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vyntan/Desktop/work/fyp/results/"/>
    </mc:Choice>
  </mc:AlternateContent>
  <xr:revisionPtr revIDLastSave="0" documentId="13_ncr:1_{45E4D91E-3D5B-1442-B9D3-C08B4E715C30}" xr6:coauthVersionLast="47" xr6:coauthVersionMax="47" xr10:uidLastSave="{00000000-0000-0000-0000-000000000000}"/>
  <bookViews>
    <workbookView xWindow="0" yWindow="500" windowWidth="28800" windowHeight="17500" activeTab="1" xr2:uid="{2539A297-061D-BB41-9826-90605D99DD91}"/>
  </bookViews>
  <sheets>
    <sheet name="tabulating" sheetId="9" r:id="rId1"/>
    <sheet name="manual diffs" sheetId="10" r:id="rId2"/>
    <sheet name="formatted results" sheetId="8" r:id="rId3"/>
    <sheet name="raw_sort_by_docclass" sheetId="6" r:id="rId4"/>
    <sheet name="raw" sheetId="1" r:id="rId5"/>
    <sheet name="sanity check" sheetId="3" r:id="rId6"/>
    <sheet name="RAW_num_compiled_pdfs" sheetId="5" r:id="rId7"/>
    <sheet name="RAW_num_pages" sheetId="4" r:id="rId8"/>
    <sheet name="RAW_analysis_result (old)" sheetId="12" r:id="rId9"/>
    <sheet name="RAW_analysis_result" sheetId="2" r:id="rId10"/>
    <sheet name="RAW_pipeline_run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7" i="10" l="1"/>
  <c r="AG7" i="10"/>
  <c r="AH7" i="10"/>
  <c r="AI7" i="10"/>
  <c r="AK7" i="10"/>
  <c r="AL7" i="10"/>
  <c r="AM7" i="10"/>
  <c r="AN7" i="10"/>
  <c r="AO7" i="10"/>
  <c r="AF8" i="10"/>
  <c r="AG8" i="10"/>
  <c r="AH8" i="10"/>
  <c r="AI8" i="10"/>
  <c r="AK8" i="10"/>
  <c r="AL8" i="10"/>
  <c r="AM8" i="10"/>
  <c r="AN8" i="10"/>
  <c r="AO8" i="10"/>
  <c r="AF9" i="10"/>
  <c r="AG9" i="10"/>
  <c r="AH9" i="10"/>
  <c r="AI9" i="10"/>
  <c r="AK9" i="10"/>
  <c r="AL9" i="10"/>
  <c r="AM9" i="10"/>
  <c r="AN9" i="10"/>
  <c r="AO9" i="10"/>
  <c r="AF10" i="10"/>
  <c r="AG10" i="10"/>
  <c r="AH10" i="10"/>
  <c r="AI10" i="10"/>
  <c r="AK10" i="10"/>
  <c r="AL10" i="10"/>
  <c r="AM10" i="10"/>
  <c r="AN10" i="10"/>
  <c r="AO10" i="10"/>
  <c r="AF11" i="10"/>
  <c r="AG11" i="10"/>
  <c r="AH11" i="10"/>
  <c r="AI11" i="10"/>
  <c r="AK11" i="10"/>
  <c r="AL11" i="10"/>
  <c r="AM11" i="10"/>
  <c r="AN11" i="10"/>
  <c r="AO11" i="10"/>
  <c r="AF12" i="10"/>
  <c r="AG12" i="10"/>
  <c r="AH12" i="10"/>
  <c r="AI12" i="10"/>
  <c r="AK12" i="10"/>
  <c r="AL12" i="10"/>
  <c r="AM12" i="10"/>
  <c r="AN12" i="10"/>
  <c r="AO12" i="10"/>
  <c r="AF13" i="10"/>
  <c r="AG13" i="10"/>
  <c r="AH13" i="10"/>
  <c r="AI13" i="10"/>
  <c r="AK13" i="10"/>
  <c r="AL13" i="10"/>
  <c r="AM13" i="10"/>
  <c r="AN13" i="10"/>
  <c r="AO13" i="10"/>
  <c r="AF14" i="10"/>
  <c r="AG14" i="10"/>
  <c r="AH14" i="10"/>
  <c r="AI14" i="10"/>
  <c r="AK14" i="10"/>
  <c r="AL14" i="10"/>
  <c r="AM14" i="10"/>
  <c r="AN14" i="10"/>
  <c r="AO14" i="10"/>
  <c r="AF15" i="10"/>
  <c r="AG15" i="10"/>
  <c r="AH15" i="10"/>
  <c r="AI15" i="10"/>
  <c r="AK15" i="10"/>
  <c r="AL15" i="10"/>
  <c r="AM15" i="10"/>
  <c r="AN15" i="10"/>
  <c r="AO15" i="10"/>
  <c r="AF16" i="10"/>
  <c r="AG16" i="10"/>
  <c r="AH16" i="10"/>
  <c r="AI16" i="10"/>
  <c r="AK16" i="10"/>
  <c r="AL16" i="10"/>
  <c r="AM16" i="10"/>
  <c r="AN16" i="10"/>
  <c r="AO16" i="10"/>
  <c r="AF17" i="10"/>
  <c r="AG17" i="10"/>
  <c r="AH17" i="10"/>
  <c r="AI17" i="10"/>
  <c r="AK17" i="10"/>
  <c r="AL17" i="10"/>
  <c r="AM17" i="10"/>
  <c r="AN17" i="10"/>
  <c r="AO17" i="10"/>
  <c r="AF18" i="10"/>
  <c r="AG18" i="10"/>
  <c r="AH18" i="10"/>
  <c r="AI18" i="10"/>
  <c r="AK18" i="10"/>
  <c r="AL18" i="10"/>
  <c r="AM18" i="10"/>
  <c r="AN18" i="10"/>
  <c r="AO18" i="10"/>
  <c r="AF19" i="10"/>
  <c r="AG19" i="10"/>
  <c r="AH19" i="10"/>
  <c r="AI19" i="10"/>
  <c r="AK19" i="10"/>
  <c r="AL19" i="10"/>
  <c r="AM19" i="10"/>
  <c r="AN19" i="10"/>
  <c r="AO19" i="10"/>
  <c r="AF20" i="10"/>
  <c r="AG20" i="10"/>
  <c r="AH20" i="10"/>
  <c r="AI20" i="10"/>
  <c r="AK20" i="10"/>
  <c r="AL20" i="10"/>
  <c r="AM20" i="10"/>
  <c r="AN20" i="10"/>
  <c r="AO20" i="10"/>
  <c r="AF21" i="10"/>
  <c r="AG21" i="10"/>
  <c r="AH21" i="10"/>
  <c r="AI21" i="10"/>
  <c r="AK21" i="10"/>
  <c r="AL21" i="10"/>
  <c r="AM21" i="10"/>
  <c r="AN21" i="10"/>
  <c r="AO21" i="10"/>
  <c r="AF22" i="10"/>
  <c r="AG22" i="10"/>
  <c r="AH22" i="10"/>
  <c r="AI22" i="10"/>
  <c r="AK22" i="10"/>
  <c r="AL22" i="10"/>
  <c r="AM22" i="10"/>
  <c r="AN22" i="10"/>
  <c r="AO22" i="10"/>
  <c r="AF23" i="10"/>
  <c r="AG23" i="10"/>
  <c r="AH23" i="10"/>
  <c r="AI23" i="10"/>
  <c r="AK23" i="10"/>
  <c r="AL23" i="10"/>
  <c r="AM23" i="10"/>
  <c r="AN23" i="10"/>
  <c r="AO23" i="10"/>
  <c r="AF24" i="10"/>
  <c r="AG24" i="10"/>
  <c r="AH24" i="10"/>
  <c r="AI24" i="10"/>
  <c r="AK24" i="10"/>
  <c r="AL24" i="10"/>
  <c r="AM24" i="10"/>
  <c r="AN24" i="10"/>
  <c r="AO24" i="10"/>
  <c r="AF25" i="10"/>
  <c r="AG25" i="10"/>
  <c r="AH25" i="10"/>
  <c r="AI25" i="10"/>
  <c r="AK25" i="10"/>
  <c r="AL25" i="10"/>
  <c r="AM25" i="10"/>
  <c r="AN25" i="10"/>
  <c r="AO25" i="10"/>
  <c r="AF26" i="10"/>
  <c r="AG26" i="10"/>
  <c r="AH26" i="10"/>
  <c r="AI26" i="10"/>
  <c r="AK26" i="10"/>
  <c r="AL26" i="10"/>
  <c r="AM26" i="10"/>
  <c r="AN26" i="10"/>
  <c r="AO26" i="10"/>
  <c r="AF27" i="10"/>
  <c r="AG27" i="10"/>
  <c r="AH27" i="10"/>
  <c r="AI27" i="10"/>
  <c r="AK27" i="10"/>
  <c r="AL27" i="10"/>
  <c r="AM27" i="10"/>
  <c r="AN27" i="10"/>
  <c r="AO27" i="10"/>
  <c r="AF28" i="10"/>
  <c r="AG28" i="10"/>
  <c r="AH28" i="10"/>
  <c r="AI28" i="10"/>
  <c r="AK28" i="10"/>
  <c r="AL28" i="10"/>
  <c r="AM28" i="10"/>
  <c r="AN28" i="10"/>
  <c r="AO28" i="10"/>
  <c r="AF29" i="10"/>
  <c r="AG29" i="10"/>
  <c r="AH29" i="10"/>
  <c r="AI29" i="10"/>
  <c r="AK29" i="10"/>
  <c r="AL29" i="10"/>
  <c r="AM29" i="10"/>
  <c r="AN29" i="10"/>
  <c r="AO29" i="10"/>
  <c r="AF30" i="10"/>
  <c r="AG30" i="10"/>
  <c r="AH30" i="10"/>
  <c r="AI30" i="10"/>
  <c r="AK30" i="10"/>
  <c r="AL30" i="10"/>
  <c r="AM30" i="10"/>
  <c r="AN30" i="10"/>
  <c r="AO30" i="10"/>
  <c r="AF31" i="10"/>
  <c r="AG31" i="10"/>
  <c r="AH31" i="10"/>
  <c r="AI31" i="10"/>
  <c r="AK31" i="10"/>
  <c r="AL31" i="10"/>
  <c r="AM31" i="10"/>
  <c r="AN31" i="10"/>
  <c r="AO31" i="10"/>
  <c r="AF32" i="10"/>
  <c r="AG32" i="10"/>
  <c r="AH32" i="10"/>
  <c r="AI32" i="10"/>
  <c r="AK32" i="10"/>
  <c r="AL32" i="10"/>
  <c r="AM32" i="10"/>
  <c r="AN32" i="10"/>
  <c r="AO32" i="10"/>
  <c r="AF33" i="10"/>
  <c r="AG33" i="10"/>
  <c r="AH33" i="10"/>
  <c r="AI33" i="10"/>
  <c r="AK33" i="10"/>
  <c r="AL33" i="10"/>
  <c r="AM33" i="10"/>
  <c r="AN33" i="10"/>
  <c r="AO33" i="10"/>
  <c r="AF34" i="10"/>
  <c r="AG34" i="10"/>
  <c r="AH34" i="10"/>
  <c r="AI34" i="10"/>
  <c r="AK34" i="10"/>
  <c r="AL34" i="10"/>
  <c r="AM34" i="10"/>
  <c r="AN34" i="10"/>
  <c r="AO34" i="10"/>
  <c r="AF35" i="10"/>
  <c r="AG35" i="10"/>
  <c r="AH35" i="10"/>
  <c r="AI35" i="10"/>
  <c r="AK35" i="10"/>
  <c r="AL35" i="10"/>
  <c r="AM35" i="10"/>
  <c r="AN35" i="10"/>
  <c r="AO35" i="10"/>
  <c r="AF36" i="10"/>
  <c r="AG36" i="10"/>
  <c r="AH36" i="10"/>
  <c r="AI36" i="10"/>
  <c r="AK36" i="10"/>
  <c r="AL36" i="10"/>
  <c r="AM36" i="10"/>
  <c r="AN36" i="10"/>
  <c r="AO36" i="10"/>
  <c r="AF37" i="10"/>
  <c r="AG37" i="10"/>
  <c r="AH37" i="10"/>
  <c r="AI37" i="10"/>
  <c r="AK37" i="10"/>
  <c r="AL37" i="10"/>
  <c r="AM37" i="10"/>
  <c r="AN37" i="10"/>
  <c r="AO37" i="10"/>
  <c r="AF38" i="10"/>
  <c r="AG38" i="10"/>
  <c r="AH38" i="10"/>
  <c r="AI38" i="10"/>
  <c r="AK38" i="10"/>
  <c r="AL38" i="10"/>
  <c r="AM38" i="10"/>
  <c r="AN38" i="10"/>
  <c r="AO38" i="10"/>
  <c r="AF39" i="10"/>
  <c r="AG39" i="10"/>
  <c r="AH39" i="10"/>
  <c r="AI39" i="10"/>
  <c r="AK39" i="10"/>
  <c r="AL39" i="10"/>
  <c r="AM39" i="10"/>
  <c r="AN39" i="10"/>
  <c r="AO39" i="10"/>
  <c r="AF40" i="10"/>
  <c r="AG40" i="10"/>
  <c r="AH40" i="10"/>
  <c r="AI40" i="10"/>
  <c r="AK40" i="10"/>
  <c r="AL40" i="10"/>
  <c r="AM40" i="10"/>
  <c r="AN40" i="10"/>
  <c r="AO40" i="10"/>
  <c r="AF41" i="10"/>
  <c r="AG41" i="10"/>
  <c r="AH41" i="10"/>
  <c r="AI41" i="10"/>
  <c r="AK41" i="10"/>
  <c r="AL41" i="10"/>
  <c r="AM41" i="10"/>
  <c r="AN41" i="10"/>
  <c r="AO41" i="10"/>
  <c r="AF42" i="10"/>
  <c r="AG42" i="10"/>
  <c r="AH42" i="10"/>
  <c r="AI42" i="10"/>
  <c r="AK42" i="10"/>
  <c r="AL42" i="10"/>
  <c r="AM42" i="10"/>
  <c r="AN42" i="10"/>
  <c r="AO42" i="10"/>
  <c r="AF43" i="10"/>
  <c r="AG43" i="10"/>
  <c r="AH43" i="10"/>
  <c r="AI43" i="10"/>
  <c r="AK43" i="10"/>
  <c r="AL43" i="10"/>
  <c r="AM43" i="10"/>
  <c r="AN43" i="10"/>
  <c r="AO43" i="10"/>
  <c r="AF44" i="10"/>
  <c r="AG44" i="10"/>
  <c r="AH44" i="10"/>
  <c r="AI44" i="10"/>
  <c r="AK44" i="10"/>
  <c r="AL44" i="10"/>
  <c r="AM44" i="10"/>
  <c r="AN44" i="10"/>
  <c r="AO44" i="10"/>
  <c r="AF45" i="10"/>
  <c r="AG45" i="10"/>
  <c r="AH45" i="10"/>
  <c r="AI45" i="10"/>
  <c r="AK45" i="10"/>
  <c r="AL45" i="10"/>
  <c r="AM45" i="10"/>
  <c r="AN45" i="10"/>
  <c r="AO45" i="10"/>
  <c r="AF46" i="10"/>
  <c r="AG46" i="10"/>
  <c r="AH46" i="10"/>
  <c r="AI46" i="10"/>
  <c r="AK46" i="10"/>
  <c r="AL46" i="10"/>
  <c r="AM46" i="10"/>
  <c r="AN46" i="10"/>
  <c r="AO46" i="10"/>
  <c r="AF47" i="10"/>
  <c r="AG47" i="10"/>
  <c r="AH47" i="10"/>
  <c r="AI47" i="10"/>
  <c r="AK47" i="10"/>
  <c r="AL47" i="10"/>
  <c r="AM47" i="10"/>
  <c r="AN47" i="10"/>
  <c r="AO47" i="10"/>
  <c r="AF48" i="10"/>
  <c r="AG48" i="10"/>
  <c r="AH48" i="10"/>
  <c r="AI48" i="10"/>
  <c r="AK48" i="10"/>
  <c r="AL48" i="10"/>
  <c r="AM48" i="10"/>
  <c r="AN48" i="10"/>
  <c r="AO48" i="10"/>
  <c r="AF49" i="10"/>
  <c r="AG49" i="10"/>
  <c r="AH49" i="10"/>
  <c r="AI49" i="10"/>
  <c r="AK49" i="10"/>
  <c r="AL49" i="10"/>
  <c r="AM49" i="10"/>
  <c r="AN49" i="10"/>
  <c r="AO49" i="10"/>
  <c r="AF50" i="10"/>
  <c r="AG50" i="10"/>
  <c r="AH50" i="10"/>
  <c r="AI50" i="10"/>
  <c r="AK50" i="10"/>
  <c r="AL50" i="10"/>
  <c r="AM50" i="10"/>
  <c r="AN50" i="10"/>
  <c r="AO50" i="10"/>
  <c r="AF51" i="10"/>
  <c r="AG51" i="10"/>
  <c r="AH51" i="10"/>
  <c r="AI51" i="10"/>
  <c r="AK51" i="10"/>
  <c r="AL51" i="10"/>
  <c r="AM51" i="10"/>
  <c r="AN51" i="10"/>
  <c r="AO51" i="10"/>
  <c r="AF52" i="10"/>
  <c r="AG52" i="10"/>
  <c r="AH52" i="10"/>
  <c r="AI52" i="10"/>
  <c r="AK52" i="10"/>
  <c r="AL52" i="10"/>
  <c r="AM52" i="10"/>
  <c r="AN52" i="10"/>
  <c r="AO52" i="10"/>
  <c r="AF53" i="10"/>
  <c r="AG53" i="10"/>
  <c r="AH53" i="10"/>
  <c r="AI53" i="10"/>
  <c r="AK53" i="10"/>
  <c r="AL53" i="10"/>
  <c r="AM53" i="10"/>
  <c r="AN53" i="10"/>
  <c r="AO53" i="10"/>
  <c r="AF54" i="10"/>
  <c r="AG54" i="10"/>
  <c r="AH54" i="10"/>
  <c r="AI54" i="10"/>
  <c r="AK54" i="10"/>
  <c r="AL54" i="10"/>
  <c r="AM54" i="10"/>
  <c r="AN54" i="10"/>
  <c r="AO54" i="10"/>
  <c r="AF55" i="10"/>
  <c r="AG55" i="10"/>
  <c r="AH55" i="10"/>
  <c r="AI55" i="10"/>
  <c r="AK55" i="10"/>
  <c r="AL55" i="10"/>
  <c r="AM55" i="10"/>
  <c r="AN55" i="10"/>
  <c r="AO55" i="10"/>
  <c r="AF56" i="10"/>
  <c r="AG56" i="10"/>
  <c r="AH56" i="10"/>
  <c r="AI56" i="10"/>
  <c r="AK56" i="10"/>
  <c r="AL56" i="10"/>
  <c r="AM56" i="10"/>
  <c r="AN56" i="10"/>
  <c r="AO56" i="10"/>
  <c r="AF57" i="10"/>
  <c r="AG57" i="10"/>
  <c r="AH57" i="10"/>
  <c r="AI57" i="10"/>
  <c r="AK57" i="10"/>
  <c r="AL57" i="10"/>
  <c r="AM57" i="10"/>
  <c r="AN57" i="10"/>
  <c r="AO57" i="10"/>
  <c r="AF58" i="10"/>
  <c r="AG58" i="10"/>
  <c r="AH58" i="10"/>
  <c r="AI58" i="10"/>
  <c r="AK58" i="10"/>
  <c r="AL58" i="10"/>
  <c r="AM58" i="10"/>
  <c r="AN58" i="10"/>
  <c r="AO58" i="10"/>
  <c r="AF59" i="10"/>
  <c r="AG59" i="10"/>
  <c r="AH59" i="10"/>
  <c r="AI59" i="10"/>
  <c r="AK59" i="10"/>
  <c r="AL59" i="10"/>
  <c r="AM59" i="10"/>
  <c r="AN59" i="10"/>
  <c r="AO59" i="10"/>
  <c r="AF60" i="10"/>
  <c r="AG60" i="10"/>
  <c r="AH60" i="10"/>
  <c r="AI60" i="10"/>
  <c r="AK60" i="10"/>
  <c r="AL60" i="10"/>
  <c r="AM60" i="10"/>
  <c r="AN60" i="10"/>
  <c r="AO60" i="10"/>
  <c r="AF61" i="10"/>
  <c r="AG61" i="10"/>
  <c r="AH61" i="10"/>
  <c r="AI61" i="10"/>
  <c r="AK61" i="10"/>
  <c r="AL61" i="10"/>
  <c r="AM61" i="10"/>
  <c r="AN61" i="10"/>
  <c r="AO61" i="10"/>
  <c r="AF62" i="10"/>
  <c r="AG62" i="10"/>
  <c r="AH62" i="10"/>
  <c r="AI62" i="10"/>
  <c r="AK62" i="10"/>
  <c r="AL62" i="10"/>
  <c r="AM62" i="10"/>
  <c r="AN62" i="10"/>
  <c r="AO62" i="10"/>
  <c r="AF63" i="10"/>
  <c r="AG63" i="10"/>
  <c r="AH63" i="10"/>
  <c r="AI63" i="10"/>
  <c r="AK63" i="10"/>
  <c r="AL63" i="10"/>
  <c r="AM63" i="10"/>
  <c r="AN63" i="10"/>
  <c r="AO63" i="10"/>
  <c r="AF64" i="10"/>
  <c r="AG64" i="10"/>
  <c r="AH64" i="10"/>
  <c r="AI64" i="10"/>
  <c r="AK64" i="10"/>
  <c r="AL64" i="10"/>
  <c r="AM64" i="10"/>
  <c r="AN64" i="10"/>
  <c r="AO64" i="10"/>
  <c r="AF65" i="10"/>
  <c r="AG65" i="10"/>
  <c r="AH65" i="10"/>
  <c r="AI65" i="10"/>
  <c r="AK65" i="10"/>
  <c r="AL65" i="10"/>
  <c r="AM65" i="10"/>
  <c r="AN65" i="10"/>
  <c r="AO65" i="10"/>
  <c r="AF66" i="10"/>
  <c r="AG66" i="10"/>
  <c r="AH66" i="10"/>
  <c r="AI66" i="10"/>
  <c r="AK66" i="10"/>
  <c r="AL66" i="10"/>
  <c r="AM66" i="10"/>
  <c r="AN66" i="10"/>
  <c r="AO66" i="10"/>
  <c r="AF67" i="10"/>
  <c r="AG67" i="10"/>
  <c r="AH67" i="10"/>
  <c r="AI67" i="10"/>
  <c r="AK67" i="10"/>
  <c r="AL67" i="10"/>
  <c r="AM67" i="10"/>
  <c r="AN67" i="10"/>
  <c r="AO67" i="10"/>
  <c r="AF68" i="10"/>
  <c r="AG68" i="10"/>
  <c r="AH68" i="10"/>
  <c r="AI68" i="10"/>
  <c r="AK68" i="10"/>
  <c r="AL68" i="10"/>
  <c r="AM68" i="10"/>
  <c r="AN68" i="10"/>
  <c r="AO68" i="10"/>
  <c r="AG6" i="10"/>
  <c r="AH6" i="10"/>
  <c r="AI6" i="10"/>
  <c r="AK6" i="10"/>
  <c r="AL6" i="10"/>
  <c r="AM6" i="10"/>
  <c r="AN6" i="10"/>
  <c r="AO6" i="10"/>
  <c r="AF6" i="10"/>
  <c r="U7" i="10"/>
  <c r="V7" i="10"/>
  <c r="W7" i="10"/>
  <c r="X7" i="10"/>
  <c r="Y7" i="10"/>
  <c r="AJ7" i="10" s="1"/>
  <c r="Z7" i="10"/>
  <c r="AA7" i="10"/>
  <c r="AB7" i="10"/>
  <c r="AC7" i="10"/>
  <c r="AD7" i="10"/>
  <c r="U8" i="10"/>
  <c r="V8" i="10"/>
  <c r="W8" i="10"/>
  <c r="X8" i="10"/>
  <c r="Y8" i="10"/>
  <c r="AJ8" i="10" s="1"/>
  <c r="Z8" i="10"/>
  <c r="AA8" i="10"/>
  <c r="AB8" i="10"/>
  <c r="AC8" i="10"/>
  <c r="AD8" i="10"/>
  <c r="U9" i="10"/>
  <c r="V9" i="10"/>
  <c r="W9" i="10"/>
  <c r="X9" i="10"/>
  <c r="Y9" i="10"/>
  <c r="AJ9" i="10" s="1"/>
  <c r="Z9" i="10"/>
  <c r="AA9" i="10"/>
  <c r="AB9" i="10"/>
  <c r="AC9" i="10"/>
  <c r="AD9" i="10"/>
  <c r="U10" i="10"/>
  <c r="V10" i="10"/>
  <c r="W10" i="10"/>
  <c r="X10" i="10"/>
  <c r="Y10" i="10"/>
  <c r="AJ10" i="10" s="1"/>
  <c r="Z10" i="10"/>
  <c r="AA10" i="10"/>
  <c r="AB10" i="10"/>
  <c r="AC10" i="10"/>
  <c r="AD10" i="10"/>
  <c r="U11" i="10"/>
  <c r="V11" i="10"/>
  <c r="W11" i="10"/>
  <c r="X11" i="10"/>
  <c r="Y11" i="10"/>
  <c r="AJ11" i="10" s="1"/>
  <c r="Z11" i="10"/>
  <c r="AA11" i="10"/>
  <c r="AB11" i="10"/>
  <c r="AC11" i="10"/>
  <c r="AD11" i="10"/>
  <c r="U12" i="10"/>
  <c r="V12" i="10"/>
  <c r="W12" i="10"/>
  <c r="X12" i="10"/>
  <c r="Y12" i="10"/>
  <c r="AJ12" i="10" s="1"/>
  <c r="Z12" i="10"/>
  <c r="AA12" i="10"/>
  <c r="AB12" i="10"/>
  <c r="AC12" i="10"/>
  <c r="AD12" i="10"/>
  <c r="U13" i="10"/>
  <c r="V13" i="10"/>
  <c r="W13" i="10"/>
  <c r="X13" i="10"/>
  <c r="Y13" i="10"/>
  <c r="AJ13" i="10" s="1"/>
  <c r="Z13" i="10"/>
  <c r="AA13" i="10"/>
  <c r="AB13" i="10"/>
  <c r="AC13" i="10"/>
  <c r="AD13" i="10"/>
  <c r="U14" i="10"/>
  <c r="V14" i="10"/>
  <c r="W14" i="10"/>
  <c r="X14" i="10"/>
  <c r="Y14" i="10"/>
  <c r="AJ14" i="10" s="1"/>
  <c r="Z14" i="10"/>
  <c r="AA14" i="10"/>
  <c r="AB14" i="10"/>
  <c r="AC14" i="10"/>
  <c r="AD14" i="10"/>
  <c r="U15" i="10"/>
  <c r="V15" i="10"/>
  <c r="W15" i="10"/>
  <c r="X15" i="10"/>
  <c r="Y15" i="10"/>
  <c r="AJ15" i="10" s="1"/>
  <c r="Z15" i="10"/>
  <c r="AA15" i="10"/>
  <c r="AB15" i="10"/>
  <c r="AC15" i="10"/>
  <c r="AD15" i="10"/>
  <c r="U16" i="10"/>
  <c r="V16" i="10"/>
  <c r="W16" i="10"/>
  <c r="X16" i="10"/>
  <c r="Y16" i="10"/>
  <c r="AJ16" i="10" s="1"/>
  <c r="Z16" i="10"/>
  <c r="AA16" i="10"/>
  <c r="AB16" i="10"/>
  <c r="AC16" i="10"/>
  <c r="AD16" i="10"/>
  <c r="U17" i="10"/>
  <c r="V17" i="10"/>
  <c r="W17" i="10"/>
  <c r="X17" i="10"/>
  <c r="Y17" i="10"/>
  <c r="AJ17" i="10" s="1"/>
  <c r="Z17" i="10"/>
  <c r="AA17" i="10"/>
  <c r="AB17" i="10"/>
  <c r="AC17" i="10"/>
  <c r="AD17" i="10"/>
  <c r="U18" i="10"/>
  <c r="V18" i="10"/>
  <c r="W18" i="10"/>
  <c r="X18" i="10"/>
  <c r="Y18" i="10"/>
  <c r="AJ18" i="10" s="1"/>
  <c r="Z18" i="10"/>
  <c r="AA18" i="10"/>
  <c r="AB18" i="10"/>
  <c r="AC18" i="10"/>
  <c r="AD18" i="10"/>
  <c r="U19" i="10"/>
  <c r="V19" i="10"/>
  <c r="W19" i="10"/>
  <c r="X19" i="10"/>
  <c r="Y19" i="10"/>
  <c r="AJ19" i="10" s="1"/>
  <c r="Z19" i="10"/>
  <c r="AA19" i="10"/>
  <c r="AB19" i="10"/>
  <c r="AC19" i="10"/>
  <c r="AD19" i="10"/>
  <c r="U20" i="10"/>
  <c r="V20" i="10"/>
  <c r="W20" i="10"/>
  <c r="X20" i="10"/>
  <c r="Y20" i="10"/>
  <c r="AJ20" i="10" s="1"/>
  <c r="Z20" i="10"/>
  <c r="AA20" i="10"/>
  <c r="AB20" i="10"/>
  <c r="AC20" i="10"/>
  <c r="AD20" i="10"/>
  <c r="U21" i="10"/>
  <c r="V21" i="10"/>
  <c r="W21" i="10"/>
  <c r="X21" i="10"/>
  <c r="Y21" i="10"/>
  <c r="AJ21" i="10" s="1"/>
  <c r="Z21" i="10"/>
  <c r="AA21" i="10"/>
  <c r="AB21" i="10"/>
  <c r="AC21" i="10"/>
  <c r="AD21" i="10"/>
  <c r="U22" i="10"/>
  <c r="V22" i="10"/>
  <c r="W22" i="10"/>
  <c r="X22" i="10"/>
  <c r="Y22" i="10"/>
  <c r="AJ22" i="10" s="1"/>
  <c r="Z22" i="10"/>
  <c r="AA22" i="10"/>
  <c r="AB22" i="10"/>
  <c r="AC22" i="10"/>
  <c r="AD22" i="10"/>
  <c r="U23" i="10"/>
  <c r="V23" i="10"/>
  <c r="W23" i="10"/>
  <c r="X23" i="10"/>
  <c r="Y23" i="10"/>
  <c r="AJ23" i="10" s="1"/>
  <c r="Z23" i="10"/>
  <c r="AA23" i="10"/>
  <c r="AB23" i="10"/>
  <c r="AC23" i="10"/>
  <c r="AD23" i="10"/>
  <c r="U24" i="10"/>
  <c r="V24" i="10"/>
  <c r="W24" i="10"/>
  <c r="X24" i="10"/>
  <c r="Y24" i="10"/>
  <c r="AJ24" i="10" s="1"/>
  <c r="Z24" i="10"/>
  <c r="AA24" i="10"/>
  <c r="AB24" i="10"/>
  <c r="AC24" i="10"/>
  <c r="AD24" i="10"/>
  <c r="U25" i="10"/>
  <c r="V25" i="10"/>
  <c r="W25" i="10"/>
  <c r="X25" i="10"/>
  <c r="Y25" i="10"/>
  <c r="AJ25" i="10" s="1"/>
  <c r="Z25" i="10"/>
  <c r="AA25" i="10"/>
  <c r="AB25" i="10"/>
  <c r="AC25" i="10"/>
  <c r="AD25" i="10"/>
  <c r="U26" i="10"/>
  <c r="V26" i="10"/>
  <c r="W26" i="10"/>
  <c r="X26" i="10"/>
  <c r="Y26" i="10"/>
  <c r="AJ26" i="10" s="1"/>
  <c r="Z26" i="10"/>
  <c r="AA26" i="10"/>
  <c r="AB26" i="10"/>
  <c r="AC26" i="10"/>
  <c r="AD26" i="10"/>
  <c r="U27" i="10"/>
  <c r="V27" i="10"/>
  <c r="W27" i="10"/>
  <c r="X27" i="10"/>
  <c r="Y27" i="10"/>
  <c r="AJ27" i="10" s="1"/>
  <c r="Z27" i="10"/>
  <c r="AA27" i="10"/>
  <c r="AB27" i="10"/>
  <c r="AC27" i="10"/>
  <c r="AD27" i="10"/>
  <c r="U28" i="10"/>
  <c r="V28" i="10"/>
  <c r="W28" i="10"/>
  <c r="X28" i="10"/>
  <c r="Y28" i="10"/>
  <c r="AJ28" i="10" s="1"/>
  <c r="Z28" i="10"/>
  <c r="AA28" i="10"/>
  <c r="AB28" i="10"/>
  <c r="AC28" i="10"/>
  <c r="AD28" i="10"/>
  <c r="U29" i="10"/>
  <c r="V29" i="10"/>
  <c r="W29" i="10"/>
  <c r="X29" i="10"/>
  <c r="Y29" i="10"/>
  <c r="AJ29" i="10" s="1"/>
  <c r="Z29" i="10"/>
  <c r="AA29" i="10"/>
  <c r="AB29" i="10"/>
  <c r="AC29" i="10"/>
  <c r="AD29" i="10"/>
  <c r="U30" i="10"/>
  <c r="V30" i="10"/>
  <c r="W30" i="10"/>
  <c r="X30" i="10"/>
  <c r="Y30" i="10"/>
  <c r="AJ30" i="10" s="1"/>
  <c r="Z30" i="10"/>
  <c r="AA30" i="10"/>
  <c r="AB30" i="10"/>
  <c r="AC30" i="10"/>
  <c r="AD30" i="10"/>
  <c r="U31" i="10"/>
  <c r="V31" i="10"/>
  <c r="W31" i="10"/>
  <c r="X31" i="10"/>
  <c r="Y31" i="10"/>
  <c r="AJ31" i="10" s="1"/>
  <c r="Z31" i="10"/>
  <c r="AA31" i="10"/>
  <c r="AB31" i="10"/>
  <c r="AC31" i="10"/>
  <c r="AD31" i="10"/>
  <c r="U32" i="10"/>
  <c r="V32" i="10"/>
  <c r="W32" i="10"/>
  <c r="X32" i="10"/>
  <c r="Y32" i="10"/>
  <c r="AJ32" i="10" s="1"/>
  <c r="Z32" i="10"/>
  <c r="AA32" i="10"/>
  <c r="AB32" i="10"/>
  <c r="AC32" i="10"/>
  <c r="AD32" i="10"/>
  <c r="U33" i="10"/>
  <c r="V33" i="10"/>
  <c r="W33" i="10"/>
  <c r="X33" i="10"/>
  <c r="Y33" i="10"/>
  <c r="AJ33" i="10" s="1"/>
  <c r="Z33" i="10"/>
  <c r="AA33" i="10"/>
  <c r="AB33" i="10"/>
  <c r="AC33" i="10"/>
  <c r="AD33" i="10"/>
  <c r="U34" i="10"/>
  <c r="V34" i="10"/>
  <c r="W34" i="10"/>
  <c r="X34" i="10"/>
  <c r="Y34" i="10"/>
  <c r="AJ34" i="10" s="1"/>
  <c r="Z34" i="10"/>
  <c r="AA34" i="10"/>
  <c r="AB34" i="10"/>
  <c r="AC34" i="10"/>
  <c r="AD34" i="10"/>
  <c r="U35" i="10"/>
  <c r="V35" i="10"/>
  <c r="W35" i="10"/>
  <c r="X35" i="10"/>
  <c r="Y35" i="10"/>
  <c r="AJ35" i="10" s="1"/>
  <c r="Z35" i="10"/>
  <c r="AA35" i="10"/>
  <c r="AB35" i="10"/>
  <c r="AC35" i="10"/>
  <c r="AD35" i="10"/>
  <c r="U36" i="10"/>
  <c r="V36" i="10"/>
  <c r="W36" i="10"/>
  <c r="X36" i="10"/>
  <c r="Y36" i="10"/>
  <c r="AJ36" i="10" s="1"/>
  <c r="Z36" i="10"/>
  <c r="AA36" i="10"/>
  <c r="AB36" i="10"/>
  <c r="AC36" i="10"/>
  <c r="AD36" i="10"/>
  <c r="U37" i="10"/>
  <c r="V37" i="10"/>
  <c r="W37" i="10"/>
  <c r="X37" i="10"/>
  <c r="Y37" i="10"/>
  <c r="AJ37" i="10" s="1"/>
  <c r="Z37" i="10"/>
  <c r="AA37" i="10"/>
  <c r="AB37" i="10"/>
  <c r="AC37" i="10"/>
  <c r="AD37" i="10"/>
  <c r="U38" i="10"/>
  <c r="V38" i="10"/>
  <c r="W38" i="10"/>
  <c r="X38" i="10"/>
  <c r="Y38" i="10"/>
  <c r="AJ38" i="10" s="1"/>
  <c r="Z38" i="10"/>
  <c r="AA38" i="10"/>
  <c r="AB38" i="10"/>
  <c r="AC38" i="10"/>
  <c r="AD38" i="10"/>
  <c r="U39" i="10"/>
  <c r="V39" i="10"/>
  <c r="W39" i="10"/>
  <c r="X39" i="10"/>
  <c r="Y39" i="10"/>
  <c r="AJ39" i="10" s="1"/>
  <c r="Z39" i="10"/>
  <c r="AA39" i="10"/>
  <c r="AB39" i="10"/>
  <c r="AC39" i="10"/>
  <c r="AD39" i="10"/>
  <c r="U40" i="10"/>
  <c r="V40" i="10"/>
  <c r="W40" i="10"/>
  <c r="X40" i="10"/>
  <c r="Y40" i="10"/>
  <c r="AJ40" i="10" s="1"/>
  <c r="Z40" i="10"/>
  <c r="AA40" i="10"/>
  <c r="AB40" i="10"/>
  <c r="AC40" i="10"/>
  <c r="AD40" i="10"/>
  <c r="U41" i="10"/>
  <c r="V41" i="10"/>
  <c r="W41" i="10"/>
  <c r="X41" i="10"/>
  <c r="Y41" i="10"/>
  <c r="AJ41" i="10" s="1"/>
  <c r="Z41" i="10"/>
  <c r="AA41" i="10"/>
  <c r="AB41" i="10"/>
  <c r="AC41" i="10"/>
  <c r="AD41" i="10"/>
  <c r="U42" i="10"/>
  <c r="V42" i="10"/>
  <c r="W42" i="10"/>
  <c r="X42" i="10"/>
  <c r="Y42" i="10"/>
  <c r="AJ42" i="10" s="1"/>
  <c r="Z42" i="10"/>
  <c r="AA42" i="10"/>
  <c r="AB42" i="10"/>
  <c r="AC42" i="10"/>
  <c r="AD42" i="10"/>
  <c r="U43" i="10"/>
  <c r="V43" i="10"/>
  <c r="W43" i="10"/>
  <c r="X43" i="10"/>
  <c r="Y43" i="10"/>
  <c r="AJ43" i="10" s="1"/>
  <c r="Z43" i="10"/>
  <c r="AA43" i="10"/>
  <c r="AB43" i="10"/>
  <c r="AC43" i="10"/>
  <c r="AD43" i="10"/>
  <c r="U44" i="10"/>
  <c r="V44" i="10"/>
  <c r="W44" i="10"/>
  <c r="X44" i="10"/>
  <c r="Y44" i="10"/>
  <c r="AJ44" i="10" s="1"/>
  <c r="Z44" i="10"/>
  <c r="AA44" i="10"/>
  <c r="AB44" i="10"/>
  <c r="AC44" i="10"/>
  <c r="AD44" i="10"/>
  <c r="U45" i="10"/>
  <c r="V45" i="10"/>
  <c r="W45" i="10"/>
  <c r="X45" i="10"/>
  <c r="Y45" i="10"/>
  <c r="AJ45" i="10" s="1"/>
  <c r="Z45" i="10"/>
  <c r="AA45" i="10"/>
  <c r="AB45" i="10"/>
  <c r="AC45" i="10"/>
  <c r="AD45" i="10"/>
  <c r="U46" i="10"/>
  <c r="V46" i="10"/>
  <c r="W46" i="10"/>
  <c r="X46" i="10"/>
  <c r="Y46" i="10"/>
  <c r="AJ46" i="10" s="1"/>
  <c r="Z46" i="10"/>
  <c r="AA46" i="10"/>
  <c r="AB46" i="10"/>
  <c r="AC46" i="10"/>
  <c r="AD46" i="10"/>
  <c r="U47" i="10"/>
  <c r="V47" i="10"/>
  <c r="W47" i="10"/>
  <c r="X47" i="10"/>
  <c r="Y47" i="10"/>
  <c r="AJ47" i="10" s="1"/>
  <c r="Z47" i="10"/>
  <c r="AA47" i="10"/>
  <c r="AB47" i="10"/>
  <c r="AC47" i="10"/>
  <c r="AD47" i="10"/>
  <c r="U48" i="10"/>
  <c r="V48" i="10"/>
  <c r="W48" i="10"/>
  <c r="X48" i="10"/>
  <c r="Y48" i="10"/>
  <c r="AJ48" i="10" s="1"/>
  <c r="Z48" i="10"/>
  <c r="AA48" i="10"/>
  <c r="AB48" i="10"/>
  <c r="AC48" i="10"/>
  <c r="AD48" i="10"/>
  <c r="U49" i="10"/>
  <c r="V49" i="10"/>
  <c r="W49" i="10"/>
  <c r="X49" i="10"/>
  <c r="Y49" i="10"/>
  <c r="AJ49" i="10" s="1"/>
  <c r="Z49" i="10"/>
  <c r="AA49" i="10"/>
  <c r="AB49" i="10"/>
  <c r="AC49" i="10"/>
  <c r="AD49" i="10"/>
  <c r="U50" i="10"/>
  <c r="V50" i="10"/>
  <c r="W50" i="10"/>
  <c r="X50" i="10"/>
  <c r="Y50" i="10"/>
  <c r="AJ50" i="10" s="1"/>
  <c r="Z50" i="10"/>
  <c r="AA50" i="10"/>
  <c r="AB50" i="10"/>
  <c r="AC50" i="10"/>
  <c r="AD50" i="10"/>
  <c r="U51" i="10"/>
  <c r="V51" i="10"/>
  <c r="W51" i="10"/>
  <c r="X51" i="10"/>
  <c r="Y51" i="10"/>
  <c r="AJ51" i="10" s="1"/>
  <c r="Z51" i="10"/>
  <c r="AA51" i="10"/>
  <c r="AB51" i="10"/>
  <c r="AC51" i="10"/>
  <c r="AD51" i="10"/>
  <c r="U52" i="10"/>
  <c r="V52" i="10"/>
  <c r="W52" i="10"/>
  <c r="X52" i="10"/>
  <c r="Y52" i="10"/>
  <c r="AJ52" i="10" s="1"/>
  <c r="Z52" i="10"/>
  <c r="AA52" i="10"/>
  <c r="AB52" i="10"/>
  <c r="AC52" i="10"/>
  <c r="AD52" i="10"/>
  <c r="U53" i="10"/>
  <c r="V53" i="10"/>
  <c r="W53" i="10"/>
  <c r="X53" i="10"/>
  <c r="Y53" i="10"/>
  <c r="AJ53" i="10" s="1"/>
  <c r="Z53" i="10"/>
  <c r="AA53" i="10"/>
  <c r="AB53" i="10"/>
  <c r="AC53" i="10"/>
  <c r="AD53" i="10"/>
  <c r="U54" i="10"/>
  <c r="V54" i="10"/>
  <c r="W54" i="10"/>
  <c r="X54" i="10"/>
  <c r="Y54" i="10"/>
  <c r="AJ54" i="10" s="1"/>
  <c r="Z54" i="10"/>
  <c r="AA54" i="10"/>
  <c r="AB54" i="10"/>
  <c r="AC54" i="10"/>
  <c r="AD54" i="10"/>
  <c r="U55" i="10"/>
  <c r="V55" i="10"/>
  <c r="W55" i="10"/>
  <c r="X55" i="10"/>
  <c r="Y55" i="10"/>
  <c r="AJ55" i="10" s="1"/>
  <c r="Z55" i="10"/>
  <c r="AA55" i="10"/>
  <c r="AB55" i="10"/>
  <c r="AC55" i="10"/>
  <c r="AD55" i="10"/>
  <c r="U56" i="10"/>
  <c r="V56" i="10"/>
  <c r="W56" i="10"/>
  <c r="X56" i="10"/>
  <c r="Y56" i="10"/>
  <c r="AJ56" i="10" s="1"/>
  <c r="Z56" i="10"/>
  <c r="AA56" i="10"/>
  <c r="AB56" i="10"/>
  <c r="AC56" i="10"/>
  <c r="AD56" i="10"/>
  <c r="U57" i="10"/>
  <c r="V57" i="10"/>
  <c r="W57" i="10"/>
  <c r="X57" i="10"/>
  <c r="Y57" i="10"/>
  <c r="AJ57" i="10" s="1"/>
  <c r="Z57" i="10"/>
  <c r="AA57" i="10"/>
  <c r="AB57" i="10"/>
  <c r="AC57" i="10"/>
  <c r="AD57" i="10"/>
  <c r="U58" i="10"/>
  <c r="V58" i="10"/>
  <c r="W58" i="10"/>
  <c r="X58" i="10"/>
  <c r="Y58" i="10"/>
  <c r="AJ58" i="10" s="1"/>
  <c r="Z58" i="10"/>
  <c r="AA58" i="10"/>
  <c r="AB58" i="10"/>
  <c r="AC58" i="10"/>
  <c r="AD58" i="10"/>
  <c r="U59" i="10"/>
  <c r="V59" i="10"/>
  <c r="W59" i="10"/>
  <c r="X59" i="10"/>
  <c r="Y59" i="10"/>
  <c r="AJ59" i="10" s="1"/>
  <c r="Z59" i="10"/>
  <c r="AA59" i="10"/>
  <c r="AB59" i="10"/>
  <c r="AC59" i="10"/>
  <c r="AD59" i="10"/>
  <c r="U60" i="10"/>
  <c r="V60" i="10"/>
  <c r="W60" i="10"/>
  <c r="X60" i="10"/>
  <c r="Y60" i="10"/>
  <c r="AJ60" i="10" s="1"/>
  <c r="Z60" i="10"/>
  <c r="AA60" i="10"/>
  <c r="AB60" i="10"/>
  <c r="AC60" i="10"/>
  <c r="AD60" i="10"/>
  <c r="U61" i="10"/>
  <c r="V61" i="10"/>
  <c r="W61" i="10"/>
  <c r="X61" i="10"/>
  <c r="Y61" i="10"/>
  <c r="AJ61" i="10" s="1"/>
  <c r="Z61" i="10"/>
  <c r="AA61" i="10"/>
  <c r="AB61" i="10"/>
  <c r="AC61" i="10"/>
  <c r="AD61" i="10"/>
  <c r="U62" i="10"/>
  <c r="V62" i="10"/>
  <c r="W62" i="10"/>
  <c r="X62" i="10"/>
  <c r="Y62" i="10"/>
  <c r="AJ62" i="10" s="1"/>
  <c r="Z62" i="10"/>
  <c r="AA62" i="10"/>
  <c r="AB62" i="10"/>
  <c r="AC62" i="10"/>
  <c r="AD62" i="10"/>
  <c r="U63" i="10"/>
  <c r="V63" i="10"/>
  <c r="W63" i="10"/>
  <c r="X63" i="10"/>
  <c r="Y63" i="10"/>
  <c r="AJ63" i="10" s="1"/>
  <c r="Z63" i="10"/>
  <c r="AA63" i="10"/>
  <c r="AB63" i="10"/>
  <c r="AC63" i="10"/>
  <c r="AD63" i="10"/>
  <c r="U64" i="10"/>
  <c r="V64" i="10"/>
  <c r="W64" i="10"/>
  <c r="X64" i="10"/>
  <c r="Y64" i="10"/>
  <c r="AJ64" i="10" s="1"/>
  <c r="Z64" i="10"/>
  <c r="AA64" i="10"/>
  <c r="AB64" i="10"/>
  <c r="AC64" i="10"/>
  <c r="AD64" i="10"/>
  <c r="U65" i="10"/>
  <c r="V65" i="10"/>
  <c r="W65" i="10"/>
  <c r="X65" i="10"/>
  <c r="Y65" i="10"/>
  <c r="AJ65" i="10" s="1"/>
  <c r="Z65" i="10"/>
  <c r="AA65" i="10"/>
  <c r="AB65" i="10"/>
  <c r="AC65" i="10"/>
  <c r="AD65" i="10"/>
  <c r="U66" i="10"/>
  <c r="V66" i="10"/>
  <c r="W66" i="10"/>
  <c r="X66" i="10"/>
  <c r="Y66" i="10"/>
  <c r="AJ66" i="10" s="1"/>
  <c r="Z66" i="10"/>
  <c r="AA66" i="10"/>
  <c r="AB66" i="10"/>
  <c r="AC66" i="10"/>
  <c r="AD66" i="10"/>
  <c r="U67" i="10"/>
  <c r="V67" i="10"/>
  <c r="W67" i="10"/>
  <c r="X67" i="10"/>
  <c r="Y67" i="10"/>
  <c r="AJ67" i="10" s="1"/>
  <c r="Z67" i="10"/>
  <c r="AA67" i="10"/>
  <c r="AB67" i="10"/>
  <c r="AC67" i="10"/>
  <c r="AD67" i="10"/>
  <c r="U68" i="10"/>
  <c r="V68" i="10"/>
  <c r="W68" i="10"/>
  <c r="X68" i="10"/>
  <c r="Y68" i="10"/>
  <c r="AJ68" i="10" s="1"/>
  <c r="Z68" i="10"/>
  <c r="AA68" i="10"/>
  <c r="AB68" i="10"/>
  <c r="AC68" i="10"/>
  <c r="AD68" i="10"/>
  <c r="AD6" i="10"/>
  <c r="AC6" i="10"/>
  <c r="Y6" i="10"/>
  <c r="AJ6" i="10" s="1"/>
  <c r="X6" i="10"/>
  <c r="V6" i="10"/>
  <c r="W6" i="10"/>
  <c r="Z6" i="10"/>
  <c r="AA6" i="10"/>
  <c r="AB6" i="10"/>
  <c r="U6" i="10"/>
  <c r="S6" i="10" a="1"/>
  <c r="S6" i="10" s="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3" i="10"/>
  <c r="F3" i="10" a="1"/>
  <c r="F3" i="10" s="1"/>
  <c r="P10" i="10" s="1"/>
  <c r="K3" i="10" a="1"/>
  <c r="K3" i="10" s="1"/>
  <c r="Q10" i="10" s="1"/>
  <c r="P4" i="10"/>
  <c r="Q6" i="10" s="1"/>
  <c r="Q9" i="10"/>
  <c r="Q8" i="10"/>
  <c r="Q7" i="10"/>
  <c r="P9" i="10"/>
  <c r="P8" i="10"/>
  <c r="P7" i="10"/>
  <c r="AV3" i="1" a="1"/>
  <c r="AV3" i="1" s="1"/>
  <c r="A3" i="1" a="1"/>
  <c r="A3" i="1" s="1"/>
  <c r="AV2" i="1" a="1"/>
  <c r="AV2" i="1" s="1"/>
  <c r="AL2" i="1" a="1"/>
  <c r="AL2" i="1" s="1"/>
  <c r="AG2" i="1" a="1"/>
  <c r="AG2" i="1" s="1"/>
  <c r="AL3" i="1" a="1"/>
  <c r="AL3" i="1" s="1"/>
  <c r="D3" i="3" a="1"/>
  <c r="D3" i="3" s="1"/>
  <c r="Q15" i="10" l="1"/>
  <c r="Q16" i="10"/>
  <c r="Q17" i="10"/>
  <c r="Q18" i="10"/>
  <c r="Q11" i="10"/>
  <c r="Q19" i="10" s="1"/>
  <c r="P11" i="10"/>
  <c r="P19" i="10" s="1"/>
  <c r="P6" i="10"/>
  <c r="P17" i="10" s="1"/>
  <c r="H437" i="3"/>
  <c r="H438" i="3"/>
  <c r="H439" i="3"/>
  <c r="H440" i="3"/>
  <c r="H441" i="3"/>
  <c r="P18" i="10" l="1"/>
  <c r="P15" i="10"/>
  <c r="P16" i="10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B2" i="1"/>
  <c r="AG3" i="1" a="1"/>
  <c r="K20" i="3"/>
  <c r="K19" i="3"/>
  <c r="K18" i="3"/>
  <c r="A3" i="3" a="1"/>
  <c r="AG3" i="1" l="1"/>
  <c r="A3" i="6" a="1"/>
  <c r="A2" i="6" a="1"/>
  <c r="A3" i="3"/>
  <c r="H4" i="3"/>
  <c r="H12" i="3"/>
  <c r="H20" i="3"/>
  <c r="H28" i="3"/>
  <c r="H36" i="3"/>
  <c r="H44" i="3"/>
  <c r="H52" i="3"/>
  <c r="H60" i="3"/>
  <c r="H68" i="3"/>
  <c r="H76" i="3"/>
  <c r="H84" i="3"/>
  <c r="H92" i="3"/>
  <c r="H100" i="3"/>
  <c r="H108" i="3"/>
  <c r="H116" i="3"/>
  <c r="H124" i="3"/>
  <c r="H132" i="3"/>
  <c r="H140" i="3"/>
  <c r="H148" i="3"/>
  <c r="H156" i="3"/>
  <c r="H164" i="3"/>
  <c r="H172" i="3"/>
  <c r="H180" i="3"/>
  <c r="H188" i="3"/>
  <c r="H196" i="3"/>
  <c r="H204" i="3"/>
  <c r="H212" i="3"/>
  <c r="H220" i="3"/>
  <c r="H228" i="3"/>
  <c r="H236" i="3"/>
  <c r="H244" i="3"/>
  <c r="H252" i="3"/>
  <c r="H260" i="3"/>
  <c r="H268" i="3"/>
  <c r="H276" i="3"/>
  <c r="H284" i="3"/>
  <c r="H292" i="3"/>
  <c r="H300" i="3"/>
  <c r="H308" i="3"/>
  <c r="H316" i="3"/>
  <c r="H324" i="3"/>
  <c r="H332" i="3"/>
  <c r="H340" i="3"/>
  <c r="H348" i="3"/>
  <c r="H356" i="3"/>
  <c r="H364" i="3"/>
  <c r="H372" i="3"/>
  <c r="H380" i="3"/>
  <c r="H388" i="3"/>
  <c r="H396" i="3"/>
  <c r="H404" i="3"/>
  <c r="H412" i="3"/>
  <c r="H420" i="3"/>
  <c r="H428" i="3"/>
  <c r="H436" i="3"/>
  <c r="H9" i="3"/>
  <c r="H57" i="3"/>
  <c r="H89" i="3"/>
  <c r="H121" i="3"/>
  <c r="H153" i="3"/>
  <c r="H185" i="3"/>
  <c r="H217" i="3"/>
  <c r="H257" i="3"/>
  <c r="H281" i="3"/>
  <c r="H313" i="3"/>
  <c r="H361" i="3"/>
  <c r="H393" i="3"/>
  <c r="H417" i="3"/>
  <c r="H10" i="3"/>
  <c r="H98" i="3"/>
  <c r="H138" i="3"/>
  <c r="H186" i="3"/>
  <c r="H218" i="3"/>
  <c r="H258" i="3"/>
  <c r="H298" i="3"/>
  <c r="H330" i="3"/>
  <c r="H370" i="3"/>
  <c r="H418" i="3"/>
  <c r="H19" i="3"/>
  <c r="H67" i="3"/>
  <c r="H107" i="3"/>
  <c r="H147" i="3"/>
  <c r="H187" i="3"/>
  <c r="H219" i="3"/>
  <c r="H243" i="3"/>
  <c r="H5" i="3"/>
  <c r="H13" i="3"/>
  <c r="H21" i="3"/>
  <c r="H29" i="3"/>
  <c r="H37" i="3"/>
  <c r="H45" i="3"/>
  <c r="H53" i="3"/>
  <c r="H61" i="3"/>
  <c r="H69" i="3"/>
  <c r="H77" i="3"/>
  <c r="H85" i="3"/>
  <c r="H93" i="3"/>
  <c r="H101" i="3"/>
  <c r="H109" i="3"/>
  <c r="H117" i="3"/>
  <c r="H125" i="3"/>
  <c r="H133" i="3"/>
  <c r="H141" i="3"/>
  <c r="H149" i="3"/>
  <c r="H157" i="3"/>
  <c r="H165" i="3"/>
  <c r="H173" i="3"/>
  <c r="H181" i="3"/>
  <c r="H189" i="3"/>
  <c r="H197" i="3"/>
  <c r="H205" i="3"/>
  <c r="H213" i="3"/>
  <c r="H221" i="3"/>
  <c r="H229" i="3"/>
  <c r="H237" i="3"/>
  <c r="H245" i="3"/>
  <c r="H253" i="3"/>
  <c r="H261" i="3"/>
  <c r="H269" i="3"/>
  <c r="H277" i="3"/>
  <c r="H285" i="3"/>
  <c r="H293" i="3"/>
  <c r="H301" i="3"/>
  <c r="H309" i="3"/>
  <c r="H317" i="3"/>
  <c r="H325" i="3"/>
  <c r="H333" i="3"/>
  <c r="H341" i="3"/>
  <c r="H349" i="3"/>
  <c r="H357" i="3"/>
  <c r="H365" i="3"/>
  <c r="H373" i="3"/>
  <c r="H381" i="3"/>
  <c r="H389" i="3"/>
  <c r="H397" i="3"/>
  <c r="H405" i="3"/>
  <c r="H413" i="3"/>
  <c r="H421" i="3"/>
  <c r="H429" i="3"/>
  <c r="H398" i="3"/>
  <c r="H17" i="3"/>
  <c r="H49" i="3"/>
  <c r="H81" i="3"/>
  <c r="H129" i="3"/>
  <c r="H161" i="3"/>
  <c r="H193" i="3"/>
  <c r="H225" i="3"/>
  <c r="H265" i="3"/>
  <c r="H305" i="3"/>
  <c r="H345" i="3"/>
  <c r="H377" i="3"/>
  <c r="H409" i="3"/>
  <c r="H18" i="3"/>
  <c r="H82" i="3"/>
  <c r="H130" i="3"/>
  <c r="H162" i="3"/>
  <c r="H194" i="3"/>
  <c r="H234" i="3"/>
  <c r="H266" i="3"/>
  <c r="H306" i="3"/>
  <c r="H338" i="3"/>
  <c r="H362" i="3"/>
  <c r="H402" i="3"/>
  <c r="H43" i="3"/>
  <c r="H75" i="3"/>
  <c r="H115" i="3"/>
  <c r="H163" i="3"/>
  <c r="H203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206" i="3"/>
  <c r="H214" i="3"/>
  <c r="H222" i="3"/>
  <c r="H230" i="3"/>
  <c r="H238" i="3"/>
  <c r="H246" i="3"/>
  <c r="H254" i="3"/>
  <c r="H262" i="3"/>
  <c r="H270" i="3"/>
  <c r="H278" i="3"/>
  <c r="H286" i="3"/>
  <c r="H294" i="3"/>
  <c r="H302" i="3"/>
  <c r="H310" i="3"/>
  <c r="H318" i="3"/>
  <c r="H326" i="3"/>
  <c r="H334" i="3"/>
  <c r="H342" i="3"/>
  <c r="H350" i="3"/>
  <c r="H358" i="3"/>
  <c r="H366" i="3"/>
  <c r="H374" i="3"/>
  <c r="H382" i="3"/>
  <c r="H390" i="3"/>
  <c r="H406" i="3"/>
  <c r="H414" i="3"/>
  <c r="H422" i="3"/>
  <c r="H430" i="3"/>
  <c r="H25" i="3"/>
  <c r="H73" i="3"/>
  <c r="H105" i="3"/>
  <c r="H145" i="3"/>
  <c r="H201" i="3"/>
  <c r="H241" i="3"/>
  <c r="H297" i="3"/>
  <c r="H337" i="3"/>
  <c r="H385" i="3"/>
  <c r="H425" i="3"/>
  <c r="H34" i="3"/>
  <c r="H58" i="3"/>
  <c r="H90" i="3"/>
  <c r="H122" i="3"/>
  <c r="H170" i="3"/>
  <c r="H226" i="3"/>
  <c r="H274" i="3"/>
  <c r="H322" i="3"/>
  <c r="H378" i="3"/>
  <c r="H410" i="3"/>
  <c r="H27" i="3"/>
  <c r="H59" i="3"/>
  <c r="H91" i="3"/>
  <c r="H131" i="3"/>
  <c r="H171" i="3"/>
  <c r="H211" i="3"/>
  <c r="H259" i="3"/>
  <c r="H7" i="3"/>
  <c r="H15" i="3"/>
  <c r="H23" i="3"/>
  <c r="H31" i="3"/>
  <c r="H39" i="3"/>
  <c r="H47" i="3"/>
  <c r="H55" i="3"/>
  <c r="H63" i="3"/>
  <c r="H71" i="3"/>
  <c r="H79" i="3"/>
  <c r="H87" i="3"/>
  <c r="H95" i="3"/>
  <c r="H103" i="3"/>
  <c r="H111" i="3"/>
  <c r="H119" i="3"/>
  <c r="H127" i="3"/>
  <c r="H135" i="3"/>
  <c r="H143" i="3"/>
  <c r="H151" i="3"/>
  <c r="H159" i="3"/>
  <c r="H167" i="3"/>
  <c r="H175" i="3"/>
  <c r="H183" i="3"/>
  <c r="H191" i="3"/>
  <c r="H199" i="3"/>
  <c r="H207" i="3"/>
  <c r="H215" i="3"/>
  <c r="H223" i="3"/>
  <c r="H231" i="3"/>
  <c r="H239" i="3"/>
  <c r="H247" i="3"/>
  <c r="H255" i="3"/>
  <c r="H263" i="3"/>
  <c r="H271" i="3"/>
  <c r="H279" i="3"/>
  <c r="H287" i="3"/>
  <c r="H295" i="3"/>
  <c r="H303" i="3"/>
  <c r="H311" i="3"/>
  <c r="H319" i="3"/>
  <c r="H327" i="3"/>
  <c r="H335" i="3"/>
  <c r="H343" i="3"/>
  <c r="H351" i="3"/>
  <c r="H359" i="3"/>
  <c r="H367" i="3"/>
  <c r="H375" i="3"/>
  <c r="H383" i="3"/>
  <c r="H391" i="3"/>
  <c r="H399" i="3"/>
  <c r="H407" i="3"/>
  <c r="H415" i="3"/>
  <c r="H423" i="3"/>
  <c r="H431" i="3"/>
  <c r="H33" i="3"/>
  <c r="H65" i="3"/>
  <c r="H97" i="3"/>
  <c r="H137" i="3"/>
  <c r="H177" i="3"/>
  <c r="H233" i="3"/>
  <c r="H273" i="3"/>
  <c r="H329" i="3"/>
  <c r="H369" i="3"/>
  <c r="H433" i="3"/>
  <c r="H42" i="3"/>
  <c r="H50" i="3"/>
  <c r="H74" i="3"/>
  <c r="H106" i="3"/>
  <c r="H154" i="3"/>
  <c r="H202" i="3"/>
  <c r="H250" i="3"/>
  <c r="H290" i="3"/>
  <c r="H346" i="3"/>
  <c r="H386" i="3"/>
  <c r="H426" i="3"/>
  <c r="H35" i="3"/>
  <c r="H51" i="3"/>
  <c r="H99" i="3"/>
  <c r="H139" i="3"/>
  <c r="H179" i="3"/>
  <c r="H235" i="3"/>
  <c r="H8" i="3"/>
  <c r="H16" i="3"/>
  <c r="H24" i="3"/>
  <c r="H32" i="3"/>
  <c r="H40" i="3"/>
  <c r="H48" i="3"/>
  <c r="H56" i="3"/>
  <c r="H64" i="3"/>
  <c r="H72" i="3"/>
  <c r="H80" i="3"/>
  <c r="H88" i="3"/>
  <c r="H96" i="3"/>
  <c r="H104" i="3"/>
  <c r="H112" i="3"/>
  <c r="H120" i="3"/>
  <c r="H128" i="3"/>
  <c r="H136" i="3"/>
  <c r="H144" i="3"/>
  <c r="H152" i="3"/>
  <c r="H160" i="3"/>
  <c r="H168" i="3"/>
  <c r="H176" i="3"/>
  <c r="H184" i="3"/>
  <c r="H192" i="3"/>
  <c r="H200" i="3"/>
  <c r="H208" i="3"/>
  <c r="H216" i="3"/>
  <c r="H224" i="3"/>
  <c r="H232" i="3"/>
  <c r="H240" i="3"/>
  <c r="H248" i="3"/>
  <c r="H256" i="3"/>
  <c r="H264" i="3"/>
  <c r="H272" i="3"/>
  <c r="H280" i="3"/>
  <c r="H288" i="3"/>
  <c r="H296" i="3"/>
  <c r="H304" i="3"/>
  <c r="H312" i="3"/>
  <c r="H320" i="3"/>
  <c r="H328" i="3"/>
  <c r="H336" i="3"/>
  <c r="H344" i="3"/>
  <c r="H352" i="3"/>
  <c r="H360" i="3"/>
  <c r="H368" i="3"/>
  <c r="H376" i="3"/>
  <c r="H384" i="3"/>
  <c r="H392" i="3"/>
  <c r="H400" i="3"/>
  <c r="H408" i="3"/>
  <c r="H416" i="3"/>
  <c r="H424" i="3"/>
  <c r="H432" i="3"/>
  <c r="H41" i="3"/>
  <c r="H113" i="3"/>
  <c r="H169" i="3"/>
  <c r="H209" i="3"/>
  <c r="H249" i="3"/>
  <c r="H289" i="3"/>
  <c r="H321" i="3"/>
  <c r="H353" i="3"/>
  <c r="H401" i="3"/>
  <c r="H26" i="3"/>
  <c r="H66" i="3"/>
  <c r="H114" i="3"/>
  <c r="H146" i="3"/>
  <c r="H178" i="3"/>
  <c r="H210" i="3"/>
  <c r="H242" i="3"/>
  <c r="H282" i="3"/>
  <c r="H314" i="3"/>
  <c r="H354" i="3"/>
  <c r="H394" i="3"/>
  <c r="H434" i="3"/>
  <c r="H11" i="3"/>
  <c r="H83" i="3"/>
  <c r="H123" i="3"/>
  <c r="H155" i="3"/>
  <c r="H195" i="3"/>
  <c r="H227" i="3"/>
  <c r="H267" i="3"/>
  <c r="H251" i="3"/>
  <c r="H331" i="3"/>
  <c r="H395" i="3"/>
  <c r="H275" i="3"/>
  <c r="H339" i="3"/>
  <c r="H403" i="3"/>
  <c r="H283" i="3"/>
  <c r="H347" i="3"/>
  <c r="H411" i="3"/>
  <c r="H291" i="3"/>
  <c r="H419" i="3"/>
  <c r="H363" i="3"/>
  <c r="H427" i="3"/>
  <c r="H379" i="3"/>
  <c r="H371" i="3"/>
  <c r="H355" i="3"/>
  <c r="H435" i="3"/>
  <c r="H299" i="3"/>
  <c r="H307" i="3"/>
  <c r="H315" i="3"/>
  <c r="H323" i="3"/>
  <c r="H387" i="3"/>
  <c r="C3" i="3" a="1"/>
  <c r="C3" i="3" s="1"/>
  <c r="G360" i="3" s="1"/>
  <c r="B3" i="3" a="1"/>
  <c r="B3" i="3" s="1"/>
  <c r="D2" i="8" l="1" a="1"/>
  <c r="D2" i="8" s="1"/>
  <c r="K2" i="8" a="1"/>
  <c r="E2" i="8" a="1"/>
  <c r="E2" i="8" s="1"/>
  <c r="H3" i="3"/>
  <c r="K14" i="3"/>
  <c r="K13" i="3"/>
  <c r="K12" i="3"/>
  <c r="A2" i="6"/>
  <c r="C2" i="8" a="1"/>
  <c r="C2" i="8" s="1"/>
  <c r="H2" i="8" a="1"/>
  <c r="O2" i="8" a="1"/>
  <c r="AB2" i="8" a="1"/>
  <c r="I2" i="8" a="1"/>
  <c r="G2" i="8" a="1"/>
  <c r="G2" i="8" s="1"/>
  <c r="E6" i="9" s="1"/>
  <c r="A3" i="6"/>
  <c r="A3" i="8" s="1" a="1"/>
  <c r="A3" i="8" s="1"/>
  <c r="B3" i="9" s="1"/>
  <c r="B3" i="8" a="1"/>
  <c r="B3" i="8" s="1"/>
  <c r="V3" i="9" s="1" a="1"/>
  <c r="AA3" i="8" a="1"/>
  <c r="AA3" i="8" s="1"/>
  <c r="N3" i="8" a="1"/>
  <c r="N3" i="8" s="1"/>
  <c r="K17" i="3"/>
  <c r="F439" i="3"/>
  <c r="G420" i="3"/>
  <c r="G388" i="3"/>
  <c r="G356" i="3"/>
  <c r="G303" i="3"/>
  <c r="G438" i="3"/>
  <c r="G416" i="3"/>
  <c r="G384" i="3"/>
  <c r="G352" i="3"/>
  <c r="G287" i="3"/>
  <c r="F438" i="3"/>
  <c r="G412" i="3"/>
  <c r="G380" i="3"/>
  <c r="G348" i="3"/>
  <c r="G271" i="3"/>
  <c r="G344" i="3"/>
  <c r="G255" i="3"/>
  <c r="G441" i="3"/>
  <c r="G239" i="3"/>
  <c r="G376" i="3"/>
  <c r="G404" i="3"/>
  <c r="G440" i="3"/>
  <c r="F333" i="3"/>
  <c r="G223" i="3"/>
  <c r="G436" i="3"/>
  <c r="F441" i="3"/>
  <c r="F339" i="3"/>
  <c r="F432" i="3"/>
  <c r="G368" i="3"/>
  <c r="F440" i="3"/>
  <c r="G428" i="3"/>
  <c r="G396" i="3"/>
  <c r="G364" i="3"/>
  <c r="F325" i="3"/>
  <c r="G207" i="3"/>
  <c r="G408" i="3"/>
  <c r="G432" i="3"/>
  <c r="G372" i="3"/>
  <c r="G400" i="3"/>
  <c r="G439" i="3"/>
  <c r="G424" i="3"/>
  <c r="G392" i="3"/>
  <c r="F317" i="3"/>
  <c r="F4" i="3"/>
  <c r="F8" i="3"/>
  <c r="F12" i="3"/>
  <c r="F16" i="3"/>
  <c r="F20" i="3"/>
  <c r="F24" i="3"/>
  <c r="F28" i="3"/>
  <c r="F32" i="3"/>
  <c r="F36" i="3"/>
  <c r="F40" i="3"/>
  <c r="F44" i="3"/>
  <c r="F48" i="3"/>
  <c r="F52" i="3"/>
  <c r="F56" i="3"/>
  <c r="F60" i="3"/>
  <c r="F64" i="3"/>
  <c r="F68" i="3"/>
  <c r="F72" i="3"/>
  <c r="F76" i="3"/>
  <c r="F80" i="3"/>
  <c r="F84" i="3"/>
  <c r="F88" i="3"/>
  <c r="F92" i="3"/>
  <c r="F96" i="3"/>
  <c r="F100" i="3"/>
  <c r="F104" i="3"/>
  <c r="F108" i="3"/>
  <c r="F112" i="3"/>
  <c r="F116" i="3"/>
  <c r="F120" i="3"/>
  <c r="F124" i="3"/>
  <c r="F128" i="3"/>
  <c r="F132" i="3"/>
  <c r="F136" i="3"/>
  <c r="F140" i="3"/>
  <c r="F144" i="3"/>
  <c r="F148" i="3"/>
  <c r="F152" i="3"/>
  <c r="F156" i="3"/>
  <c r="F160" i="3"/>
  <c r="F164" i="3"/>
  <c r="F168" i="3"/>
  <c r="F172" i="3"/>
  <c r="F176" i="3"/>
  <c r="F180" i="3"/>
  <c r="F184" i="3"/>
  <c r="F188" i="3"/>
  <c r="F192" i="3"/>
  <c r="F196" i="3"/>
  <c r="F200" i="3"/>
  <c r="F204" i="3"/>
  <c r="F208" i="3"/>
  <c r="F212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32" i="3"/>
  <c r="F336" i="3"/>
  <c r="F340" i="3"/>
  <c r="G4" i="3"/>
  <c r="G8" i="3"/>
  <c r="G12" i="3"/>
  <c r="G16" i="3"/>
  <c r="G20" i="3"/>
  <c r="G24" i="3"/>
  <c r="G28" i="3"/>
  <c r="G32" i="3"/>
  <c r="G36" i="3"/>
  <c r="G40" i="3"/>
  <c r="G44" i="3"/>
  <c r="G48" i="3"/>
  <c r="G52" i="3"/>
  <c r="G56" i="3"/>
  <c r="G60" i="3"/>
  <c r="G64" i="3"/>
  <c r="G68" i="3"/>
  <c r="G72" i="3"/>
  <c r="G76" i="3"/>
  <c r="G80" i="3"/>
  <c r="G84" i="3"/>
  <c r="G88" i="3"/>
  <c r="G92" i="3"/>
  <c r="G96" i="3"/>
  <c r="G100" i="3"/>
  <c r="G104" i="3"/>
  <c r="G108" i="3"/>
  <c r="G112" i="3"/>
  <c r="G116" i="3"/>
  <c r="G120" i="3"/>
  <c r="G124" i="3"/>
  <c r="G128" i="3"/>
  <c r="G132" i="3"/>
  <c r="G136" i="3"/>
  <c r="G140" i="3"/>
  <c r="G144" i="3"/>
  <c r="G148" i="3"/>
  <c r="G152" i="3"/>
  <c r="G156" i="3"/>
  <c r="G160" i="3"/>
  <c r="G164" i="3"/>
  <c r="G168" i="3"/>
  <c r="G172" i="3"/>
  <c r="G176" i="3"/>
  <c r="G180" i="3"/>
  <c r="G184" i="3"/>
  <c r="G188" i="3"/>
  <c r="G192" i="3"/>
  <c r="G196" i="3"/>
  <c r="G200" i="3"/>
  <c r="G204" i="3"/>
  <c r="G208" i="3"/>
  <c r="G212" i="3"/>
  <c r="G216" i="3"/>
  <c r="G220" i="3"/>
  <c r="G224" i="3"/>
  <c r="G228" i="3"/>
  <c r="G232" i="3"/>
  <c r="G236" i="3"/>
  <c r="G240" i="3"/>
  <c r="G244" i="3"/>
  <c r="G248" i="3"/>
  <c r="G252" i="3"/>
  <c r="G256" i="3"/>
  <c r="G260" i="3"/>
  <c r="G264" i="3"/>
  <c r="G268" i="3"/>
  <c r="G272" i="3"/>
  <c r="G276" i="3"/>
  <c r="G280" i="3"/>
  <c r="G284" i="3"/>
  <c r="G288" i="3"/>
  <c r="G292" i="3"/>
  <c r="G296" i="3"/>
  <c r="G300" i="3"/>
  <c r="G304" i="3"/>
  <c r="G308" i="3"/>
  <c r="G312" i="3"/>
  <c r="G316" i="3"/>
  <c r="G320" i="3"/>
  <c r="G324" i="3"/>
  <c r="G328" i="3"/>
  <c r="G332" i="3"/>
  <c r="G336" i="3"/>
  <c r="G340" i="3"/>
  <c r="F5" i="3"/>
  <c r="F9" i="3"/>
  <c r="F13" i="3"/>
  <c r="F17" i="3"/>
  <c r="F21" i="3"/>
  <c r="F25" i="3"/>
  <c r="F29" i="3"/>
  <c r="F33" i="3"/>
  <c r="F37" i="3"/>
  <c r="F41" i="3"/>
  <c r="F45" i="3"/>
  <c r="F49" i="3"/>
  <c r="F53" i="3"/>
  <c r="F57" i="3"/>
  <c r="F61" i="3"/>
  <c r="F65" i="3"/>
  <c r="F69" i="3"/>
  <c r="F73" i="3"/>
  <c r="F77" i="3"/>
  <c r="F81" i="3"/>
  <c r="F85" i="3"/>
  <c r="F89" i="3"/>
  <c r="F93" i="3"/>
  <c r="F97" i="3"/>
  <c r="F101" i="3"/>
  <c r="F105" i="3"/>
  <c r="F109" i="3"/>
  <c r="F113" i="3"/>
  <c r="F117" i="3"/>
  <c r="F121" i="3"/>
  <c r="F125" i="3"/>
  <c r="F129" i="3"/>
  <c r="F133" i="3"/>
  <c r="F137" i="3"/>
  <c r="F141" i="3"/>
  <c r="F145" i="3"/>
  <c r="F149" i="3"/>
  <c r="F153" i="3"/>
  <c r="F157" i="3"/>
  <c r="F161" i="3"/>
  <c r="F165" i="3"/>
  <c r="F169" i="3"/>
  <c r="F173" i="3"/>
  <c r="F177" i="3"/>
  <c r="F181" i="3"/>
  <c r="F185" i="3"/>
  <c r="F189" i="3"/>
  <c r="F193" i="3"/>
  <c r="F197" i="3"/>
  <c r="F201" i="3"/>
  <c r="F205" i="3"/>
  <c r="F209" i="3"/>
  <c r="F213" i="3"/>
  <c r="F217" i="3"/>
  <c r="F221" i="3"/>
  <c r="F225" i="3"/>
  <c r="F229" i="3"/>
  <c r="F233" i="3"/>
  <c r="F237" i="3"/>
  <c r="F241" i="3"/>
  <c r="F245" i="3"/>
  <c r="F249" i="3"/>
  <c r="F253" i="3"/>
  <c r="F257" i="3"/>
  <c r="F261" i="3"/>
  <c r="F265" i="3"/>
  <c r="F269" i="3"/>
  <c r="F273" i="3"/>
  <c r="F277" i="3"/>
  <c r="F281" i="3"/>
  <c r="F285" i="3"/>
  <c r="F289" i="3"/>
  <c r="F293" i="3"/>
  <c r="F297" i="3"/>
  <c r="F301" i="3"/>
  <c r="F305" i="3"/>
  <c r="F309" i="3"/>
  <c r="G5" i="3"/>
  <c r="G9" i="3"/>
  <c r="G13" i="3"/>
  <c r="G17" i="3"/>
  <c r="G21" i="3"/>
  <c r="G25" i="3"/>
  <c r="G29" i="3"/>
  <c r="G33" i="3"/>
  <c r="G37" i="3"/>
  <c r="G41" i="3"/>
  <c r="G45" i="3"/>
  <c r="G49" i="3"/>
  <c r="G53" i="3"/>
  <c r="G57" i="3"/>
  <c r="G61" i="3"/>
  <c r="G65" i="3"/>
  <c r="G69" i="3"/>
  <c r="G73" i="3"/>
  <c r="G77" i="3"/>
  <c r="G81" i="3"/>
  <c r="G85" i="3"/>
  <c r="G89" i="3"/>
  <c r="G93" i="3"/>
  <c r="G97" i="3"/>
  <c r="G101" i="3"/>
  <c r="G105" i="3"/>
  <c r="G109" i="3"/>
  <c r="G113" i="3"/>
  <c r="G117" i="3"/>
  <c r="G121" i="3"/>
  <c r="G125" i="3"/>
  <c r="G129" i="3"/>
  <c r="G133" i="3"/>
  <c r="G137" i="3"/>
  <c r="G141" i="3"/>
  <c r="G145" i="3"/>
  <c r="G149" i="3"/>
  <c r="G153" i="3"/>
  <c r="G157" i="3"/>
  <c r="G161" i="3"/>
  <c r="G165" i="3"/>
  <c r="G169" i="3"/>
  <c r="G173" i="3"/>
  <c r="G177" i="3"/>
  <c r="G181" i="3"/>
  <c r="G185" i="3"/>
  <c r="G189" i="3"/>
  <c r="G193" i="3"/>
  <c r="G197" i="3"/>
  <c r="G201" i="3"/>
  <c r="G205" i="3"/>
  <c r="G209" i="3"/>
  <c r="G213" i="3"/>
  <c r="G217" i="3"/>
  <c r="G221" i="3"/>
  <c r="G225" i="3"/>
  <c r="G229" i="3"/>
  <c r="G233" i="3"/>
  <c r="G237" i="3"/>
  <c r="G241" i="3"/>
  <c r="G245" i="3"/>
  <c r="G249" i="3"/>
  <c r="G253" i="3"/>
  <c r="G257" i="3"/>
  <c r="G261" i="3"/>
  <c r="G265" i="3"/>
  <c r="G269" i="3"/>
  <c r="G273" i="3"/>
  <c r="G277" i="3"/>
  <c r="G281" i="3"/>
  <c r="G285" i="3"/>
  <c r="G289" i="3"/>
  <c r="G293" i="3"/>
  <c r="G297" i="3"/>
  <c r="G301" i="3"/>
  <c r="G305" i="3"/>
  <c r="G309" i="3"/>
  <c r="G313" i="3"/>
  <c r="G317" i="3"/>
  <c r="G321" i="3"/>
  <c r="G325" i="3"/>
  <c r="G329" i="3"/>
  <c r="F6" i="3"/>
  <c r="F10" i="3"/>
  <c r="F14" i="3"/>
  <c r="F18" i="3"/>
  <c r="F22" i="3"/>
  <c r="F26" i="3"/>
  <c r="F30" i="3"/>
  <c r="F34" i="3"/>
  <c r="F38" i="3"/>
  <c r="F42" i="3"/>
  <c r="F46" i="3"/>
  <c r="F50" i="3"/>
  <c r="F54" i="3"/>
  <c r="F58" i="3"/>
  <c r="F62" i="3"/>
  <c r="F66" i="3"/>
  <c r="F70" i="3"/>
  <c r="F74" i="3"/>
  <c r="F78" i="3"/>
  <c r="F82" i="3"/>
  <c r="F86" i="3"/>
  <c r="F90" i="3"/>
  <c r="F94" i="3"/>
  <c r="F98" i="3"/>
  <c r="F102" i="3"/>
  <c r="F106" i="3"/>
  <c r="F110" i="3"/>
  <c r="F114" i="3"/>
  <c r="F118" i="3"/>
  <c r="F122" i="3"/>
  <c r="F126" i="3"/>
  <c r="F130" i="3"/>
  <c r="F134" i="3"/>
  <c r="F138" i="3"/>
  <c r="F142" i="3"/>
  <c r="F146" i="3"/>
  <c r="F150" i="3"/>
  <c r="F154" i="3"/>
  <c r="F158" i="3"/>
  <c r="F162" i="3"/>
  <c r="F166" i="3"/>
  <c r="F170" i="3"/>
  <c r="F174" i="3"/>
  <c r="F178" i="3"/>
  <c r="F182" i="3"/>
  <c r="F186" i="3"/>
  <c r="F190" i="3"/>
  <c r="F194" i="3"/>
  <c r="F198" i="3"/>
  <c r="F202" i="3"/>
  <c r="F206" i="3"/>
  <c r="F210" i="3"/>
  <c r="F214" i="3"/>
  <c r="F218" i="3"/>
  <c r="F222" i="3"/>
  <c r="F226" i="3"/>
  <c r="F230" i="3"/>
  <c r="F234" i="3"/>
  <c r="F238" i="3"/>
  <c r="F242" i="3"/>
  <c r="F246" i="3"/>
  <c r="F250" i="3"/>
  <c r="F254" i="3"/>
  <c r="F258" i="3"/>
  <c r="F262" i="3"/>
  <c r="F266" i="3"/>
  <c r="F270" i="3"/>
  <c r="F274" i="3"/>
  <c r="F278" i="3"/>
  <c r="F282" i="3"/>
  <c r="F286" i="3"/>
  <c r="F290" i="3"/>
  <c r="F294" i="3"/>
  <c r="F298" i="3"/>
  <c r="F302" i="3"/>
  <c r="F306" i="3"/>
  <c r="F310" i="3"/>
  <c r="F314" i="3"/>
  <c r="F318" i="3"/>
  <c r="F322" i="3"/>
  <c r="F326" i="3"/>
  <c r="F330" i="3"/>
  <c r="F334" i="3"/>
  <c r="F338" i="3"/>
  <c r="F342" i="3"/>
  <c r="G6" i="3"/>
  <c r="G10" i="3"/>
  <c r="G14" i="3"/>
  <c r="G18" i="3"/>
  <c r="G22" i="3"/>
  <c r="G26" i="3"/>
  <c r="G30" i="3"/>
  <c r="G34" i="3"/>
  <c r="G38" i="3"/>
  <c r="G42" i="3"/>
  <c r="G46" i="3"/>
  <c r="G50" i="3"/>
  <c r="G54" i="3"/>
  <c r="G58" i="3"/>
  <c r="G62" i="3"/>
  <c r="G66" i="3"/>
  <c r="G70" i="3"/>
  <c r="G74" i="3"/>
  <c r="G78" i="3"/>
  <c r="G82" i="3"/>
  <c r="G86" i="3"/>
  <c r="G90" i="3"/>
  <c r="G94" i="3"/>
  <c r="G98" i="3"/>
  <c r="G102" i="3"/>
  <c r="G106" i="3"/>
  <c r="G110" i="3"/>
  <c r="G114" i="3"/>
  <c r="G118" i="3"/>
  <c r="G122" i="3"/>
  <c r="G126" i="3"/>
  <c r="G130" i="3"/>
  <c r="G134" i="3"/>
  <c r="G138" i="3"/>
  <c r="G142" i="3"/>
  <c r="G146" i="3"/>
  <c r="G150" i="3"/>
  <c r="G154" i="3"/>
  <c r="G158" i="3"/>
  <c r="G162" i="3"/>
  <c r="G166" i="3"/>
  <c r="G170" i="3"/>
  <c r="G174" i="3"/>
  <c r="G178" i="3"/>
  <c r="G182" i="3"/>
  <c r="G186" i="3"/>
  <c r="G190" i="3"/>
  <c r="G194" i="3"/>
  <c r="G198" i="3"/>
  <c r="G202" i="3"/>
  <c r="G206" i="3"/>
  <c r="G210" i="3"/>
  <c r="G214" i="3"/>
  <c r="G218" i="3"/>
  <c r="G222" i="3"/>
  <c r="G226" i="3"/>
  <c r="G230" i="3"/>
  <c r="G234" i="3"/>
  <c r="G238" i="3"/>
  <c r="G242" i="3"/>
  <c r="G246" i="3"/>
  <c r="G250" i="3"/>
  <c r="G254" i="3"/>
  <c r="G258" i="3"/>
  <c r="G262" i="3"/>
  <c r="G266" i="3"/>
  <c r="G270" i="3"/>
  <c r="G274" i="3"/>
  <c r="G278" i="3"/>
  <c r="G282" i="3"/>
  <c r="G286" i="3"/>
  <c r="G290" i="3"/>
  <c r="G294" i="3"/>
  <c r="G298" i="3"/>
  <c r="G302" i="3"/>
  <c r="G306" i="3"/>
  <c r="G310" i="3"/>
  <c r="G314" i="3"/>
  <c r="F7" i="3"/>
  <c r="F11" i="3"/>
  <c r="F15" i="3"/>
  <c r="F19" i="3"/>
  <c r="F23" i="3"/>
  <c r="F27" i="3"/>
  <c r="F31" i="3"/>
  <c r="F35" i="3"/>
  <c r="F39" i="3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23" i="3"/>
  <c r="F127" i="3"/>
  <c r="F131" i="3"/>
  <c r="F135" i="3"/>
  <c r="F139" i="3"/>
  <c r="F143" i="3"/>
  <c r="F147" i="3"/>
  <c r="F151" i="3"/>
  <c r="F155" i="3"/>
  <c r="F159" i="3"/>
  <c r="F163" i="3"/>
  <c r="F167" i="3"/>
  <c r="F171" i="3"/>
  <c r="F175" i="3"/>
  <c r="F179" i="3"/>
  <c r="F183" i="3"/>
  <c r="F187" i="3"/>
  <c r="G7" i="3"/>
  <c r="G11" i="3"/>
  <c r="G15" i="3"/>
  <c r="G19" i="3"/>
  <c r="G23" i="3"/>
  <c r="G27" i="3"/>
  <c r="G31" i="3"/>
  <c r="G35" i="3"/>
  <c r="G39" i="3"/>
  <c r="G43" i="3"/>
  <c r="G47" i="3"/>
  <c r="G51" i="3"/>
  <c r="G55" i="3"/>
  <c r="G59" i="3"/>
  <c r="G63" i="3"/>
  <c r="G67" i="3"/>
  <c r="G71" i="3"/>
  <c r="G75" i="3"/>
  <c r="G79" i="3"/>
  <c r="G83" i="3"/>
  <c r="G87" i="3"/>
  <c r="G91" i="3"/>
  <c r="G95" i="3"/>
  <c r="G99" i="3"/>
  <c r="G103" i="3"/>
  <c r="G107" i="3"/>
  <c r="G111" i="3"/>
  <c r="G115" i="3"/>
  <c r="G119" i="3"/>
  <c r="G123" i="3"/>
  <c r="G127" i="3"/>
  <c r="G131" i="3"/>
  <c r="G135" i="3"/>
  <c r="G139" i="3"/>
  <c r="G143" i="3"/>
  <c r="G147" i="3"/>
  <c r="G151" i="3"/>
  <c r="G155" i="3"/>
  <c r="G159" i="3"/>
  <c r="G163" i="3"/>
  <c r="G167" i="3"/>
  <c r="G171" i="3"/>
  <c r="G175" i="3"/>
  <c r="G179" i="3"/>
  <c r="G183" i="3"/>
  <c r="G187" i="3"/>
  <c r="G191" i="3"/>
  <c r="G195" i="3"/>
  <c r="F191" i="3"/>
  <c r="F211" i="3"/>
  <c r="F227" i="3"/>
  <c r="F243" i="3"/>
  <c r="F259" i="3"/>
  <c r="F275" i="3"/>
  <c r="F291" i="3"/>
  <c r="F307" i="3"/>
  <c r="G318" i="3"/>
  <c r="G326" i="3"/>
  <c r="G333" i="3"/>
  <c r="G339" i="3"/>
  <c r="F345" i="3"/>
  <c r="F349" i="3"/>
  <c r="F353" i="3"/>
  <c r="F357" i="3"/>
  <c r="F361" i="3"/>
  <c r="F365" i="3"/>
  <c r="F369" i="3"/>
  <c r="F373" i="3"/>
  <c r="F377" i="3"/>
  <c r="F381" i="3"/>
  <c r="F385" i="3"/>
  <c r="F389" i="3"/>
  <c r="F393" i="3"/>
  <c r="F397" i="3"/>
  <c r="F401" i="3"/>
  <c r="F405" i="3"/>
  <c r="F409" i="3"/>
  <c r="F413" i="3"/>
  <c r="F417" i="3"/>
  <c r="F421" i="3"/>
  <c r="F425" i="3"/>
  <c r="F429" i="3"/>
  <c r="F433" i="3"/>
  <c r="F437" i="3"/>
  <c r="G211" i="3"/>
  <c r="G243" i="3"/>
  <c r="G259" i="3"/>
  <c r="G291" i="3"/>
  <c r="G307" i="3"/>
  <c r="F319" i="3"/>
  <c r="F327" i="3"/>
  <c r="F341" i="3"/>
  <c r="G345" i="3"/>
  <c r="G349" i="3"/>
  <c r="G353" i="3"/>
  <c r="G361" i="3"/>
  <c r="G365" i="3"/>
  <c r="G369" i="3"/>
  <c r="G373" i="3"/>
  <c r="G381" i="3"/>
  <c r="G385" i="3"/>
  <c r="G389" i="3"/>
  <c r="G397" i="3"/>
  <c r="G401" i="3"/>
  <c r="G409" i="3"/>
  <c r="G413" i="3"/>
  <c r="G417" i="3"/>
  <c r="G425" i="3"/>
  <c r="G429" i="3"/>
  <c r="G433" i="3"/>
  <c r="G402" i="3"/>
  <c r="G422" i="3"/>
  <c r="G430" i="3"/>
  <c r="F387" i="3"/>
  <c r="F427" i="3"/>
  <c r="F207" i="3"/>
  <c r="G323" i="3"/>
  <c r="F348" i="3"/>
  <c r="F364" i="3"/>
  <c r="F376" i="3"/>
  <c r="F384" i="3"/>
  <c r="F392" i="3"/>
  <c r="F400" i="3"/>
  <c r="F412" i="3"/>
  <c r="F424" i="3"/>
  <c r="F436" i="3"/>
  <c r="F195" i="3"/>
  <c r="G227" i="3"/>
  <c r="G275" i="3"/>
  <c r="G334" i="3"/>
  <c r="G357" i="3"/>
  <c r="G377" i="3"/>
  <c r="G393" i="3"/>
  <c r="G405" i="3"/>
  <c r="G421" i="3"/>
  <c r="G437" i="3"/>
  <c r="F390" i="3"/>
  <c r="F398" i="3"/>
  <c r="F406" i="3"/>
  <c r="F414" i="3"/>
  <c r="F422" i="3"/>
  <c r="F430" i="3"/>
  <c r="F239" i="3"/>
  <c r="F255" i="3"/>
  <c r="F287" i="3"/>
  <c r="G315" i="3"/>
  <c r="G338" i="3"/>
  <c r="F352" i="3"/>
  <c r="F360" i="3"/>
  <c r="F372" i="3"/>
  <c r="F388" i="3"/>
  <c r="F404" i="3"/>
  <c r="F416" i="3"/>
  <c r="F428" i="3"/>
  <c r="F199" i="3"/>
  <c r="F215" i="3"/>
  <c r="F231" i="3"/>
  <c r="F247" i="3"/>
  <c r="F263" i="3"/>
  <c r="F279" i="3"/>
  <c r="F295" i="3"/>
  <c r="F311" i="3"/>
  <c r="G319" i="3"/>
  <c r="G327" i="3"/>
  <c r="F335" i="3"/>
  <c r="G341" i="3"/>
  <c r="F346" i="3"/>
  <c r="F350" i="3"/>
  <c r="F354" i="3"/>
  <c r="F358" i="3"/>
  <c r="F362" i="3"/>
  <c r="F366" i="3"/>
  <c r="F370" i="3"/>
  <c r="F374" i="3"/>
  <c r="F378" i="3"/>
  <c r="F382" i="3"/>
  <c r="F386" i="3"/>
  <c r="F394" i="3"/>
  <c r="F402" i="3"/>
  <c r="F410" i="3"/>
  <c r="F418" i="3"/>
  <c r="F426" i="3"/>
  <c r="F434" i="3"/>
  <c r="G199" i="3"/>
  <c r="G215" i="3"/>
  <c r="G231" i="3"/>
  <c r="G247" i="3"/>
  <c r="G263" i="3"/>
  <c r="G279" i="3"/>
  <c r="G295" i="3"/>
  <c r="G311" i="3"/>
  <c r="F321" i="3"/>
  <c r="F329" i="3"/>
  <c r="G335" i="3"/>
  <c r="G342" i="3"/>
  <c r="G346" i="3"/>
  <c r="G350" i="3"/>
  <c r="G354" i="3"/>
  <c r="G358" i="3"/>
  <c r="G362" i="3"/>
  <c r="G366" i="3"/>
  <c r="G370" i="3"/>
  <c r="G374" i="3"/>
  <c r="G378" i="3"/>
  <c r="G382" i="3"/>
  <c r="G386" i="3"/>
  <c r="G394" i="3"/>
  <c r="G398" i="3"/>
  <c r="G406" i="3"/>
  <c r="G410" i="3"/>
  <c r="G414" i="3"/>
  <c r="G418" i="3"/>
  <c r="G426" i="3"/>
  <c r="G434" i="3"/>
  <c r="F219" i="3"/>
  <c r="F299" i="3"/>
  <c r="G322" i="3"/>
  <c r="G330" i="3"/>
  <c r="F347" i="3"/>
  <c r="F359" i="3"/>
  <c r="F371" i="3"/>
  <c r="F383" i="3"/>
  <c r="F399" i="3"/>
  <c r="F411" i="3"/>
  <c r="F419" i="3"/>
  <c r="F435" i="3"/>
  <c r="F223" i="3"/>
  <c r="F271" i="3"/>
  <c r="F303" i="3"/>
  <c r="G331" i="3"/>
  <c r="F344" i="3"/>
  <c r="F356" i="3"/>
  <c r="F368" i="3"/>
  <c r="F380" i="3"/>
  <c r="F396" i="3"/>
  <c r="F408" i="3"/>
  <c r="F420" i="3"/>
  <c r="G390" i="3"/>
  <c r="F267" i="3"/>
  <c r="F343" i="3"/>
  <c r="F355" i="3"/>
  <c r="F367" i="3"/>
  <c r="F375" i="3"/>
  <c r="F395" i="3"/>
  <c r="F403" i="3"/>
  <c r="F415" i="3"/>
  <c r="F431" i="3"/>
  <c r="G435" i="3"/>
  <c r="G431" i="3"/>
  <c r="G427" i="3"/>
  <c r="G423" i="3"/>
  <c r="G419" i="3"/>
  <c r="G415" i="3"/>
  <c r="G411" i="3"/>
  <c r="G407" i="3"/>
  <c r="G403" i="3"/>
  <c r="G399" i="3"/>
  <c r="G395" i="3"/>
  <c r="G391" i="3"/>
  <c r="G387" i="3"/>
  <c r="G383" i="3"/>
  <c r="G379" i="3"/>
  <c r="G375" i="3"/>
  <c r="G371" i="3"/>
  <c r="G367" i="3"/>
  <c r="G363" i="3"/>
  <c r="G359" i="3"/>
  <c r="G355" i="3"/>
  <c r="G351" i="3"/>
  <c r="G347" i="3"/>
  <c r="G343" i="3"/>
  <c r="G337" i="3"/>
  <c r="F331" i="3"/>
  <c r="F323" i="3"/>
  <c r="F315" i="3"/>
  <c r="G299" i="3"/>
  <c r="G283" i="3"/>
  <c r="G267" i="3"/>
  <c r="G251" i="3"/>
  <c r="G235" i="3"/>
  <c r="G219" i="3"/>
  <c r="G203" i="3"/>
  <c r="F423" i="3"/>
  <c r="F407" i="3"/>
  <c r="F391" i="3"/>
  <c r="F379" i="3"/>
  <c r="F363" i="3"/>
  <c r="F351" i="3"/>
  <c r="F337" i="3"/>
  <c r="F313" i="3"/>
  <c r="F283" i="3"/>
  <c r="F251" i="3"/>
  <c r="F235" i="3"/>
  <c r="F203" i="3"/>
  <c r="B5" i="9" l="1"/>
  <c r="P12" i="9" s="1"/>
  <c r="AB2" i="8"/>
  <c r="O13" i="9"/>
  <c r="O11" i="9"/>
  <c r="O2" i="8"/>
  <c r="P11" i="9"/>
  <c r="P10" i="9"/>
  <c r="P9" i="9"/>
  <c r="K2" i="8"/>
  <c r="O6" i="9" s="1"/>
  <c r="S6" i="9" s="1"/>
  <c r="P6" i="9"/>
  <c r="T6" i="9" s="1"/>
  <c r="O4" i="9"/>
  <c r="H2" i="8"/>
  <c r="P4" i="9" s="1"/>
  <c r="F4" i="9"/>
  <c r="K4" i="9" s="1"/>
  <c r="E5" i="9"/>
  <c r="J5" i="9" s="1"/>
  <c r="E4" i="9"/>
  <c r="J4" i="9" s="1"/>
  <c r="I2" i="8"/>
  <c r="G16" i="9" s="1"/>
  <c r="L16" i="9" s="1"/>
  <c r="G4" i="9"/>
  <c r="L4" i="9" s="1"/>
  <c r="J6" i="9"/>
  <c r="F10" i="9"/>
  <c r="K10" i="9" s="1"/>
  <c r="F11" i="9"/>
  <c r="K11" i="9" s="1"/>
  <c r="V3" i="9"/>
  <c r="W60" i="9"/>
  <c r="W35" i="9"/>
  <c r="W42" i="9"/>
  <c r="W49" i="9"/>
  <c r="W56" i="9"/>
  <c r="W55" i="9"/>
  <c r="W54" i="9"/>
  <c r="W53" i="9"/>
  <c r="W52" i="9"/>
  <c r="W27" i="9"/>
  <c r="W34" i="9"/>
  <c r="W41" i="9"/>
  <c r="W48" i="9"/>
  <c r="W47" i="9"/>
  <c r="W46" i="9"/>
  <c r="W45" i="9"/>
  <c r="W44" i="9"/>
  <c r="W19" i="9"/>
  <c r="W26" i="9"/>
  <c r="W33" i="9"/>
  <c r="W40" i="9"/>
  <c r="W39" i="9"/>
  <c r="W38" i="9"/>
  <c r="W37" i="9"/>
  <c r="W36" i="9"/>
  <c r="W11" i="9"/>
  <c r="W18" i="9"/>
  <c r="W25" i="9"/>
  <c r="W32" i="9"/>
  <c r="W31" i="9"/>
  <c r="W30" i="9"/>
  <c r="W29" i="9"/>
  <c r="W28" i="9"/>
  <c r="W51" i="9"/>
  <c r="W10" i="9"/>
  <c r="W17" i="9"/>
  <c r="W24" i="9"/>
  <c r="W23" i="9"/>
  <c r="W22" i="9"/>
  <c r="W21" i="9"/>
  <c r="W20" i="9"/>
  <c r="W4" i="9"/>
  <c r="W43" i="9"/>
  <c r="W9" i="9"/>
  <c r="W16" i="9"/>
  <c r="W15" i="9"/>
  <c r="W14" i="9"/>
  <c r="W13" i="9"/>
  <c r="W12" i="9"/>
  <c r="W58" i="9"/>
  <c r="W65" i="9"/>
  <c r="W8" i="9"/>
  <c r="W7" i="9"/>
  <c r="W6" i="9"/>
  <c r="W5" i="9"/>
  <c r="W59" i="9"/>
  <c r="W50" i="9"/>
  <c r="W57" i="9"/>
  <c r="W64" i="9"/>
  <c r="W63" i="9"/>
  <c r="W62" i="9"/>
  <c r="W61" i="9"/>
  <c r="E10" i="9"/>
  <c r="J10" i="9" s="1"/>
  <c r="E11" i="9"/>
  <c r="J11" i="9" s="1"/>
  <c r="G10" i="9"/>
  <c r="L10" i="9" s="1"/>
  <c r="G11" i="9"/>
  <c r="L11" i="9" s="1"/>
  <c r="E16" i="9"/>
  <c r="J16" i="9" s="1"/>
  <c r="E15" i="9"/>
  <c r="J15" i="9" s="1"/>
  <c r="F15" i="9"/>
  <c r="K15" i="9" s="1"/>
  <c r="F16" i="9"/>
  <c r="K16" i="9" s="1"/>
  <c r="G3" i="3"/>
  <c r="K16" i="3" s="1"/>
  <c r="F3" i="3"/>
  <c r="K15" i="3" s="1"/>
  <c r="G15" i="9" l="1"/>
  <c r="L15" i="9" s="1"/>
  <c r="O9" i="9"/>
  <c r="O10" i="9"/>
  <c r="O12" i="9"/>
  <c r="P5" i="9"/>
  <c r="T5" i="9" s="1"/>
  <c r="T4" i="9"/>
  <c r="S4" i="9"/>
  <c r="O5" i="9"/>
  <c r="S5" i="9" s="1"/>
  <c r="G6" i="9"/>
  <c r="L6" i="9" s="1"/>
  <c r="G5" i="9"/>
  <c r="L5" i="9" s="1"/>
  <c r="F6" i="9"/>
  <c r="K6" i="9" s="1"/>
  <c r="F5" i="9"/>
  <c r="K5" i="9" s="1"/>
  <c r="M22" i="9" a="1"/>
  <c r="D22" i="9" a="1"/>
  <c r="H47" i="9" s="1"/>
  <c r="K47" i="9" s="1"/>
  <c r="F64" i="9" l="1"/>
  <c r="I64" i="9" s="1"/>
  <c r="F80" i="9"/>
  <c r="I80" i="9" s="1"/>
  <c r="H80" i="9"/>
  <c r="K80" i="9" s="1"/>
  <c r="G57" i="9"/>
  <c r="J57" i="9" s="1"/>
  <c r="F84" i="9"/>
  <c r="I84" i="9" s="1"/>
  <c r="G33" i="9"/>
  <c r="J33" i="9" s="1"/>
  <c r="H82" i="9"/>
  <c r="K82" i="9" s="1"/>
  <c r="H41" i="9"/>
  <c r="K41" i="9" s="1"/>
  <c r="F40" i="9"/>
  <c r="I40" i="9" s="1"/>
  <c r="G82" i="9"/>
  <c r="J82" i="9" s="1"/>
  <c r="H29" i="9"/>
  <c r="K29" i="9" s="1"/>
  <c r="H48" i="9"/>
  <c r="K48" i="9" s="1"/>
  <c r="H36" i="9"/>
  <c r="K36" i="9" s="1"/>
  <c r="F31" i="9"/>
  <c r="I31" i="9" s="1"/>
  <c r="H24" i="9"/>
  <c r="K24" i="9" s="1"/>
  <c r="F50" i="9"/>
  <c r="I50" i="9" s="1"/>
  <c r="G40" i="9"/>
  <c r="J40" i="9" s="1"/>
  <c r="G62" i="9"/>
  <c r="J62" i="9" s="1"/>
  <c r="H61" i="9"/>
  <c r="K61" i="9" s="1"/>
  <c r="G54" i="9"/>
  <c r="J54" i="9" s="1"/>
  <c r="F41" i="9"/>
  <c r="I41" i="9" s="1"/>
  <c r="H56" i="9"/>
  <c r="K56" i="9" s="1"/>
  <c r="F65" i="9"/>
  <c r="I65" i="9" s="1"/>
  <c r="F36" i="9"/>
  <c r="I36" i="9" s="1"/>
  <c r="F52" i="9"/>
  <c r="I52" i="9" s="1"/>
  <c r="G38" i="9"/>
  <c r="J38" i="9" s="1"/>
  <c r="F35" i="9"/>
  <c r="I35" i="9" s="1"/>
  <c r="F42" i="9"/>
  <c r="I42" i="9" s="1"/>
  <c r="G60" i="9"/>
  <c r="J60" i="9" s="1"/>
  <c r="F82" i="9"/>
  <c r="I82" i="9" s="1"/>
  <c r="F49" i="9"/>
  <c r="I49" i="9" s="1"/>
  <c r="H25" i="9"/>
  <c r="K25" i="9" s="1"/>
  <c r="H35" i="9"/>
  <c r="K35" i="9" s="1"/>
  <c r="G50" i="9"/>
  <c r="J50" i="9" s="1"/>
  <c r="G26" i="9"/>
  <c r="J26" i="9" s="1"/>
  <c r="G53" i="9"/>
  <c r="J53" i="9" s="1"/>
  <c r="G30" i="9"/>
  <c r="J30" i="9" s="1"/>
  <c r="H39" i="9"/>
  <c r="K39" i="9" s="1"/>
  <c r="G42" i="9"/>
  <c r="J42" i="9" s="1"/>
  <c r="G34" i="9"/>
  <c r="J34" i="9" s="1"/>
  <c r="F55" i="9"/>
  <c r="I55" i="9" s="1"/>
  <c r="H51" i="9"/>
  <c r="K51" i="9" s="1"/>
  <c r="F28" i="9"/>
  <c r="I28" i="9" s="1"/>
  <c r="G69" i="9"/>
  <c r="J69" i="9" s="1"/>
  <c r="G67" i="9"/>
  <c r="J67" i="9" s="1"/>
  <c r="F57" i="9"/>
  <c r="I57" i="9" s="1"/>
  <c r="H52" i="9"/>
  <c r="K52" i="9" s="1"/>
  <c r="F27" i="9"/>
  <c r="I27" i="9" s="1"/>
  <c r="F61" i="9"/>
  <c r="I61" i="9" s="1"/>
  <c r="F66" i="9"/>
  <c r="I66" i="9" s="1"/>
  <c r="H77" i="9"/>
  <c r="K77" i="9" s="1"/>
  <c r="H37" i="9"/>
  <c r="K37" i="9" s="1"/>
  <c r="F68" i="9"/>
  <c r="I68" i="9" s="1"/>
  <c r="G29" i="9"/>
  <c r="J29" i="9" s="1"/>
  <c r="G72" i="9"/>
  <c r="J72" i="9" s="1"/>
  <c r="H53" i="9"/>
  <c r="K53" i="9" s="1"/>
  <c r="F37" i="9"/>
  <c r="I37" i="9" s="1"/>
  <c r="F56" i="9"/>
  <c r="I56" i="9" s="1"/>
  <c r="H27" i="9"/>
  <c r="K27" i="9" s="1"/>
  <c r="G56" i="9"/>
  <c r="J56" i="9" s="1"/>
  <c r="H79" i="9"/>
  <c r="K79" i="9" s="1"/>
  <c r="G77" i="9"/>
  <c r="J77" i="9" s="1"/>
  <c r="H64" i="9"/>
  <c r="K64" i="9" s="1"/>
  <c r="G49" i="9"/>
  <c r="J49" i="9" s="1"/>
  <c r="G27" i="9"/>
  <c r="J27" i="9" s="1"/>
  <c r="G28" i="9"/>
  <c r="J28" i="9" s="1"/>
  <c r="H33" i="9"/>
  <c r="K33" i="9" s="1"/>
  <c r="F39" i="9"/>
  <c r="I39" i="9" s="1"/>
  <c r="H34" i="9"/>
  <c r="K34" i="9" s="1"/>
  <c r="F25" i="9"/>
  <c r="I25" i="9" s="1"/>
  <c r="G80" i="9"/>
  <c r="J80" i="9" s="1"/>
  <c r="G31" i="9"/>
  <c r="J31" i="9" s="1"/>
  <c r="H60" i="9"/>
  <c r="K60" i="9" s="1"/>
  <c r="G36" i="9"/>
  <c r="J36" i="9" s="1"/>
  <c r="G65" i="9"/>
  <c r="J65" i="9" s="1"/>
  <c r="F33" i="9"/>
  <c r="I33" i="9" s="1"/>
  <c r="G81" i="9"/>
  <c r="J81" i="9" s="1"/>
  <c r="H67" i="9"/>
  <c r="K67" i="9" s="1"/>
  <c r="H31" i="9"/>
  <c r="K31" i="9" s="1"/>
  <c r="H45" i="9"/>
  <c r="K45" i="9" s="1"/>
  <c r="H81" i="9"/>
  <c r="K81" i="9" s="1"/>
  <c r="F78" i="9"/>
  <c r="I78" i="9" s="1"/>
  <c r="H43" i="9"/>
  <c r="K43" i="9" s="1"/>
  <c r="F67" i="9"/>
  <c r="I67" i="9" s="1"/>
  <c r="G68" i="9"/>
  <c r="J68" i="9" s="1"/>
  <c r="F63" i="9"/>
  <c r="I63" i="9" s="1"/>
  <c r="F53" i="9"/>
  <c r="I53" i="9" s="1"/>
  <c r="G75" i="9"/>
  <c r="J75" i="9" s="1"/>
  <c r="F46" i="9"/>
  <c r="I46" i="9" s="1"/>
  <c r="H84" i="9"/>
  <c r="K84" i="9" s="1"/>
  <c r="G73" i="9"/>
  <c r="J73" i="9" s="1"/>
  <c r="G48" i="9"/>
  <c r="J48" i="9" s="1"/>
  <c r="F58" i="9"/>
  <c r="I58" i="9" s="1"/>
  <c r="H26" i="9"/>
  <c r="K26" i="9" s="1"/>
  <c r="F44" i="9"/>
  <c r="I44" i="9" s="1"/>
  <c r="H68" i="9"/>
  <c r="K68" i="9" s="1"/>
  <c r="H78" i="9"/>
  <c r="K78" i="9" s="1"/>
  <c r="H66" i="9"/>
  <c r="K66" i="9" s="1"/>
  <c r="F76" i="9"/>
  <c r="I76" i="9" s="1"/>
  <c r="H75" i="9"/>
  <c r="K75" i="9" s="1"/>
  <c r="F83" i="9"/>
  <c r="I83" i="9" s="1"/>
  <c r="G24" i="9"/>
  <c r="J24" i="9" s="1"/>
  <c r="G43" i="9"/>
  <c r="J43" i="9" s="1"/>
  <c r="F59" i="9"/>
  <c r="I59" i="9" s="1"/>
  <c r="H42" i="9"/>
  <c r="K42" i="9" s="1"/>
  <c r="H57" i="9"/>
  <c r="K57" i="9" s="1"/>
  <c r="G55" i="9"/>
  <c r="J55" i="9" s="1"/>
  <c r="G51" i="9"/>
  <c r="J51" i="9" s="1"/>
  <c r="G66" i="9"/>
  <c r="J66" i="9" s="1"/>
  <c r="F70" i="9"/>
  <c r="I70" i="9" s="1"/>
  <c r="F32" i="9"/>
  <c r="I32" i="9" s="1"/>
  <c r="F34" i="9"/>
  <c r="I34" i="9" s="1"/>
  <c r="G35" i="9"/>
  <c r="J35" i="9" s="1"/>
  <c r="G32" i="9"/>
  <c r="J32" i="9" s="1"/>
  <c r="G59" i="9"/>
  <c r="J59" i="9" s="1"/>
  <c r="G41" i="9"/>
  <c r="J41" i="9" s="1"/>
  <c r="G44" i="9"/>
  <c r="J44" i="9" s="1"/>
  <c r="F38" i="9"/>
  <c r="I38" i="9" s="1"/>
  <c r="H71" i="9"/>
  <c r="K71" i="9" s="1"/>
  <c r="F30" i="9"/>
  <c r="I30" i="9" s="1"/>
  <c r="F72" i="9"/>
  <c r="I72" i="9" s="1"/>
  <c r="F71" i="9"/>
  <c r="I71" i="9" s="1"/>
  <c r="F62" i="9"/>
  <c r="I62" i="9" s="1"/>
  <c r="H50" i="9"/>
  <c r="K50" i="9" s="1"/>
  <c r="G58" i="9"/>
  <c r="J58" i="9" s="1"/>
  <c r="H44" i="9"/>
  <c r="K44" i="9" s="1"/>
  <c r="F69" i="9"/>
  <c r="I69" i="9" s="1"/>
  <c r="H72" i="9"/>
  <c r="K72" i="9" s="1"/>
  <c r="G64" i="9"/>
  <c r="J64" i="9" s="1"/>
  <c r="H73" i="9"/>
  <c r="K73" i="9" s="1"/>
  <c r="F45" i="9"/>
  <c r="I45" i="9" s="1"/>
  <c r="F23" i="9"/>
  <c r="I23" i="9" s="1"/>
  <c r="G37" i="9"/>
  <c r="J37" i="9" s="1"/>
  <c r="H69" i="9"/>
  <c r="K69" i="9" s="1"/>
  <c r="G83" i="9"/>
  <c r="J83" i="9" s="1"/>
  <c r="G70" i="9"/>
  <c r="J70" i="9" s="1"/>
  <c r="H70" i="9"/>
  <c r="K70" i="9" s="1"/>
  <c r="G47" i="9"/>
  <c r="J47" i="9" s="1"/>
  <c r="G78" i="9"/>
  <c r="J78" i="9" s="1"/>
  <c r="H74" i="9"/>
  <c r="K74" i="9" s="1"/>
  <c r="F43" i="9"/>
  <c r="I43" i="9" s="1"/>
  <c r="H55" i="9"/>
  <c r="K55" i="9" s="1"/>
  <c r="G52" i="9"/>
  <c r="J52" i="9" s="1"/>
  <c r="G79" i="9"/>
  <c r="J79" i="9" s="1"/>
  <c r="H40" i="9"/>
  <c r="K40" i="9" s="1"/>
  <c r="H58" i="9"/>
  <c r="K58" i="9" s="1"/>
  <c r="F29" i="9"/>
  <c r="I29" i="9" s="1"/>
  <c r="G71" i="9"/>
  <c r="J71" i="9" s="1"/>
  <c r="F48" i="9"/>
  <c r="I48" i="9" s="1"/>
  <c r="F75" i="9"/>
  <c r="I75" i="9" s="1"/>
  <c r="G61" i="9"/>
  <c r="J61" i="9" s="1"/>
  <c r="H32" i="9"/>
  <c r="K32" i="9" s="1"/>
  <c r="H28" i="9"/>
  <c r="K28" i="9" s="1"/>
  <c r="H49" i="9"/>
  <c r="K49" i="9" s="1"/>
  <c r="G45" i="9"/>
  <c r="J45" i="9" s="1"/>
  <c r="H38" i="9"/>
  <c r="K38" i="9" s="1"/>
  <c r="F79" i="9"/>
  <c r="I79" i="9" s="1"/>
  <c r="H59" i="9"/>
  <c r="K59" i="9" s="1"/>
  <c r="G74" i="9"/>
  <c r="J74" i="9" s="1"/>
  <c r="H54" i="9"/>
  <c r="K54" i="9" s="1"/>
  <c r="G46" i="9"/>
  <c r="J46" i="9" s="1"/>
  <c r="F77" i="9"/>
  <c r="I77" i="9" s="1"/>
  <c r="G39" i="9"/>
  <c r="J39" i="9" s="1"/>
  <c r="F24" i="9"/>
  <c r="I24" i="9" s="1"/>
  <c r="H83" i="9"/>
  <c r="K83" i="9" s="1"/>
  <c r="F74" i="9"/>
  <c r="I74" i="9" s="1"/>
  <c r="F26" i="9"/>
  <c r="I26" i="9" s="1"/>
  <c r="G76" i="9"/>
  <c r="J76" i="9" s="1"/>
  <c r="F81" i="9"/>
  <c r="I81" i="9" s="1"/>
  <c r="F60" i="9"/>
  <c r="I60" i="9" s="1"/>
  <c r="H65" i="9"/>
  <c r="K65" i="9" s="1"/>
  <c r="H23" i="9"/>
  <c r="K23" i="9" s="1"/>
  <c r="G63" i="9"/>
  <c r="J63" i="9" s="1"/>
  <c r="F47" i="9"/>
  <c r="I47" i="9" s="1"/>
  <c r="H76" i="9"/>
  <c r="K76" i="9" s="1"/>
  <c r="G25" i="9"/>
  <c r="J25" i="9" s="1"/>
  <c r="H30" i="9"/>
  <c r="K30" i="9" s="1"/>
  <c r="H62" i="9"/>
  <c r="K62" i="9" s="1"/>
  <c r="F73" i="9"/>
  <c r="I73" i="9" s="1"/>
  <c r="F54" i="9"/>
  <c r="I54" i="9" s="1"/>
  <c r="G23" i="9"/>
  <c r="J23" i="9" s="1"/>
  <c r="G84" i="9"/>
  <c r="J84" i="9" s="1"/>
  <c r="F51" i="9"/>
  <c r="I51" i="9" s="1"/>
  <c r="H63" i="9"/>
  <c r="K63" i="9" s="1"/>
  <c r="D22" i="9"/>
  <c r="H46" i="9"/>
  <c r="K46" i="9" s="1"/>
  <c r="M22" i="9"/>
  <c r="O24" i="9"/>
  <c r="R24" i="9" s="1"/>
  <c r="Q26" i="9"/>
  <c r="T26" i="9" s="1"/>
  <c r="P29" i="9"/>
  <c r="S29" i="9" s="1"/>
  <c r="O32" i="9"/>
  <c r="R32" i="9" s="1"/>
  <c r="Q34" i="9"/>
  <c r="T34" i="9" s="1"/>
  <c r="P37" i="9"/>
  <c r="S37" i="9" s="1"/>
  <c r="O40" i="9"/>
  <c r="R40" i="9" s="1"/>
  <c r="Q42" i="9"/>
  <c r="T42" i="9" s="1"/>
  <c r="P45" i="9"/>
  <c r="S45" i="9" s="1"/>
  <c r="O48" i="9"/>
  <c r="R48" i="9" s="1"/>
  <c r="Q50" i="9"/>
  <c r="T50" i="9" s="1"/>
  <c r="P53" i="9"/>
  <c r="S53" i="9" s="1"/>
  <c r="O56" i="9"/>
  <c r="R56" i="9" s="1"/>
  <c r="Q58" i="9"/>
  <c r="T58" i="9" s="1"/>
  <c r="P61" i="9"/>
  <c r="S61" i="9" s="1"/>
  <c r="O64" i="9"/>
  <c r="R64" i="9" s="1"/>
  <c r="Q66" i="9"/>
  <c r="T66" i="9" s="1"/>
  <c r="P69" i="9"/>
  <c r="S69" i="9" s="1"/>
  <c r="O72" i="9"/>
  <c r="R72" i="9" s="1"/>
  <c r="Q74" i="9"/>
  <c r="T74" i="9" s="1"/>
  <c r="P77" i="9"/>
  <c r="S77" i="9" s="1"/>
  <c r="O80" i="9"/>
  <c r="R80" i="9" s="1"/>
  <c r="Q82" i="9"/>
  <c r="T82" i="9" s="1"/>
  <c r="P24" i="9"/>
  <c r="S24" i="9" s="1"/>
  <c r="O27" i="9"/>
  <c r="R27" i="9" s="1"/>
  <c r="Q29" i="9"/>
  <c r="T29" i="9" s="1"/>
  <c r="P32" i="9"/>
  <c r="S32" i="9" s="1"/>
  <c r="O35" i="9"/>
  <c r="R35" i="9" s="1"/>
  <c r="Q37" i="9"/>
  <c r="T37" i="9" s="1"/>
  <c r="P40" i="9"/>
  <c r="S40" i="9" s="1"/>
  <c r="O43" i="9"/>
  <c r="R43" i="9" s="1"/>
  <c r="Q45" i="9"/>
  <c r="T45" i="9" s="1"/>
  <c r="P48" i="9"/>
  <c r="S48" i="9" s="1"/>
  <c r="O51" i="9"/>
  <c r="R51" i="9" s="1"/>
  <c r="Q53" i="9"/>
  <c r="T53" i="9" s="1"/>
  <c r="P56" i="9"/>
  <c r="S56" i="9" s="1"/>
  <c r="O59" i="9"/>
  <c r="R59" i="9" s="1"/>
  <c r="Q61" i="9"/>
  <c r="T61" i="9" s="1"/>
  <c r="P64" i="9"/>
  <c r="S64" i="9" s="1"/>
  <c r="O67" i="9"/>
  <c r="R67" i="9" s="1"/>
  <c r="Q69" i="9"/>
  <c r="T69" i="9" s="1"/>
  <c r="P72" i="9"/>
  <c r="S72" i="9" s="1"/>
  <c r="O75" i="9"/>
  <c r="R75" i="9" s="1"/>
  <c r="Q77" i="9"/>
  <c r="T77" i="9" s="1"/>
  <c r="P80" i="9"/>
  <c r="S80" i="9" s="1"/>
  <c r="O83" i="9"/>
  <c r="R83" i="9" s="1"/>
  <c r="Q24" i="9"/>
  <c r="T24" i="9" s="1"/>
  <c r="P27" i="9"/>
  <c r="S27" i="9" s="1"/>
  <c r="O30" i="9"/>
  <c r="R30" i="9" s="1"/>
  <c r="Q32" i="9"/>
  <c r="T32" i="9" s="1"/>
  <c r="P35" i="9"/>
  <c r="S35" i="9" s="1"/>
  <c r="O38" i="9"/>
  <c r="R38" i="9" s="1"/>
  <c r="Q40" i="9"/>
  <c r="T40" i="9" s="1"/>
  <c r="P43" i="9"/>
  <c r="S43" i="9" s="1"/>
  <c r="O46" i="9"/>
  <c r="R46" i="9" s="1"/>
  <c r="Q48" i="9"/>
  <c r="T48" i="9" s="1"/>
  <c r="P51" i="9"/>
  <c r="S51" i="9" s="1"/>
  <c r="O54" i="9"/>
  <c r="R54" i="9" s="1"/>
  <c r="Q56" i="9"/>
  <c r="T56" i="9" s="1"/>
  <c r="P59" i="9"/>
  <c r="S59" i="9" s="1"/>
  <c r="O62" i="9"/>
  <c r="R62" i="9" s="1"/>
  <c r="Q64" i="9"/>
  <c r="T64" i="9" s="1"/>
  <c r="P67" i="9"/>
  <c r="S67" i="9" s="1"/>
  <c r="O70" i="9"/>
  <c r="R70" i="9" s="1"/>
  <c r="Q72" i="9"/>
  <c r="T72" i="9" s="1"/>
  <c r="P75" i="9"/>
  <c r="S75" i="9" s="1"/>
  <c r="O78" i="9"/>
  <c r="R78" i="9" s="1"/>
  <c r="Q80" i="9"/>
  <c r="T80" i="9" s="1"/>
  <c r="P83" i="9"/>
  <c r="S83" i="9" s="1"/>
  <c r="O25" i="9"/>
  <c r="R25" i="9" s="1"/>
  <c r="Q27" i="9"/>
  <c r="T27" i="9" s="1"/>
  <c r="P30" i="9"/>
  <c r="S30" i="9" s="1"/>
  <c r="O33" i="9"/>
  <c r="R33" i="9" s="1"/>
  <c r="Q35" i="9"/>
  <c r="T35" i="9" s="1"/>
  <c r="P38" i="9"/>
  <c r="S38" i="9" s="1"/>
  <c r="O41" i="9"/>
  <c r="R41" i="9" s="1"/>
  <c r="Q43" i="9"/>
  <c r="T43" i="9" s="1"/>
  <c r="P46" i="9"/>
  <c r="S46" i="9" s="1"/>
  <c r="O49" i="9"/>
  <c r="R49" i="9" s="1"/>
  <c r="Q51" i="9"/>
  <c r="T51" i="9" s="1"/>
  <c r="P54" i="9"/>
  <c r="S54" i="9" s="1"/>
  <c r="O57" i="9"/>
  <c r="R57" i="9" s="1"/>
  <c r="Q59" i="9"/>
  <c r="T59" i="9" s="1"/>
  <c r="P62" i="9"/>
  <c r="S62" i="9" s="1"/>
  <c r="O65" i="9"/>
  <c r="R65" i="9" s="1"/>
  <c r="Q67" i="9"/>
  <c r="T67" i="9" s="1"/>
  <c r="P70" i="9"/>
  <c r="S70" i="9" s="1"/>
  <c r="O73" i="9"/>
  <c r="R73" i="9" s="1"/>
  <c r="Q75" i="9"/>
  <c r="T75" i="9" s="1"/>
  <c r="P78" i="9"/>
  <c r="S78" i="9" s="1"/>
  <c r="O81" i="9"/>
  <c r="R81" i="9" s="1"/>
  <c r="Q83" i="9"/>
  <c r="T83" i="9" s="1"/>
  <c r="P25" i="9"/>
  <c r="S25" i="9" s="1"/>
  <c r="O28" i="9"/>
  <c r="R28" i="9" s="1"/>
  <c r="Q30" i="9"/>
  <c r="T30" i="9" s="1"/>
  <c r="P33" i="9"/>
  <c r="S33" i="9" s="1"/>
  <c r="O36" i="9"/>
  <c r="R36" i="9" s="1"/>
  <c r="Q38" i="9"/>
  <c r="T38" i="9" s="1"/>
  <c r="P41" i="9"/>
  <c r="S41" i="9" s="1"/>
  <c r="O44" i="9"/>
  <c r="R44" i="9" s="1"/>
  <c r="Q46" i="9"/>
  <c r="T46" i="9" s="1"/>
  <c r="P49" i="9"/>
  <c r="S49" i="9" s="1"/>
  <c r="O52" i="9"/>
  <c r="R52" i="9" s="1"/>
  <c r="Q54" i="9"/>
  <c r="T54" i="9" s="1"/>
  <c r="P57" i="9"/>
  <c r="S57" i="9" s="1"/>
  <c r="O60" i="9"/>
  <c r="R60" i="9" s="1"/>
  <c r="Q62" i="9"/>
  <c r="T62" i="9" s="1"/>
  <c r="P65" i="9"/>
  <c r="S65" i="9" s="1"/>
  <c r="O68" i="9"/>
  <c r="R68" i="9" s="1"/>
  <c r="Q70" i="9"/>
  <c r="T70" i="9" s="1"/>
  <c r="P73" i="9"/>
  <c r="S73" i="9" s="1"/>
  <c r="O76" i="9"/>
  <c r="R76" i="9" s="1"/>
  <c r="Q78" i="9"/>
  <c r="T78" i="9" s="1"/>
  <c r="P81" i="9"/>
  <c r="S81" i="9" s="1"/>
  <c r="O84" i="9"/>
  <c r="R84" i="9" s="1"/>
  <c r="O23" i="9"/>
  <c r="R23" i="9" s="1"/>
  <c r="Q25" i="9"/>
  <c r="T25" i="9" s="1"/>
  <c r="P28" i="9"/>
  <c r="S28" i="9" s="1"/>
  <c r="O31" i="9"/>
  <c r="R31" i="9" s="1"/>
  <c r="Q33" i="9"/>
  <c r="T33" i="9" s="1"/>
  <c r="P36" i="9"/>
  <c r="S36" i="9" s="1"/>
  <c r="O39" i="9"/>
  <c r="R39" i="9" s="1"/>
  <c r="Q41" i="9"/>
  <c r="T41" i="9" s="1"/>
  <c r="P44" i="9"/>
  <c r="S44" i="9" s="1"/>
  <c r="O47" i="9"/>
  <c r="R47" i="9" s="1"/>
  <c r="Q49" i="9"/>
  <c r="T49" i="9" s="1"/>
  <c r="P52" i="9"/>
  <c r="S52" i="9" s="1"/>
  <c r="O55" i="9"/>
  <c r="R55" i="9" s="1"/>
  <c r="Q57" i="9"/>
  <c r="T57" i="9" s="1"/>
  <c r="P60" i="9"/>
  <c r="S60" i="9" s="1"/>
  <c r="O63" i="9"/>
  <c r="R63" i="9" s="1"/>
  <c r="Q65" i="9"/>
  <c r="T65" i="9" s="1"/>
  <c r="P68" i="9"/>
  <c r="S68" i="9" s="1"/>
  <c r="O71" i="9"/>
  <c r="R71" i="9" s="1"/>
  <c r="Q73" i="9"/>
  <c r="T73" i="9" s="1"/>
  <c r="P76" i="9"/>
  <c r="S76" i="9" s="1"/>
  <c r="O79" i="9"/>
  <c r="R79" i="9" s="1"/>
  <c r="Q81" i="9"/>
  <c r="T81" i="9" s="1"/>
  <c r="P84" i="9"/>
  <c r="S84" i="9" s="1"/>
  <c r="P23" i="9"/>
  <c r="S23" i="9" s="1"/>
  <c r="O26" i="9"/>
  <c r="R26" i="9" s="1"/>
  <c r="Q28" i="9"/>
  <c r="T28" i="9" s="1"/>
  <c r="P31" i="9"/>
  <c r="S31" i="9" s="1"/>
  <c r="O34" i="9"/>
  <c r="R34" i="9" s="1"/>
  <c r="Q36" i="9"/>
  <c r="T36" i="9" s="1"/>
  <c r="P39" i="9"/>
  <c r="S39" i="9" s="1"/>
  <c r="O42" i="9"/>
  <c r="R42" i="9" s="1"/>
  <c r="Q44" i="9"/>
  <c r="T44" i="9" s="1"/>
  <c r="P47" i="9"/>
  <c r="S47" i="9" s="1"/>
  <c r="O50" i="9"/>
  <c r="R50" i="9" s="1"/>
  <c r="Q52" i="9"/>
  <c r="T52" i="9" s="1"/>
  <c r="P55" i="9"/>
  <c r="S55" i="9" s="1"/>
  <c r="O58" i="9"/>
  <c r="R58" i="9" s="1"/>
  <c r="Q60" i="9"/>
  <c r="T60" i="9" s="1"/>
  <c r="P63" i="9"/>
  <c r="S63" i="9" s="1"/>
  <c r="O66" i="9"/>
  <c r="R66" i="9" s="1"/>
  <c r="Q68" i="9"/>
  <c r="T68" i="9" s="1"/>
  <c r="P71" i="9"/>
  <c r="S71" i="9" s="1"/>
  <c r="O74" i="9"/>
  <c r="R74" i="9" s="1"/>
  <c r="Q76" i="9"/>
  <c r="T76" i="9" s="1"/>
  <c r="P79" i="9"/>
  <c r="S79" i="9" s="1"/>
  <c r="O82" i="9"/>
  <c r="R82" i="9" s="1"/>
  <c r="Q84" i="9"/>
  <c r="T84" i="9" s="1"/>
  <c r="Q23" i="9"/>
  <c r="T23" i="9" s="1"/>
  <c r="P26" i="9"/>
  <c r="S26" i="9" s="1"/>
  <c r="O29" i="9"/>
  <c r="R29" i="9" s="1"/>
  <c r="Q31" i="9"/>
  <c r="T31" i="9" s="1"/>
  <c r="P34" i="9"/>
  <c r="S34" i="9" s="1"/>
  <c r="O37" i="9"/>
  <c r="R37" i="9" s="1"/>
  <c r="Q39" i="9"/>
  <c r="T39" i="9" s="1"/>
  <c r="P42" i="9"/>
  <c r="S42" i="9" s="1"/>
  <c r="O45" i="9"/>
  <c r="R45" i="9" s="1"/>
  <c r="Q47" i="9"/>
  <c r="T47" i="9" s="1"/>
  <c r="P50" i="9"/>
  <c r="S50" i="9" s="1"/>
  <c r="O53" i="9"/>
  <c r="R53" i="9" s="1"/>
  <c r="Q55" i="9"/>
  <c r="T55" i="9" s="1"/>
  <c r="P58" i="9"/>
  <c r="S58" i="9" s="1"/>
  <c r="O61" i="9"/>
  <c r="R61" i="9" s="1"/>
  <c r="Q63" i="9"/>
  <c r="T63" i="9" s="1"/>
  <c r="P66" i="9"/>
  <c r="S66" i="9" s="1"/>
  <c r="O69" i="9"/>
  <c r="R69" i="9" s="1"/>
  <c r="Q71" i="9"/>
  <c r="T71" i="9" s="1"/>
  <c r="P74" i="9"/>
  <c r="S74" i="9" s="1"/>
  <c r="O77" i="9"/>
  <c r="R77" i="9" s="1"/>
  <c r="Q79" i="9"/>
  <c r="T79" i="9" s="1"/>
  <c r="P82" i="9"/>
  <c r="S82" i="9" s="1"/>
  <c r="G22" i="9"/>
  <c r="J22" i="9" s="1"/>
  <c r="F22" i="9"/>
  <c r="I22" i="9" s="1"/>
  <c r="H22" i="9"/>
  <c r="K22" i="9" s="1"/>
  <c r="Q22" i="9" l="1"/>
  <c r="T22" i="9" s="1"/>
  <c r="O22" i="9"/>
  <c r="R22" i="9" s="1"/>
  <c r="P22" i="9"/>
  <c r="S2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<sst xmlns="http://schemas.openxmlformats.org/spreadsheetml/2006/main" count="1991" uniqueCount="653">
  <si>
    <t>arxiv_id</t>
  </si>
  <si>
    <t>xelua_levenshtein</t>
  </si>
  <si>
    <t>xelua_hamming</t>
  </si>
  <si>
    <t>xelua_levenshtein_ratio</t>
  </si>
  <si>
    <t>xelua_levenshtein_normalised</t>
  </si>
  <si>
    <t>xelua_hamming_normalised</t>
  </si>
  <si>
    <t>xelua_levenshtein_cleaned</t>
  </si>
  <si>
    <t>xelua_levenshtein_cleaned_normalised</t>
  </si>
  <si>
    <t>xelua_op_uppercase</t>
  </si>
  <si>
    <t>xelua_op_lowercase</t>
  </si>
  <si>
    <t>xelua_op_movement</t>
  </si>
  <si>
    <t>xelua_op_whitespace</t>
  </si>
  <si>
    <t>xelua_num_images</t>
  </si>
  <si>
    <t>xelua_img_placements</t>
  </si>
  <si>
    <t>xelua_img_info</t>
  </si>
  <si>
    <t>xelua_insert_minus_delete</t>
  </si>
  <si>
    <t>xepdf_levenshtein</t>
  </si>
  <si>
    <t>xepdf_hamming</t>
  </si>
  <si>
    <t>xepdf_levenshtein_ratio</t>
  </si>
  <si>
    <t>xepdf_levenshtein_normalised</t>
  </si>
  <si>
    <t>xepdf_hamming_normalised</t>
  </si>
  <si>
    <t>xepdf_levenshtein_cleaned</t>
  </si>
  <si>
    <t>xepdf_levenshtein_cleaned_normalised</t>
  </si>
  <si>
    <t>xepdf_op_uppercase</t>
  </si>
  <si>
    <t>xepdf_op_lowercase</t>
  </si>
  <si>
    <t>xepdf_op_movement</t>
  </si>
  <si>
    <t>xepdf_op_whitespace</t>
  </si>
  <si>
    <t>xepdf_num_images</t>
  </si>
  <si>
    <t>xepdf_img_placements</t>
  </si>
  <si>
    <t>xepdf_img_info</t>
  </si>
  <si>
    <t>xepdf_insert_minus_delete</t>
  </si>
  <si>
    <t>pdflatex_pages</t>
  </si>
  <si>
    <t>xelatex_pages</t>
  </si>
  <si>
    <t>lualatex_pages</t>
  </si>
  <si>
    <t>diff_xepdf</t>
  </si>
  <si>
    <t>diff_xelua</t>
  </si>
  <si>
    <t>pdf</t>
  </si>
  <si>
    <t>xe</t>
  </si>
  <si>
    <t>lua</t>
  </si>
  <si>
    <t>analysis_result</t>
  </si>
  <si>
    <t>num_pages</t>
  </si>
  <si>
    <t>num_compiled_pdfs</t>
  </si>
  <si>
    <t>present in B</t>
  </si>
  <si>
    <t>present in C</t>
  </si>
  <si>
    <t>ARXIV IDS IN:</t>
  </si>
  <si>
    <t>check against col A</t>
  </si>
  <si>
    <t>SANITY CHECKS</t>
  </si>
  <si>
    <t>values missing from B:</t>
  </si>
  <si>
    <t>values missing from C:</t>
  </si>
  <si>
    <t>all arxiv_ids in A are unique:</t>
  </si>
  <si>
    <t>THIS SHEET IS WRITTEN FOR</t>
  </si>
  <si>
    <t>cols in RAW_analysis_result:</t>
  </si>
  <si>
    <t>data rows in RAW_analysis_result:</t>
  </si>
  <si>
    <t>correct number of rows</t>
  </si>
  <si>
    <t>correct number of cols</t>
  </si>
  <si>
    <t>XELUA</t>
  </si>
  <si>
    <t>XEPDF</t>
  </si>
  <si>
    <t>COMPILED PRESENT</t>
  </si>
  <si>
    <t>PIPELINE RESULTS</t>
  </si>
  <si>
    <t>entrypoint</t>
  </si>
  <si>
    <t>documentclass</t>
  </si>
  <si>
    <t>docclass_params</t>
  </si>
  <si>
    <t>pdflatex</t>
  </si>
  <si>
    <t>lualatex</t>
  </si>
  <si>
    <t>xelatex</t>
  </si>
  <si>
    <t>xe&lt;&gt;pdf</t>
  </si>
  <si>
    <t>xe&lt;&gt;lua</t>
  </si>
  <si>
    <t>General_Stopping-time_Fluctuation_Theorems_PRL.tex</t>
  </si>
  <si>
    <t>revtex4-2</t>
  </si>
  <si>
    <t>[aps,prl,twocolumn]</t>
  </si>
  <si>
    <t>paper.tex</t>
  </si>
  <si>
    <t>siamltex</t>
  </si>
  <si>
    <t>[final,leqno,onefignum,onetabnum]</t>
  </si>
  <si>
    <t>OrderPresentation.tex</t>
  </si>
  <si>
    <t>amsart</t>
  </si>
  <si>
    <t>[reqno, 11pt, figuresright]</t>
  </si>
  <si>
    <t>main.tex</t>
  </si>
  <si>
    <t>article</t>
  </si>
  <si>
    <t>ISEEquiv.tex</t>
  </si>
  <si>
    <t>[12pt,a4paper]</t>
  </si>
  <si>
    <t>CondensatioNegativeMass.tex</t>
  </si>
  <si>
    <t>[prb,twocolumn,superscriptaddress,preprintnumbers,amsmath,amssymb,nofootinbib,floatfix,longbibliography]</t>
  </si>
  <si>
    <t>[amsmath,amssymb,prl,superscriptaddress,twocolumn]</t>
  </si>
  <si>
    <t>setValuedAnalysisBC_3.tex</t>
  </si>
  <si>
    <t>[11pt]</t>
  </si>
  <si>
    <t>nature</t>
  </si>
  <si>
    <t>macro/neu_msthesis</t>
  </si>
  <si>
    <t>[]</t>
  </si>
  <si>
    <t>IEEEtran</t>
  </si>
  <si>
    <t>[12pt, draftclsnofoot, onecolumn]</t>
  </si>
  <si>
    <t>Master.tex</t>
  </si>
  <si>
    <t>[oneside,a4paper,english, 11pt]</t>
  </si>
  <si>
    <t>geom_symp.tex</t>
  </si>
  <si>
    <t>[12pt]</t>
  </si>
  <si>
    <t>Doublereplica.tex</t>
  </si>
  <si>
    <t>[%reprint,superscriptaddress,amsmath,amssymb,prl,]</t>
  </si>
  <si>
    <t>LS_category.tex</t>
  </si>
  <si>
    <t>clhampton-10janv08-ed-2023.tex</t>
  </si>
  <si>
    <t>[12pt,a4paper,twoside,final,notitlepage]</t>
  </si>
  <si>
    <t>acmart</t>
  </si>
  <si>
    <t>[authorversion,manuscript,screen,acmtog]</t>
  </si>
  <si>
    <t>one-two-way.tex</t>
  </si>
  <si>
    <t>ZGN_RMT.tex</t>
  </si>
  <si>
    <t>revtex4-1</t>
  </si>
  <si>
    <t>[aip,amsmath,amssymb,reprint,]</t>
  </si>
  <si>
    <t>templateArxiv.tex</t>
  </si>
  <si>
    <t>text.tex</t>
  </si>
  <si>
    <t>LaserWriting_paper.tex</t>
  </si>
  <si>
    <t>[%aps, %apsamsmath,amssymb,preprint,%]</t>
  </si>
  <si>
    <t>[amsmath,amssymb,aps,prb,english,showkeys,twocolumn]</t>
  </si>
  <si>
    <t>[journal]</t>
  </si>
  <si>
    <t>[journal,twocolumn]</t>
  </si>
  <si>
    <t>supplement.tex</t>
  </si>
  <si>
    <t>[10pt]</t>
  </si>
  <si>
    <t>GQ_Modave2002.tex</t>
  </si>
  <si>
    <t>[a4paper,10pt,leqno]</t>
  </si>
  <si>
    <t>[lettersize,journal]</t>
  </si>
  <si>
    <t>elsarticle-template-harv-clean.tex</t>
  </si>
  <si>
    <t>elsarticle</t>
  </si>
  <si>
    <t>[final,3p,times,authoryear]</t>
  </si>
  <si>
    <t>mnras_template.tex</t>
  </si>
  <si>
    <t>mnras</t>
  </si>
  <si>
    <t>[fleqn,usenatbib]</t>
  </si>
  <si>
    <t>[11pt,reqno]</t>
  </si>
  <si>
    <t>POF2023.tex</t>
  </si>
  <si>
    <t>[aps,pof,reprint,10pt,superscriptaddress,showpacs]</t>
  </si>
  <si>
    <t>[aps,prl,reprint,superscriptaddress,floatfix]</t>
  </si>
  <si>
    <t>online_Sq_cumulativeV9-arxiv.tex</t>
  </si>
  <si>
    <t>[12pt,draftcls,onecolumn]</t>
  </si>
  <si>
    <t>[%reprint,superscriptaddress,amsmath,amssymb,aps,prper]</t>
  </si>
  <si>
    <t>aps_bb_skb.tex</t>
  </si>
  <si>
    <t>[%reprint,superscriptaddress,amsmath,amssymb,aps,prstab,]</t>
  </si>
  <si>
    <t>Core_of_homotopy_classes_in_H_1.tex</t>
  </si>
  <si>
    <t>agujournal2019</t>
  </si>
  <si>
    <t>[draft]</t>
  </si>
  <si>
    <t>ColoringPC-single-file.tex</t>
  </si>
  <si>
    <t>[11pt,twoside,a4paper]</t>
  </si>
  <si>
    <t>GSI-038.tex</t>
  </si>
  <si>
    <t>llncs</t>
  </si>
  <si>
    <t>[runningheads]</t>
  </si>
  <si>
    <t>[a4paper, 12pt]</t>
  </si>
  <si>
    <t>[a4paper, 11pt]</t>
  </si>
  <si>
    <t>QST_cone20230711.tex</t>
  </si>
  <si>
    <t>[12pt,a4paper,oneside]</t>
  </si>
  <si>
    <t>vandesande_geckos_iau377_arxiv.tex</t>
  </si>
  <si>
    <t>iau</t>
  </si>
  <si>
    <t>main_v9.tex</t>
  </si>
  <si>
    <t>iopart</t>
  </si>
  <si>
    <t>[sigconf,natbib=false]</t>
  </si>
  <si>
    <t>mainarXivSubmission.tex</t>
  </si>
  <si>
    <t>[pra,english,reprint, aps,superscriptaddress, nofootinbib]</t>
  </si>
  <si>
    <t>[conference]</t>
  </si>
  <si>
    <t>probabilistic_solar_proxy_forecasting_with_neural_network_ensembles.tex</t>
  </si>
  <si>
    <t>[sigconf, nonacm, amssymb]</t>
  </si>
  <si>
    <t>draft.tex</t>
  </si>
  <si>
    <t>paper-exponential-integrability.tex</t>
  </si>
  <si>
    <t>RiPO.tex</t>
  </si>
  <si>
    <t>ecai</t>
  </si>
  <si>
    <t>2D-model-draft.tex</t>
  </si>
  <si>
    <t>main_cav23_version.tex</t>
  </si>
  <si>
    <t>Spreclones_Part_I-arXiv-V2.tex</t>
  </si>
  <si>
    <t>[12pt,fleqn]</t>
  </si>
  <si>
    <t>jmlr</t>
  </si>
  <si>
    <t>[pmlr]</t>
  </si>
  <si>
    <t>manuscripts.tex</t>
  </si>
  <si>
    <t>NST</t>
  </si>
  <si>
    <t>[submitting]</t>
  </si>
  <si>
    <t>output.tex</t>
  </si>
  <si>
    <t>[a4paper,11pt]</t>
  </si>
  <si>
    <t>HiQR_v2.tex</t>
  </si>
  <si>
    <t>[preprint,authoryear,11pt]</t>
  </si>
  <si>
    <t>RRZ.tex</t>
  </si>
  <si>
    <t>CUP-JNL-JMJ</t>
  </si>
  <si>
    <t>[cupthm]</t>
  </si>
  <si>
    <t>MainText_MePTCDI.tex</t>
  </si>
  <si>
    <t>achemso</t>
  </si>
  <si>
    <t>[journal=jacsat,manuscript=article]</t>
  </si>
  <si>
    <t>pasj2.tex</t>
  </si>
  <si>
    <t>pasj01</t>
  </si>
  <si>
    <t>[prl,twocolumn,nofootinbib,nobibnotes,noeprint,preprintnumbers,floatfix]</t>
  </si>
  <si>
    <t>Main.tex</t>
  </si>
  <si>
    <t>[twocolumn,superscriptaddress,floatfix,preprintnumbers,prl ,nofootinbib,hyperref]</t>
  </si>
  <si>
    <t>sagej</t>
  </si>
  <si>
    <t>[Afour,sageh,times]</t>
  </si>
  <si>
    <t>arxiv.tex</t>
  </si>
  <si>
    <t>[11pt, letterpaper, USenglish]</t>
  </si>
  <si>
    <t>nitrogen_aurora.tex</t>
  </si>
  <si>
    <t>[a4paper,useAMS,usenatbib]</t>
  </si>
  <si>
    <t>[3p]</t>
  </si>
  <si>
    <t>opticajnl</t>
  </si>
  <si>
    <t>[9pt,twocolumn,twoside]</t>
  </si>
  <si>
    <t>EE2.tex</t>
  </si>
  <si>
    <t>[reprint,nofootinbib,amsmath,amssymb,aps,showpacs]</t>
  </si>
  <si>
    <t>Final_arxiv.tex</t>
  </si>
  <si>
    <t>[12pt,centertags,reqno]</t>
  </si>
  <si>
    <t>svproc</t>
  </si>
  <si>
    <t>Discrete-q-Exponential-Arxiv.tex</t>
  </si>
  <si>
    <t>cas-dc</t>
  </si>
  <si>
    <t>[a4paper,fleqn]</t>
  </si>
  <si>
    <t>NewtonPolytope_CSC_Submission.tex</t>
  </si>
  <si>
    <t>exotic_eig.tex</t>
  </si>
  <si>
    <t>Toom-obit.tex</t>
  </si>
  <si>
    <t>memoir</t>
  </si>
  <si>
    <t>two_way_interactions.tex</t>
  </si>
  <si>
    <t>ACTIVE_ACOUSTIC_UNITCELL.tex</t>
  </si>
  <si>
    <t>[reprint,superscriptaddress,frontmatterverbose,amsmath,amssymb,prapplied,floatfix,nofootinbib,longbibliography]</t>
  </si>
  <si>
    <t>[preprint,12pt]</t>
  </si>
  <si>
    <t>[11pt,twoside]</t>
  </si>
  <si>
    <t>0_lpac-paper_arXiv.tex</t>
  </si>
  <si>
    <t>[a4paper,9pt,twocolumn]</t>
  </si>
  <si>
    <t>[amsmath,nobibnotes,aps,superscriptadress,amssymb,pra,aps,showpacs,superscriptaddress, twocolumn]</t>
  </si>
  <si>
    <t>MBZUAI-main.tex</t>
  </si>
  <si>
    <t>book</t>
  </si>
  <si>
    <t>[letterpaper,12pt,titlepage,oneside,final]</t>
  </si>
  <si>
    <t>SandholtzTai_HouseSwappingObjectiveIndifferences.tex</t>
  </si>
  <si>
    <t>[5p, twocolumn, times, sort&amp;compress]</t>
  </si>
  <si>
    <t>worton.tex</t>
  </si>
  <si>
    <t>[preprint,12pt,3p]</t>
  </si>
  <si>
    <t>Conference.tex</t>
  </si>
  <si>
    <t>[twoside,leqno,twocolumn]</t>
  </si>
  <si>
    <t>example_paper.tex</t>
  </si>
  <si>
    <t>[letterpaper]</t>
  </si>
  <si>
    <t>acl2023.tex</t>
  </si>
  <si>
    <t>chimera_NN_vs1.tex</t>
  </si>
  <si>
    <t>[prx,twocolumn,amsmath,noshowkeys,noshowpacs,amssymb]</t>
  </si>
  <si>
    <t>anchor-ap-arxiv.tex</t>
  </si>
  <si>
    <t>[runningheads,envcountsame,envcountsect,11pt,a4paper]</t>
  </si>
  <si>
    <t>SModularTransformations.tex</t>
  </si>
  <si>
    <t>[10pt,conference]</t>
  </si>
  <si>
    <t>thermal_odd_viscous_droplets_SI_no_blue.tex</t>
  </si>
  <si>
    <t>[%amsmath,amssymb,aps,10.5pt]</t>
  </si>
  <si>
    <t>MRM-AMA.tex</t>
  </si>
  <si>
    <t>MRM</t>
  </si>
  <si>
    <t>[AMA,STIX2COL,Linenumbersoff]</t>
  </si>
  <si>
    <t>Phase_transition_in_MGs_ver5.tex</t>
  </si>
  <si>
    <t>combined.tex</t>
  </si>
  <si>
    <t>[%reprint,amsmath,amssymb,aps,]</t>
  </si>
  <si>
    <t>[sigconf]</t>
  </si>
  <si>
    <t>main-arxiv.tex</t>
  </si>
  <si>
    <t>[nohyperref]</t>
  </si>
  <si>
    <t>elsart-o18.tex</t>
  </si>
  <si>
    <t>Ch1-HK.tex</t>
  </si>
  <si>
    <t>chimeres_arxiv.tex</t>
  </si>
  <si>
    <t>final_submission1.tex</t>
  </si>
  <si>
    <t>[letterpaper,journal,final,twocolumn]</t>
  </si>
  <si>
    <t>Ryd.tex</t>
  </si>
  <si>
    <t>[notitlepage,aps,prl,reprint,twocolumn,longbibliography,superscriptaddress]</t>
  </si>
  <si>
    <t>[12pt, reqno]</t>
  </si>
  <si>
    <t>[sigconf,authorversion,noacm]</t>
  </si>
  <si>
    <t>anyon-dimer.tex</t>
  </si>
  <si>
    <t>[prb,english,twocolumn,amsmath,amssymb,superscriptaddress]</t>
  </si>
  <si>
    <t>aastex631</t>
  </si>
  <si>
    <t>[preprint2]</t>
  </si>
  <si>
    <t>spectral-density-arxiv.tex</t>
  </si>
  <si>
    <t>[aps,pre,twocolumn,superscriptaddress,notitlepage]</t>
  </si>
  <si>
    <t>[10pt,twocolumn,letterpaper]</t>
  </si>
  <si>
    <t>ECJ-camera-ready.tex</t>
  </si>
  <si>
    <t>[twoside]</t>
  </si>
  <si>
    <t>[reqno,11pt]</t>
  </si>
  <si>
    <t>oup-authoring-template</t>
  </si>
  <si>
    <t>[unnumsec,webpdf,modern,medium]</t>
  </si>
  <si>
    <t>mainV2.tex</t>
  </si>
  <si>
    <t>ANA-EXOT-2018-64-PAPER.tex</t>
  </si>
  <si>
    <t>atlasdoc</t>
  </si>
  <si>
    <t>[cernpreprint, atlasdraft=false, texlive=2020, UKenglish, texmf, orcidlogo]</t>
  </si>
  <si>
    <t>apssamp.tex</t>
  </si>
  <si>
    <t>[%reprint,superscriptaddress,amsmath,amssymb,prl,floatfix,]</t>
  </si>
  <si>
    <t>maintext.tex</t>
  </si>
  <si>
    <t>[11pt, a4paper]</t>
  </si>
  <si>
    <t>IJPAM-2022-18.tex</t>
  </si>
  <si>
    <t>[twoside,11pt,leqno]</t>
  </si>
  <si>
    <t>MERO_23.5.18.tex</t>
  </si>
  <si>
    <t>[pmlr,11pt]</t>
  </si>
  <si>
    <t>PetersenTSG_preprint2.tex</t>
  </si>
  <si>
    <t>[11]</t>
  </si>
  <si>
    <t>fastBlockSBL_V8.tex</t>
  </si>
  <si>
    <t>[a4paper,journal]</t>
  </si>
  <si>
    <t>global_structure.tex</t>
  </si>
  <si>
    <t>[11pt,notitlepage,a4paper]</t>
  </si>
  <si>
    <t>paperRevision1.tex</t>
  </si>
  <si>
    <t>[review, preprint,12pt]</t>
  </si>
  <si>
    <t>interspeech.tex</t>
  </si>
  <si>
    <t>INTERSPEECH2023</t>
  </si>
  <si>
    <t>agg_05-25.tex</t>
  </si>
  <si>
    <t>[twocolumn,english]</t>
  </si>
  <si>
    <t>[aps, prb, amssymb, amsmath, superscriptaddress,twocolumn]</t>
  </si>
  <si>
    <t>[11 pt]</t>
  </si>
  <si>
    <t>[a4paper]</t>
  </si>
  <si>
    <t>[11pt,oneside]</t>
  </si>
  <si>
    <t>[%superscriptaddress,amsmath,amssymb,aps,twocolumn,floatfix,]</t>
  </si>
  <si>
    <t>ieeeconf</t>
  </si>
  <si>
    <t>[letterpaper, 10 pt, conference]</t>
  </si>
  <si>
    <t>manuscript.tex</t>
  </si>
  <si>
    <t>sn-jnl</t>
  </si>
  <si>
    <t>[default,iicol]</t>
  </si>
  <si>
    <t>[11pt,english]</t>
  </si>
  <si>
    <t>hhkmmv-arxiv23.tex</t>
  </si>
  <si>
    <t>[runningheads,orivec,envcountsame]</t>
  </si>
  <si>
    <t>KOSP.tex</t>
  </si>
  <si>
    <t>wlscirep</t>
  </si>
  <si>
    <t>[fleqn,12pt]</t>
  </si>
  <si>
    <t>escalera-regular.tex</t>
  </si>
  <si>
    <t>paperAppendix.tex</t>
  </si>
  <si>
    <t>sn-article.tex</t>
  </si>
  <si>
    <t>[default,pdflatex,iicol,super,sn-mathphys]</t>
  </si>
  <si>
    <t>chahine4exoplanets.tex</t>
  </si>
  <si>
    <t>[fleqn,usenatbib,useAMS]</t>
  </si>
  <si>
    <t>[aps, singlecolumn, showpacs]</t>
  </si>
  <si>
    <t>ITR.tex</t>
  </si>
  <si>
    <t>neurips_main.tex</t>
  </si>
  <si>
    <t>manuscript_arXiv.tex</t>
  </si>
  <si>
    <t>[journal,twoside]</t>
  </si>
  <si>
    <t>aiptemplate.tex</t>
  </si>
  <si>
    <t>[aip, reprint]</t>
  </si>
  <si>
    <t>ISNH_AS_V3.tex</t>
  </si>
  <si>
    <t>[letterpaper,12pt]</t>
  </si>
  <si>
    <t>gravtherm_numsol_sub.tex</t>
  </si>
  <si>
    <t>[12pt, hidelinks, a4paper]</t>
  </si>
  <si>
    <t>[a4,12pt]</t>
  </si>
  <si>
    <t>alternating_submit.tex</t>
  </si>
  <si>
    <t>[%reprint,superscriptaddress,amsmath,amssymb,aps,]</t>
  </si>
  <si>
    <t>[11pt,letterpaper]</t>
  </si>
  <si>
    <t>Caps_final_fin.tex</t>
  </si>
  <si>
    <t>[10pt,a4paper]</t>
  </si>
  <si>
    <t>main_v2.tex</t>
  </si>
  <si>
    <t>[a4paper,10pt]</t>
  </si>
  <si>
    <t>biblio_covid19.tex</t>
  </si>
  <si>
    <t>[11pt, hyperref={hyperfootnotes=true}]</t>
  </si>
  <si>
    <t>20230513_arXiv_Phaselock.tex</t>
  </si>
  <si>
    <t>jfm</t>
  </si>
  <si>
    <t>arxiv_version.tex</t>
  </si>
  <si>
    <t>[reprint,amsmath,amssymb,aps,floatfix,]</t>
  </si>
  <si>
    <t>[notitlepage, 12pt]</t>
  </si>
  <si>
    <t>DLM-KillingDuality.tex</t>
  </si>
  <si>
    <t>[a4paper,10pt,reqno]</t>
  </si>
  <si>
    <t>[preprint,authoryear,5p]</t>
  </si>
  <si>
    <t>AgI_HSD-RS-RCR.tex</t>
  </si>
  <si>
    <t>[aps,prl,twocolumn,superscriptaddress]</t>
  </si>
  <si>
    <t>egpubl</t>
  </si>
  <si>
    <t>Lambda-Moran-submission.tex</t>
  </si>
  <si>
    <t>[10pt,reqno]</t>
  </si>
  <si>
    <t>100keVDCRF.tex</t>
  </si>
  <si>
    <t>[5p,sort&amp;compress]</t>
  </si>
  <si>
    <t>ChaoticMillingInteractingSwarmsFinal.tex</t>
  </si>
  <si>
    <t>[%aip,amsmath,amssymb,reprint,%]</t>
  </si>
  <si>
    <t>solo_paper_psf.tex</t>
  </si>
  <si>
    <t>aa</t>
  </si>
  <si>
    <t>[longauth]</t>
  </si>
  <si>
    <t>highorder.tex</t>
  </si>
  <si>
    <t>AI_THE.tex</t>
  </si>
  <si>
    <t>[12pt,3p,review,]</t>
  </si>
  <si>
    <t>REFERENCES.tex</t>
  </si>
  <si>
    <t>ceurart</t>
  </si>
  <si>
    <t>revtex4</t>
  </si>
  <si>
    <t>[pre, twocolumn, amsmath, amssymb, superscriptaddress]</t>
  </si>
  <si>
    <t>fwm-manuscript-arxiv.tex</t>
  </si>
  <si>
    <t>[aps,pre,twocolumn,reprint,showpacs,superscriptaddress,groupedaddress]</t>
  </si>
  <si>
    <t>cuda_v1.tex</t>
  </si>
  <si>
    <t>[12pt, english]</t>
  </si>
  <si>
    <t>dotted_limits_arxiv.tex</t>
  </si>
  <si>
    <t>[11pt,twocolumn,a4paper]</t>
  </si>
  <si>
    <t>[%aps,showkeys,amsmath,amssymb,superscriptaddress, % avoids a very long list of author affiliationsfloatfix,]</t>
  </si>
  <si>
    <t>[10pt,sigconf,nonacm,screen]</t>
  </si>
  <si>
    <t>file.tex</t>
  </si>
  <si>
    <t>0_vmap.tex</t>
  </si>
  <si>
    <t>vgtc</t>
  </si>
  <si>
    <t>[preprint,journal]</t>
  </si>
  <si>
    <t>[12pt, %a4 paper]</t>
  </si>
  <si>
    <t>[10pt, conference, anonymous]</t>
  </si>
  <si>
    <t>[a4paper,12pt]</t>
  </si>
  <si>
    <t>0.main.tex</t>
  </si>
  <si>
    <t>[acmlarge]</t>
  </si>
  <si>
    <t>Scalar_nonlocal.tex</t>
  </si>
  <si>
    <t>[final,12pt,a4paper]</t>
  </si>
  <si>
    <t>almost_paratopological.tex</t>
  </si>
  <si>
    <t>[preprint]</t>
  </si>
  <si>
    <t>cartsmsyn.tex</t>
  </si>
  <si>
    <t>[oneside]</t>
  </si>
  <si>
    <t>[11pt, a4paper, UKenglish]</t>
  </si>
  <si>
    <t>aipsamp.tex</t>
  </si>
  <si>
    <t>amsproc</t>
  </si>
  <si>
    <t>ResolutionEquationsFrancaisLatex5.tex</t>
  </si>
  <si>
    <t>[J,12pt]</t>
  </si>
  <si>
    <t>myosinpaper20230618_zhengwen.tex</t>
  </si>
  <si>
    <t>[a4paper,twocolumn]</t>
  </si>
  <si>
    <t>[letterpaper,11pt]</t>
  </si>
  <si>
    <t>[sigconf, 10pt]</t>
  </si>
  <si>
    <t>achemso-demo.tex</t>
  </si>
  <si>
    <t>[journal=jctcce,manuscript=article,layout=twocolumn]</t>
  </si>
  <si>
    <t>MathPhys_en20230607.tex</t>
  </si>
  <si>
    <t>[preprint,pra,aps]</t>
  </si>
  <si>
    <t>cosine_BDM_submit.tex</t>
  </si>
  <si>
    <t>[%twocolumn,superscriptaddress,nofootinbib,amsmath,amssymb,prcaps,]</t>
  </si>
  <si>
    <t>SoftDefault_arXiv.tex</t>
  </si>
  <si>
    <t>nbdt-article</t>
  </si>
  <si>
    <t>[num-refs]</t>
  </si>
  <si>
    <t>root.tex</t>
  </si>
  <si>
    <t>main-paper.tex</t>
  </si>
  <si>
    <t>vote.tex</t>
  </si>
  <si>
    <t>manuscript-ax.tex</t>
  </si>
  <si>
    <t>[11.5pt]</t>
  </si>
  <si>
    <t>gps-anim.tex</t>
  </si>
  <si>
    <t>[acmtog]</t>
  </si>
  <si>
    <t>[pdflatex,sn-mathphys]</t>
  </si>
  <si>
    <t>[amsmath,amssymb,twocolumn,superscriptaddress]</t>
  </si>
  <si>
    <t>Photon_centroid_04.tex</t>
  </si>
  <si>
    <t>[12pt, a4paper, superscriptaddress, final]</t>
  </si>
  <si>
    <t>dccpaper</t>
  </si>
  <si>
    <t>[smallabstract,smallcaptions]</t>
  </si>
  <si>
    <t>[sigconf, authorversion]</t>
  </si>
  <si>
    <t>fedbot.tex</t>
  </si>
  <si>
    <t>mdpi</t>
  </si>
  <si>
    <t>[entropy,article,accept,pdftex,moreauthors]</t>
  </si>
  <si>
    <t>template.tex</t>
  </si>
  <si>
    <t>h-function-arxiv.tex</t>
  </si>
  <si>
    <t>yang.tex</t>
  </si>
  <si>
    <t>icml2023.tex</t>
  </si>
  <si>
    <t>PFI.tex</t>
  </si>
  <si>
    <t>[12pt,preprint,nofootinbib]</t>
  </si>
  <si>
    <t>[reprint, amsmath, amssymb, aps, superscriptaddress]</t>
  </si>
  <si>
    <t>DDoptima_v1.0.tex</t>
  </si>
  <si>
    <t>mhd</t>
  </si>
  <si>
    <t>[12pt,british]</t>
  </si>
  <si>
    <t>Ambarzumyan-type_theorem_for_the_Sturm-Liouville_operator_on_the_lasso_graph.tex</t>
  </si>
  <si>
    <t>[reqno,11pt,centertags]</t>
  </si>
  <si>
    <t>spectral-gap-1d-classification.tex</t>
  </si>
  <si>
    <t>geo_AssocProd.tex</t>
  </si>
  <si>
    <t>SciPost</t>
  </si>
  <si>
    <t>[submission, Phys]</t>
  </si>
  <si>
    <t>Distruption_Petersen.tex</t>
  </si>
  <si>
    <t>[onecolumn, amsmath, amssymb, superscriptaddress]</t>
  </si>
  <si>
    <t>RB_Fix_P.tex</t>
  </si>
  <si>
    <t>[superscriptaddress,amsmath, nofootinbib]</t>
  </si>
  <si>
    <t>LEWD_paper.tex</t>
  </si>
  <si>
    <t>[12pt,onepage,oneside]</t>
  </si>
  <si>
    <t>Pursuing_Equilibrium_of_Medical_Resources_via_Data_Empowerment_in_Parallel_Healthcare_System.tex</t>
  </si>
  <si>
    <t>ridesharing.tex</t>
  </si>
  <si>
    <t>comsoc2023</t>
  </si>
  <si>
    <t>Perspective_noncommQs.tex</t>
  </si>
  <si>
    <t>[notitlepage,superscriptaddress,nofootinbib,tightenlines,preprintnumbers,twocolumn]</t>
  </si>
  <si>
    <t>IterativeMatchingRandomGraphs.tex</t>
  </si>
  <si>
    <t>brainformer.tex</t>
  </si>
  <si>
    <t>acl2021.tex</t>
  </si>
  <si>
    <t>[11pt,a4paper]</t>
  </si>
  <si>
    <t>[authoryear,preprint,12pt]</t>
  </si>
  <si>
    <t>draft_v7.tex</t>
  </si>
  <si>
    <t>Sensing_and_control_scheme_for_the_inteferometer_configuration_with_an_L-shaped_resonator.tex</t>
  </si>
  <si>
    <t>jpconf</t>
  </si>
  <si>
    <t>Endo_groups_Jun_2023_submission.tex</t>
  </si>
  <si>
    <t>[12pt,english]</t>
  </si>
  <si>
    <t>[letterpaper,10pt,conference]</t>
  </si>
  <si>
    <t>neurips_arxiv.tex</t>
  </si>
  <si>
    <t>conference_101719.tex</t>
  </si>
  <si>
    <t>laplace_temperature.tex</t>
  </si>
  <si>
    <t>[a4paper,twocolumn,twoside,fleqn,10pt]</t>
  </si>
  <si>
    <t>submission.tex</t>
  </si>
  <si>
    <t>lipics-v2021</t>
  </si>
  <si>
    <t>[a4paper,USenglish]</t>
  </si>
  <si>
    <t>[journal=mamobx, manuscript=article]</t>
  </si>
  <si>
    <t>main_document.tex</t>
  </si>
  <si>
    <t>cas-sc</t>
  </si>
  <si>
    <t>[12pt, a4paper]</t>
  </si>
  <si>
    <t>example_npi.tex</t>
  </si>
  <si>
    <t>Draft.tex</t>
  </si>
  <si>
    <t>Best_L0_L1_Linf.tex</t>
  </si>
  <si>
    <t>amsart}%article</t>
  </si>
  <si>
    <t>[11pt,a4paper,reqno]</t>
  </si>
  <si>
    <t>[%reprint,amsmath,amssymb,prd,]</t>
  </si>
  <si>
    <t>[acmsmall, authorversion=true, nonacm=true]</t>
  </si>
  <si>
    <t>alpOri.tex</t>
  </si>
  <si>
    <t>sample-sigconf.tex</t>
  </si>
  <si>
    <t>article.tex</t>
  </si>
  <si>
    <t>heterogeneous.tex</t>
  </si>
  <si>
    <t>[11pt, reqno]</t>
  </si>
  <si>
    <t>mm_submission.tex</t>
  </si>
  <si>
    <t>MESO-Revised.tex</t>
  </si>
  <si>
    <t>mock_observations.tex</t>
  </si>
  <si>
    <t>vissani.tex</t>
  </si>
  <si>
    <t>[11pt, oneside]</t>
  </si>
  <si>
    <t>[pra,longbibliography,twocolumn,showpacs,nofootinbib,superscriptaddress,notitlepage]</t>
  </si>
  <si>
    <t>Text.2022.11.26.English.tex</t>
  </si>
  <si>
    <t>02.tex</t>
  </si>
  <si>
    <t>[journal, 10pt]</t>
  </si>
  <si>
    <t>Green_SR_arxive.tex</t>
  </si>
  <si>
    <t>[10pt,conference,letterpaper]</t>
  </si>
  <si>
    <t>Bydzovsky_Structure_v3-arxiv.tex</t>
  </si>
  <si>
    <t>[prc,twocolumn,showpacs,preprintnumbers,amsmath,amssymb]</t>
  </si>
  <si>
    <t>[acmsmall,screen]</t>
  </si>
  <si>
    <t>scrartcl</t>
  </si>
  <si>
    <t>[letterpaper,DIV=11,numbers=noendperiod]</t>
  </si>
  <si>
    <t>[sigplan,nonacm,9pt]</t>
  </si>
  <si>
    <t>IGSW.tex</t>
  </si>
  <si>
    <t>[sn-mathphys]</t>
  </si>
  <si>
    <t>Arnold_Gubbala_Takatori_PRL_2023.tex</t>
  </si>
  <si>
    <t>GonnellaLab-StyleArXiv</t>
  </si>
  <si>
    <t>[times]</t>
  </si>
  <si>
    <t>PumpAndDump_03_arxiv.tex</t>
  </si>
  <si>
    <t>[12pt,3p,authoryear]</t>
  </si>
  <si>
    <t>[letterpaper,10pt,reqno]</t>
  </si>
  <si>
    <t>Magnitude_v14.tex</t>
  </si>
  <si>
    <t>preprint.tex</t>
  </si>
  <si>
    <t>[journal,12pt,onecolumn,draftclsnofoot]</t>
  </si>
  <si>
    <t>[fleqn,usenatbib,onecolumn]</t>
  </si>
  <si>
    <t>buckets.tex</t>
  </si>
  <si>
    <t>ieeecolor</t>
  </si>
  <si>
    <t>[journal,twoside,web]</t>
  </si>
  <si>
    <t>Draft_surface_defects.tex</t>
  </si>
  <si>
    <t>[reprint,amsmath,amssymb,aps,pra,superscriptaddress, showpacs, eprint]</t>
  </si>
  <si>
    <t>paper702.tex</t>
  </si>
  <si>
    <t>CTScan_ShapleyPME.tex</t>
  </si>
  <si>
    <t>[preprint,svgnames,dvipsnames,authoryear]</t>
  </si>
  <si>
    <t>[aps, floatfix,prl,twocolumn,showpacs,superscriptaddress]</t>
  </si>
  <si>
    <t>[letterpaper, 10 pt, journal, twoside]</t>
  </si>
  <si>
    <t>[preprint,5p,times,twocolumn]</t>
  </si>
  <si>
    <t>arXiv-FPIM.tex</t>
  </si>
  <si>
    <t>[10pt,twocolumn]</t>
  </si>
  <si>
    <t>integrationf.tex</t>
  </si>
  <si>
    <t>[amsmath,amssymb,12pt,aps]</t>
  </si>
  <si>
    <t>sdv-main.tex</t>
  </si>
  <si>
    <t>[prb,aps,amssymb,twocolumn,notitlepage]</t>
  </si>
  <si>
    <t>[%reprint,superscriptaddress,showkeys,amsmath,amssymb,aps,pra,]</t>
  </si>
  <si>
    <t>Optica-template.tex</t>
  </si>
  <si>
    <t>optica-article</t>
  </si>
  <si>
    <t>[aps,prl,reprint,superscriptaddress]</t>
  </si>
  <si>
    <t>MSE__for_arxiv_.tex</t>
  </si>
  <si>
    <t>[12pt,reqno, a4paper]</t>
  </si>
  <si>
    <t>NA-Relaxation-C60-xcComp.tex</t>
  </si>
  <si>
    <t>[pra,twocolumn,preprintnumbers,amsmath,amssymb,showpacs,superscriptaddress]</t>
  </si>
  <si>
    <t>Behrens_Junike_COS_method_Laplace.tex</t>
  </si>
  <si>
    <t>neurips_2023.tex</t>
  </si>
  <si>
    <t>00-arxiv-v1.tex</t>
  </si>
  <si>
    <t>[sigconf=true, nonacm=true, review=false, anonymous = false]</t>
  </si>
  <si>
    <t>Bikulov_Zubarev_2023_English.tex</t>
  </si>
  <si>
    <t>the.tex</t>
  </si>
  <si>
    <t>[aps,prl,twocolumn,superscriptaddress,showpacs,preprintnumbers,amsmath,amssymb]</t>
  </si>
  <si>
    <t>NeutralSW.tex</t>
  </si>
  <si>
    <t>[final,3p,times]</t>
  </si>
  <si>
    <t>Equidistributions_CUP.tex</t>
  </si>
  <si>
    <t>cup-journal</t>
  </si>
  <si>
    <t>[journal=small,manuscript=article-type,  % Use a - if you need a space e.g. "research-article"year=2020,volume=37,]</t>
  </si>
  <si>
    <t>[twocolumn,prl,aps,floats]</t>
  </si>
  <si>
    <t>Celletti_Keplero_materia_oscura.tex</t>
  </si>
  <si>
    <t>[12pt,reqno]</t>
  </si>
  <si>
    <t>svjour3</t>
  </si>
  <si>
    <t>[twocolumn,epjc3]</t>
  </si>
  <si>
    <t>ariadne-functioncalculus-arxiv-v1.tex</t>
  </si>
  <si>
    <t>[superscriptaddress,amsmath,amssymb,aps,prl,twocolumn,preprint, tightenlines]</t>
  </si>
  <si>
    <t>main_arXiv.tex</t>
  </si>
  <si>
    <t>[reprint,amsmath,amssymb,aps]</t>
  </si>
  <si>
    <t>[a4paper,11pt,fleqn]</t>
  </si>
  <si>
    <t>rsc-article-pccp.tex</t>
  </si>
  <si>
    <t>[twoside,twocolumn,9pt]</t>
  </si>
  <si>
    <t>versio__n2.tex</t>
  </si>
  <si>
    <t>[smallextended]</t>
  </si>
  <si>
    <t>camera-ready-version.tex</t>
  </si>
  <si>
    <t>master.tex</t>
  </si>
  <si>
    <t>[reprint,showkeys,frontmatterverbose,amsmath,amssymb,aps,nolongbibliography,prl,]</t>
  </si>
  <si>
    <t>[nosumlimits,twoside]</t>
  </si>
  <si>
    <t>ActiveLinearAlgebra.tex</t>
  </si>
  <si>
    <t>133In_decay.tex</t>
  </si>
  <si>
    <t>[aps, prl, twocolumn, superscriptaddress]</t>
  </si>
  <si>
    <t>aastex63</t>
  </si>
  <si>
    <t>[twocolumn,tighten]</t>
  </si>
  <si>
    <t>[twocolumn,secnumarabic,amssymb, nobibnotes, aps, prl, superscriptaddress]</t>
  </si>
  <si>
    <t>manuscriptA.tex</t>
  </si>
  <si>
    <t>[preprint,1p,times]</t>
  </si>
  <si>
    <t>wiley-article</t>
  </si>
  <si>
    <t>[reqno,12pt]</t>
  </si>
  <si>
    <t>XHDG_LinearCD_Void.tex</t>
  </si>
  <si>
    <t>Decompos_longest_elem.tex</t>
  </si>
  <si>
    <t>[a4paper,11pt,reqno]</t>
  </si>
  <si>
    <t>Final_version.tex</t>
  </si>
  <si>
    <t>IEEEapm</t>
  </si>
  <si>
    <t>[%reprint,superscriptaddress,aps,prb,amsmath,amssymb,]</t>
  </si>
  <si>
    <t>oddParity.tex</t>
  </si>
  <si>
    <t>[reprint,a4paper,australian,amsmath,amssymb,aps,prd,twocolumn,superscriptaddress,preprintnumbers]</t>
  </si>
  <si>
    <t>tech-report.tex</t>
  </si>
  <si>
    <t>uai2023</t>
  </si>
  <si>
    <t>[accepted]</t>
  </si>
  <si>
    <t>[sigplan]</t>
  </si>
  <si>
    <t>BE_Study_April32023.tex</t>
  </si>
  <si>
    <t>[10pt,journal,compsoc]</t>
  </si>
  <si>
    <t>Reservoir_Controller.tex</t>
  </si>
  <si>
    <t>[%aip,amsmath,amssymb,reprint,]</t>
  </si>
  <si>
    <t>iclr_pl.tex</t>
  </si>
  <si>
    <t>pipeline_run</t>
  </si>
  <si>
    <t>present in D</t>
  </si>
  <si>
    <t>values missing from D:</t>
  </si>
  <si>
    <t>equal number of values (A&lt;&gt;B):</t>
  </si>
  <si>
    <t>equal number of values (A&lt;&gt;C):</t>
  </si>
  <si>
    <t>equal number of values (A&lt;&gt;D):</t>
  </si>
  <si>
    <t>document class</t>
  </si>
  <si>
    <t>ENGINE</t>
  </si>
  <si>
    <t>NUM PAGES</t>
  </si>
  <si>
    <t>num pages</t>
  </si>
  <si>
    <t>COMPILED</t>
  </si>
  <si>
    <t>ENGINE EXIT CODES</t>
  </si>
  <si>
    <t>ENGINE PRODUCED PDF</t>
  </si>
  <si>
    <t>TOTAL</t>
  </si>
  <si>
    <t>BY DOCUMENT CLASS</t>
  </si>
  <si>
    <t>PDF PRODUCED</t>
  </si>
  <si>
    <t>COUNT</t>
  </si>
  <si>
    <t>docclass</t>
  </si>
  <si>
    <t>count</t>
  </si>
  <si>
    <t>EXIT CODES</t>
  </si>
  <si>
    <t>memory exceeded</t>
  </si>
  <si>
    <t>seems to be a refs issue</t>
  </si>
  <si>
    <t>PDF, ret=0</t>
  </si>
  <si>
    <t>PDF, ret!=0</t>
  </si>
  <si>
    <t>no PDF</t>
  </si>
  <si>
    <t>COMPILATION RESULTS</t>
  </si>
  <si>
    <t>COMPARE RESULTS</t>
  </si>
  <si>
    <t>xepdf</t>
  </si>
  <si>
    <t>xelua</t>
  </si>
  <si>
    <t>no compare</t>
  </si>
  <si>
    <t>different output</t>
  </si>
  <si>
    <t>identical output</t>
  </si>
  <si>
    <t>DIFF</t>
  </si>
  <si>
    <t>DIFFS</t>
  </si>
  <si>
    <t>num images</t>
  </si>
  <si>
    <t>img placement</t>
  </si>
  <si>
    <t>img info</t>
  </si>
  <si>
    <t>lower-upper &gt;10</t>
  </si>
  <si>
    <t>missing styles</t>
  </si>
  <si>
    <t>refs</t>
  </si>
  <si>
    <t>content missing</t>
  </si>
  <si>
    <t>comments</t>
  </si>
  <si>
    <t>toc</t>
  </si>
  <si>
    <t>xepdf ellipses</t>
  </si>
  <si>
    <t>can check the ellipses for all (using edit distance thing, and remove the ligature from the common stuff)</t>
  </si>
  <si>
    <t>xelua: investigate extra text</t>
  </si>
  <si>
    <t>xepdf header title</t>
  </si>
  <si>
    <t>xepdf extra chars</t>
  </si>
  <si>
    <t>xepdf in toc</t>
  </si>
  <si>
    <t>xelua bibliography</t>
  </si>
  <si>
    <t>xelua page 3 footer</t>
  </si>
  <si>
    <t>investigate page 3 missing chars</t>
  </si>
  <si>
    <t>xepdf diff style</t>
  </si>
  <si>
    <t>xpedf</t>
  </si>
  <si>
    <t>extra text xelua</t>
  </si>
  <si>
    <t>xelatex refs wrong placement of boxes in pg 3 diagram</t>
  </si>
  <si>
    <t>xepdf pg1 extra char</t>
  </si>
  <si>
    <t>xe imgs are too low</t>
  </si>
  <si>
    <t>xepdf: µ renders as ţ</t>
  </si>
  <si>
    <t>ellipses</t>
  </si>
  <si>
    <t>xepdf and ellipses</t>
  </si>
  <si>
    <t>xepdf: \dots incorrectly determines ldots or cdots?</t>
  </si>
  <si>
    <t>missing content</t>
  </si>
  <si>
    <t>PERCENTAGE</t>
  </si>
  <si>
    <t>number of pages</t>
  </si>
  <si>
    <t>image placement</t>
  </si>
  <si>
    <t>total compiled</t>
  </si>
  <si>
    <t>missing image xepdf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</si>
</sst>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rgb="FF000000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165" fontId="0" fillId="0" borderId="0" xfId="1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9" fontId="0" fillId="0" borderId="0" xfId="1" applyFont="1"/>
    <xf numFmtId="1" fontId="0" fillId="0" borderId="0" xfId="1" applyNumberFormat="1" applyFont="1"/>
    <xf numFmtId="9" fontId="4" fillId="0" borderId="0" xfId="0" applyNumberFormat="1" applyFont="1"/>
    <xf numFmtId="165" fontId="4" fillId="0" borderId="0" xfId="0" applyNumberFormat="1" applyFont="1"/>
    <xf numFmtId="9" fontId="4" fillId="0" borderId="0" xfId="1" applyFont="1"/>
    <xf numFmtId="0" fontId="7" fillId="5" borderId="0" xfId="0" applyFont="1" applyFill="1" applyAlignment="1">
      <alignment wrapText="1"/>
    </xf>
    <xf numFmtId="164" fontId="7" fillId="0" borderId="0" xfId="0" applyNumberFormat="1" applyFont="1"/>
    <xf numFmtId="164" fontId="4" fillId="0" borderId="0" xfId="0" applyNumberFormat="1" applyFont="1"/>
    <xf numFmtId="0" fontId="4" fillId="0" borderId="1" xfId="0" applyFont="1" applyBorder="1"/>
    <xf numFmtId="0" fontId="8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B25B-C1B8-664E-BA0A-CEB3F23CFD56}">
  <dimension ref="B2:W84"/>
  <sheetViews>
    <sheetView workbookViewId="0">
      <selection activeCell="D22" sqref="D22"/>
    </sheetView>
  </sheetViews>
  <sheetFormatPr baseColWidth="10" defaultRowHeight="16" x14ac:dyDescent="0.2"/>
  <sheetData>
    <row r="2" spans="2:23" x14ac:dyDescent="0.2">
      <c r="B2" t="s">
        <v>598</v>
      </c>
      <c r="D2" t="s">
        <v>610</v>
      </c>
      <c r="I2" t="s">
        <v>610</v>
      </c>
      <c r="N2" t="s">
        <v>611</v>
      </c>
      <c r="R2" t="s">
        <v>611</v>
      </c>
      <c r="V2" t="s">
        <v>602</v>
      </c>
      <c r="W2" t="s">
        <v>603</v>
      </c>
    </row>
    <row r="3" spans="2:23" x14ac:dyDescent="0.2">
      <c r="B3">
        <f>COUNTA(_xlfn.ANCHORARRAY('formatted results'!A3))</f>
        <v>432</v>
      </c>
      <c r="E3" t="s">
        <v>36</v>
      </c>
      <c r="F3" t="s">
        <v>37</v>
      </c>
      <c r="G3" t="s">
        <v>38</v>
      </c>
      <c r="J3" t="s">
        <v>36</v>
      </c>
      <c r="K3" t="s">
        <v>37</v>
      </c>
      <c r="L3" t="s">
        <v>38</v>
      </c>
      <c r="O3" t="s">
        <v>612</v>
      </c>
      <c r="P3" t="s">
        <v>613</v>
      </c>
      <c r="S3" t="s">
        <v>612</v>
      </c>
      <c r="T3" t="s">
        <v>613</v>
      </c>
      <c r="V3" t="str" cm="1">
        <f t="array" ref="V3:V65">_xlfn.UNIQUE(_xlfn.ANCHORARRAY('formatted results'!B3))</f>
        <v/>
      </c>
      <c r="W3">
        <v>1</v>
      </c>
    </row>
    <row r="4" spans="2:23" x14ac:dyDescent="0.2">
      <c r="B4" t="s">
        <v>595</v>
      </c>
      <c r="D4" t="s">
        <v>607</v>
      </c>
      <c r="E4">
        <f>COUNTIFS('formatted results'!C:C,"=0",'formatted results'!G:G,TRUE)</f>
        <v>311</v>
      </c>
      <c r="F4">
        <f>COUNTIFS('formatted results'!D:D,"=0",'formatted results'!H:H,TRUE)</f>
        <v>272</v>
      </c>
      <c r="G4">
        <f>COUNTIFS('formatted results'!E:E,"=0",'formatted results'!I:I,TRUE)</f>
        <v>257</v>
      </c>
      <c r="I4" t="s">
        <v>607</v>
      </c>
      <c r="J4" s="9">
        <f>E4/$B$3</f>
        <v>0.71990740740740744</v>
      </c>
      <c r="K4" s="9">
        <f t="shared" ref="K4:L6" si="0">F4/$B$3</f>
        <v>0.62962962962962965</v>
      </c>
      <c r="L4" s="9">
        <f t="shared" si="0"/>
        <v>0.59490740740740744</v>
      </c>
      <c r="M4" s="9"/>
      <c r="N4" s="9" t="s">
        <v>614</v>
      </c>
      <c r="O4" s="14">
        <f>B3-COUNTIFS('formatted results'!G:G,TRUE,'formatted results'!H:H,TRUE)</f>
        <v>90</v>
      </c>
      <c r="P4" s="14">
        <f>B3-COUNTIFS('formatted results'!H:H,TRUE,'formatted results'!I:I,TRUE)</f>
        <v>90</v>
      </c>
      <c r="Q4" s="9"/>
      <c r="R4" s="9" t="s">
        <v>614</v>
      </c>
      <c r="S4" s="9">
        <f>O4/$B$3</f>
        <v>0.20833333333333334</v>
      </c>
      <c r="T4" s="9">
        <f>P4/$B$3</f>
        <v>0.20833333333333334</v>
      </c>
      <c r="V4" t="str">
        <v>aa</v>
      </c>
      <c r="W4">
        <f>COUNTIF('formatted results'!$B:$B,tabulating!$V4)</f>
        <v>1</v>
      </c>
    </row>
    <row r="5" spans="2:23" x14ac:dyDescent="0.2">
      <c r="B5">
        <f>B3-COUNTBLANK(_xlfn.ANCHORARRAY('formatted results'!N3))</f>
        <v>340</v>
      </c>
      <c r="D5" t="s">
        <v>608</v>
      </c>
      <c r="E5">
        <f>COUNTIFS('formatted results'!C:C,"&lt;&gt;0",'formatted results'!G:G,TRUE)</f>
        <v>117</v>
      </c>
      <c r="F5">
        <f>COUNTIFS('formatted results'!D:D,"&lt;&gt;0",'formatted results'!H:H,TRUE)</f>
        <v>70</v>
      </c>
      <c r="G5">
        <f>COUNTIFS('formatted results'!E:E,"&lt;&gt;0",'formatted results'!I:I,TRUE)</f>
        <v>169</v>
      </c>
      <c r="I5" t="s">
        <v>608</v>
      </c>
      <c r="J5" s="9">
        <f t="shared" ref="J5:J6" si="1">E5/$B$3</f>
        <v>0.27083333333333331</v>
      </c>
      <c r="K5" s="9">
        <f t="shared" si="0"/>
        <v>0.16203703703703703</v>
      </c>
      <c r="L5" s="9">
        <f t="shared" si="0"/>
        <v>0.39120370370370372</v>
      </c>
      <c r="M5" s="9"/>
      <c r="N5" s="9" t="s">
        <v>615</v>
      </c>
      <c r="O5" s="14">
        <f>COUNTIFS('formatted results'!K:K,FALSE)-tabulating!O4</f>
        <v>341</v>
      </c>
      <c r="P5" s="14">
        <f>COUNTIFS('formatted results'!L:L,FALSE)-tabulating!P4</f>
        <v>336</v>
      </c>
      <c r="Q5" s="9"/>
      <c r="R5" s="9" t="s">
        <v>615</v>
      </c>
      <c r="S5" s="9">
        <f>O5/$B$3</f>
        <v>0.78935185185185186</v>
      </c>
      <c r="T5" s="9">
        <f t="shared" ref="T5:T6" si="2">P5/$B$3</f>
        <v>0.77777777777777779</v>
      </c>
      <c r="V5" t="str">
        <v>aastex63</v>
      </c>
      <c r="W5">
        <f>COUNTIF('formatted results'!$B:$B,tabulating!$V5)</f>
        <v>1</v>
      </c>
    </row>
    <row r="6" spans="2:23" x14ac:dyDescent="0.2">
      <c r="D6" t="s">
        <v>609</v>
      </c>
      <c r="E6">
        <f>COUNTIF('formatted results'!G:G,FALSE)</f>
        <v>4</v>
      </c>
      <c r="F6">
        <f>COUNTIF('formatted results'!H:H,FALSE)</f>
        <v>90</v>
      </c>
      <c r="G6">
        <f>COUNTIF('formatted results'!I:I,FALSE)</f>
        <v>6</v>
      </c>
      <c r="I6" t="s">
        <v>609</v>
      </c>
      <c r="J6" s="9">
        <f t="shared" si="1"/>
        <v>9.2592592592592587E-3</v>
      </c>
      <c r="K6" s="9">
        <f t="shared" si="0"/>
        <v>0.20833333333333334</v>
      </c>
      <c r="L6" s="9">
        <f t="shared" si="0"/>
        <v>1.3888888888888888E-2</v>
      </c>
      <c r="M6" s="9"/>
      <c r="N6" s="9" t="s">
        <v>616</v>
      </c>
      <c r="O6" s="14">
        <f>COUNTIFS('formatted results'!K:K,TRUE)</f>
        <v>1</v>
      </c>
      <c r="P6" s="14">
        <f>COUNTIFS('formatted results'!L:L,TRUE)</f>
        <v>6</v>
      </c>
      <c r="Q6" s="9"/>
      <c r="R6" s="9" t="s">
        <v>616</v>
      </c>
      <c r="S6" s="9">
        <f t="shared" ref="S6" si="3">O6/$B$3</f>
        <v>2.3148148148148147E-3</v>
      </c>
      <c r="T6" s="9">
        <f t="shared" si="2"/>
        <v>1.3888888888888888E-2</v>
      </c>
      <c r="V6" t="str">
        <v>aastex631</v>
      </c>
      <c r="W6">
        <f>COUNTIF('formatted results'!$B:$B,tabulating!$V6)</f>
        <v>2</v>
      </c>
    </row>
    <row r="7" spans="2:23" x14ac:dyDescent="0.2">
      <c r="M7" s="9"/>
      <c r="N7" s="9"/>
      <c r="O7" s="9"/>
      <c r="P7" s="9"/>
      <c r="Q7" s="9"/>
      <c r="R7" s="9"/>
      <c r="S7" s="9"/>
      <c r="V7" t="str">
        <v>achemso</v>
      </c>
      <c r="W7">
        <f>COUNTIF('formatted results'!$B:$B,tabulating!$V7)</f>
        <v>3</v>
      </c>
    </row>
    <row r="8" spans="2:23" x14ac:dyDescent="0.2">
      <c r="D8" t="s">
        <v>596</v>
      </c>
      <c r="I8" t="s">
        <v>596</v>
      </c>
      <c r="M8" s="9"/>
      <c r="N8" s="9" t="s">
        <v>618</v>
      </c>
      <c r="O8" t="s">
        <v>612</v>
      </c>
      <c r="P8" t="s">
        <v>613</v>
      </c>
      <c r="Q8" s="9"/>
      <c r="R8" s="9"/>
      <c r="S8" s="9"/>
      <c r="V8" t="str">
        <v>acmart</v>
      </c>
      <c r="W8">
        <f>COUNTIF('formatted results'!$B:$B,tabulating!$V8)</f>
        <v>21</v>
      </c>
    </row>
    <row r="9" spans="2:23" x14ac:dyDescent="0.2">
      <c r="E9" t="s">
        <v>36</v>
      </c>
      <c r="F9" t="s">
        <v>37</v>
      </c>
      <c r="G9" t="s">
        <v>38</v>
      </c>
      <c r="J9" t="s">
        <v>36</v>
      </c>
      <c r="K9" t="s">
        <v>37</v>
      </c>
      <c r="L9" t="s">
        <v>38</v>
      </c>
      <c r="M9" s="9"/>
      <c r="N9" s="9" t="s">
        <v>594</v>
      </c>
      <c r="O9" s="13">
        <f>COUNTIF('formatted results'!AA3:AA434,1)/B5</f>
        <v>0.17941176470588235</v>
      </c>
      <c r="P9" s="15">
        <f>COUNTIF('formatted results'!N3:N434,1)/B5</f>
        <v>8.2352941176470587E-2</v>
      </c>
      <c r="Q9" s="9"/>
      <c r="R9" s="9"/>
      <c r="S9" s="9"/>
      <c r="V9" t="str">
        <v>agujournal2019</v>
      </c>
      <c r="W9">
        <f>COUNTIF('formatted results'!$B:$B,tabulating!$V9)</f>
        <v>2</v>
      </c>
    </row>
    <row r="10" spans="2:23" x14ac:dyDescent="0.2">
      <c r="D10">
        <v>0</v>
      </c>
      <c r="E10">
        <f>COUNTIF('formatted results'!C:C,tabulating!$D10)</f>
        <v>311</v>
      </c>
      <c r="F10">
        <f>COUNTIF('formatted results'!D:D,tabulating!$D10)</f>
        <v>275</v>
      </c>
      <c r="G10">
        <f>COUNTIF('formatted results'!E:E,tabulating!$D10)</f>
        <v>257</v>
      </c>
      <c r="I10">
        <v>0</v>
      </c>
      <c r="J10" s="9">
        <f>E10/$B$3</f>
        <v>0.71990740740740744</v>
      </c>
      <c r="K10" s="9">
        <f t="shared" ref="K10:L11" si="4">F10/$B$3</f>
        <v>0.63657407407407407</v>
      </c>
      <c r="L10" s="9">
        <f t="shared" si="4"/>
        <v>0.59490740740740744</v>
      </c>
      <c r="M10" s="9"/>
      <c r="N10" s="9" t="s">
        <v>619</v>
      </c>
      <c r="O10" s="9">
        <f>COUNTIF('formatted results'!AI3:AI434,1)/B5</f>
        <v>2.9411764705882353E-3</v>
      </c>
      <c r="P10" s="16">
        <f>COUNTIF('formatted results'!V3:V434,1)/B5</f>
        <v>2.9411764705882353E-3</v>
      </c>
      <c r="Q10" s="9"/>
      <c r="R10" s="9"/>
      <c r="S10" s="9"/>
      <c r="V10" t="str">
        <v>amsart</v>
      </c>
      <c r="W10">
        <f>COUNTIF('formatted results'!$B:$B,tabulating!$V10)</f>
        <v>65</v>
      </c>
    </row>
    <row r="11" spans="2:23" x14ac:dyDescent="0.2">
      <c r="D11">
        <v>12</v>
      </c>
      <c r="E11">
        <f>COUNTIF('formatted results'!C:C,tabulating!$D11)</f>
        <v>121</v>
      </c>
      <c r="F11">
        <f>COUNTIF('formatted results'!D:D,tabulating!$D11)</f>
        <v>157</v>
      </c>
      <c r="G11">
        <f>COUNTIF('formatted results'!E:E,tabulating!$D11)</f>
        <v>175</v>
      </c>
      <c r="I11">
        <v>12</v>
      </c>
      <c r="J11" s="9">
        <f>E11/$B$3</f>
        <v>0.28009259259259262</v>
      </c>
      <c r="K11" s="9">
        <f t="shared" si="4"/>
        <v>0.36342592592592593</v>
      </c>
      <c r="L11" s="9">
        <f t="shared" si="4"/>
        <v>0.40509259259259262</v>
      </c>
      <c r="M11" s="9"/>
      <c r="N11" s="9" t="s">
        <v>620</v>
      </c>
      <c r="O11" s="9">
        <f>COUNTIF('formatted results'!AJ3:AJ434,1)/B5</f>
        <v>0.20882352941176471</v>
      </c>
      <c r="P11" s="16">
        <f>COUNTIF('formatted results'!W3:W434,1)/B5</f>
        <v>0.13235294117647059</v>
      </c>
      <c r="Q11" s="9"/>
      <c r="R11" s="9"/>
      <c r="S11" s="9"/>
      <c r="V11" t="str">
        <v>amsart}%article</v>
      </c>
      <c r="W11">
        <f>COUNTIF('formatted results'!$B:$B,tabulating!$V11)</f>
        <v>1</v>
      </c>
    </row>
    <row r="12" spans="2:23" x14ac:dyDescent="0.2">
      <c r="N12" s="9" t="s">
        <v>621</v>
      </c>
      <c r="O12" s="13">
        <f>COUNTIF('formatted results'!AK3:AK434,1)/B5</f>
        <v>0.26470588235294118</v>
      </c>
      <c r="P12" s="17">
        <f>COUNTIF('formatted results'!X3:X434,1)/B5</f>
        <v>0.18529411764705883</v>
      </c>
      <c r="V12" t="str">
        <v>amsproc</v>
      </c>
      <c r="W12">
        <f>COUNTIF('formatted results'!$B:$B,tabulating!$V12)</f>
        <v>1</v>
      </c>
    </row>
    <row r="13" spans="2:23" x14ac:dyDescent="0.2">
      <c r="D13" t="s">
        <v>597</v>
      </c>
      <c r="I13" t="s">
        <v>597</v>
      </c>
      <c r="N13" s="9" t="s">
        <v>622</v>
      </c>
      <c r="O13" s="13">
        <f>COUNTIF('formatted results'!AF3:AF434,"&gt;10")/B5</f>
        <v>7.6470588235294124E-2</v>
      </c>
      <c r="P13" s="13">
        <v>0</v>
      </c>
      <c r="V13" t="str">
        <v>article</v>
      </c>
      <c r="W13">
        <f>COUNTIF('formatted results'!$B:$B,tabulating!$V13)</f>
        <v>134</v>
      </c>
    </row>
    <row r="14" spans="2:23" x14ac:dyDescent="0.2">
      <c r="E14" t="s">
        <v>36</v>
      </c>
      <c r="F14" t="s">
        <v>37</v>
      </c>
      <c r="G14" t="s">
        <v>38</v>
      </c>
      <c r="J14" t="s">
        <v>36</v>
      </c>
      <c r="K14" t="s">
        <v>37</v>
      </c>
      <c r="L14" t="s">
        <v>38</v>
      </c>
      <c r="O14" s="13"/>
      <c r="P14" s="13"/>
      <c r="V14" t="str">
        <v>atlasdoc</v>
      </c>
      <c r="W14">
        <f>COUNTIF('formatted results'!$B:$B,tabulating!$V14)</f>
        <v>1</v>
      </c>
    </row>
    <row r="15" spans="2:23" x14ac:dyDescent="0.2">
      <c r="D15" t="b">
        <v>1</v>
      </c>
      <c r="E15">
        <f>COUNTIF('formatted results'!G:G,tabulating!$D15)</f>
        <v>428</v>
      </c>
      <c r="F15">
        <f>COUNTIF('formatted results'!H:H,tabulating!$D15)</f>
        <v>342</v>
      </c>
      <c r="G15">
        <f>COUNTIF('formatted results'!I:I,tabulating!$D15)</f>
        <v>426</v>
      </c>
      <c r="I15" t="b">
        <v>1</v>
      </c>
      <c r="J15" s="9">
        <f>E15/$B$3</f>
        <v>0.9907407407407407</v>
      </c>
      <c r="K15" s="9">
        <f t="shared" ref="K15:L15" si="5">F15/$B$3</f>
        <v>0.79166666666666663</v>
      </c>
      <c r="L15" s="9">
        <f t="shared" si="5"/>
        <v>0.98611111111111116</v>
      </c>
      <c r="M15" s="9"/>
      <c r="N15" s="9"/>
      <c r="O15" s="13"/>
      <c r="P15" s="13"/>
      <c r="Q15" s="9"/>
      <c r="R15" s="9"/>
      <c r="S15" s="9"/>
      <c r="V15" t="str">
        <v>book</v>
      </c>
      <c r="W15">
        <f>COUNTIF('formatted results'!$B:$B,tabulating!$V15)</f>
        <v>1</v>
      </c>
    </row>
    <row r="16" spans="2:23" x14ac:dyDescent="0.2">
      <c r="D16" t="b">
        <v>0</v>
      </c>
      <c r="E16">
        <f>COUNTIF('formatted results'!G:G,tabulating!$D16)</f>
        <v>4</v>
      </c>
      <c r="F16">
        <f>COUNTIF('formatted results'!H:H,tabulating!$D16)</f>
        <v>90</v>
      </c>
      <c r="G16">
        <f>COUNTIF('formatted results'!I:I,tabulating!$D16)</f>
        <v>6</v>
      </c>
      <c r="I16" t="b">
        <v>0</v>
      </c>
      <c r="J16" s="9">
        <f>E16/$B$3</f>
        <v>9.2592592592592587E-3</v>
      </c>
      <c r="K16" s="9">
        <f t="shared" ref="K16" si="6">F16/$B$3</f>
        <v>0.20833333333333334</v>
      </c>
      <c r="L16" s="9">
        <f t="shared" ref="L16" si="7">G16/$B$3</f>
        <v>1.3888888888888888E-2</v>
      </c>
      <c r="M16" s="9"/>
      <c r="N16" s="9"/>
      <c r="O16" s="9"/>
      <c r="P16" s="9"/>
      <c r="Q16" s="9"/>
      <c r="R16" s="9"/>
      <c r="S16" s="9"/>
      <c r="V16" t="str">
        <v>cas-dc</v>
      </c>
      <c r="W16">
        <f>COUNTIF('formatted results'!$B:$B,tabulating!$V16)</f>
        <v>2</v>
      </c>
    </row>
    <row r="17" spans="4:23" x14ac:dyDescent="0.2">
      <c r="V17" t="str">
        <v>cas-sc</v>
      </c>
      <c r="W17">
        <f>COUNTIF('formatted results'!$B:$B,tabulating!$V17)</f>
        <v>1</v>
      </c>
    </row>
    <row r="18" spans="4:23" x14ac:dyDescent="0.2">
      <c r="V18" t="str">
        <v>ceurart</v>
      </c>
      <c r="W18">
        <f>COUNTIF('formatted results'!$B:$B,tabulating!$V18)</f>
        <v>1</v>
      </c>
    </row>
    <row r="19" spans="4:23" x14ac:dyDescent="0.2">
      <c r="D19" t="s">
        <v>599</v>
      </c>
      <c r="V19" t="str">
        <v>comsoc2023</v>
      </c>
      <c r="W19">
        <f>COUNTIF('formatted results'!$B:$B,tabulating!$V19)</f>
        <v>1</v>
      </c>
    </row>
    <row r="20" spans="4:23" x14ac:dyDescent="0.2">
      <c r="D20" t="s">
        <v>600</v>
      </c>
      <c r="V20" t="str">
        <v>CUP-JNL-JMJ</v>
      </c>
      <c r="W20">
        <f>COUNTIF('formatted results'!$B:$B,tabulating!$V20)</f>
        <v>1</v>
      </c>
    </row>
    <row r="21" spans="4:23" x14ac:dyDescent="0.2">
      <c r="E21" t="s">
        <v>601</v>
      </c>
      <c r="F21" t="s">
        <v>36</v>
      </c>
      <c r="G21" t="s">
        <v>37</v>
      </c>
      <c r="H21" t="s">
        <v>38</v>
      </c>
      <c r="I21" t="s">
        <v>36</v>
      </c>
      <c r="J21" t="s">
        <v>37</v>
      </c>
      <c r="K21" t="s">
        <v>38</v>
      </c>
      <c r="M21" t="s">
        <v>604</v>
      </c>
      <c r="N21" s="6" t="s">
        <v>601</v>
      </c>
      <c r="O21" s="6" t="s">
        <v>36</v>
      </c>
      <c r="P21" s="6" t="s">
        <v>37</v>
      </c>
      <c r="Q21" s="6" t="s">
        <v>38</v>
      </c>
      <c r="R21" s="6" t="s">
        <v>36</v>
      </c>
      <c r="S21" s="6" t="s">
        <v>37</v>
      </c>
      <c r="T21" s="6" t="s">
        <v>38</v>
      </c>
      <c r="V21" t="str">
        <v>cup-journal</v>
      </c>
      <c r="W21">
        <f>COUNTIF('formatted results'!$B:$B,tabulating!$V21)</f>
        <v>1</v>
      </c>
    </row>
    <row r="22" spans="4:23" x14ac:dyDescent="0.2">
      <c r="D22" t="str" cm="1">
        <f t="array" ref="D22:E84">_xlfn._xlws.SORT(V3:W65,2,-1)</f>
        <v>article</v>
      </c>
      <c r="E22">
        <v>134</v>
      </c>
      <c r="F22">
        <f>COUNTIFS('formatted results'!$B:$B,tabulating!$D22,'formatted results'!G:G,TRUE)</f>
        <v>133</v>
      </c>
      <c r="G22">
        <f>COUNTIFS('formatted results'!$B:$B,tabulating!$D22,'formatted results'!H:H,TRUE)</f>
        <v>114</v>
      </c>
      <c r="H22">
        <f>COUNTIFS('formatted results'!$B:$B,tabulating!$D22,'formatted results'!I:I,TRUE)</f>
        <v>133</v>
      </c>
      <c r="I22" s="9">
        <f>F22/$E22</f>
        <v>0.9925373134328358</v>
      </c>
      <c r="J22" s="9">
        <f t="shared" ref="J22:K22" si="8">G22/$E22</f>
        <v>0.85074626865671643</v>
      </c>
      <c r="K22" s="9">
        <f t="shared" si="8"/>
        <v>0.9925373134328358</v>
      </c>
      <c r="M22" t="str" cm="1">
        <f t="array" ref="M22:N84">_xlfn._xlws.SORT(V3:W65,2,-1)</f>
        <v>article</v>
      </c>
      <c r="N22">
        <v>134</v>
      </c>
      <c r="O22">
        <f>COUNTIFS('formatted results'!$B:$B,tabulating!$M22,'formatted results'!C:C,0)</f>
        <v>104</v>
      </c>
      <c r="P22">
        <f>COUNTIFS('formatted results'!$B:$B,tabulating!$M22,'formatted results'!D:D,0)</f>
        <v>98</v>
      </c>
      <c r="Q22">
        <f>COUNTIFS('formatted results'!$B:$B,tabulating!$M22,'formatted results'!E:E,0)</f>
        <v>88</v>
      </c>
      <c r="R22" s="9">
        <f>O22/$N22</f>
        <v>0.77611940298507465</v>
      </c>
      <c r="S22" s="9">
        <f t="shared" ref="S22:T22" si="9">P22/$N22</f>
        <v>0.73134328358208955</v>
      </c>
      <c r="T22" s="9">
        <f t="shared" si="9"/>
        <v>0.65671641791044777</v>
      </c>
      <c r="V22" t="str">
        <v>dccpaper</v>
      </c>
      <c r="W22">
        <f>COUNTIF('formatted results'!$B:$B,tabulating!$V22)</f>
        <v>1</v>
      </c>
    </row>
    <row r="23" spans="4:23" x14ac:dyDescent="0.2">
      <c r="D23" t="str">
        <v>amsart</v>
      </c>
      <c r="E23">
        <v>65</v>
      </c>
      <c r="F23">
        <f>COUNTIFS('formatted results'!$B:$B,tabulating!$D23,'formatted results'!G:G,TRUE)</f>
        <v>65</v>
      </c>
      <c r="G23">
        <f>COUNTIFS('formatted results'!$B:$B,tabulating!$D23,'formatted results'!H:H,TRUE)</f>
        <v>54</v>
      </c>
      <c r="H23">
        <f>COUNTIFS('formatted results'!$B:$B,tabulating!$D23,'formatted results'!I:I,TRUE)</f>
        <v>64</v>
      </c>
      <c r="I23" s="9">
        <f t="shared" ref="I23:I84" si="10">F23/$E23</f>
        <v>1</v>
      </c>
      <c r="J23" s="9">
        <f t="shared" ref="J23:J84" si="11">G23/$E23</f>
        <v>0.83076923076923082</v>
      </c>
      <c r="K23" s="9">
        <f t="shared" ref="K23:K84" si="12">H23/$E23</f>
        <v>0.98461538461538467</v>
      </c>
      <c r="M23" t="str">
        <v>amsart</v>
      </c>
      <c r="N23">
        <v>65</v>
      </c>
      <c r="O23">
        <f>COUNTIFS('formatted results'!$B:$B,tabulating!$M23,'formatted results'!C:C,0)</f>
        <v>50</v>
      </c>
      <c r="P23">
        <f>COUNTIFS('formatted results'!$B:$B,tabulating!$M23,'formatted results'!D:D,0)</f>
        <v>44</v>
      </c>
      <c r="Q23">
        <f>COUNTIFS('formatted results'!$B:$B,tabulating!$M23,'formatted results'!E:E,0)</f>
        <v>31</v>
      </c>
      <c r="R23" s="9">
        <f t="shared" ref="R23:R84" si="13">O23/$N23</f>
        <v>0.76923076923076927</v>
      </c>
      <c r="S23" s="9">
        <f t="shared" ref="S23:S84" si="14">P23/$N23</f>
        <v>0.67692307692307696</v>
      </c>
      <c r="T23" s="9">
        <f t="shared" ref="T23:T84" si="15">Q23/$N23</f>
        <v>0.47692307692307695</v>
      </c>
      <c r="V23" t="str">
        <v>ecai</v>
      </c>
      <c r="W23">
        <f>COUNTIF('formatted results'!$B:$B,tabulating!$V23)</f>
        <v>1</v>
      </c>
    </row>
    <row r="24" spans="4:23" x14ac:dyDescent="0.2">
      <c r="D24" t="str">
        <v>revtex4-2</v>
      </c>
      <c r="E24">
        <v>43</v>
      </c>
      <c r="F24">
        <f>COUNTIFS('formatted results'!$B:$B,tabulating!$D24,'formatted results'!G:G,TRUE)</f>
        <v>43</v>
      </c>
      <c r="G24">
        <f>COUNTIFS('formatted results'!$B:$B,tabulating!$D24,'formatted results'!H:H,TRUE)</f>
        <v>34</v>
      </c>
      <c r="H24">
        <f>COUNTIFS('formatted results'!$B:$B,tabulating!$D24,'formatted results'!I:I,TRUE)</f>
        <v>43</v>
      </c>
      <c r="I24" s="9">
        <f t="shared" si="10"/>
        <v>1</v>
      </c>
      <c r="J24" s="9">
        <f t="shared" si="11"/>
        <v>0.79069767441860461</v>
      </c>
      <c r="K24" s="9">
        <f t="shared" si="12"/>
        <v>1</v>
      </c>
      <c r="M24" t="str">
        <v>revtex4-2</v>
      </c>
      <c r="N24">
        <v>43</v>
      </c>
      <c r="O24">
        <f>COUNTIFS('formatted results'!$B:$B,tabulating!$M24,'formatted results'!C:C,0)</f>
        <v>25</v>
      </c>
      <c r="P24">
        <f>COUNTIFS('formatted results'!$B:$B,tabulating!$M24,'formatted results'!D:D,0)</f>
        <v>23</v>
      </c>
      <c r="Q24">
        <f>COUNTIFS('formatted results'!$B:$B,tabulating!$M24,'formatted results'!E:E,0)</f>
        <v>22</v>
      </c>
      <c r="R24" s="9">
        <f t="shared" si="13"/>
        <v>0.58139534883720934</v>
      </c>
      <c r="S24" s="9">
        <f t="shared" si="14"/>
        <v>0.53488372093023251</v>
      </c>
      <c r="T24" s="9">
        <f t="shared" si="15"/>
        <v>0.51162790697674421</v>
      </c>
      <c r="V24" t="str">
        <v>egpubl</v>
      </c>
      <c r="W24">
        <f>COUNTIF('formatted results'!$B:$B,tabulating!$V24)</f>
        <v>1</v>
      </c>
    </row>
    <row r="25" spans="4:23" x14ac:dyDescent="0.2">
      <c r="D25" t="str">
        <v>IEEEtran</v>
      </c>
      <c r="E25">
        <v>27</v>
      </c>
      <c r="F25">
        <f>COUNTIFS('formatted results'!$B:$B,tabulating!$D25,'formatted results'!G:G,TRUE)</f>
        <v>27</v>
      </c>
      <c r="G25">
        <f>COUNTIFS('formatted results'!$B:$B,tabulating!$D25,'formatted results'!H:H,TRUE)</f>
        <v>19</v>
      </c>
      <c r="H25">
        <f>COUNTIFS('formatted results'!$B:$B,tabulating!$D25,'formatted results'!I:I,TRUE)</f>
        <v>27</v>
      </c>
      <c r="I25" s="9">
        <f t="shared" si="10"/>
        <v>1</v>
      </c>
      <c r="J25" s="9">
        <f t="shared" si="11"/>
        <v>0.70370370370370372</v>
      </c>
      <c r="K25" s="9">
        <f t="shared" si="12"/>
        <v>1</v>
      </c>
      <c r="M25" t="str">
        <v>IEEEtran</v>
      </c>
      <c r="N25">
        <v>27</v>
      </c>
      <c r="O25">
        <f>COUNTIFS('formatted results'!$B:$B,tabulating!$M25,'formatted results'!C:C,0)</f>
        <v>16</v>
      </c>
      <c r="P25">
        <f>COUNTIFS('formatted results'!$B:$B,tabulating!$M25,'formatted results'!D:D,0)</f>
        <v>13</v>
      </c>
      <c r="Q25">
        <f>COUNTIFS('formatted results'!$B:$B,tabulating!$M25,'formatted results'!E:E,0)</f>
        <v>15</v>
      </c>
      <c r="R25" s="9">
        <f t="shared" si="13"/>
        <v>0.59259259259259256</v>
      </c>
      <c r="S25" s="9">
        <f t="shared" si="14"/>
        <v>0.48148148148148145</v>
      </c>
      <c r="T25" s="9">
        <f t="shared" si="15"/>
        <v>0.55555555555555558</v>
      </c>
      <c r="V25" t="str">
        <v>elsarticle</v>
      </c>
      <c r="W25">
        <f>COUNTIF('formatted results'!$B:$B,tabulating!$V25)</f>
        <v>26</v>
      </c>
    </row>
    <row r="26" spans="4:23" x14ac:dyDescent="0.2">
      <c r="D26" t="str">
        <v>elsarticle</v>
      </c>
      <c r="E26">
        <v>26</v>
      </c>
      <c r="F26">
        <f>COUNTIFS('formatted results'!$B:$B,tabulating!$D26,'formatted results'!G:G,TRUE)</f>
        <v>26</v>
      </c>
      <c r="G26">
        <f>COUNTIFS('formatted results'!$B:$B,tabulating!$D26,'formatted results'!H:H,TRUE)</f>
        <v>20</v>
      </c>
      <c r="H26">
        <f>COUNTIFS('formatted results'!$B:$B,tabulating!$D26,'formatted results'!I:I,TRUE)</f>
        <v>26</v>
      </c>
      <c r="I26" s="9">
        <f t="shared" si="10"/>
        <v>1</v>
      </c>
      <c r="J26" s="9">
        <f t="shared" si="11"/>
        <v>0.76923076923076927</v>
      </c>
      <c r="K26" s="9">
        <f t="shared" si="12"/>
        <v>1</v>
      </c>
      <c r="M26" t="str">
        <v>elsarticle</v>
      </c>
      <c r="N26">
        <v>26</v>
      </c>
      <c r="O26">
        <f>COUNTIFS('formatted results'!$B:$B,tabulating!$M26,'formatted results'!C:C,0)</f>
        <v>19</v>
      </c>
      <c r="P26">
        <f>COUNTIFS('formatted results'!$B:$B,tabulating!$M26,'formatted results'!D:D,0)</f>
        <v>16</v>
      </c>
      <c r="Q26">
        <f>COUNTIFS('formatted results'!$B:$B,tabulating!$M26,'formatted results'!E:E,0)</f>
        <v>18</v>
      </c>
      <c r="R26" s="9">
        <f t="shared" si="13"/>
        <v>0.73076923076923073</v>
      </c>
      <c r="S26" s="9">
        <f t="shared" si="14"/>
        <v>0.61538461538461542</v>
      </c>
      <c r="T26" s="9">
        <f t="shared" si="15"/>
        <v>0.69230769230769229</v>
      </c>
      <c r="V26" t="str">
        <v>GonnellaLab-StyleArXiv</v>
      </c>
      <c r="W26">
        <f>COUNTIF('formatted results'!$B:$B,tabulating!$V26)</f>
        <v>1</v>
      </c>
    </row>
    <row r="27" spans="4:23" x14ac:dyDescent="0.2">
      <c r="D27" t="str">
        <v>revtex4-1</v>
      </c>
      <c r="E27">
        <v>23</v>
      </c>
      <c r="F27">
        <f>COUNTIFS('formatted results'!$B:$B,tabulating!$D27,'formatted results'!G:G,TRUE)</f>
        <v>23</v>
      </c>
      <c r="G27">
        <f>COUNTIFS('formatted results'!$B:$B,tabulating!$D27,'formatted results'!H:H,TRUE)</f>
        <v>16</v>
      </c>
      <c r="H27">
        <f>COUNTIFS('formatted results'!$B:$B,tabulating!$D27,'formatted results'!I:I,TRUE)</f>
        <v>23</v>
      </c>
      <c r="I27" s="9">
        <f t="shared" si="10"/>
        <v>1</v>
      </c>
      <c r="J27" s="9">
        <f t="shared" si="11"/>
        <v>0.69565217391304346</v>
      </c>
      <c r="K27" s="9">
        <f t="shared" si="12"/>
        <v>1</v>
      </c>
      <c r="M27" t="str">
        <v>revtex4-1</v>
      </c>
      <c r="N27">
        <v>23</v>
      </c>
      <c r="O27">
        <f>COUNTIFS('formatted results'!$B:$B,tabulating!$M27,'formatted results'!C:C,0)</f>
        <v>18</v>
      </c>
      <c r="P27">
        <f>COUNTIFS('formatted results'!$B:$B,tabulating!$M27,'formatted results'!D:D,0)</f>
        <v>14</v>
      </c>
      <c r="Q27">
        <f>COUNTIFS('formatted results'!$B:$B,tabulating!$M27,'formatted results'!E:E,0)</f>
        <v>14</v>
      </c>
      <c r="R27" s="9">
        <f t="shared" si="13"/>
        <v>0.78260869565217395</v>
      </c>
      <c r="S27" s="9">
        <f t="shared" si="14"/>
        <v>0.60869565217391308</v>
      </c>
      <c r="T27" s="9">
        <f t="shared" si="15"/>
        <v>0.60869565217391308</v>
      </c>
      <c r="V27" t="str">
        <v>iau</v>
      </c>
      <c r="W27">
        <f>COUNTIF('formatted results'!$B:$B,tabulating!$V27)</f>
        <v>1</v>
      </c>
    </row>
    <row r="28" spans="4:23" x14ac:dyDescent="0.2">
      <c r="D28" t="str">
        <v>acmart</v>
      </c>
      <c r="E28">
        <v>21</v>
      </c>
      <c r="F28">
        <f>COUNTIFS('formatted results'!$B:$B,tabulating!$D28,'formatted results'!G:G,TRUE)</f>
        <v>21</v>
      </c>
      <c r="G28">
        <f>COUNTIFS('formatted results'!$B:$B,tabulating!$D28,'formatted results'!H:H,TRUE)</f>
        <v>16</v>
      </c>
      <c r="H28">
        <f>COUNTIFS('formatted results'!$B:$B,tabulating!$D28,'formatted results'!I:I,TRUE)</f>
        <v>21</v>
      </c>
      <c r="I28" s="9">
        <f t="shared" si="10"/>
        <v>1</v>
      </c>
      <c r="J28" s="9">
        <f t="shared" si="11"/>
        <v>0.76190476190476186</v>
      </c>
      <c r="K28" s="9">
        <f t="shared" si="12"/>
        <v>1</v>
      </c>
      <c r="M28" t="str">
        <v>acmart</v>
      </c>
      <c r="N28">
        <v>21</v>
      </c>
      <c r="O28">
        <f>COUNTIFS('formatted results'!$B:$B,tabulating!$M28,'formatted results'!C:C,0)</f>
        <v>13</v>
      </c>
      <c r="P28">
        <f>COUNTIFS('formatted results'!$B:$B,tabulating!$M28,'formatted results'!D:D,0)</f>
        <v>12</v>
      </c>
      <c r="Q28">
        <f>COUNTIFS('formatted results'!$B:$B,tabulating!$M28,'formatted results'!E:E,0)</f>
        <v>13</v>
      </c>
      <c r="R28" s="9">
        <f t="shared" si="13"/>
        <v>0.61904761904761907</v>
      </c>
      <c r="S28" s="9">
        <f t="shared" si="14"/>
        <v>0.5714285714285714</v>
      </c>
      <c r="T28" s="9">
        <f t="shared" si="15"/>
        <v>0.61904761904761907</v>
      </c>
      <c r="V28" t="str">
        <v>IEEEapm</v>
      </c>
      <c r="W28">
        <f>COUNTIF('formatted results'!$B:$B,tabulating!$V28)</f>
        <v>1</v>
      </c>
    </row>
    <row r="29" spans="4:23" x14ac:dyDescent="0.2">
      <c r="D29" t="str">
        <v>llncs</v>
      </c>
      <c r="E29">
        <v>8</v>
      </c>
      <c r="F29">
        <f>COUNTIFS('formatted results'!$B:$B,tabulating!$D29,'formatted results'!G:G,TRUE)</f>
        <v>8</v>
      </c>
      <c r="G29">
        <f>COUNTIFS('formatted results'!$B:$B,tabulating!$D29,'formatted results'!H:H,TRUE)</f>
        <v>8</v>
      </c>
      <c r="H29">
        <f>COUNTIFS('formatted results'!$B:$B,tabulating!$D29,'formatted results'!I:I,TRUE)</f>
        <v>8</v>
      </c>
      <c r="I29" s="9">
        <f t="shared" si="10"/>
        <v>1</v>
      </c>
      <c r="J29" s="9">
        <f t="shared" si="11"/>
        <v>1</v>
      </c>
      <c r="K29" s="9">
        <f t="shared" si="12"/>
        <v>1</v>
      </c>
      <c r="M29" t="str">
        <v>llncs</v>
      </c>
      <c r="N29">
        <v>8</v>
      </c>
      <c r="O29">
        <f>COUNTIFS('formatted results'!$B:$B,tabulating!$M29,'formatted results'!C:C,0)</f>
        <v>5</v>
      </c>
      <c r="P29">
        <f>COUNTIFS('formatted results'!$B:$B,tabulating!$M29,'formatted results'!D:D,0)</f>
        <v>5</v>
      </c>
      <c r="Q29">
        <f>COUNTIFS('formatted results'!$B:$B,tabulating!$M29,'formatted results'!E:E,0)</f>
        <v>5</v>
      </c>
      <c r="R29" s="9">
        <f t="shared" si="13"/>
        <v>0.625</v>
      </c>
      <c r="S29" s="9">
        <f t="shared" si="14"/>
        <v>0.625</v>
      </c>
      <c r="T29" s="9">
        <f t="shared" si="15"/>
        <v>0.625</v>
      </c>
      <c r="V29" t="str">
        <v>ieeecolor</v>
      </c>
      <c r="W29">
        <f>COUNTIF('formatted results'!$B:$B,tabulating!$V29)</f>
        <v>1</v>
      </c>
    </row>
    <row r="30" spans="4:23" x14ac:dyDescent="0.2">
      <c r="D30" t="str">
        <v>mnras</v>
      </c>
      <c r="E30">
        <v>8</v>
      </c>
      <c r="F30">
        <f>COUNTIFS('formatted results'!$B:$B,tabulating!$D30,'formatted results'!G:G,TRUE)</f>
        <v>8</v>
      </c>
      <c r="G30">
        <f>COUNTIFS('formatted results'!$B:$B,tabulating!$D30,'formatted results'!H:H,TRUE)</f>
        <v>8</v>
      </c>
      <c r="H30">
        <f>COUNTIFS('formatted results'!$B:$B,tabulating!$D30,'formatted results'!I:I,TRUE)</f>
        <v>8</v>
      </c>
      <c r="I30" s="9">
        <f t="shared" si="10"/>
        <v>1</v>
      </c>
      <c r="J30" s="9">
        <f t="shared" si="11"/>
        <v>1</v>
      </c>
      <c r="K30" s="9">
        <f t="shared" si="12"/>
        <v>1</v>
      </c>
      <c r="M30" t="str">
        <v>mnras</v>
      </c>
      <c r="N30">
        <v>8</v>
      </c>
      <c r="O30">
        <f>COUNTIFS('formatted results'!$B:$B,tabulating!$M30,'formatted results'!C:C,0)</f>
        <v>6</v>
      </c>
      <c r="P30">
        <f>COUNTIFS('formatted results'!$B:$B,tabulating!$M30,'formatted results'!D:D,0)</f>
        <v>6</v>
      </c>
      <c r="Q30">
        <f>COUNTIFS('formatted results'!$B:$B,tabulating!$M30,'formatted results'!E:E,0)</f>
        <v>6</v>
      </c>
      <c r="R30" s="9">
        <f t="shared" si="13"/>
        <v>0.75</v>
      </c>
      <c r="S30" s="9">
        <f t="shared" si="14"/>
        <v>0.75</v>
      </c>
      <c r="T30" s="9">
        <f t="shared" si="15"/>
        <v>0.75</v>
      </c>
      <c r="V30" t="str">
        <v>ieeeconf</v>
      </c>
      <c r="W30">
        <f>COUNTIF('formatted results'!$B:$B,tabulating!$V30)</f>
        <v>1</v>
      </c>
    </row>
    <row r="31" spans="4:23" x14ac:dyDescent="0.2">
      <c r="D31" t="str">
        <v>revtex4</v>
      </c>
      <c r="E31">
        <v>7</v>
      </c>
      <c r="F31">
        <f>COUNTIFS('formatted results'!$B:$B,tabulating!$D31,'formatted results'!G:G,TRUE)</f>
        <v>7</v>
      </c>
      <c r="G31">
        <f>COUNTIFS('formatted results'!$B:$B,tabulating!$D31,'formatted results'!H:H,TRUE)</f>
        <v>5</v>
      </c>
      <c r="H31">
        <f>COUNTIFS('formatted results'!$B:$B,tabulating!$D31,'formatted results'!I:I,TRUE)</f>
        <v>7</v>
      </c>
      <c r="I31" s="9">
        <f t="shared" si="10"/>
        <v>1</v>
      </c>
      <c r="J31" s="9">
        <f t="shared" si="11"/>
        <v>0.7142857142857143</v>
      </c>
      <c r="K31" s="9">
        <f t="shared" si="12"/>
        <v>1</v>
      </c>
      <c r="M31" t="str">
        <v>revtex4</v>
      </c>
      <c r="N31">
        <v>7</v>
      </c>
      <c r="O31">
        <f>COUNTIFS('formatted results'!$B:$B,tabulating!$M31,'formatted results'!C:C,0)</f>
        <v>7</v>
      </c>
      <c r="P31">
        <f>COUNTIFS('formatted results'!$B:$B,tabulating!$M31,'formatted results'!D:D,0)</f>
        <v>5</v>
      </c>
      <c r="Q31">
        <f>COUNTIFS('formatted results'!$B:$B,tabulating!$M31,'formatted results'!E:E,0)</f>
        <v>5</v>
      </c>
      <c r="R31" s="9">
        <f t="shared" si="13"/>
        <v>1</v>
      </c>
      <c r="S31" s="9">
        <f t="shared" si="14"/>
        <v>0.7142857142857143</v>
      </c>
      <c r="T31" s="9">
        <f t="shared" si="15"/>
        <v>0.7142857142857143</v>
      </c>
      <c r="V31" t="str">
        <v>IEEEtran</v>
      </c>
      <c r="W31">
        <f>COUNTIF('formatted results'!$B:$B,tabulating!$V31)</f>
        <v>27</v>
      </c>
    </row>
    <row r="32" spans="4:23" x14ac:dyDescent="0.2">
      <c r="D32" t="str">
        <v>INTERSPEECH2023</v>
      </c>
      <c r="E32">
        <v>4</v>
      </c>
      <c r="F32">
        <f>COUNTIFS('formatted results'!$B:$B,tabulating!$D32,'formatted results'!G:G,TRUE)</f>
        <v>4</v>
      </c>
      <c r="G32">
        <f>COUNTIFS('formatted results'!$B:$B,tabulating!$D32,'formatted results'!H:H,TRUE)</f>
        <v>4</v>
      </c>
      <c r="H32">
        <f>COUNTIFS('formatted results'!$B:$B,tabulating!$D32,'formatted results'!I:I,TRUE)</f>
        <v>4</v>
      </c>
      <c r="I32" s="9">
        <f t="shared" si="10"/>
        <v>1</v>
      </c>
      <c r="J32" s="9">
        <f t="shared" si="11"/>
        <v>1</v>
      </c>
      <c r="K32" s="9">
        <f t="shared" si="12"/>
        <v>1</v>
      </c>
      <c r="M32" t="str">
        <v>INTERSPEECH2023</v>
      </c>
      <c r="N32">
        <v>4</v>
      </c>
      <c r="O32">
        <f>COUNTIFS('formatted results'!$B:$B,tabulating!$M32,'formatted results'!C:C,0)</f>
        <v>2</v>
      </c>
      <c r="P32">
        <f>COUNTIFS('formatted results'!$B:$B,tabulating!$M32,'formatted results'!D:D,0)</f>
        <v>2</v>
      </c>
      <c r="Q32">
        <f>COUNTIFS('formatted results'!$B:$B,tabulating!$M32,'formatted results'!E:E,0)</f>
        <v>2</v>
      </c>
      <c r="R32" s="9">
        <f t="shared" si="13"/>
        <v>0.5</v>
      </c>
      <c r="S32" s="9">
        <f t="shared" si="14"/>
        <v>0.5</v>
      </c>
      <c r="T32" s="9">
        <f t="shared" si="15"/>
        <v>0.5</v>
      </c>
      <c r="V32" t="str">
        <v>INTERSPEECH2023</v>
      </c>
      <c r="W32">
        <f>COUNTIF('formatted results'!$B:$B,tabulating!$V32)</f>
        <v>4</v>
      </c>
    </row>
    <row r="33" spans="4:23" x14ac:dyDescent="0.2">
      <c r="D33" t="str">
        <v>sn-jnl</v>
      </c>
      <c r="E33">
        <v>4</v>
      </c>
      <c r="F33">
        <f>COUNTIFS('formatted results'!$B:$B,tabulating!$D33,'formatted results'!G:G,TRUE)</f>
        <v>4</v>
      </c>
      <c r="G33">
        <f>COUNTIFS('formatted results'!$B:$B,tabulating!$D33,'formatted results'!H:H,TRUE)</f>
        <v>2</v>
      </c>
      <c r="H33">
        <f>COUNTIFS('formatted results'!$B:$B,tabulating!$D33,'formatted results'!I:I,TRUE)</f>
        <v>4</v>
      </c>
      <c r="I33" s="9">
        <f t="shared" si="10"/>
        <v>1</v>
      </c>
      <c r="J33" s="9">
        <f t="shared" si="11"/>
        <v>0.5</v>
      </c>
      <c r="K33" s="9">
        <f t="shared" si="12"/>
        <v>1</v>
      </c>
      <c r="M33" t="str">
        <v>sn-jnl</v>
      </c>
      <c r="N33">
        <v>4</v>
      </c>
      <c r="O33">
        <f>COUNTIFS('formatted results'!$B:$B,tabulating!$M33,'formatted results'!C:C,0)</f>
        <v>4</v>
      </c>
      <c r="P33">
        <f>COUNTIFS('formatted results'!$B:$B,tabulating!$M33,'formatted results'!D:D,0)</f>
        <v>2</v>
      </c>
      <c r="Q33">
        <f>COUNTIFS('formatted results'!$B:$B,tabulating!$M33,'formatted results'!E:E,0)</f>
        <v>4</v>
      </c>
      <c r="R33" s="9">
        <f t="shared" si="13"/>
        <v>1</v>
      </c>
      <c r="S33" s="9">
        <f t="shared" si="14"/>
        <v>0.5</v>
      </c>
      <c r="T33" s="9">
        <f t="shared" si="15"/>
        <v>1</v>
      </c>
      <c r="V33" t="str">
        <v>iopart</v>
      </c>
      <c r="W33">
        <f>COUNTIF('formatted results'!$B:$B,tabulating!$V33)</f>
        <v>3</v>
      </c>
    </row>
    <row r="34" spans="4:23" x14ac:dyDescent="0.2">
      <c r="D34" t="str">
        <v>achemso</v>
      </c>
      <c r="E34">
        <v>3</v>
      </c>
      <c r="F34">
        <f>COUNTIFS('formatted results'!$B:$B,tabulating!$D34,'formatted results'!G:G,TRUE)</f>
        <v>3</v>
      </c>
      <c r="G34">
        <f>COUNTIFS('formatted results'!$B:$B,tabulating!$D34,'formatted results'!H:H,TRUE)</f>
        <v>2</v>
      </c>
      <c r="H34">
        <f>COUNTIFS('formatted results'!$B:$B,tabulating!$D34,'formatted results'!I:I,TRUE)</f>
        <v>3</v>
      </c>
      <c r="I34" s="9">
        <f t="shared" si="10"/>
        <v>1</v>
      </c>
      <c r="J34" s="9">
        <f t="shared" si="11"/>
        <v>0.66666666666666663</v>
      </c>
      <c r="K34" s="9">
        <f t="shared" si="12"/>
        <v>1</v>
      </c>
      <c r="M34" t="str">
        <v>achemso</v>
      </c>
      <c r="N34">
        <v>3</v>
      </c>
      <c r="O34">
        <f>COUNTIFS('formatted results'!$B:$B,tabulating!$M34,'formatted results'!C:C,0)</f>
        <v>3</v>
      </c>
      <c r="P34">
        <f>COUNTIFS('formatted results'!$B:$B,tabulating!$M34,'formatted results'!D:D,0)</f>
        <v>2</v>
      </c>
      <c r="Q34">
        <f>COUNTIFS('formatted results'!$B:$B,tabulating!$M34,'formatted results'!E:E,0)</f>
        <v>2</v>
      </c>
      <c r="R34" s="9">
        <f t="shared" si="13"/>
        <v>1</v>
      </c>
      <c r="S34" s="9">
        <f t="shared" si="14"/>
        <v>0.66666666666666663</v>
      </c>
      <c r="T34" s="9">
        <f t="shared" si="15"/>
        <v>0.66666666666666663</v>
      </c>
      <c r="V34" t="str">
        <v>jfm</v>
      </c>
      <c r="W34">
        <f>COUNTIF('formatted results'!$B:$B,tabulating!$V34)</f>
        <v>1</v>
      </c>
    </row>
    <row r="35" spans="4:23" x14ac:dyDescent="0.2">
      <c r="D35" t="str">
        <v>iopart</v>
      </c>
      <c r="E35">
        <v>3</v>
      </c>
      <c r="F35">
        <f>COUNTIFS('formatted results'!$B:$B,tabulating!$D35,'formatted results'!G:G,TRUE)</f>
        <v>1</v>
      </c>
      <c r="G35">
        <f>COUNTIFS('formatted results'!$B:$B,tabulating!$D35,'formatted results'!H:H,TRUE)</f>
        <v>1</v>
      </c>
      <c r="H35">
        <f>COUNTIFS('formatted results'!$B:$B,tabulating!$D35,'formatted results'!I:I,TRUE)</f>
        <v>1</v>
      </c>
      <c r="I35" s="9">
        <f t="shared" si="10"/>
        <v>0.33333333333333331</v>
      </c>
      <c r="J35" s="9">
        <f t="shared" si="11"/>
        <v>0.33333333333333331</v>
      </c>
      <c r="K35" s="9">
        <f t="shared" si="12"/>
        <v>0.33333333333333331</v>
      </c>
      <c r="M35" t="str">
        <v>iopart</v>
      </c>
      <c r="N35">
        <v>3</v>
      </c>
      <c r="O35">
        <f>COUNTIFS('formatted results'!$B:$B,tabulating!$M35,'formatted results'!C:C,0)</f>
        <v>1</v>
      </c>
      <c r="P35">
        <f>COUNTIFS('formatted results'!$B:$B,tabulating!$M35,'formatted results'!D:D,0)</f>
        <v>1</v>
      </c>
      <c r="Q35">
        <f>COUNTIFS('formatted results'!$B:$B,tabulating!$M35,'formatted results'!E:E,0)</f>
        <v>1</v>
      </c>
      <c r="R35" s="9">
        <f t="shared" si="13"/>
        <v>0.33333333333333331</v>
      </c>
      <c r="S35" s="9">
        <f t="shared" si="14"/>
        <v>0.33333333333333331</v>
      </c>
      <c r="T35" s="9">
        <f t="shared" si="15"/>
        <v>0.33333333333333331</v>
      </c>
      <c r="V35" t="str">
        <v>jmlr</v>
      </c>
      <c r="W35">
        <f>COUNTIF('formatted results'!$B:$B,tabulating!$V35)</f>
        <v>2</v>
      </c>
    </row>
    <row r="36" spans="4:23" x14ac:dyDescent="0.2">
      <c r="D36" t="str">
        <v>aastex631</v>
      </c>
      <c r="E36">
        <v>2</v>
      </c>
      <c r="F36">
        <f>COUNTIFS('formatted results'!$B:$B,tabulating!$D36,'formatted results'!G:G,TRUE)</f>
        <v>2</v>
      </c>
      <c r="G36">
        <f>COUNTIFS('formatted results'!$B:$B,tabulating!$D36,'formatted results'!H:H,TRUE)</f>
        <v>2</v>
      </c>
      <c r="H36">
        <f>COUNTIFS('formatted results'!$B:$B,tabulating!$D36,'formatted results'!I:I,TRUE)</f>
        <v>2</v>
      </c>
      <c r="I36" s="9">
        <f t="shared" si="10"/>
        <v>1</v>
      </c>
      <c r="J36" s="9">
        <f t="shared" si="11"/>
        <v>1</v>
      </c>
      <c r="K36" s="9">
        <f t="shared" si="12"/>
        <v>1</v>
      </c>
      <c r="M36" t="str">
        <v>aastex631</v>
      </c>
      <c r="N36">
        <v>2</v>
      </c>
      <c r="O36">
        <f>COUNTIFS('formatted results'!$B:$B,tabulating!$M36,'formatted results'!C:C,0)</f>
        <v>2</v>
      </c>
      <c r="P36">
        <f>COUNTIFS('formatted results'!$B:$B,tabulating!$M36,'formatted results'!D:D,0)</f>
        <v>2</v>
      </c>
      <c r="Q36">
        <f>COUNTIFS('formatted results'!$B:$B,tabulating!$M36,'formatted results'!E:E,0)</f>
        <v>2</v>
      </c>
      <c r="R36" s="9">
        <f t="shared" si="13"/>
        <v>1</v>
      </c>
      <c r="S36" s="9">
        <f t="shared" si="14"/>
        <v>1</v>
      </c>
      <c r="T36" s="9">
        <f t="shared" si="15"/>
        <v>1</v>
      </c>
      <c r="V36" t="str">
        <v>jpconf</v>
      </c>
      <c r="W36">
        <f>COUNTIF('formatted results'!$B:$B,tabulating!$V36)</f>
        <v>1</v>
      </c>
    </row>
    <row r="37" spans="4:23" x14ac:dyDescent="0.2">
      <c r="D37" t="str">
        <v>agujournal2019</v>
      </c>
      <c r="E37">
        <v>2</v>
      </c>
      <c r="F37">
        <f>COUNTIFS('formatted results'!$B:$B,tabulating!$D37,'formatted results'!G:G,TRUE)</f>
        <v>2</v>
      </c>
      <c r="G37">
        <f>COUNTIFS('formatted results'!$B:$B,tabulating!$D37,'formatted results'!H:H,TRUE)</f>
        <v>1</v>
      </c>
      <c r="H37">
        <f>COUNTIFS('formatted results'!$B:$B,tabulating!$D37,'formatted results'!I:I,TRUE)</f>
        <v>2</v>
      </c>
      <c r="I37" s="9">
        <f t="shared" si="10"/>
        <v>1</v>
      </c>
      <c r="J37" s="9">
        <f t="shared" si="11"/>
        <v>0.5</v>
      </c>
      <c r="K37" s="9">
        <f t="shared" si="12"/>
        <v>1</v>
      </c>
      <c r="M37" t="str">
        <v>agujournal2019</v>
      </c>
      <c r="N37">
        <v>2</v>
      </c>
      <c r="O37">
        <f>COUNTIFS('formatted results'!$B:$B,tabulating!$M37,'formatted results'!C:C,0)</f>
        <v>1</v>
      </c>
      <c r="P37">
        <f>COUNTIFS('formatted results'!$B:$B,tabulating!$M37,'formatted results'!D:D,0)</f>
        <v>1</v>
      </c>
      <c r="Q37">
        <f>COUNTIFS('formatted results'!$B:$B,tabulating!$M37,'formatted results'!E:E,0)</f>
        <v>1</v>
      </c>
      <c r="R37" s="9">
        <f t="shared" si="13"/>
        <v>0.5</v>
      </c>
      <c r="S37" s="9">
        <f t="shared" si="14"/>
        <v>0.5</v>
      </c>
      <c r="T37" s="9">
        <f t="shared" si="15"/>
        <v>0.5</v>
      </c>
      <c r="V37" t="str">
        <v>lipics-v2021</v>
      </c>
      <c r="W37">
        <f>COUNTIF('formatted results'!$B:$B,tabulating!$V37)</f>
        <v>2</v>
      </c>
    </row>
    <row r="38" spans="4:23" x14ac:dyDescent="0.2">
      <c r="D38" t="str">
        <v>cas-dc</v>
      </c>
      <c r="E38">
        <v>2</v>
      </c>
      <c r="F38">
        <f>COUNTIFS('formatted results'!$B:$B,tabulating!$D38,'formatted results'!G:G,TRUE)</f>
        <v>2</v>
      </c>
      <c r="G38">
        <f>COUNTIFS('formatted results'!$B:$B,tabulating!$D38,'formatted results'!H:H,TRUE)</f>
        <v>2</v>
      </c>
      <c r="H38">
        <f>COUNTIFS('formatted results'!$B:$B,tabulating!$D38,'formatted results'!I:I,TRUE)</f>
        <v>2</v>
      </c>
      <c r="I38" s="9">
        <f t="shared" si="10"/>
        <v>1</v>
      </c>
      <c r="J38" s="9">
        <f t="shared" si="11"/>
        <v>1</v>
      </c>
      <c r="K38" s="9">
        <f t="shared" si="12"/>
        <v>1</v>
      </c>
      <c r="M38" t="str">
        <v>cas-dc</v>
      </c>
      <c r="N38">
        <v>2</v>
      </c>
      <c r="O38">
        <f>COUNTIFS('formatted results'!$B:$B,tabulating!$M38,'formatted results'!C:C,0)</f>
        <v>2</v>
      </c>
      <c r="P38">
        <f>COUNTIFS('formatted results'!$B:$B,tabulating!$M38,'formatted results'!D:D,0)</f>
        <v>2</v>
      </c>
      <c r="Q38">
        <f>COUNTIFS('formatted results'!$B:$B,tabulating!$M38,'formatted results'!E:E,0)</f>
        <v>2</v>
      </c>
      <c r="R38" s="9">
        <f t="shared" si="13"/>
        <v>1</v>
      </c>
      <c r="S38" s="9">
        <f t="shared" si="14"/>
        <v>1</v>
      </c>
      <c r="T38" s="9">
        <f t="shared" si="15"/>
        <v>1</v>
      </c>
      <c r="V38" t="str">
        <v>llncs</v>
      </c>
      <c r="W38">
        <f>COUNTIF('formatted results'!$B:$B,tabulating!$V38)</f>
        <v>8</v>
      </c>
    </row>
    <row r="39" spans="4:23" x14ac:dyDescent="0.2">
      <c r="D39" t="str">
        <v>jmlr</v>
      </c>
      <c r="E39">
        <v>2</v>
      </c>
      <c r="F39">
        <f>COUNTIFS('formatted results'!$B:$B,tabulating!$D39,'formatted results'!G:G,TRUE)</f>
        <v>2</v>
      </c>
      <c r="G39">
        <f>COUNTIFS('formatted results'!$B:$B,tabulating!$D39,'formatted results'!H:H,TRUE)</f>
        <v>2</v>
      </c>
      <c r="H39">
        <f>COUNTIFS('formatted results'!$B:$B,tabulating!$D39,'formatted results'!I:I,TRUE)</f>
        <v>2</v>
      </c>
      <c r="I39" s="9">
        <f t="shared" si="10"/>
        <v>1</v>
      </c>
      <c r="J39" s="9">
        <f t="shared" si="11"/>
        <v>1</v>
      </c>
      <c r="K39" s="9">
        <f t="shared" si="12"/>
        <v>1</v>
      </c>
      <c r="M39" t="str">
        <v>jmlr</v>
      </c>
      <c r="N39">
        <v>2</v>
      </c>
      <c r="O39">
        <f>COUNTIFS('formatted results'!$B:$B,tabulating!$M39,'formatted results'!C:C,0)</f>
        <v>0</v>
      </c>
      <c r="P39">
        <f>COUNTIFS('formatted results'!$B:$B,tabulating!$M39,'formatted results'!D:D,0)</f>
        <v>0</v>
      </c>
      <c r="Q39">
        <f>COUNTIFS('formatted results'!$B:$B,tabulating!$M39,'formatted results'!E:E,0)</f>
        <v>0</v>
      </c>
      <c r="R39" s="9">
        <f t="shared" si="13"/>
        <v>0</v>
      </c>
      <c r="S39" s="9">
        <f t="shared" si="14"/>
        <v>0</v>
      </c>
      <c r="T39" s="9">
        <f t="shared" si="15"/>
        <v>0</v>
      </c>
      <c r="V39" t="str">
        <v>macro/neu_msthesis</v>
      </c>
      <c r="W39">
        <f>COUNTIF('formatted results'!$B:$B,tabulating!$V39)</f>
        <v>1</v>
      </c>
    </row>
    <row r="40" spans="4:23" x14ac:dyDescent="0.2">
      <c r="D40" t="str">
        <v>lipics-v2021</v>
      </c>
      <c r="E40">
        <v>2</v>
      </c>
      <c r="F40">
        <f>COUNTIFS('formatted results'!$B:$B,tabulating!$D40,'formatted results'!G:G,TRUE)</f>
        <v>2</v>
      </c>
      <c r="G40">
        <f>COUNTIFS('formatted results'!$B:$B,tabulating!$D40,'formatted results'!H:H,TRUE)</f>
        <v>2</v>
      </c>
      <c r="H40">
        <f>COUNTIFS('formatted results'!$B:$B,tabulating!$D40,'formatted results'!I:I,TRUE)</f>
        <v>2</v>
      </c>
      <c r="I40" s="9">
        <f t="shared" si="10"/>
        <v>1</v>
      </c>
      <c r="J40" s="9">
        <f t="shared" si="11"/>
        <v>1</v>
      </c>
      <c r="K40" s="9">
        <f t="shared" si="12"/>
        <v>1</v>
      </c>
      <c r="M40" t="str">
        <v>lipics-v2021</v>
      </c>
      <c r="N40">
        <v>2</v>
      </c>
      <c r="O40">
        <f>COUNTIFS('formatted results'!$B:$B,tabulating!$M40,'formatted results'!C:C,0)</f>
        <v>1</v>
      </c>
      <c r="P40">
        <f>COUNTIFS('formatted results'!$B:$B,tabulating!$M40,'formatted results'!D:D,0)</f>
        <v>1</v>
      </c>
      <c r="Q40">
        <f>COUNTIFS('formatted results'!$B:$B,tabulating!$M40,'formatted results'!E:E,0)</f>
        <v>1</v>
      </c>
      <c r="R40" s="9">
        <f t="shared" si="13"/>
        <v>0.5</v>
      </c>
      <c r="S40" s="9">
        <f t="shared" si="14"/>
        <v>0.5</v>
      </c>
      <c r="T40" s="9">
        <f t="shared" si="15"/>
        <v>0.5</v>
      </c>
      <c r="V40" t="str">
        <v>mdpi</v>
      </c>
      <c r="W40">
        <f>COUNTIF('formatted results'!$B:$B,tabulating!$V40)</f>
        <v>1</v>
      </c>
    </row>
    <row r="41" spans="4:23" x14ac:dyDescent="0.2">
      <c r="D41" t="str">
        <v>nature</v>
      </c>
      <c r="E41">
        <v>2</v>
      </c>
      <c r="F41">
        <f>COUNTIFS('formatted results'!$B:$B,tabulating!$D41,'formatted results'!G:G,TRUE)</f>
        <v>2</v>
      </c>
      <c r="G41">
        <f>COUNTIFS('formatted results'!$B:$B,tabulating!$D41,'formatted results'!H:H,TRUE)</f>
        <v>2</v>
      </c>
      <c r="H41">
        <f>COUNTIFS('formatted results'!$B:$B,tabulating!$D41,'formatted results'!I:I,TRUE)</f>
        <v>2</v>
      </c>
      <c r="I41" s="9">
        <f t="shared" si="10"/>
        <v>1</v>
      </c>
      <c r="J41" s="9">
        <f t="shared" si="11"/>
        <v>1</v>
      </c>
      <c r="K41" s="9">
        <f t="shared" si="12"/>
        <v>1</v>
      </c>
      <c r="M41" t="str">
        <v>nature</v>
      </c>
      <c r="N41">
        <v>2</v>
      </c>
      <c r="O41">
        <f>COUNTIFS('formatted results'!$B:$B,tabulating!$M41,'formatted results'!C:C,0)</f>
        <v>1</v>
      </c>
      <c r="P41">
        <f>COUNTIFS('formatted results'!$B:$B,tabulating!$M41,'formatted results'!D:D,0)</f>
        <v>2</v>
      </c>
      <c r="Q41">
        <f>COUNTIFS('formatted results'!$B:$B,tabulating!$M41,'formatted results'!E:E,0)</f>
        <v>2</v>
      </c>
      <c r="R41" s="9">
        <f t="shared" si="13"/>
        <v>0.5</v>
      </c>
      <c r="S41" s="9">
        <f t="shared" si="14"/>
        <v>1</v>
      </c>
      <c r="T41" s="9">
        <f t="shared" si="15"/>
        <v>1</v>
      </c>
      <c r="V41" t="str">
        <v>memoir</v>
      </c>
      <c r="W41">
        <f>COUNTIF('formatted results'!$B:$B,tabulating!$V41)</f>
        <v>1</v>
      </c>
    </row>
    <row r="42" spans="4:23" x14ac:dyDescent="0.2">
      <c r="D42" t="str">
        <v>svjour3</v>
      </c>
      <c r="E42">
        <v>2</v>
      </c>
      <c r="F42">
        <f>COUNTIFS('formatted results'!$B:$B,tabulating!$D42,'formatted results'!G:G,TRUE)</f>
        <v>2</v>
      </c>
      <c r="G42">
        <f>COUNTIFS('formatted results'!$B:$B,tabulating!$D42,'formatted results'!H:H,TRUE)</f>
        <v>1</v>
      </c>
      <c r="H42">
        <f>COUNTIFS('formatted results'!$B:$B,tabulating!$D42,'formatted results'!I:I,TRUE)</f>
        <v>2</v>
      </c>
      <c r="I42" s="9">
        <f t="shared" si="10"/>
        <v>1</v>
      </c>
      <c r="J42" s="9">
        <f t="shared" si="11"/>
        <v>0.5</v>
      </c>
      <c r="K42" s="9">
        <f t="shared" si="12"/>
        <v>1</v>
      </c>
      <c r="M42" t="str">
        <v>svjour3</v>
      </c>
      <c r="N42">
        <v>2</v>
      </c>
      <c r="O42">
        <f>COUNTIFS('formatted results'!$B:$B,tabulating!$M42,'formatted results'!C:C,0)</f>
        <v>1</v>
      </c>
      <c r="P42">
        <f>COUNTIFS('formatted results'!$B:$B,tabulating!$M42,'formatted results'!D:D,0)</f>
        <v>0</v>
      </c>
      <c r="Q42">
        <f>COUNTIFS('formatted results'!$B:$B,tabulating!$M42,'formatted results'!E:E,0)</f>
        <v>0</v>
      </c>
      <c r="R42" s="9">
        <f t="shared" si="13"/>
        <v>0.5</v>
      </c>
      <c r="S42" s="9">
        <f t="shared" si="14"/>
        <v>0</v>
      </c>
      <c r="T42" s="9">
        <f t="shared" si="15"/>
        <v>0</v>
      </c>
      <c r="V42" t="str">
        <v>mhd</v>
      </c>
      <c r="W42">
        <f>COUNTIF('formatted results'!$B:$B,tabulating!$V42)</f>
        <v>1</v>
      </c>
    </row>
    <row r="43" spans="4:23" x14ac:dyDescent="0.2">
      <c r="D43" t="str">
        <v/>
      </c>
      <c r="E43">
        <v>1</v>
      </c>
      <c r="F43">
        <f>COUNTIFS('formatted results'!$B:$B,tabulating!$D43,'formatted results'!G:G,TRUE)</f>
        <v>0</v>
      </c>
      <c r="G43">
        <f>COUNTIFS('formatted results'!$B:$B,tabulating!$D43,'formatted results'!H:H,TRUE)</f>
        <v>0</v>
      </c>
      <c r="H43">
        <f>COUNTIFS('formatted results'!$B:$B,tabulating!$D43,'formatted results'!I:I,TRUE)</f>
        <v>0</v>
      </c>
      <c r="I43" s="9">
        <f t="shared" si="10"/>
        <v>0</v>
      </c>
      <c r="J43" s="9">
        <f t="shared" si="11"/>
        <v>0</v>
      </c>
      <c r="K43" s="9">
        <f t="shared" si="12"/>
        <v>0</v>
      </c>
      <c r="M43" t="str">
        <v/>
      </c>
      <c r="N43">
        <v>1</v>
      </c>
      <c r="O43">
        <f>COUNTIFS('formatted results'!$B:$B,tabulating!$M43,'formatted results'!C:C,0)</f>
        <v>0</v>
      </c>
      <c r="P43">
        <f>COUNTIFS('formatted results'!$B:$B,tabulating!$M43,'formatted results'!D:D,0)</f>
        <v>0</v>
      </c>
      <c r="Q43">
        <f>COUNTIFS('formatted results'!$B:$B,tabulating!$M43,'formatted results'!E:E,0)</f>
        <v>0</v>
      </c>
      <c r="R43" s="9">
        <f t="shared" si="13"/>
        <v>0</v>
      </c>
      <c r="S43" s="9">
        <f t="shared" si="14"/>
        <v>0</v>
      </c>
      <c r="T43" s="9">
        <f t="shared" si="15"/>
        <v>0</v>
      </c>
      <c r="V43" t="str">
        <v>mnras</v>
      </c>
      <c r="W43">
        <f>COUNTIF('formatted results'!$B:$B,tabulating!$V43)</f>
        <v>8</v>
      </c>
    </row>
    <row r="44" spans="4:23" x14ac:dyDescent="0.2">
      <c r="D44" t="str">
        <v>aa</v>
      </c>
      <c r="E44">
        <v>1</v>
      </c>
      <c r="F44">
        <f>COUNTIFS('formatted results'!$B:$B,tabulating!$D44,'formatted results'!G:G,TRUE)</f>
        <v>1</v>
      </c>
      <c r="G44">
        <f>COUNTIFS('formatted results'!$B:$B,tabulating!$D44,'formatted results'!H:H,TRUE)</f>
        <v>0</v>
      </c>
      <c r="H44">
        <f>COUNTIFS('formatted results'!$B:$B,tabulating!$D44,'formatted results'!I:I,TRUE)</f>
        <v>1</v>
      </c>
      <c r="I44" s="9">
        <f t="shared" si="10"/>
        <v>1</v>
      </c>
      <c r="J44" s="9">
        <f t="shared" si="11"/>
        <v>0</v>
      </c>
      <c r="K44" s="9">
        <f t="shared" si="12"/>
        <v>1</v>
      </c>
      <c r="M44" t="str">
        <v>aa</v>
      </c>
      <c r="N44">
        <v>1</v>
      </c>
      <c r="O44">
        <f>COUNTIFS('formatted results'!$B:$B,tabulating!$M44,'formatted results'!C:C,0)</f>
        <v>0</v>
      </c>
      <c r="P44">
        <f>COUNTIFS('formatted results'!$B:$B,tabulating!$M44,'formatted results'!D:D,0)</f>
        <v>0</v>
      </c>
      <c r="Q44">
        <f>COUNTIFS('formatted results'!$B:$B,tabulating!$M44,'formatted results'!E:E,0)</f>
        <v>0</v>
      </c>
      <c r="R44" s="9">
        <f t="shared" si="13"/>
        <v>0</v>
      </c>
      <c r="S44" s="9">
        <f t="shared" si="14"/>
        <v>0</v>
      </c>
      <c r="T44" s="9">
        <f t="shared" si="15"/>
        <v>0</v>
      </c>
      <c r="V44" t="str">
        <v>MRM</v>
      </c>
      <c r="W44">
        <f>COUNTIF('formatted results'!$B:$B,tabulating!$V44)</f>
        <v>1</v>
      </c>
    </row>
    <row r="45" spans="4:23" x14ac:dyDescent="0.2">
      <c r="D45" t="str">
        <v>aastex63</v>
      </c>
      <c r="E45">
        <v>1</v>
      </c>
      <c r="F45">
        <f>COUNTIFS('formatted results'!$B:$B,tabulating!$D45,'formatted results'!G:G,TRUE)</f>
        <v>1</v>
      </c>
      <c r="G45">
        <f>COUNTIFS('formatted results'!$B:$B,tabulating!$D45,'formatted results'!H:H,TRUE)</f>
        <v>1</v>
      </c>
      <c r="H45">
        <f>COUNTIFS('formatted results'!$B:$B,tabulating!$D45,'formatted results'!I:I,TRUE)</f>
        <v>1</v>
      </c>
      <c r="I45" s="9">
        <f t="shared" si="10"/>
        <v>1</v>
      </c>
      <c r="J45" s="9">
        <f t="shared" si="11"/>
        <v>1</v>
      </c>
      <c r="K45" s="9">
        <f t="shared" si="12"/>
        <v>1</v>
      </c>
      <c r="M45" t="str">
        <v>aastex63</v>
      </c>
      <c r="N45">
        <v>1</v>
      </c>
      <c r="O45">
        <f>COUNTIFS('formatted results'!$B:$B,tabulating!$M45,'formatted results'!C:C,0)</f>
        <v>1</v>
      </c>
      <c r="P45">
        <f>COUNTIFS('formatted results'!$B:$B,tabulating!$M45,'formatted results'!D:D,0)</f>
        <v>1</v>
      </c>
      <c r="Q45">
        <f>COUNTIFS('formatted results'!$B:$B,tabulating!$M45,'formatted results'!E:E,0)</f>
        <v>1</v>
      </c>
      <c r="R45" s="9">
        <f t="shared" si="13"/>
        <v>1</v>
      </c>
      <c r="S45" s="9">
        <f t="shared" si="14"/>
        <v>1</v>
      </c>
      <c r="T45" s="9">
        <f t="shared" si="15"/>
        <v>1</v>
      </c>
      <c r="V45" t="str">
        <v>nature</v>
      </c>
      <c r="W45">
        <f>COUNTIF('formatted results'!$B:$B,tabulating!$V45)</f>
        <v>2</v>
      </c>
    </row>
    <row r="46" spans="4:23" x14ac:dyDescent="0.2">
      <c r="D46" t="str">
        <v>amsart}%article</v>
      </c>
      <c r="E46">
        <v>1</v>
      </c>
      <c r="F46">
        <f>COUNTIFS('formatted results'!$B:$B,tabulating!$D46,'formatted results'!G:G,TRUE)</f>
        <v>1</v>
      </c>
      <c r="G46">
        <f>COUNTIFS('formatted results'!$B:$B,tabulating!$D46,'formatted results'!H:H,TRUE)</f>
        <v>1</v>
      </c>
      <c r="H46">
        <f>COUNTIFS('formatted results'!$B:$B,tabulating!$D46,'formatted results'!I:I,TRUE)</f>
        <v>1</v>
      </c>
      <c r="I46" s="9">
        <f t="shared" si="10"/>
        <v>1</v>
      </c>
      <c r="J46" s="9">
        <f t="shared" si="11"/>
        <v>1</v>
      </c>
      <c r="K46" s="9">
        <f t="shared" si="12"/>
        <v>1</v>
      </c>
      <c r="M46" t="str">
        <v>amsart}%article</v>
      </c>
      <c r="N46">
        <v>1</v>
      </c>
      <c r="O46">
        <f>COUNTIFS('formatted results'!$B:$B,tabulating!$M46,'formatted results'!C:C,0)</f>
        <v>1</v>
      </c>
      <c r="P46">
        <f>COUNTIFS('formatted results'!$B:$B,tabulating!$M46,'formatted results'!D:D,0)</f>
        <v>1</v>
      </c>
      <c r="Q46">
        <f>COUNTIFS('formatted results'!$B:$B,tabulating!$M46,'formatted results'!E:E,0)</f>
        <v>0</v>
      </c>
      <c r="R46" s="9">
        <f t="shared" si="13"/>
        <v>1</v>
      </c>
      <c r="S46" s="9">
        <f t="shared" si="14"/>
        <v>1</v>
      </c>
      <c r="T46" s="9">
        <f t="shared" si="15"/>
        <v>0</v>
      </c>
      <c r="V46" t="str">
        <v>nbdt-article</v>
      </c>
      <c r="W46">
        <f>COUNTIF('formatted results'!$B:$B,tabulating!$V46)</f>
        <v>1</v>
      </c>
    </row>
    <row r="47" spans="4:23" x14ac:dyDescent="0.2">
      <c r="D47" t="str">
        <v>amsproc</v>
      </c>
      <c r="E47">
        <v>1</v>
      </c>
      <c r="F47">
        <f>COUNTIFS('formatted results'!$B:$B,tabulating!$D47,'formatted results'!G:G,TRUE)</f>
        <v>1</v>
      </c>
      <c r="G47">
        <f>COUNTIFS('formatted results'!$B:$B,tabulating!$D47,'formatted results'!H:H,TRUE)</f>
        <v>1</v>
      </c>
      <c r="H47">
        <f>COUNTIFS('formatted results'!$B:$B,tabulating!$D47,'formatted results'!I:I,TRUE)</f>
        <v>1</v>
      </c>
      <c r="I47" s="9">
        <f t="shared" si="10"/>
        <v>1</v>
      </c>
      <c r="J47" s="9">
        <f t="shared" si="11"/>
        <v>1</v>
      </c>
      <c r="K47" s="9">
        <f t="shared" si="12"/>
        <v>1</v>
      </c>
      <c r="M47" t="str">
        <v>amsproc</v>
      </c>
      <c r="N47">
        <v>1</v>
      </c>
      <c r="O47">
        <f>COUNTIFS('formatted results'!$B:$B,tabulating!$M47,'formatted results'!C:C,0)</f>
        <v>1</v>
      </c>
      <c r="P47">
        <f>COUNTIFS('formatted results'!$B:$B,tabulating!$M47,'formatted results'!D:D,0)</f>
        <v>1</v>
      </c>
      <c r="Q47">
        <f>COUNTIFS('formatted results'!$B:$B,tabulating!$M47,'formatted results'!E:E,0)</f>
        <v>0</v>
      </c>
      <c r="R47" s="9">
        <f t="shared" si="13"/>
        <v>1</v>
      </c>
      <c r="S47" s="9">
        <f t="shared" si="14"/>
        <v>1</v>
      </c>
      <c r="T47" s="9">
        <f t="shared" si="15"/>
        <v>0</v>
      </c>
      <c r="V47" t="str">
        <v>NST</v>
      </c>
      <c r="W47">
        <f>COUNTIF('formatted results'!$B:$B,tabulating!$V47)</f>
        <v>1</v>
      </c>
    </row>
    <row r="48" spans="4:23" x14ac:dyDescent="0.2">
      <c r="D48" t="str">
        <v>atlasdoc</v>
      </c>
      <c r="E48">
        <v>1</v>
      </c>
      <c r="F48">
        <f>COUNTIFS('formatted results'!$B:$B,tabulating!$D48,'formatted results'!G:G,TRUE)</f>
        <v>1</v>
      </c>
      <c r="G48">
        <f>COUNTIFS('formatted results'!$B:$B,tabulating!$D48,'formatted results'!H:H,TRUE)</f>
        <v>1</v>
      </c>
      <c r="H48">
        <f>COUNTIFS('formatted results'!$B:$B,tabulating!$D48,'formatted results'!I:I,TRUE)</f>
        <v>1</v>
      </c>
      <c r="I48" s="9">
        <f t="shared" si="10"/>
        <v>1</v>
      </c>
      <c r="J48" s="9">
        <f t="shared" si="11"/>
        <v>1</v>
      </c>
      <c r="K48" s="9">
        <f t="shared" si="12"/>
        <v>1</v>
      </c>
      <c r="M48" t="str">
        <v>atlasdoc</v>
      </c>
      <c r="N48">
        <v>1</v>
      </c>
      <c r="O48">
        <f>COUNTIFS('formatted results'!$B:$B,tabulating!$M48,'formatted results'!C:C,0)</f>
        <v>1</v>
      </c>
      <c r="P48">
        <f>COUNTIFS('formatted results'!$B:$B,tabulating!$M48,'formatted results'!D:D,0)</f>
        <v>1</v>
      </c>
      <c r="Q48">
        <f>COUNTIFS('formatted results'!$B:$B,tabulating!$M48,'formatted results'!E:E,0)</f>
        <v>1</v>
      </c>
      <c r="R48" s="9">
        <f t="shared" si="13"/>
        <v>1</v>
      </c>
      <c r="S48" s="9">
        <f t="shared" si="14"/>
        <v>1</v>
      </c>
      <c r="T48" s="9">
        <f t="shared" si="15"/>
        <v>1</v>
      </c>
      <c r="V48" t="str">
        <v>optica-article</v>
      </c>
      <c r="W48">
        <f>COUNTIF('formatted results'!$B:$B,tabulating!$V48)</f>
        <v>1</v>
      </c>
    </row>
    <row r="49" spans="4:23" x14ac:dyDescent="0.2">
      <c r="D49" t="str">
        <v>book</v>
      </c>
      <c r="E49">
        <v>1</v>
      </c>
      <c r="F49">
        <f>COUNTIFS('formatted results'!$B:$B,tabulating!$D49,'formatted results'!G:G,TRUE)</f>
        <v>1</v>
      </c>
      <c r="G49">
        <f>COUNTIFS('formatted results'!$B:$B,tabulating!$D49,'formatted results'!H:H,TRUE)</f>
        <v>1</v>
      </c>
      <c r="H49">
        <f>COUNTIFS('formatted results'!$B:$B,tabulating!$D49,'formatted results'!I:I,TRUE)</f>
        <v>1</v>
      </c>
      <c r="I49" s="9">
        <f t="shared" si="10"/>
        <v>1</v>
      </c>
      <c r="J49" s="9">
        <f t="shared" si="11"/>
        <v>1</v>
      </c>
      <c r="K49" s="9">
        <f t="shared" si="12"/>
        <v>1</v>
      </c>
      <c r="M49" t="str">
        <v>book</v>
      </c>
      <c r="N49">
        <v>1</v>
      </c>
      <c r="O49">
        <f>COUNTIFS('formatted results'!$B:$B,tabulating!$M49,'formatted results'!C:C,0)</f>
        <v>1</v>
      </c>
      <c r="P49">
        <f>COUNTIFS('formatted results'!$B:$B,tabulating!$M49,'formatted results'!D:D,0)</f>
        <v>1</v>
      </c>
      <c r="Q49">
        <f>COUNTIFS('formatted results'!$B:$B,tabulating!$M49,'formatted results'!E:E,0)</f>
        <v>1</v>
      </c>
      <c r="R49" s="9">
        <f t="shared" si="13"/>
        <v>1</v>
      </c>
      <c r="S49" s="9">
        <f t="shared" si="14"/>
        <v>1</v>
      </c>
      <c r="T49" s="9">
        <f t="shared" si="15"/>
        <v>1</v>
      </c>
      <c r="V49" t="str">
        <v>opticajnl</v>
      </c>
      <c r="W49">
        <f>COUNTIF('formatted results'!$B:$B,tabulating!$V49)</f>
        <v>1</v>
      </c>
    </row>
    <row r="50" spans="4:23" x14ac:dyDescent="0.2">
      <c r="D50" t="str">
        <v>cas-sc</v>
      </c>
      <c r="E50">
        <v>1</v>
      </c>
      <c r="F50">
        <f>COUNTIFS('formatted results'!$B:$B,tabulating!$D50,'formatted results'!G:G,TRUE)</f>
        <v>1</v>
      </c>
      <c r="G50">
        <f>COUNTIFS('formatted results'!$B:$B,tabulating!$D50,'formatted results'!H:H,TRUE)</f>
        <v>1</v>
      </c>
      <c r="H50">
        <f>COUNTIFS('formatted results'!$B:$B,tabulating!$D50,'formatted results'!I:I,TRUE)</f>
        <v>1</v>
      </c>
      <c r="I50" s="9">
        <f t="shared" si="10"/>
        <v>1</v>
      </c>
      <c r="J50" s="9">
        <f t="shared" si="11"/>
        <v>1</v>
      </c>
      <c r="K50" s="9">
        <f t="shared" si="12"/>
        <v>1</v>
      </c>
      <c r="M50" t="str">
        <v>cas-sc</v>
      </c>
      <c r="N50">
        <v>1</v>
      </c>
      <c r="O50">
        <f>COUNTIFS('formatted results'!$B:$B,tabulating!$M50,'formatted results'!C:C,0)</f>
        <v>0</v>
      </c>
      <c r="P50">
        <f>COUNTIFS('formatted results'!$B:$B,tabulating!$M50,'formatted results'!D:D,0)</f>
        <v>0</v>
      </c>
      <c r="Q50">
        <f>COUNTIFS('formatted results'!$B:$B,tabulating!$M50,'formatted results'!E:E,0)</f>
        <v>0</v>
      </c>
      <c r="R50" s="9">
        <f t="shared" si="13"/>
        <v>0</v>
      </c>
      <c r="S50" s="9">
        <f t="shared" si="14"/>
        <v>0</v>
      </c>
      <c r="T50" s="9">
        <f t="shared" si="15"/>
        <v>0</v>
      </c>
      <c r="V50" t="str">
        <v>oup-authoring-template</v>
      </c>
      <c r="W50">
        <f>COUNTIF('formatted results'!$B:$B,tabulating!$V50)</f>
        <v>1</v>
      </c>
    </row>
    <row r="51" spans="4:23" x14ac:dyDescent="0.2">
      <c r="D51" t="str">
        <v>ceurart</v>
      </c>
      <c r="E51">
        <v>1</v>
      </c>
      <c r="F51">
        <f>COUNTIFS('formatted results'!$B:$B,tabulating!$D51,'formatted results'!G:G,TRUE)</f>
        <v>1</v>
      </c>
      <c r="G51">
        <f>COUNTIFS('formatted results'!$B:$B,tabulating!$D51,'formatted results'!H:H,TRUE)</f>
        <v>0</v>
      </c>
      <c r="H51">
        <f>COUNTIFS('formatted results'!$B:$B,tabulating!$D51,'formatted results'!I:I,TRUE)</f>
        <v>1</v>
      </c>
      <c r="I51" s="9">
        <f t="shared" si="10"/>
        <v>1</v>
      </c>
      <c r="J51" s="9">
        <f t="shared" si="11"/>
        <v>0</v>
      </c>
      <c r="K51" s="9">
        <f t="shared" si="12"/>
        <v>1</v>
      </c>
      <c r="M51" t="str">
        <v>ceurart</v>
      </c>
      <c r="N51">
        <v>1</v>
      </c>
      <c r="O51">
        <f>COUNTIFS('formatted results'!$B:$B,tabulating!$M51,'formatted results'!C:C,0)</f>
        <v>1</v>
      </c>
      <c r="P51">
        <f>COUNTIFS('formatted results'!$B:$B,tabulating!$M51,'formatted results'!D:D,0)</f>
        <v>0</v>
      </c>
      <c r="Q51">
        <f>COUNTIFS('formatted results'!$B:$B,tabulating!$M51,'formatted results'!E:E,0)</f>
        <v>1</v>
      </c>
      <c r="R51" s="9">
        <f t="shared" si="13"/>
        <v>1</v>
      </c>
      <c r="S51" s="9">
        <f t="shared" si="14"/>
        <v>0</v>
      </c>
      <c r="T51" s="9">
        <f t="shared" si="15"/>
        <v>1</v>
      </c>
      <c r="V51" t="str">
        <v>pasj01</v>
      </c>
      <c r="W51">
        <f>COUNTIF('formatted results'!$B:$B,tabulating!$V51)</f>
        <v>1</v>
      </c>
    </row>
    <row r="52" spans="4:23" x14ac:dyDescent="0.2">
      <c r="D52" t="str">
        <v>comsoc2023</v>
      </c>
      <c r="E52">
        <v>1</v>
      </c>
      <c r="F52">
        <f>COUNTIFS('formatted results'!$B:$B,tabulating!$D52,'formatted results'!G:G,TRUE)</f>
        <v>1</v>
      </c>
      <c r="G52">
        <f>COUNTIFS('formatted results'!$B:$B,tabulating!$D52,'formatted results'!H:H,TRUE)</f>
        <v>1</v>
      </c>
      <c r="H52">
        <f>COUNTIFS('formatted results'!$B:$B,tabulating!$D52,'formatted results'!I:I,TRUE)</f>
        <v>1</v>
      </c>
      <c r="I52" s="9">
        <f t="shared" si="10"/>
        <v>1</v>
      </c>
      <c r="J52" s="9">
        <f t="shared" si="11"/>
        <v>1</v>
      </c>
      <c r="K52" s="9">
        <f t="shared" si="12"/>
        <v>1</v>
      </c>
      <c r="M52" t="str">
        <v>comsoc2023</v>
      </c>
      <c r="N52">
        <v>1</v>
      </c>
      <c r="O52">
        <f>COUNTIFS('formatted results'!$B:$B,tabulating!$M52,'formatted results'!C:C,0)</f>
        <v>1</v>
      </c>
      <c r="P52">
        <f>COUNTIFS('formatted results'!$B:$B,tabulating!$M52,'formatted results'!D:D,0)</f>
        <v>1</v>
      </c>
      <c r="Q52">
        <f>COUNTIFS('formatted results'!$B:$B,tabulating!$M52,'formatted results'!E:E,0)</f>
        <v>1</v>
      </c>
      <c r="R52" s="9">
        <f t="shared" si="13"/>
        <v>1</v>
      </c>
      <c r="S52" s="9">
        <f t="shared" si="14"/>
        <v>1</v>
      </c>
      <c r="T52" s="9">
        <f t="shared" si="15"/>
        <v>1</v>
      </c>
      <c r="V52" t="str">
        <v>revtex4</v>
      </c>
      <c r="W52">
        <f>COUNTIF('formatted results'!$B:$B,tabulating!$V52)</f>
        <v>7</v>
      </c>
    </row>
    <row r="53" spans="4:23" x14ac:dyDescent="0.2">
      <c r="D53" t="str">
        <v>CUP-JNL-JMJ</v>
      </c>
      <c r="E53">
        <v>1</v>
      </c>
      <c r="F53">
        <f>COUNTIFS('formatted results'!$B:$B,tabulating!$D53,'formatted results'!G:G,TRUE)</f>
        <v>1</v>
      </c>
      <c r="G53">
        <f>COUNTIFS('formatted results'!$B:$B,tabulating!$D53,'formatted results'!H:H,TRUE)</f>
        <v>1</v>
      </c>
      <c r="H53">
        <f>COUNTIFS('formatted results'!$B:$B,tabulating!$D53,'formatted results'!I:I,TRUE)</f>
        <v>1</v>
      </c>
      <c r="I53" s="9">
        <f t="shared" si="10"/>
        <v>1</v>
      </c>
      <c r="J53" s="9">
        <f t="shared" si="11"/>
        <v>1</v>
      </c>
      <c r="K53" s="9">
        <f t="shared" si="12"/>
        <v>1</v>
      </c>
      <c r="M53" t="str">
        <v>CUP-JNL-JMJ</v>
      </c>
      <c r="N53">
        <v>1</v>
      </c>
      <c r="O53">
        <f>COUNTIFS('formatted results'!$B:$B,tabulating!$M53,'formatted results'!C:C,0)</f>
        <v>1</v>
      </c>
      <c r="P53">
        <f>COUNTIFS('formatted results'!$B:$B,tabulating!$M53,'formatted results'!D:D,0)</f>
        <v>1</v>
      </c>
      <c r="Q53">
        <f>COUNTIFS('formatted results'!$B:$B,tabulating!$M53,'formatted results'!E:E,0)</f>
        <v>1</v>
      </c>
      <c r="R53" s="9">
        <f t="shared" si="13"/>
        <v>1</v>
      </c>
      <c r="S53" s="9">
        <f t="shared" si="14"/>
        <v>1</v>
      </c>
      <c r="T53" s="9">
        <f t="shared" si="15"/>
        <v>1</v>
      </c>
      <c r="V53" t="str">
        <v>revtex4-1</v>
      </c>
      <c r="W53">
        <f>COUNTIF('formatted results'!$B:$B,tabulating!$V53)</f>
        <v>23</v>
      </c>
    </row>
    <row r="54" spans="4:23" x14ac:dyDescent="0.2">
      <c r="D54" t="str">
        <v>cup-journal</v>
      </c>
      <c r="E54">
        <v>1</v>
      </c>
      <c r="F54">
        <f>COUNTIFS('formatted results'!$B:$B,tabulating!$D54,'formatted results'!G:G,TRUE)</f>
        <v>1</v>
      </c>
      <c r="G54">
        <f>COUNTIFS('formatted results'!$B:$B,tabulating!$D54,'formatted results'!H:H,TRUE)</f>
        <v>1</v>
      </c>
      <c r="H54">
        <f>COUNTIFS('formatted results'!$B:$B,tabulating!$D54,'formatted results'!I:I,TRUE)</f>
        <v>1</v>
      </c>
      <c r="I54" s="9">
        <f t="shared" si="10"/>
        <v>1</v>
      </c>
      <c r="J54" s="9">
        <f t="shared" si="11"/>
        <v>1</v>
      </c>
      <c r="K54" s="9">
        <f t="shared" si="12"/>
        <v>1</v>
      </c>
      <c r="M54" t="str">
        <v>cup-journal</v>
      </c>
      <c r="N54">
        <v>1</v>
      </c>
      <c r="O54">
        <f>COUNTIFS('formatted results'!$B:$B,tabulating!$M54,'formatted results'!C:C,0)</f>
        <v>1</v>
      </c>
      <c r="P54">
        <f>COUNTIFS('formatted results'!$B:$B,tabulating!$M54,'formatted results'!D:D,0)</f>
        <v>1</v>
      </c>
      <c r="Q54">
        <f>COUNTIFS('formatted results'!$B:$B,tabulating!$M54,'formatted results'!E:E,0)</f>
        <v>1</v>
      </c>
      <c r="R54" s="9">
        <f t="shared" si="13"/>
        <v>1</v>
      </c>
      <c r="S54" s="9">
        <f t="shared" si="14"/>
        <v>1</v>
      </c>
      <c r="T54" s="9">
        <f t="shared" si="15"/>
        <v>1</v>
      </c>
      <c r="V54" t="str">
        <v>revtex4-2</v>
      </c>
      <c r="W54">
        <f>COUNTIF('formatted results'!$B:$B,tabulating!$V54)</f>
        <v>43</v>
      </c>
    </row>
    <row r="55" spans="4:23" x14ac:dyDescent="0.2">
      <c r="D55" t="str">
        <v>dccpaper</v>
      </c>
      <c r="E55">
        <v>1</v>
      </c>
      <c r="F55">
        <f>COUNTIFS('formatted results'!$B:$B,tabulating!$D55,'formatted results'!G:G,TRUE)</f>
        <v>1</v>
      </c>
      <c r="G55">
        <f>COUNTIFS('formatted results'!$B:$B,tabulating!$D55,'formatted results'!H:H,TRUE)</f>
        <v>1</v>
      </c>
      <c r="H55">
        <f>COUNTIFS('formatted results'!$B:$B,tabulating!$D55,'formatted results'!I:I,TRUE)</f>
        <v>1</v>
      </c>
      <c r="I55" s="9">
        <f t="shared" si="10"/>
        <v>1</v>
      </c>
      <c r="J55" s="9">
        <f t="shared" si="11"/>
        <v>1</v>
      </c>
      <c r="K55" s="9">
        <f t="shared" si="12"/>
        <v>1</v>
      </c>
      <c r="M55" t="str">
        <v>dccpaper</v>
      </c>
      <c r="N55">
        <v>1</v>
      </c>
      <c r="O55">
        <f>COUNTIFS('formatted results'!$B:$B,tabulating!$M55,'formatted results'!C:C,0)</f>
        <v>1</v>
      </c>
      <c r="P55">
        <f>COUNTIFS('formatted results'!$B:$B,tabulating!$M55,'formatted results'!D:D,0)</f>
        <v>1</v>
      </c>
      <c r="Q55">
        <f>COUNTIFS('formatted results'!$B:$B,tabulating!$M55,'formatted results'!E:E,0)</f>
        <v>1</v>
      </c>
      <c r="R55" s="9">
        <f t="shared" si="13"/>
        <v>1</v>
      </c>
      <c r="S55" s="9">
        <f t="shared" si="14"/>
        <v>1</v>
      </c>
      <c r="T55" s="9">
        <f t="shared" si="15"/>
        <v>1</v>
      </c>
      <c r="V55" t="str">
        <v>sagej</v>
      </c>
      <c r="W55">
        <f>COUNTIF('formatted results'!$B:$B,tabulating!$V55)</f>
        <v>1</v>
      </c>
    </row>
    <row r="56" spans="4:23" x14ac:dyDescent="0.2">
      <c r="D56" t="str">
        <v>ecai</v>
      </c>
      <c r="E56">
        <v>1</v>
      </c>
      <c r="F56">
        <f>COUNTIFS('formatted results'!$B:$B,tabulating!$D56,'formatted results'!G:G,TRUE)</f>
        <v>1</v>
      </c>
      <c r="G56">
        <f>COUNTIFS('formatted results'!$B:$B,tabulating!$D56,'formatted results'!H:H,TRUE)</f>
        <v>1</v>
      </c>
      <c r="H56">
        <f>COUNTIFS('formatted results'!$B:$B,tabulating!$D56,'formatted results'!I:I,TRUE)</f>
        <v>1</v>
      </c>
      <c r="I56" s="9">
        <f t="shared" si="10"/>
        <v>1</v>
      </c>
      <c r="J56" s="9">
        <f t="shared" si="11"/>
        <v>1</v>
      </c>
      <c r="K56" s="9">
        <f t="shared" si="12"/>
        <v>1</v>
      </c>
      <c r="M56" t="str">
        <v>ecai</v>
      </c>
      <c r="N56">
        <v>1</v>
      </c>
      <c r="O56">
        <f>COUNTIFS('formatted results'!$B:$B,tabulating!$M56,'formatted results'!C:C,0)</f>
        <v>1</v>
      </c>
      <c r="P56">
        <f>COUNTIFS('formatted results'!$B:$B,tabulating!$M56,'formatted results'!D:D,0)</f>
        <v>1</v>
      </c>
      <c r="Q56">
        <f>COUNTIFS('formatted results'!$B:$B,tabulating!$M56,'formatted results'!E:E,0)</f>
        <v>1</v>
      </c>
      <c r="R56" s="9">
        <f t="shared" si="13"/>
        <v>1</v>
      </c>
      <c r="S56" s="9">
        <f t="shared" si="14"/>
        <v>1</v>
      </c>
      <c r="T56" s="9">
        <f t="shared" si="15"/>
        <v>1</v>
      </c>
      <c r="V56" t="str">
        <v>SciPost</v>
      </c>
      <c r="W56">
        <f>COUNTIF('formatted results'!$B:$B,tabulating!$V56)</f>
        <v>1</v>
      </c>
    </row>
    <row r="57" spans="4:23" x14ac:dyDescent="0.2">
      <c r="D57" t="str">
        <v>egpubl</v>
      </c>
      <c r="E57">
        <v>1</v>
      </c>
      <c r="F57">
        <f>COUNTIFS('formatted results'!$B:$B,tabulating!$D57,'formatted results'!G:G,TRUE)</f>
        <v>1</v>
      </c>
      <c r="G57">
        <f>COUNTIFS('formatted results'!$B:$B,tabulating!$D57,'formatted results'!H:H,TRUE)</f>
        <v>0</v>
      </c>
      <c r="H57">
        <f>COUNTIFS('formatted results'!$B:$B,tabulating!$D57,'formatted results'!I:I,TRUE)</f>
        <v>1</v>
      </c>
      <c r="I57" s="9">
        <f t="shared" si="10"/>
        <v>1</v>
      </c>
      <c r="J57" s="9">
        <f t="shared" si="11"/>
        <v>0</v>
      </c>
      <c r="K57" s="9">
        <f t="shared" si="12"/>
        <v>1</v>
      </c>
      <c r="M57" t="str">
        <v>egpubl</v>
      </c>
      <c r="N57">
        <v>1</v>
      </c>
      <c r="O57">
        <f>COUNTIFS('formatted results'!$B:$B,tabulating!$M57,'formatted results'!C:C,0)</f>
        <v>0</v>
      </c>
      <c r="P57">
        <f>COUNTIFS('formatted results'!$B:$B,tabulating!$M57,'formatted results'!D:D,0)</f>
        <v>0</v>
      </c>
      <c r="Q57">
        <f>COUNTIFS('formatted results'!$B:$B,tabulating!$M57,'formatted results'!E:E,0)</f>
        <v>0</v>
      </c>
      <c r="R57" s="9">
        <f t="shared" si="13"/>
        <v>0</v>
      </c>
      <c r="S57" s="9">
        <f t="shared" si="14"/>
        <v>0</v>
      </c>
      <c r="T57" s="9">
        <f t="shared" si="15"/>
        <v>0</v>
      </c>
      <c r="V57" t="str">
        <v>scrartcl</v>
      </c>
      <c r="W57">
        <f>COUNTIF('formatted results'!$B:$B,tabulating!$V57)</f>
        <v>1</v>
      </c>
    </row>
    <row r="58" spans="4:23" x14ac:dyDescent="0.2">
      <c r="D58" t="str">
        <v>GonnellaLab-StyleArXiv</v>
      </c>
      <c r="E58">
        <v>1</v>
      </c>
      <c r="F58">
        <f>COUNTIFS('formatted results'!$B:$B,tabulating!$D58,'formatted results'!G:G,TRUE)</f>
        <v>1</v>
      </c>
      <c r="G58">
        <f>COUNTIFS('formatted results'!$B:$B,tabulating!$D58,'formatted results'!H:H,TRUE)</f>
        <v>0</v>
      </c>
      <c r="H58">
        <f>COUNTIFS('formatted results'!$B:$B,tabulating!$D58,'formatted results'!I:I,TRUE)</f>
        <v>1</v>
      </c>
      <c r="I58" s="9">
        <f t="shared" si="10"/>
        <v>1</v>
      </c>
      <c r="J58" s="9">
        <f t="shared" si="11"/>
        <v>0</v>
      </c>
      <c r="K58" s="9">
        <f t="shared" si="12"/>
        <v>1</v>
      </c>
      <c r="M58" t="str">
        <v>GonnellaLab-StyleArXiv</v>
      </c>
      <c r="N58">
        <v>1</v>
      </c>
      <c r="O58">
        <f>COUNTIFS('formatted results'!$B:$B,tabulating!$M58,'formatted results'!C:C,0)</f>
        <v>1</v>
      </c>
      <c r="P58">
        <f>COUNTIFS('formatted results'!$B:$B,tabulating!$M58,'formatted results'!D:D,0)</f>
        <v>0</v>
      </c>
      <c r="Q58">
        <f>COUNTIFS('formatted results'!$B:$B,tabulating!$M58,'formatted results'!E:E,0)</f>
        <v>0</v>
      </c>
      <c r="R58" s="9">
        <f t="shared" si="13"/>
        <v>1</v>
      </c>
      <c r="S58" s="9">
        <f t="shared" si="14"/>
        <v>0</v>
      </c>
      <c r="T58" s="9">
        <f t="shared" si="15"/>
        <v>0</v>
      </c>
      <c r="V58" t="str">
        <v>siamltex</v>
      </c>
      <c r="W58">
        <f>COUNTIF('formatted results'!$B:$B,tabulating!$V58)</f>
        <v>1</v>
      </c>
    </row>
    <row r="59" spans="4:23" x14ac:dyDescent="0.2">
      <c r="D59" t="str">
        <v>iau</v>
      </c>
      <c r="E59">
        <v>1</v>
      </c>
      <c r="F59">
        <f>COUNTIFS('formatted results'!$B:$B,tabulating!$D59,'formatted results'!G:G,TRUE)</f>
        <v>1</v>
      </c>
      <c r="G59">
        <f>COUNTIFS('formatted results'!$B:$B,tabulating!$D59,'formatted results'!H:H,TRUE)</f>
        <v>0</v>
      </c>
      <c r="H59">
        <f>COUNTIFS('formatted results'!$B:$B,tabulating!$D59,'formatted results'!I:I,TRUE)</f>
        <v>1</v>
      </c>
      <c r="I59" s="9">
        <f t="shared" si="10"/>
        <v>1</v>
      </c>
      <c r="J59" s="9">
        <f t="shared" si="11"/>
        <v>0</v>
      </c>
      <c r="K59" s="9">
        <f t="shared" si="12"/>
        <v>1</v>
      </c>
      <c r="M59" t="str">
        <v>iau</v>
      </c>
      <c r="N59">
        <v>1</v>
      </c>
      <c r="O59">
        <f>COUNTIFS('formatted results'!$B:$B,tabulating!$M59,'formatted results'!C:C,0)</f>
        <v>1</v>
      </c>
      <c r="P59">
        <f>COUNTIFS('formatted results'!$B:$B,tabulating!$M59,'formatted results'!D:D,0)</f>
        <v>0</v>
      </c>
      <c r="Q59">
        <f>COUNTIFS('formatted results'!$B:$B,tabulating!$M59,'formatted results'!E:E,0)</f>
        <v>0</v>
      </c>
      <c r="R59" s="9">
        <f t="shared" si="13"/>
        <v>1</v>
      </c>
      <c r="S59" s="9">
        <f t="shared" si="14"/>
        <v>0</v>
      </c>
      <c r="T59" s="9">
        <f t="shared" si="15"/>
        <v>0</v>
      </c>
      <c r="V59" t="str">
        <v>sn-jnl</v>
      </c>
      <c r="W59">
        <f>COUNTIF('formatted results'!$B:$B,tabulating!$V59)</f>
        <v>4</v>
      </c>
    </row>
    <row r="60" spans="4:23" x14ac:dyDescent="0.2">
      <c r="D60" t="str">
        <v>IEEEapm</v>
      </c>
      <c r="E60">
        <v>1</v>
      </c>
      <c r="F60">
        <f>COUNTIFS('formatted results'!$B:$B,tabulating!$D60,'formatted results'!G:G,TRUE)</f>
        <v>1</v>
      </c>
      <c r="G60">
        <f>COUNTIFS('formatted results'!$B:$B,tabulating!$D60,'formatted results'!H:H,TRUE)</f>
        <v>0</v>
      </c>
      <c r="H60">
        <f>COUNTIFS('formatted results'!$B:$B,tabulating!$D60,'formatted results'!I:I,TRUE)</f>
        <v>1</v>
      </c>
      <c r="I60" s="9">
        <f t="shared" si="10"/>
        <v>1</v>
      </c>
      <c r="J60" s="9">
        <f t="shared" si="11"/>
        <v>0</v>
      </c>
      <c r="K60" s="9">
        <f t="shared" si="12"/>
        <v>1</v>
      </c>
      <c r="M60" t="str">
        <v>IEEEapm</v>
      </c>
      <c r="N60">
        <v>1</v>
      </c>
      <c r="O60">
        <f>COUNTIFS('formatted results'!$B:$B,tabulating!$M60,'formatted results'!C:C,0)</f>
        <v>0</v>
      </c>
      <c r="P60">
        <f>COUNTIFS('formatted results'!$B:$B,tabulating!$M60,'formatted results'!D:D,0)</f>
        <v>0</v>
      </c>
      <c r="Q60">
        <f>COUNTIFS('formatted results'!$B:$B,tabulating!$M60,'formatted results'!E:E,0)</f>
        <v>0</v>
      </c>
      <c r="R60" s="9">
        <f t="shared" si="13"/>
        <v>0</v>
      </c>
      <c r="S60" s="9">
        <f t="shared" si="14"/>
        <v>0</v>
      </c>
      <c r="T60" s="9">
        <f t="shared" si="15"/>
        <v>0</v>
      </c>
      <c r="V60" t="str">
        <v>svjour3</v>
      </c>
      <c r="W60">
        <f>COUNTIF('formatted results'!$B:$B,tabulating!$V60)</f>
        <v>2</v>
      </c>
    </row>
    <row r="61" spans="4:23" x14ac:dyDescent="0.2">
      <c r="D61" t="str">
        <v>ieeecolor</v>
      </c>
      <c r="E61">
        <v>1</v>
      </c>
      <c r="F61">
        <f>COUNTIFS('formatted results'!$B:$B,tabulating!$D61,'formatted results'!G:G,TRUE)</f>
        <v>1</v>
      </c>
      <c r="G61">
        <f>COUNTIFS('formatted results'!$B:$B,tabulating!$D61,'formatted results'!H:H,TRUE)</f>
        <v>1</v>
      </c>
      <c r="H61">
        <f>COUNTIFS('formatted results'!$B:$B,tabulating!$D61,'formatted results'!I:I,TRUE)</f>
        <v>1</v>
      </c>
      <c r="I61" s="9">
        <f t="shared" si="10"/>
        <v>1</v>
      </c>
      <c r="J61" s="9">
        <f t="shared" si="11"/>
        <v>1</v>
      </c>
      <c r="K61" s="9">
        <f t="shared" si="12"/>
        <v>1</v>
      </c>
      <c r="M61" t="str">
        <v>ieeecolor</v>
      </c>
      <c r="N61">
        <v>1</v>
      </c>
      <c r="O61">
        <f>COUNTIFS('formatted results'!$B:$B,tabulating!$M61,'formatted results'!C:C,0)</f>
        <v>1</v>
      </c>
      <c r="P61">
        <f>COUNTIFS('formatted results'!$B:$B,tabulating!$M61,'formatted results'!D:D,0)</f>
        <v>1</v>
      </c>
      <c r="Q61">
        <f>COUNTIFS('formatted results'!$B:$B,tabulating!$M61,'formatted results'!E:E,0)</f>
        <v>1</v>
      </c>
      <c r="R61" s="9">
        <f t="shared" si="13"/>
        <v>1</v>
      </c>
      <c r="S61" s="9">
        <f t="shared" si="14"/>
        <v>1</v>
      </c>
      <c r="T61" s="9">
        <f t="shared" si="15"/>
        <v>1</v>
      </c>
      <c r="V61" t="str">
        <v>svproc</v>
      </c>
      <c r="W61">
        <f>COUNTIF('formatted results'!$B:$B,tabulating!$V61)</f>
        <v>1</v>
      </c>
    </row>
    <row r="62" spans="4:23" x14ac:dyDescent="0.2">
      <c r="D62" t="str">
        <v>ieeeconf</v>
      </c>
      <c r="E62">
        <v>1</v>
      </c>
      <c r="F62">
        <f>COUNTIFS('formatted results'!$B:$B,tabulating!$D62,'formatted results'!G:G,TRUE)</f>
        <v>1</v>
      </c>
      <c r="G62">
        <f>COUNTIFS('formatted results'!$B:$B,tabulating!$D62,'formatted results'!H:H,TRUE)</f>
        <v>0</v>
      </c>
      <c r="H62">
        <f>COUNTIFS('formatted results'!$B:$B,tabulating!$D62,'formatted results'!I:I,TRUE)</f>
        <v>1</v>
      </c>
      <c r="I62" s="9">
        <f t="shared" si="10"/>
        <v>1</v>
      </c>
      <c r="J62" s="9">
        <f t="shared" si="11"/>
        <v>0</v>
      </c>
      <c r="K62" s="9">
        <f t="shared" si="12"/>
        <v>1</v>
      </c>
      <c r="M62" t="str">
        <v>ieeeconf</v>
      </c>
      <c r="N62">
        <v>1</v>
      </c>
      <c r="O62">
        <f>COUNTIFS('formatted results'!$B:$B,tabulating!$M62,'formatted results'!C:C,0)</f>
        <v>0</v>
      </c>
      <c r="P62">
        <f>COUNTIFS('formatted results'!$B:$B,tabulating!$M62,'formatted results'!D:D,0)</f>
        <v>0</v>
      </c>
      <c r="Q62">
        <f>COUNTIFS('formatted results'!$B:$B,tabulating!$M62,'formatted results'!E:E,0)</f>
        <v>0</v>
      </c>
      <c r="R62" s="9">
        <f t="shared" si="13"/>
        <v>0</v>
      </c>
      <c r="S62" s="9">
        <f t="shared" si="14"/>
        <v>0</v>
      </c>
      <c r="T62" s="9">
        <f t="shared" si="15"/>
        <v>0</v>
      </c>
      <c r="V62" t="str">
        <v>uai2023</v>
      </c>
      <c r="W62">
        <f>COUNTIF('formatted results'!$B:$B,tabulating!$V62)</f>
        <v>1</v>
      </c>
    </row>
    <row r="63" spans="4:23" x14ac:dyDescent="0.2">
      <c r="D63" t="str">
        <v>jfm</v>
      </c>
      <c r="E63">
        <v>1</v>
      </c>
      <c r="F63">
        <f>COUNTIFS('formatted results'!$B:$B,tabulating!$D63,'formatted results'!G:G,TRUE)</f>
        <v>1</v>
      </c>
      <c r="G63">
        <f>COUNTIFS('formatted results'!$B:$B,tabulating!$D63,'formatted results'!H:H,TRUE)</f>
        <v>1</v>
      </c>
      <c r="H63">
        <f>COUNTIFS('formatted results'!$B:$B,tabulating!$D63,'formatted results'!I:I,TRUE)</f>
        <v>1</v>
      </c>
      <c r="I63" s="9">
        <f t="shared" si="10"/>
        <v>1</v>
      </c>
      <c r="J63" s="9">
        <f t="shared" si="11"/>
        <v>1</v>
      </c>
      <c r="K63" s="9">
        <f t="shared" si="12"/>
        <v>1</v>
      </c>
      <c r="M63" t="str">
        <v>jfm</v>
      </c>
      <c r="N63">
        <v>1</v>
      </c>
      <c r="O63">
        <f>COUNTIFS('formatted results'!$B:$B,tabulating!$M63,'formatted results'!C:C,0)</f>
        <v>1</v>
      </c>
      <c r="P63">
        <f>COUNTIFS('formatted results'!$B:$B,tabulating!$M63,'formatted results'!D:D,0)</f>
        <v>1</v>
      </c>
      <c r="Q63">
        <f>COUNTIFS('formatted results'!$B:$B,tabulating!$M63,'formatted results'!E:E,0)</f>
        <v>0</v>
      </c>
      <c r="R63" s="9">
        <f t="shared" si="13"/>
        <v>1</v>
      </c>
      <c r="S63" s="9">
        <f t="shared" si="14"/>
        <v>1</v>
      </c>
      <c r="T63" s="9">
        <f t="shared" si="15"/>
        <v>0</v>
      </c>
      <c r="V63" t="str">
        <v>vgtc</v>
      </c>
      <c r="W63">
        <f>COUNTIF('formatted results'!$B:$B,tabulating!$V63)</f>
        <v>1</v>
      </c>
    </row>
    <row r="64" spans="4:23" x14ac:dyDescent="0.2">
      <c r="D64" t="str">
        <v>jpconf</v>
      </c>
      <c r="E64">
        <v>1</v>
      </c>
      <c r="F64">
        <f>COUNTIFS('formatted results'!$B:$B,tabulating!$D64,'formatted results'!G:G,TRUE)</f>
        <v>1</v>
      </c>
      <c r="G64">
        <f>COUNTIFS('formatted results'!$B:$B,tabulating!$D64,'formatted results'!H:H,TRUE)</f>
        <v>1</v>
      </c>
      <c r="H64">
        <f>COUNTIFS('formatted results'!$B:$B,tabulating!$D64,'formatted results'!I:I,TRUE)</f>
        <v>1</v>
      </c>
      <c r="I64" s="9">
        <f t="shared" si="10"/>
        <v>1</v>
      </c>
      <c r="J64" s="9">
        <f t="shared" si="11"/>
        <v>1</v>
      </c>
      <c r="K64" s="9">
        <f t="shared" si="12"/>
        <v>1</v>
      </c>
      <c r="M64" t="str">
        <v>jpconf</v>
      </c>
      <c r="N64">
        <v>1</v>
      </c>
      <c r="O64">
        <f>COUNTIFS('formatted results'!$B:$B,tabulating!$M64,'formatted results'!C:C,0)</f>
        <v>0</v>
      </c>
      <c r="P64">
        <f>COUNTIFS('formatted results'!$B:$B,tabulating!$M64,'formatted results'!D:D,0)</f>
        <v>0</v>
      </c>
      <c r="Q64">
        <f>COUNTIFS('formatted results'!$B:$B,tabulating!$M64,'formatted results'!E:E,0)</f>
        <v>0</v>
      </c>
      <c r="R64" s="9">
        <f t="shared" si="13"/>
        <v>0</v>
      </c>
      <c r="S64" s="9">
        <f t="shared" si="14"/>
        <v>0</v>
      </c>
      <c r="T64" s="9">
        <f t="shared" si="15"/>
        <v>0</v>
      </c>
      <c r="V64" t="str">
        <v>wiley-article</v>
      </c>
      <c r="W64">
        <f>COUNTIF('formatted results'!$B:$B,tabulating!$V64)</f>
        <v>1</v>
      </c>
    </row>
    <row r="65" spans="4:23" x14ac:dyDescent="0.2">
      <c r="D65" t="str">
        <v>macro/neu_msthesis</v>
      </c>
      <c r="E65">
        <v>1</v>
      </c>
      <c r="F65">
        <f>COUNTIFS('formatted results'!$B:$B,tabulating!$D65,'formatted results'!G:G,TRUE)</f>
        <v>1</v>
      </c>
      <c r="G65">
        <f>COUNTIFS('formatted results'!$B:$B,tabulating!$D65,'formatted results'!H:H,TRUE)</f>
        <v>0</v>
      </c>
      <c r="H65">
        <f>COUNTIFS('formatted results'!$B:$B,tabulating!$D65,'formatted results'!I:I,TRUE)</f>
        <v>1</v>
      </c>
      <c r="I65" s="9">
        <f t="shared" si="10"/>
        <v>1</v>
      </c>
      <c r="J65" s="9">
        <f t="shared" si="11"/>
        <v>0</v>
      </c>
      <c r="K65" s="9">
        <f t="shared" si="12"/>
        <v>1</v>
      </c>
      <c r="M65" t="str">
        <v>macro/neu_msthesis</v>
      </c>
      <c r="N65">
        <v>1</v>
      </c>
      <c r="O65">
        <f>COUNTIFS('formatted results'!$B:$B,tabulating!$M65,'formatted results'!C:C,0)</f>
        <v>1</v>
      </c>
      <c r="P65">
        <f>COUNTIFS('formatted results'!$B:$B,tabulating!$M65,'formatted results'!D:D,0)</f>
        <v>0</v>
      </c>
      <c r="Q65">
        <f>COUNTIFS('formatted results'!$B:$B,tabulating!$M65,'formatted results'!E:E,0)</f>
        <v>0</v>
      </c>
      <c r="R65" s="9">
        <f t="shared" si="13"/>
        <v>1</v>
      </c>
      <c r="S65" s="9">
        <f t="shared" si="14"/>
        <v>0</v>
      </c>
      <c r="T65" s="9">
        <f t="shared" si="15"/>
        <v>0</v>
      </c>
      <c r="V65" t="str">
        <v>wlscirep</v>
      </c>
      <c r="W65">
        <f>COUNTIF('formatted results'!$B:$B,tabulating!$V65)</f>
        <v>1</v>
      </c>
    </row>
    <row r="66" spans="4:23" x14ac:dyDescent="0.2">
      <c r="D66" t="str">
        <v>mdpi</v>
      </c>
      <c r="E66">
        <v>1</v>
      </c>
      <c r="F66">
        <f>COUNTIFS('formatted results'!$B:$B,tabulating!$D66,'formatted results'!G:G,TRUE)</f>
        <v>1</v>
      </c>
      <c r="G66">
        <f>COUNTIFS('formatted results'!$B:$B,tabulating!$D66,'formatted results'!H:H,TRUE)</f>
        <v>0</v>
      </c>
      <c r="H66">
        <f>COUNTIFS('formatted results'!$B:$B,tabulating!$D66,'formatted results'!I:I,TRUE)</f>
        <v>0</v>
      </c>
      <c r="I66" s="9">
        <f t="shared" si="10"/>
        <v>1</v>
      </c>
      <c r="J66" s="9">
        <f t="shared" si="11"/>
        <v>0</v>
      </c>
      <c r="K66" s="9">
        <f t="shared" si="12"/>
        <v>0</v>
      </c>
      <c r="M66" t="str">
        <v>mdpi</v>
      </c>
      <c r="N66">
        <v>1</v>
      </c>
      <c r="O66">
        <f>COUNTIFS('formatted results'!$B:$B,tabulating!$M66,'formatted results'!C:C,0)</f>
        <v>0</v>
      </c>
      <c r="P66">
        <f>COUNTIFS('formatted results'!$B:$B,tabulating!$M66,'formatted results'!D:D,0)</f>
        <v>0</v>
      </c>
      <c r="Q66">
        <f>COUNTIFS('formatted results'!$B:$B,tabulating!$M66,'formatted results'!E:E,0)</f>
        <v>0</v>
      </c>
      <c r="R66" s="9">
        <f t="shared" si="13"/>
        <v>0</v>
      </c>
      <c r="S66" s="9">
        <f t="shared" si="14"/>
        <v>0</v>
      </c>
      <c r="T66" s="9">
        <f t="shared" si="15"/>
        <v>0</v>
      </c>
    </row>
    <row r="67" spans="4:23" x14ac:dyDescent="0.2">
      <c r="D67" t="str">
        <v>memoir</v>
      </c>
      <c r="E67">
        <v>1</v>
      </c>
      <c r="F67">
        <f>COUNTIFS('formatted results'!$B:$B,tabulating!$D67,'formatted results'!G:G,TRUE)</f>
        <v>1</v>
      </c>
      <c r="G67">
        <f>COUNTIFS('formatted results'!$B:$B,tabulating!$D67,'formatted results'!H:H,TRUE)</f>
        <v>0</v>
      </c>
      <c r="H67">
        <f>COUNTIFS('formatted results'!$B:$B,tabulating!$D67,'formatted results'!I:I,TRUE)</f>
        <v>1</v>
      </c>
      <c r="I67" s="9">
        <f t="shared" si="10"/>
        <v>1</v>
      </c>
      <c r="J67" s="9">
        <f t="shared" si="11"/>
        <v>0</v>
      </c>
      <c r="K67" s="9">
        <f t="shared" si="12"/>
        <v>1</v>
      </c>
      <c r="M67" t="str">
        <v>memoir</v>
      </c>
      <c r="N67">
        <v>1</v>
      </c>
      <c r="O67">
        <f>COUNTIFS('formatted results'!$B:$B,tabulating!$M67,'formatted results'!C:C,0)</f>
        <v>0</v>
      </c>
      <c r="P67">
        <f>COUNTIFS('formatted results'!$B:$B,tabulating!$M67,'formatted results'!D:D,0)</f>
        <v>0</v>
      </c>
      <c r="Q67">
        <f>COUNTIFS('formatted results'!$B:$B,tabulating!$M67,'formatted results'!E:E,0)</f>
        <v>0</v>
      </c>
      <c r="R67" s="9">
        <f t="shared" si="13"/>
        <v>0</v>
      </c>
      <c r="S67" s="9">
        <f t="shared" si="14"/>
        <v>0</v>
      </c>
      <c r="T67" s="9">
        <f t="shared" si="15"/>
        <v>0</v>
      </c>
    </row>
    <row r="68" spans="4:23" x14ac:dyDescent="0.2">
      <c r="D68" t="str">
        <v>mhd</v>
      </c>
      <c r="E68">
        <v>1</v>
      </c>
      <c r="F68">
        <f>COUNTIFS('formatted results'!$B:$B,tabulating!$D68,'formatted results'!G:G,TRUE)</f>
        <v>1</v>
      </c>
      <c r="G68">
        <f>COUNTIFS('formatted results'!$B:$B,tabulating!$D68,'formatted results'!H:H,TRUE)</f>
        <v>0</v>
      </c>
      <c r="H68">
        <f>COUNTIFS('formatted results'!$B:$B,tabulating!$D68,'formatted results'!I:I,TRUE)</f>
        <v>1</v>
      </c>
      <c r="I68" s="9">
        <f t="shared" si="10"/>
        <v>1</v>
      </c>
      <c r="J68" s="9">
        <f t="shared" si="11"/>
        <v>0</v>
      </c>
      <c r="K68" s="9">
        <f t="shared" si="12"/>
        <v>1</v>
      </c>
      <c r="M68" t="str">
        <v>mhd</v>
      </c>
      <c r="N68">
        <v>1</v>
      </c>
      <c r="O68">
        <f>COUNTIFS('formatted results'!$B:$B,tabulating!$M68,'formatted results'!C:C,0)</f>
        <v>1</v>
      </c>
      <c r="P68">
        <f>COUNTIFS('formatted results'!$B:$B,tabulating!$M68,'formatted results'!D:D,0)</f>
        <v>0</v>
      </c>
      <c r="Q68">
        <f>COUNTIFS('formatted results'!$B:$B,tabulating!$M68,'formatted results'!E:E,0)</f>
        <v>0</v>
      </c>
      <c r="R68" s="9">
        <f t="shared" si="13"/>
        <v>1</v>
      </c>
      <c r="S68" s="9">
        <f t="shared" si="14"/>
        <v>0</v>
      </c>
      <c r="T68" s="9">
        <f t="shared" si="15"/>
        <v>0</v>
      </c>
    </row>
    <row r="69" spans="4:23" x14ac:dyDescent="0.2">
      <c r="D69" t="str">
        <v>MRM</v>
      </c>
      <c r="E69">
        <v>1</v>
      </c>
      <c r="F69">
        <f>COUNTIFS('formatted results'!$B:$B,tabulating!$D69,'formatted results'!G:G,TRUE)</f>
        <v>1</v>
      </c>
      <c r="G69">
        <f>COUNTIFS('formatted results'!$B:$B,tabulating!$D69,'formatted results'!H:H,TRUE)</f>
        <v>1</v>
      </c>
      <c r="H69">
        <f>COUNTIFS('formatted results'!$B:$B,tabulating!$D69,'formatted results'!I:I,TRUE)</f>
        <v>1</v>
      </c>
      <c r="I69" s="9">
        <f t="shared" si="10"/>
        <v>1</v>
      </c>
      <c r="J69" s="9">
        <f t="shared" si="11"/>
        <v>1</v>
      </c>
      <c r="K69" s="9">
        <f t="shared" si="12"/>
        <v>1</v>
      </c>
      <c r="M69" t="str">
        <v>MRM</v>
      </c>
      <c r="N69">
        <v>1</v>
      </c>
      <c r="O69">
        <f>COUNTIFS('formatted results'!$B:$B,tabulating!$M69,'formatted results'!C:C,0)</f>
        <v>1</v>
      </c>
      <c r="P69">
        <f>COUNTIFS('formatted results'!$B:$B,tabulating!$M69,'formatted results'!D:D,0)</f>
        <v>1</v>
      </c>
      <c r="Q69">
        <f>COUNTIFS('formatted results'!$B:$B,tabulating!$M69,'formatted results'!E:E,0)</f>
        <v>1</v>
      </c>
      <c r="R69" s="9">
        <f t="shared" si="13"/>
        <v>1</v>
      </c>
      <c r="S69" s="9">
        <f t="shared" si="14"/>
        <v>1</v>
      </c>
      <c r="T69" s="9">
        <f t="shared" si="15"/>
        <v>1</v>
      </c>
    </row>
    <row r="70" spans="4:23" x14ac:dyDescent="0.2">
      <c r="D70" t="str">
        <v>nbdt-article</v>
      </c>
      <c r="E70">
        <v>1</v>
      </c>
      <c r="F70">
        <f>COUNTIFS('formatted results'!$B:$B,tabulating!$D70,'formatted results'!G:G,TRUE)</f>
        <v>1</v>
      </c>
      <c r="G70">
        <f>COUNTIFS('formatted results'!$B:$B,tabulating!$D70,'formatted results'!H:H,TRUE)</f>
        <v>0</v>
      </c>
      <c r="H70">
        <f>COUNTIFS('formatted results'!$B:$B,tabulating!$D70,'formatted results'!I:I,TRUE)</f>
        <v>1</v>
      </c>
      <c r="I70" s="9">
        <f t="shared" si="10"/>
        <v>1</v>
      </c>
      <c r="J70" s="9">
        <f t="shared" si="11"/>
        <v>0</v>
      </c>
      <c r="K70" s="9">
        <f t="shared" si="12"/>
        <v>1</v>
      </c>
      <c r="M70" t="str">
        <v>nbdt-article</v>
      </c>
      <c r="N70">
        <v>1</v>
      </c>
      <c r="O70">
        <f>COUNTIFS('formatted results'!$B:$B,tabulating!$M70,'formatted results'!C:C,0)</f>
        <v>1</v>
      </c>
      <c r="P70">
        <f>COUNTIFS('formatted results'!$B:$B,tabulating!$M70,'formatted results'!D:D,0)</f>
        <v>1</v>
      </c>
      <c r="Q70">
        <f>COUNTIFS('formatted results'!$B:$B,tabulating!$M70,'formatted results'!E:E,0)</f>
        <v>1</v>
      </c>
      <c r="R70" s="9">
        <f t="shared" si="13"/>
        <v>1</v>
      </c>
      <c r="S70" s="9">
        <f t="shared" si="14"/>
        <v>1</v>
      </c>
      <c r="T70" s="9">
        <f t="shared" si="15"/>
        <v>1</v>
      </c>
    </row>
    <row r="71" spans="4:23" x14ac:dyDescent="0.2">
      <c r="D71" t="str">
        <v>NST</v>
      </c>
      <c r="E71">
        <v>1</v>
      </c>
      <c r="F71">
        <f>COUNTIFS('formatted results'!$B:$B,tabulating!$D71,'formatted results'!G:G,TRUE)</f>
        <v>1</v>
      </c>
      <c r="G71">
        <f>COUNTIFS('formatted results'!$B:$B,tabulating!$D71,'formatted results'!H:H,TRUE)</f>
        <v>1</v>
      </c>
      <c r="H71">
        <f>COUNTIFS('formatted results'!$B:$B,tabulating!$D71,'formatted results'!I:I,TRUE)</f>
        <v>1</v>
      </c>
      <c r="I71" s="9">
        <f t="shared" si="10"/>
        <v>1</v>
      </c>
      <c r="J71" s="9">
        <f t="shared" si="11"/>
        <v>1</v>
      </c>
      <c r="K71" s="9">
        <f t="shared" si="12"/>
        <v>1</v>
      </c>
      <c r="M71" t="str">
        <v>NST</v>
      </c>
      <c r="N71">
        <v>1</v>
      </c>
      <c r="O71">
        <f>COUNTIFS('formatted results'!$B:$B,tabulating!$M71,'formatted results'!C:C,0)</f>
        <v>0</v>
      </c>
      <c r="P71">
        <f>COUNTIFS('formatted results'!$B:$B,tabulating!$M71,'formatted results'!D:D,0)</f>
        <v>0</v>
      </c>
      <c r="Q71">
        <f>COUNTIFS('formatted results'!$B:$B,tabulating!$M71,'formatted results'!E:E,0)</f>
        <v>0</v>
      </c>
      <c r="R71" s="9">
        <f t="shared" si="13"/>
        <v>0</v>
      </c>
      <c r="S71" s="9">
        <f t="shared" si="14"/>
        <v>0</v>
      </c>
      <c r="T71" s="9">
        <f t="shared" si="15"/>
        <v>0</v>
      </c>
    </row>
    <row r="72" spans="4:23" x14ac:dyDescent="0.2">
      <c r="D72" t="str">
        <v>optica-article</v>
      </c>
      <c r="E72">
        <v>1</v>
      </c>
      <c r="F72">
        <f>COUNTIFS('formatted results'!$B:$B,tabulating!$D72,'formatted results'!G:G,TRUE)</f>
        <v>1</v>
      </c>
      <c r="G72">
        <f>COUNTIFS('formatted results'!$B:$B,tabulating!$D72,'formatted results'!H:H,TRUE)</f>
        <v>1</v>
      </c>
      <c r="H72">
        <f>COUNTIFS('formatted results'!$B:$B,tabulating!$D72,'formatted results'!I:I,TRUE)</f>
        <v>1</v>
      </c>
      <c r="I72" s="9">
        <f t="shared" si="10"/>
        <v>1</v>
      </c>
      <c r="J72" s="9">
        <f t="shared" si="11"/>
        <v>1</v>
      </c>
      <c r="K72" s="9">
        <f t="shared" si="12"/>
        <v>1</v>
      </c>
      <c r="M72" t="str">
        <v>optica-article</v>
      </c>
      <c r="N72">
        <v>1</v>
      </c>
      <c r="O72">
        <f>COUNTIFS('formatted results'!$B:$B,tabulating!$M72,'formatted results'!C:C,0)</f>
        <v>1</v>
      </c>
      <c r="P72">
        <f>COUNTIFS('formatted results'!$B:$B,tabulating!$M72,'formatted results'!D:D,0)</f>
        <v>1</v>
      </c>
      <c r="Q72">
        <f>COUNTIFS('formatted results'!$B:$B,tabulating!$M72,'formatted results'!E:E,0)</f>
        <v>1</v>
      </c>
      <c r="R72" s="9">
        <f t="shared" si="13"/>
        <v>1</v>
      </c>
      <c r="S72" s="9">
        <f t="shared" si="14"/>
        <v>1</v>
      </c>
      <c r="T72" s="9">
        <f t="shared" si="15"/>
        <v>1</v>
      </c>
    </row>
    <row r="73" spans="4:23" x14ac:dyDescent="0.2">
      <c r="D73" t="str">
        <v>opticajnl</v>
      </c>
      <c r="E73">
        <v>1</v>
      </c>
      <c r="F73">
        <f>COUNTIFS('formatted results'!$B:$B,tabulating!$D73,'formatted results'!G:G,TRUE)</f>
        <v>1</v>
      </c>
      <c r="G73">
        <f>COUNTIFS('formatted results'!$B:$B,tabulating!$D73,'formatted results'!H:H,TRUE)</f>
        <v>1</v>
      </c>
      <c r="H73">
        <f>COUNTIFS('formatted results'!$B:$B,tabulating!$D73,'formatted results'!I:I,TRUE)</f>
        <v>1</v>
      </c>
      <c r="I73" s="9">
        <f t="shared" si="10"/>
        <v>1</v>
      </c>
      <c r="J73" s="9">
        <f t="shared" si="11"/>
        <v>1</v>
      </c>
      <c r="K73" s="9">
        <f t="shared" si="12"/>
        <v>1</v>
      </c>
      <c r="M73" t="str">
        <v>opticajnl</v>
      </c>
      <c r="N73">
        <v>1</v>
      </c>
      <c r="O73">
        <f>COUNTIFS('formatted results'!$B:$B,tabulating!$M73,'formatted results'!C:C,0)</f>
        <v>1</v>
      </c>
      <c r="P73">
        <f>COUNTIFS('formatted results'!$B:$B,tabulating!$M73,'formatted results'!D:D,0)</f>
        <v>1</v>
      </c>
      <c r="Q73">
        <f>COUNTIFS('formatted results'!$B:$B,tabulating!$M73,'formatted results'!E:E,0)</f>
        <v>1</v>
      </c>
      <c r="R73" s="9">
        <f t="shared" si="13"/>
        <v>1</v>
      </c>
      <c r="S73" s="9">
        <f t="shared" si="14"/>
        <v>1</v>
      </c>
      <c r="T73" s="9">
        <f t="shared" si="15"/>
        <v>1</v>
      </c>
    </row>
    <row r="74" spans="4:23" x14ac:dyDescent="0.2">
      <c r="D74" t="str">
        <v>oup-authoring-template</v>
      </c>
      <c r="E74">
        <v>1</v>
      </c>
      <c r="F74">
        <f>COUNTIFS('formatted results'!$B:$B,tabulating!$D74,'formatted results'!G:G,TRUE)</f>
        <v>1</v>
      </c>
      <c r="G74">
        <f>COUNTIFS('formatted results'!$B:$B,tabulating!$D74,'formatted results'!H:H,TRUE)</f>
        <v>1</v>
      </c>
      <c r="H74">
        <f>COUNTIFS('formatted results'!$B:$B,tabulating!$D74,'formatted results'!I:I,TRUE)</f>
        <v>1</v>
      </c>
      <c r="I74" s="9">
        <f t="shared" si="10"/>
        <v>1</v>
      </c>
      <c r="J74" s="9">
        <f t="shared" si="11"/>
        <v>1</v>
      </c>
      <c r="K74" s="9">
        <f t="shared" si="12"/>
        <v>1</v>
      </c>
      <c r="M74" t="str">
        <v>oup-authoring-template</v>
      </c>
      <c r="N74">
        <v>1</v>
      </c>
      <c r="O74">
        <f>COUNTIFS('formatted results'!$B:$B,tabulating!$M74,'formatted results'!C:C,0)</f>
        <v>1</v>
      </c>
      <c r="P74">
        <f>COUNTIFS('formatted results'!$B:$B,tabulating!$M74,'formatted results'!D:D,0)</f>
        <v>1</v>
      </c>
      <c r="Q74">
        <f>COUNTIFS('formatted results'!$B:$B,tabulating!$M74,'formatted results'!E:E,0)</f>
        <v>1</v>
      </c>
      <c r="R74" s="9">
        <f t="shared" si="13"/>
        <v>1</v>
      </c>
      <c r="S74" s="9">
        <f t="shared" si="14"/>
        <v>1</v>
      </c>
      <c r="T74" s="9">
        <f t="shared" si="15"/>
        <v>1</v>
      </c>
    </row>
    <row r="75" spans="4:23" x14ac:dyDescent="0.2">
      <c r="D75" t="str">
        <v>pasj01</v>
      </c>
      <c r="E75">
        <v>1</v>
      </c>
      <c r="F75">
        <f>COUNTIFS('formatted results'!$B:$B,tabulating!$D75,'formatted results'!G:G,TRUE)</f>
        <v>1</v>
      </c>
      <c r="G75">
        <f>COUNTIFS('formatted results'!$B:$B,tabulating!$D75,'formatted results'!H:H,TRUE)</f>
        <v>1</v>
      </c>
      <c r="H75">
        <f>COUNTIFS('formatted results'!$B:$B,tabulating!$D75,'formatted results'!I:I,TRUE)</f>
        <v>1</v>
      </c>
      <c r="I75" s="9">
        <f t="shared" si="10"/>
        <v>1</v>
      </c>
      <c r="J75" s="9">
        <f t="shared" si="11"/>
        <v>1</v>
      </c>
      <c r="K75" s="9">
        <f t="shared" si="12"/>
        <v>1</v>
      </c>
      <c r="M75" t="str">
        <v>pasj01</v>
      </c>
      <c r="N75">
        <v>1</v>
      </c>
      <c r="O75">
        <f>COUNTIFS('formatted results'!$B:$B,tabulating!$M75,'formatted results'!C:C,0)</f>
        <v>1</v>
      </c>
      <c r="P75">
        <f>COUNTIFS('formatted results'!$B:$B,tabulating!$M75,'formatted results'!D:D,0)</f>
        <v>1</v>
      </c>
      <c r="Q75">
        <f>COUNTIFS('formatted results'!$B:$B,tabulating!$M75,'formatted results'!E:E,0)</f>
        <v>1</v>
      </c>
      <c r="R75" s="9">
        <f t="shared" si="13"/>
        <v>1</v>
      </c>
      <c r="S75" s="9">
        <f t="shared" si="14"/>
        <v>1</v>
      </c>
      <c r="T75" s="9">
        <f t="shared" si="15"/>
        <v>1</v>
      </c>
    </row>
    <row r="76" spans="4:23" x14ac:dyDescent="0.2">
      <c r="D76" t="str">
        <v>sagej</v>
      </c>
      <c r="E76">
        <v>1</v>
      </c>
      <c r="F76">
        <f>COUNTIFS('formatted results'!$B:$B,tabulating!$D76,'formatted results'!G:G,TRUE)</f>
        <v>1</v>
      </c>
      <c r="G76">
        <f>COUNTIFS('formatted results'!$B:$B,tabulating!$D76,'formatted results'!H:H,TRUE)</f>
        <v>1</v>
      </c>
      <c r="H76">
        <f>COUNTIFS('formatted results'!$B:$B,tabulating!$D76,'formatted results'!I:I,TRUE)</f>
        <v>1</v>
      </c>
      <c r="I76" s="9">
        <f t="shared" si="10"/>
        <v>1</v>
      </c>
      <c r="J76" s="9">
        <f t="shared" si="11"/>
        <v>1</v>
      </c>
      <c r="K76" s="9">
        <f t="shared" si="12"/>
        <v>1</v>
      </c>
      <c r="M76" t="str">
        <v>sagej</v>
      </c>
      <c r="N76">
        <v>1</v>
      </c>
      <c r="O76">
        <f>COUNTIFS('formatted results'!$B:$B,tabulating!$M76,'formatted results'!C:C,0)</f>
        <v>1</v>
      </c>
      <c r="P76">
        <f>COUNTIFS('formatted results'!$B:$B,tabulating!$M76,'formatted results'!D:D,0)</f>
        <v>1</v>
      </c>
      <c r="Q76">
        <f>COUNTIFS('formatted results'!$B:$B,tabulating!$M76,'formatted results'!E:E,0)</f>
        <v>1</v>
      </c>
      <c r="R76" s="9">
        <f t="shared" si="13"/>
        <v>1</v>
      </c>
      <c r="S76" s="9">
        <f t="shared" si="14"/>
        <v>1</v>
      </c>
      <c r="T76" s="9">
        <f t="shared" si="15"/>
        <v>1</v>
      </c>
    </row>
    <row r="77" spans="4:23" x14ac:dyDescent="0.2">
      <c r="D77" t="str">
        <v>SciPost</v>
      </c>
      <c r="E77">
        <v>1</v>
      </c>
      <c r="F77">
        <f>COUNTIFS('formatted results'!$B:$B,tabulating!$D77,'formatted results'!G:G,TRUE)</f>
        <v>1</v>
      </c>
      <c r="G77">
        <f>COUNTIFS('formatted results'!$B:$B,tabulating!$D77,'formatted results'!H:H,TRUE)</f>
        <v>1</v>
      </c>
      <c r="H77">
        <f>COUNTIFS('formatted results'!$B:$B,tabulating!$D77,'formatted results'!I:I,TRUE)</f>
        <v>1</v>
      </c>
      <c r="I77" s="9">
        <f t="shared" si="10"/>
        <v>1</v>
      </c>
      <c r="J77" s="9">
        <f t="shared" si="11"/>
        <v>1</v>
      </c>
      <c r="K77" s="9">
        <f t="shared" si="12"/>
        <v>1</v>
      </c>
      <c r="M77" t="str">
        <v>SciPost</v>
      </c>
      <c r="N77">
        <v>1</v>
      </c>
      <c r="O77">
        <f>COUNTIFS('formatted results'!$B:$B,tabulating!$M77,'formatted results'!C:C,0)</f>
        <v>0</v>
      </c>
      <c r="P77">
        <f>COUNTIFS('formatted results'!$B:$B,tabulating!$M77,'formatted results'!D:D,0)</f>
        <v>0</v>
      </c>
      <c r="Q77">
        <f>COUNTIFS('formatted results'!$B:$B,tabulating!$M77,'formatted results'!E:E,0)</f>
        <v>0</v>
      </c>
      <c r="R77" s="9">
        <f t="shared" si="13"/>
        <v>0</v>
      </c>
      <c r="S77" s="9">
        <f t="shared" si="14"/>
        <v>0</v>
      </c>
      <c r="T77" s="9">
        <f t="shared" si="15"/>
        <v>0</v>
      </c>
    </row>
    <row r="78" spans="4:23" x14ac:dyDescent="0.2">
      <c r="D78" t="str">
        <v>scrartcl</v>
      </c>
      <c r="E78">
        <v>1</v>
      </c>
      <c r="F78">
        <f>COUNTIFS('formatted results'!$B:$B,tabulating!$D78,'formatted results'!G:G,TRUE)</f>
        <v>1</v>
      </c>
      <c r="G78">
        <f>COUNTIFS('formatted results'!$B:$B,tabulating!$D78,'formatted results'!H:H,TRUE)</f>
        <v>1</v>
      </c>
      <c r="H78">
        <f>COUNTIFS('formatted results'!$B:$B,tabulating!$D78,'formatted results'!I:I,TRUE)</f>
        <v>1</v>
      </c>
      <c r="I78" s="9">
        <f t="shared" si="10"/>
        <v>1</v>
      </c>
      <c r="J78" s="9">
        <f t="shared" si="11"/>
        <v>1</v>
      </c>
      <c r="K78" s="9">
        <f t="shared" si="12"/>
        <v>1</v>
      </c>
      <c r="M78" t="str">
        <v>scrartcl</v>
      </c>
      <c r="N78">
        <v>1</v>
      </c>
      <c r="O78">
        <f>COUNTIFS('formatted results'!$B:$B,tabulating!$M78,'formatted results'!C:C,0)</f>
        <v>1</v>
      </c>
      <c r="P78">
        <f>COUNTIFS('formatted results'!$B:$B,tabulating!$M78,'formatted results'!D:D,0)</f>
        <v>1</v>
      </c>
      <c r="Q78">
        <f>COUNTIFS('formatted results'!$B:$B,tabulating!$M78,'formatted results'!E:E,0)</f>
        <v>1</v>
      </c>
      <c r="R78" s="9">
        <f t="shared" si="13"/>
        <v>1</v>
      </c>
      <c r="S78" s="9">
        <f t="shared" si="14"/>
        <v>1</v>
      </c>
      <c r="T78" s="9">
        <f t="shared" si="15"/>
        <v>1</v>
      </c>
    </row>
    <row r="79" spans="4:23" x14ac:dyDescent="0.2">
      <c r="D79" t="str">
        <v>siamltex</v>
      </c>
      <c r="E79">
        <v>1</v>
      </c>
      <c r="F79">
        <f>COUNTIFS('formatted results'!$B:$B,tabulating!$D79,'formatted results'!G:G,TRUE)</f>
        <v>1</v>
      </c>
      <c r="G79">
        <f>COUNTIFS('formatted results'!$B:$B,tabulating!$D79,'formatted results'!H:H,TRUE)</f>
        <v>1</v>
      </c>
      <c r="H79">
        <f>COUNTIFS('formatted results'!$B:$B,tabulating!$D79,'formatted results'!I:I,TRUE)</f>
        <v>1</v>
      </c>
      <c r="I79" s="9">
        <f t="shared" si="10"/>
        <v>1</v>
      </c>
      <c r="J79" s="9">
        <f t="shared" si="11"/>
        <v>1</v>
      </c>
      <c r="K79" s="9">
        <f t="shared" si="12"/>
        <v>1</v>
      </c>
      <c r="M79" t="str">
        <v>siamltex</v>
      </c>
      <c r="N79">
        <v>1</v>
      </c>
      <c r="O79">
        <f>COUNTIFS('formatted results'!$B:$B,tabulating!$M79,'formatted results'!C:C,0)</f>
        <v>1</v>
      </c>
      <c r="P79">
        <f>COUNTIFS('formatted results'!$B:$B,tabulating!$M79,'formatted results'!D:D,0)</f>
        <v>1</v>
      </c>
      <c r="Q79">
        <f>COUNTIFS('formatted results'!$B:$B,tabulating!$M79,'formatted results'!E:E,0)</f>
        <v>1</v>
      </c>
      <c r="R79" s="9">
        <f t="shared" si="13"/>
        <v>1</v>
      </c>
      <c r="S79" s="9">
        <f t="shared" si="14"/>
        <v>1</v>
      </c>
      <c r="T79" s="9">
        <f t="shared" si="15"/>
        <v>1</v>
      </c>
    </row>
    <row r="80" spans="4:23" x14ac:dyDescent="0.2">
      <c r="D80" t="str">
        <v>svproc</v>
      </c>
      <c r="E80">
        <v>1</v>
      </c>
      <c r="F80">
        <f>COUNTIFS('formatted results'!$B:$B,tabulating!$D80,'formatted results'!G:G,TRUE)</f>
        <v>1</v>
      </c>
      <c r="G80">
        <f>COUNTIFS('formatted results'!$B:$B,tabulating!$D80,'formatted results'!H:H,TRUE)</f>
        <v>1</v>
      </c>
      <c r="H80">
        <f>COUNTIFS('formatted results'!$B:$B,tabulating!$D80,'formatted results'!I:I,TRUE)</f>
        <v>1</v>
      </c>
      <c r="I80" s="9">
        <f t="shared" si="10"/>
        <v>1</v>
      </c>
      <c r="J80" s="9">
        <f t="shared" si="11"/>
        <v>1</v>
      </c>
      <c r="K80" s="9">
        <f t="shared" si="12"/>
        <v>1</v>
      </c>
      <c r="M80" t="str">
        <v>svproc</v>
      </c>
      <c r="N80">
        <v>1</v>
      </c>
      <c r="O80">
        <f>COUNTIFS('formatted results'!$B:$B,tabulating!$M80,'formatted results'!C:C,0)</f>
        <v>1</v>
      </c>
      <c r="P80">
        <f>COUNTIFS('formatted results'!$B:$B,tabulating!$M80,'formatted results'!D:D,0)</f>
        <v>1</v>
      </c>
      <c r="Q80">
        <f>COUNTIFS('formatted results'!$B:$B,tabulating!$M80,'formatted results'!E:E,0)</f>
        <v>1</v>
      </c>
      <c r="R80" s="9">
        <f t="shared" si="13"/>
        <v>1</v>
      </c>
      <c r="S80" s="9">
        <f t="shared" si="14"/>
        <v>1</v>
      </c>
      <c r="T80" s="9">
        <f t="shared" si="15"/>
        <v>1</v>
      </c>
    </row>
    <row r="81" spans="4:20" x14ac:dyDescent="0.2">
      <c r="D81" t="str">
        <v>uai2023</v>
      </c>
      <c r="E81">
        <v>1</v>
      </c>
      <c r="F81">
        <f>COUNTIFS('formatted results'!$B:$B,tabulating!$D81,'formatted results'!G:G,TRUE)</f>
        <v>1</v>
      </c>
      <c r="G81">
        <f>COUNTIFS('formatted results'!$B:$B,tabulating!$D81,'formatted results'!H:H,TRUE)</f>
        <v>1</v>
      </c>
      <c r="H81">
        <f>COUNTIFS('formatted results'!$B:$B,tabulating!$D81,'formatted results'!I:I,TRUE)</f>
        <v>1</v>
      </c>
      <c r="I81" s="9">
        <f t="shared" si="10"/>
        <v>1</v>
      </c>
      <c r="J81" s="9">
        <f t="shared" si="11"/>
        <v>1</v>
      </c>
      <c r="K81" s="9">
        <f t="shared" si="12"/>
        <v>1</v>
      </c>
      <c r="M81" t="str">
        <v>uai2023</v>
      </c>
      <c r="N81">
        <v>1</v>
      </c>
      <c r="O81">
        <f>COUNTIFS('formatted results'!$B:$B,tabulating!$M81,'formatted results'!C:C,0)</f>
        <v>1</v>
      </c>
      <c r="P81">
        <f>COUNTIFS('formatted results'!$B:$B,tabulating!$M81,'formatted results'!D:D,0)</f>
        <v>1</v>
      </c>
      <c r="Q81">
        <f>COUNTIFS('formatted results'!$B:$B,tabulating!$M81,'formatted results'!E:E,0)</f>
        <v>1</v>
      </c>
      <c r="R81" s="9">
        <f t="shared" si="13"/>
        <v>1</v>
      </c>
      <c r="S81" s="9">
        <f t="shared" si="14"/>
        <v>1</v>
      </c>
      <c r="T81" s="9">
        <f t="shared" si="15"/>
        <v>1</v>
      </c>
    </row>
    <row r="82" spans="4:20" x14ac:dyDescent="0.2">
      <c r="D82" t="str">
        <v>vgtc</v>
      </c>
      <c r="E82">
        <v>1</v>
      </c>
      <c r="F82">
        <f>COUNTIFS('formatted results'!$B:$B,tabulating!$D82,'formatted results'!G:G,TRUE)</f>
        <v>1</v>
      </c>
      <c r="G82">
        <f>COUNTIFS('formatted results'!$B:$B,tabulating!$D82,'formatted results'!H:H,TRUE)</f>
        <v>0</v>
      </c>
      <c r="H82">
        <f>COUNTIFS('formatted results'!$B:$B,tabulating!$D82,'formatted results'!I:I,TRUE)</f>
        <v>1</v>
      </c>
      <c r="I82" s="9">
        <f t="shared" si="10"/>
        <v>1</v>
      </c>
      <c r="J82" s="9">
        <f t="shared" si="11"/>
        <v>0</v>
      </c>
      <c r="K82" s="9">
        <f t="shared" si="12"/>
        <v>1</v>
      </c>
      <c r="M82" t="str">
        <v>vgtc</v>
      </c>
      <c r="N82">
        <v>1</v>
      </c>
      <c r="O82">
        <f>COUNTIFS('formatted results'!$B:$B,tabulating!$M82,'formatted results'!C:C,0)</f>
        <v>1</v>
      </c>
      <c r="P82">
        <f>COUNTIFS('formatted results'!$B:$B,tabulating!$M82,'formatted results'!D:D,0)</f>
        <v>0</v>
      </c>
      <c r="Q82">
        <f>COUNTIFS('formatted results'!$B:$B,tabulating!$M82,'formatted results'!E:E,0)</f>
        <v>1</v>
      </c>
      <c r="R82" s="9">
        <f t="shared" si="13"/>
        <v>1</v>
      </c>
      <c r="S82" s="9">
        <f t="shared" si="14"/>
        <v>0</v>
      </c>
      <c r="T82" s="9">
        <f t="shared" si="15"/>
        <v>1</v>
      </c>
    </row>
    <row r="83" spans="4:20" x14ac:dyDescent="0.2">
      <c r="D83" t="str">
        <v>wiley-article</v>
      </c>
      <c r="E83">
        <v>1</v>
      </c>
      <c r="F83">
        <f>COUNTIFS('formatted results'!$B:$B,tabulating!$D83,'formatted results'!G:G,TRUE)</f>
        <v>1</v>
      </c>
      <c r="G83">
        <f>COUNTIFS('formatted results'!$B:$B,tabulating!$D83,'formatted results'!H:H,TRUE)</f>
        <v>0</v>
      </c>
      <c r="H83">
        <f>COUNTIFS('formatted results'!$B:$B,tabulating!$D83,'formatted results'!I:I,TRUE)</f>
        <v>1</v>
      </c>
      <c r="I83" s="9">
        <f t="shared" si="10"/>
        <v>1</v>
      </c>
      <c r="J83" s="9">
        <f t="shared" si="11"/>
        <v>0</v>
      </c>
      <c r="K83" s="9">
        <f t="shared" si="12"/>
        <v>1</v>
      </c>
      <c r="M83" t="str">
        <v>wiley-article</v>
      </c>
      <c r="N83">
        <v>1</v>
      </c>
      <c r="O83">
        <f>COUNTIFS('formatted results'!$B:$B,tabulating!$M83,'formatted results'!C:C,0)</f>
        <v>1</v>
      </c>
      <c r="P83">
        <f>COUNTIFS('formatted results'!$B:$B,tabulating!$M83,'formatted results'!D:D,0)</f>
        <v>1</v>
      </c>
      <c r="Q83">
        <f>COUNTIFS('formatted results'!$B:$B,tabulating!$M83,'formatted results'!E:E,0)</f>
        <v>1</v>
      </c>
      <c r="R83" s="9">
        <f t="shared" si="13"/>
        <v>1</v>
      </c>
      <c r="S83" s="9">
        <f t="shared" si="14"/>
        <v>1</v>
      </c>
      <c r="T83" s="9">
        <f t="shared" si="15"/>
        <v>1</v>
      </c>
    </row>
    <row r="84" spans="4:20" x14ac:dyDescent="0.2">
      <c r="D84" t="str">
        <v>wlscirep</v>
      </c>
      <c r="E84">
        <v>1</v>
      </c>
      <c r="F84">
        <f>COUNTIFS('formatted results'!$B:$B,tabulating!$D84,'formatted results'!G:G,TRUE)</f>
        <v>1</v>
      </c>
      <c r="G84">
        <f>COUNTIFS('formatted results'!$B:$B,tabulating!$D84,'formatted results'!H:H,TRUE)</f>
        <v>1</v>
      </c>
      <c r="H84">
        <f>COUNTIFS('formatted results'!$B:$B,tabulating!$D84,'formatted results'!I:I,TRUE)</f>
        <v>1</v>
      </c>
      <c r="I84" s="9">
        <f t="shared" si="10"/>
        <v>1</v>
      </c>
      <c r="J84" s="9">
        <f t="shared" si="11"/>
        <v>1</v>
      </c>
      <c r="K84" s="9">
        <f t="shared" si="12"/>
        <v>1</v>
      </c>
      <c r="M84" t="str">
        <v>wlscirep</v>
      </c>
      <c r="N84">
        <v>1</v>
      </c>
      <c r="O84">
        <f>COUNTIFS('formatted results'!$B:$B,tabulating!$M84,'formatted results'!C:C,0)</f>
        <v>0</v>
      </c>
      <c r="P84">
        <f>COUNTIFS('formatted results'!$B:$B,tabulating!$M84,'formatted results'!D:D,0)</f>
        <v>0</v>
      </c>
      <c r="Q84">
        <f>COUNTIFS('formatted results'!$B:$B,tabulating!$M84,'formatted results'!E:E,0)</f>
        <v>0</v>
      </c>
      <c r="R84" s="9">
        <f t="shared" si="13"/>
        <v>0</v>
      </c>
      <c r="S84" s="9">
        <f t="shared" si="14"/>
        <v>0</v>
      </c>
      <c r="T84" s="9">
        <f t="shared" si="15"/>
        <v>0</v>
      </c>
    </row>
  </sheetData>
  <conditionalFormatting sqref="I22:K8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L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{6655B0C3-D933-354A-B2EC-AD0ED862C6C9}</x14:id>
        </ext>
      </extLst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J10:L11 J15:L16">
    <cfRule type="colorScale" priority="4">
      <colorScale>
        <cfvo type="min"/>
        <cfvo type="max"/>
        <color rgb="FFFCFCFF"/>
        <color rgb="FF63BE7B"/>
      </colorScale>
    </cfRule>
  </conditionalFormatting>
  <conditionalFormatting sqref="S4:T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{E2FA45AF-013C-F949-9518-F9F0A57A713B}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55B0C3-D933-354A-B2EC-AD0ED862C6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J4:L6</xm:sqref>
        </x14:conditionalFormatting>
        <x14:conditionalFormatting xmlns:xm="http://schemas.microsoft.com/office/excel/2006/main">
          <x14:cfRule type="dataBar" id="{E2FA45AF-013C-F949-9518-F9F0A57A71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S4:T6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39FD-ED1D-4541-8BE1-5C6ADAF3B2FF}">
  <dimension ref="A1:AO434"/>
  <sheetViews>
    <sheetView tabSelected="1" workbookViewId="0">
      <pane xSplit="1" ySplit="2" topLeftCell="B202" activePane="bottomRight" state="frozen"/>
      <selection pane="topRight" activeCell="B1" sqref="B1"/>
      <selection pane="bottomLeft" activeCell="A2" sqref="A2"/>
      <selection pane="bottomRight" activeCell="M220" sqref="M220"/>
    </sheetView>
  </sheetViews>
  <sheetFormatPr baseColWidth="10" defaultRowHeight="16" x14ac:dyDescent="0.2"/>
  <cols>
    <col min="8" max="8" width="10.83203125" style="3"/>
    <col min="15" max="15" width="13.6640625" customWidth="1"/>
    <col min="21" max="30" width="10.83203125" customWidth="1"/>
    <col min="31" max="31" width="4" customWidth="1"/>
    <col min="32" max="36" width="10.83203125" customWidth="1"/>
  </cols>
  <sheetData>
    <row r="1" spans="1:41" x14ac:dyDescent="0.2">
      <c r="B1" s="6"/>
      <c r="C1" s="23" t="s">
        <v>612</v>
      </c>
      <c r="D1" s="23"/>
      <c r="E1" s="23"/>
      <c r="F1" s="23"/>
      <c r="G1" s="23"/>
      <c r="H1" s="23" t="s">
        <v>613</v>
      </c>
      <c r="I1" s="23"/>
      <c r="J1" s="23"/>
      <c r="K1" s="23"/>
      <c r="L1" s="23"/>
    </row>
    <row r="2" spans="1:41" ht="46" customHeight="1" x14ac:dyDescent="0.2">
      <c r="A2" s="18" t="s">
        <v>0</v>
      </c>
      <c r="B2" s="8" t="s">
        <v>591</v>
      </c>
      <c r="C2" t="s">
        <v>623</v>
      </c>
      <c r="D2" t="s">
        <v>624</v>
      </c>
      <c r="E2" t="s">
        <v>625</v>
      </c>
      <c r="F2" t="s">
        <v>649</v>
      </c>
      <c r="G2" t="s">
        <v>650</v>
      </c>
      <c r="H2" s="3" t="s">
        <v>623</v>
      </c>
      <c r="I2" t="s">
        <v>624</v>
      </c>
      <c r="J2" t="s">
        <v>625</v>
      </c>
      <c r="K2" t="s">
        <v>649</v>
      </c>
      <c r="L2" t="s">
        <v>650</v>
      </c>
      <c r="M2" t="s">
        <v>626</v>
      </c>
    </row>
    <row r="3" spans="1:41" x14ac:dyDescent="0.2">
      <c r="A3" s="19">
        <v>2306.0088000000001</v>
      </c>
      <c r="B3" s="6"/>
      <c r="F3" t="str" cm="1">
        <f t="array" ref="F3:F434">_xlfn.ANCHORARRAY('formatted results'!AA3)</f>
        <v/>
      </c>
      <c r="G3" t="str">
        <f>IF(ISNUMBER('formatted results'!AI3),SUM('formatted results'!AI3:AK3),"")</f>
        <v/>
      </c>
      <c r="K3" t="str" cm="1">
        <f t="array" ref="K3:K434">_xlfn.ANCHORARRAY('formatted results'!N3)</f>
        <v/>
      </c>
      <c r="L3" t="str">
        <f>IF(ISNUMBER('formatted results'!V3),SUM('formatted results'!V3:X3),"")</f>
        <v/>
      </c>
    </row>
    <row r="4" spans="1:41" x14ac:dyDescent="0.2">
      <c r="A4" s="19">
        <v>2306.0016300000002</v>
      </c>
      <c r="B4" s="6" t="s">
        <v>346</v>
      </c>
      <c r="F4" t="str">
        <v/>
      </c>
      <c r="G4" t="str">
        <f>IF(ISNUMBER('formatted results'!AI4),SUM('formatted results'!AI4:AK4),"")</f>
        <v/>
      </c>
      <c r="K4" t="str">
        <v/>
      </c>
      <c r="L4" t="str">
        <f>IF(ISNUMBER('formatted results'!V4),SUM('formatted results'!V4:X4),"")</f>
        <v/>
      </c>
      <c r="O4" t="s">
        <v>601</v>
      </c>
      <c r="P4">
        <f>COUNTA(A3:A434)</f>
        <v>432</v>
      </c>
      <c r="U4" s="22" t="s">
        <v>612</v>
      </c>
      <c r="V4" s="22"/>
      <c r="W4" s="22"/>
      <c r="X4" s="22"/>
      <c r="Y4" s="22"/>
      <c r="Z4" s="22" t="s">
        <v>613</v>
      </c>
      <c r="AA4" s="22"/>
      <c r="AB4" s="22"/>
      <c r="AC4" s="22"/>
      <c r="AD4" s="22"/>
      <c r="AF4" s="22" t="s">
        <v>612</v>
      </c>
      <c r="AG4" s="22"/>
      <c r="AH4" s="22"/>
      <c r="AI4" s="22"/>
      <c r="AJ4" s="22"/>
      <c r="AK4" s="22" t="s">
        <v>613</v>
      </c>
      <c r="AL4" s="22"/>
      <c r="AM4" s="22"/>
      <c r="AN4" s="22"/>
      <c r="AO4" s="22"/>
    </row>
    <row r="5" spans="1:41" x14ac:dyDescent="0.2">
      <c r="A5" s="19">
        <v>2306.0015800000001</v>
      </c>
      <c r="B5" s="6" t="s">
        <v>561</v>
      </c>
      <c r="F5">
        <v>0</v>
      </c>
      <c r="G5">
        <f>IF(ISNUMBER('formatted results'!AI5),SUM('formatted results'!AI5:AK5),"")</f>
        <v>0</v>
      </c>
      <c r="K5">
        <v>0</v>
      </c>
      <c r="L5">
        <f>IF(ISNUMBER('formatted results'!V5),SUM('formatted results'!V5:X5),"")</f>
        <v>0</v>
      </c>
      <c r="P5" s="10" t="s">
        <v>612</v>
      </c>
      <c r="Q5" s="10" t="s">
        <v>613</v>
      </c>
      <c r="U5" s="6" t="s">
        <v>623</v>
      </c>
      <c r="V5" s="6" t="s">
        <v>624</v>
      </c>
      <c r="W5" s="6" t="s">
        <v>625</v>
      </c>
      <c r="X5" s="6" t="s">
        <v>649</v>
      </c>
      <c r="Y5" s="6" t="s">
        <v>650</v>
      </c>
      <c r="Z5" s="21" t="s">
        <v>623</v>
      </c>
      <c r="AA5" s="6" t="s">
        <v>624</v>
      </c>
      <c r="AB5" s="6" t="s">
        <v>625</v>
      </c>
      <c r="AC5" s="6" t="s">
        <v>649</v>
      </c>
      <c r="AD5" s="6" t="s">
        <v>650</v>
      </c>
      <c r="AF5" s="6" t="s">
        <v>623</v>
      </c>
      <c r="AG5" s="6" t="s">
        <v>624</v>
      </c>
      <c r="AH5" s="6" t="s">
        <v>625</v>
      </c>
      <c r="AI5" s="6" t="s">
        <v>649</v>
      </c>
      <c r="AJ5" s="6" t="s">
        <v>650</v>
      </c>
      <c r="AK5" s="21" t="s">
        <v>623</v>
      </c>
      <c r="AL5" s="6" t="s">
        <v>624</v>
      </c>
      <c r="AM5" s="6" t="s">
        <v>625</v>
      </c>
      <c r="AN5" s="6" t="s">
        <v>649</v>
      </c>
      <c r="AO5" s="6" t="s">
        <v>650</v>
      </c>
    </row>
    <row r="6" spans="1:41" x14ac:dyDescent="0.2">
      <c r="A6" s="19">
        <v>2306.0459799999999</v>
      </c>
      <c r="B6" s="6" t="s">
        <v>251</v>
      </c>
      <c r="C6" t="s">
        <v>644</v>
      </c>
      <c r="F6">
        <v>0</v>
      </c>
      <c r="G6">
        <f>IF(ISNUMBER('formatted results'!AI6),SUM('formatted results'!AI6:AK6),"")</f>
        <v>0</v>
      </c>
      <c r="K6">
        <v>0</v>
      </c>
      <c r="L6">
        <f>IF(ISNUMBER('formatted results'!V6),SUM('formatted results'!V6:X6),"")</f>
        <v>0</v>
      </c>
      <c r="O6" t="s">
        <v>651</v>
      </c>
      <c r="P6" s="10">
        <f>P4-COUNTBLANK(_xlfn.ANCHORARRAY('formatted results'!AA3))</f>
        <v>342</v>
      </c>
      <c r="Q6" s="10">
        <f>P4-COUNTBLANK(_xlfn.ANCHORARRAY('formatted results'!N3))</f>
        <v>340</v>
      </c>
      <c r="S6" t="str" cm="1">
        <f t="array" ref="S6:T68">_xlfn._xlws.SORT(tabulating!V3:W65,2,-1)</f>
        <v>article</v>
      </c>
      <c r="T6">
        <v>134</v>
      </c>
      <c r="U6">
        <f>COUNTIFS($B:$B,$S6,C:C,"&lt;&gt;"&amp;"")</f>
        <v>23</v>
      </c>
      <c r="V6">
        <f t="shared" ref="V6:AB6" si="0">COUNTIFS($B:$B,$S6,D:D,"&lt;&gt;"&amp;"")</f>
        <v>2</v>
      </c>
      <c r="W6">
        <f t="shared" si="0"/>
        <v>5</v>
      </c>
      <c r="X6">
        <f>COUNTIFS($B:$B,$S6,F:F,"&lt;&gt;"&amp;"",F:F,"&lt;&gt;"&amp;"0")</f>
        <v>50</v>
      </c>
      <c r="Y6">
        <f>COUNTIFS($B:$B,$S6,G:G,"&lt;&gt;"&amp;"",G:G,"&lt;&gt;"&amp;"0")</f>
        <v>55</v>
      </c>
      <c r="Z6">
        <f t="shared" si="0"/>
        <v>0</v>
      </c>
      <c r="AA6">
        <f t="shared" si="0"/>
        <v>13</v>
      </c>
      <c r="AB6">
        <f t="shared" si="0"/>
        <v>3</v>
      </c>
      <c r="AC6">
        <f>COUNTIFS($B:$B,$S6,K:K,"&lt;&gt;"&amp;"",K:K,"&lt;&gt;"&amp;"0")</f>
        <v>37</v>
      </c>
      <c r="AD6">
        <f>COUNTIFS($B:$B,$S6,L:L,"&lt;&gt;"&amp;"",L:L,"&lt;&gt;"&amp;"0")</f>
        <v>43</v>
      </c>
      <c r="AF6" s="9">
        <f>U6/$T6</f>
        <v>0.17164179104477612</v>
      </c>
      <c r="AG6" s="9">
        <f t="shared" ref="AG6:AO6" si="1">V6/$T6</f>
        <v>1.4925373134328358E-2</v>
      </c>
      <c r="AH6" s="9">
        <f t="shared" si="1"/>
        <v>3.7313432835820892E-2</v>
      </c>
      <c r="AI6" s="9">
        <f t="shared" si="1"/>
        <v>0.37313432835820898</v>
      </c>
      <c r="AJ6" s="9">
        <f t="shared" si="1"/>
        <v>0.41044776119402987</v>
      </c>
      <c r="AK6" s="9">
        <f t="shared" si="1"/>
        <v>0</v>
      </c>
      <c r="AL6" s="9">
        <f t="shared" si="1"/>
        <v>9.7014925373134331E-2</v>
      </c>
      <c r="AM6" s="9">
        <f t="shared" si="1"/>
        <v>2.2388059701492536E-2</v>
      </c>
      <c r="AN6" s="9">
        <f t="shared" si="1"/>
        <v>0.27611940298507465</v>
      </c>
      <c r="AO6" s="9">
        <f t="shared" si="1"/>
        <v>0.32089552238805968</v>
      </c>
    </row>
    <row r="7" spans="1:41" x14ac:dyDescent="0.2">
      <c r="A7" s="19">
        <v>2306.1365599999999</v>
      </c>
      <c r="B7" s="6" t="s">
        <v>251</v>
      </c>
      <c r="F7">
        <v>0</v>
      </c>
      <c r="G7">
        <f>IF(ISNUMBER('formatted results'!AI7),SUM('formatted results'!AI7:AK7),"")</f>
        <v>1</v>
      </c>
      <c r="K7">
        <v>0</v>
      </c>
      <c r="L7">
        <f>IF(ISNUMBER('formatted results'!V7),SUM('formatted results'!V7:X7),"")</f>
        <v>0</v>
      </c>
      <c r="O7" t="s">
        <v>623</v>
      </c>
      <c r="P7">
        <f>COUNTA(C3:C434)</f>
        <v>75</v>
      </c>
      <c r="Q7">
        <f>COUNTA(H3:H434)</f>
        <v>0</v>
      </c>
      <c r="S7" t="str">
        <v>amsart</v>
      </c>
      <c r="T7">
        <v>65</v>
      </c>
      <c r="U7">
        <f t="shared" ref="U7:U68" si="2">COUNTIFS($B:$B,$S7,C:C,"&lt;&gt;"&amp;"")</f>
        <v>4</v>
      </c>
      <c r="V7">
        <f t="shared" ref="V7:V68" si="3">COUNTIFS($B:$B,$S7,D:D,"&lt;&gt;"&amp;"")</f>
        <v>0</v>
      </c>
      <c r="W7">
        <f t="shared" ref="W7:W68" si="4">COUNTIFS($B:$B,$S7,E:E,"&lt;&gt;"&amp;"")</f>
        <v>0</v>
      </c>
      <c r="X7">
        <f t="shared" ref="X7:X68" si="5">COUNTIFS($B:$B,$S7,F:F,"&lt;&gt;"&amp;"",F:F,"&lt;&gt;"&amp;"0")</f>
        <v>14</v>
      </c>
      <c r="Y7">
        <f t="shared" ref="Y7:Y68" si="6">COUNTIFS($B:$B,$S7,G:G,"&lt;&gt;"&amp;"",G:G,"&lt;&gt;"&amp;"0")</f>
        <v>14</v>
      </c>
      <c r="Z7">
        <f t="shared" ref="Z7:Z68" si="7">COUNTIFS($B:$B,$S7,H:H,"&lt;&gt;"&amp;"")</f>
        <v>0</v>
      </c>
      <c r="AA7">
        <f t="shared" ref="AA7:AA68" si="8">COUNTIFS($B:$B,$S7,I:I,"&lt;&gt;"&amp;"")</f>
        <v>14</v>
      </c>
      <c r="AB7">
        <f t="shared" ref="AB7:AB68" si="9">COUNTIFS($B:$B,$S7,J:J,"&lt;&gt;"&amp;"")</f>
        <v>8</v>
      </c>
      <c r="AC7">
        <f t="shared" ref="AC7:AC68" si="10">COUNTIFS($B:$B,$S7,K:K,"&lt;&gt;"&amp;"",K:K,"&lt;&gt;"&amp;"0")</f>
        <v>20</v>
      </c>
      <c r="AD7">
        <f t="shared" ref="AD7:AD68" si="11">COUNTIFS($B:$B,$S7,L:L,"&lt;&gt;"&amp;"",L:L,"&lt;&gt;"&amp;"0")</f>
        <v>14</v>
      </c>
      <c r="AF7" s="9">
        <f t="shared" ref="AF7:AF68" si="12">U7/$T7</f>
        <v>6.1538461538461542E-2</v>
      </c>
      <c r="AG7" s="9">
        <f t="shared" ref="AG7:AG68" si="13">V7/$T7</f>
        <v>0</v>
      </c>
      <c r="AH7" s="9">
        <f t="shared" ref="AH7:AH68" si="14">W7/$T7</f>
        <v>0</v>
      </c>
      <c r="AI7" s="9">
        <f t="shared" ref="AI7:AI68" si="15">X7/$T7</f>
        <v>0.2153846153846154</v>
      </c>
      <c r="AJ7" s="9">
        <f t="shared" ref="AJ7:AJ68" si="16">Y7/$T7</f>
        <v>0.2153846153846154</v>
      </c>
      <c r="AK7" s="9">
        <f t="shared" ref="AK7:AK68" si="17">Z7/$T7</f>
        <v>0</v>
      </c>
      <c r="AL7" s="9">
        <f t="shared" ref="AL7:AL68" si="18">AA7/$T7</f>
        <v>0.2153846153846154</v>
      </c>
      <c r="AM7" s="9">
        <f t="shared" ref="AM7:AM68" si="19">AB7/$T7</f>
        <v>0.12307692307692308</v>
      </c>
      <c r="AN7" s="9">
        <f t="shared" ref="AN7:AN68" si="20">AC7/$T7</f>
        <v>0.30769230769230771</v>
      </c>
      <c r="AO7" s="9">
        <f t="shared" ref="AO7:AO68" si="21">AD7/$T7</f>
        <v>0.2153846153846154</v>
      </c>
    </row>
    <row r="8" spans="1:41" x14ac:dyDescent="0.2">
      <c r="A8" s="19">
        <v>2306.00128</v>
      </c>
      <c r="B8" s="6" t="s">
        <v>175</v>
      </c>
      <c r="F8">
        <v>0</v>
      </c>
      <c r="G8">
        <f>IF(ISNUMBER('formatted results'!AI8),SUM('formatted results'!AI8:AK8),"")</f>
        <v>0</v>
      </c>
      <c r="K8">
        <v>0</v>
      </c>
      <c r="L8">
        <f>IF(ISNUMBER('formatted results'!V8),SUM('formatted results'!V8:X8),"")</f>
        <v>0</v>
      </c>
      <c r="O8" t="s">
        <v>624</v>
      </c>
      <c r="P8">
        <f>COUNTA(D3:D434)</f>
        <v>3</v>
      </c>
      <c r="Q8">
        <f>COUNTA(I3:I434)</f>
        <v>34</v>
      </c>
      <c r="S8" t="str">
        <v>revtex4-2</v>
      </c>
      <c r="T8">
        <v>43</v>
      </c>
      <c r="U8">
        <f t="shared" si="2"/>
        <v>3</v>
      </c>
      <c r="V8">
        <f t="shared" si="3"/>
        <v>1</v>
      </c>
      <c r="W8">
        <f t="shared" si="4"/>
        <v>0</v>
      </c>
      <c r="X8">
        <f t="shared" si="5"/>
        <v>11</v>
      </c>
      <c r="Y8">
        <f t="shared" si="6"/>
        <v>16</v>
      </c>
      <c r="Z8">
        <f t="shared" si="7"/>
        <v>0</v>
      </c>
      <c r="AA8">
        <f t="shared" si="8"/>
        <v>2</v>
      </c>
      <c r="AB8">
        <f t="shared" si="9"/>
        <v>0</v>
      </c>
      <c r="AC8">
        <f t="shared" si="10"/>
        <v>10</v>
      </c>
      <c r="AD8">
        <f t="shared" si="11"/>
        <v>16</v>
      </c>
      <c r="AF8" s="9">
        <f t="shared" si="12"/>
        <v>6.9767441860465115E-2</v>
      </c>
      <c r="AG8" s="9">
        <f t="shared" si="13"/>
        <v>2.3255813953488372E-2</v>
      </c>
      <c r="AH8" s="9">
        <f t="shared" si="14"/>
        <v>0</v>
      </c>
      <c r="AI8" s="9">
        <f t="shared" si="15"/>
        <v>0.2558139534883721</v>
      </c>
      <c r="AJ8" s="9">
        <f t="shared" si="16"/>
        <v>0.37209302325581395</v>
      </c>
      <c r="AK8" s="9">
        <f t="shared" si="17"/>
        <v>0</v>
      </c>
      <c r="AL8" s="9">
        <f t="shared" si="18"/>
        <v>4.6511627906976744E-2</v>
      </c>
      <c r="AM8" s="9">
        <f t="shared" si="19"/>
        <v>0</v>
      </c>
      <c r="AN8" s="9">
        <f t="shared" si="20"/>
        <v>0.23255813953488372</v>
      </c>
      <c r="AO8" s="9">
        <f t="shared" si="21"/>
        <v>0.37209302325581395</v>
      </c>
    </row>
    <row r="9" spans="1:41" x14ac:dyDescent="0.2">
      <c r="A9" s="19">
        <v>2306.0029300000001</v>
      </c>
      <c r="B9" s="6" t="s">
        <v>175</v>
      </c>
      <c r="F9" t="str">
        <v/>
      </c>
      <c r="G9" t="str">
        <f>IF(ISNUMBER('formatted results'!AI9),SUM('formatted results'!AI9:AK9),"")</f>
        <v/>
      </c>
      <c r="K9" t="str">
        <v/>
      </c>
      <c r="L9" t="str">
        <f>IF(ISNUMBER('formatted results'!V9),SUM('formatted results'!V9:X9),"")</f>
        <v/>
      </c>
      <c r="O9" t="s">
        <v>647</v>
      </c>
      <c r="P9">
        <f>COUNTA(E3:E434)</f>
        <v>8</v>
      </c>
      <c r="Q9">
        <f>COUNTA(J3:J434)</f>
        <v>14</v>
      </c>
      <c r="S9" t="str">
        <v>IEEEtran</v>
      </c>
      <c r="T9">
        <v>27</v>
      </c>
      <c r="U9">
        <f t="shared" si="2"/>
        <v>17</v>
      </c>
      <c r="V9">
        <f t="shared" si="3"/>
        <v>0</v>
      </c>
      <c r="W9">
        <f t="shared" si="4"/>
        <v>0</v>
      </c>
      <c r="X9">
        <f t="shared" si="5"/>
        <v>17</v>
      </c>
      <c r="Y9">
        <f t="shared" si="6"/>
        <v>19</v>
      </c>
      <c r="Z9">
        <f t="shared" si="7"/>
        <v>0</v>
      </c>
      <c r="AA9">
        <f t="shared" si="8"/>
        <v>1</v>
      </c>
      <c r="AB9">
        <f t="shared" si="9"/>
        <v>1</v>
      </c>
      <c r="AC9">
        <f t="shared" si="10"/>
        <v>8</v>
      </c>
      <c r="AD9">
        <f t="shared" si="11"/>
        <v>10</v>
      </c>
      <c r="AF9" s="9">
        <f t="shared" si="12"/>
        <v>0.62962962962962965</v>
      </c>
      <c r="AG9" s="9">
        <f t="shared" si="13"/>
        <v>0</v>
      </c>
      <c r="AH9" s="9">
        <f t="shared" si="14"/>
        <v>0</v>
      </c>
      <c r="AI9" s="9">
        <f t="shared" si="15"/>
        <v>0.62962962962962965</v>
      </c>
      <c r="AJ9" s="9">
        <f t="shared" si="16"/>
        <v>0.70370370370370372</v>
      </c>
      <c r="AK9" s="9">
        <f t="shared" si="17"/>
        <v>0</v>
      </c>
      <c r="AL9" s="9">
        <f t="shared" si="18"/>
        <v>3.7037037037037035E-2</v>
      </c>
      <c r="AM9" s="9">
        <f t="shared" si="19"/>
        <v>3.7037037037037035E-2</v>
      </c>
      <c r="AN9" s="9">
        <f t="shared" si="20"/>
        <v>0.29629629629629628</v>
      </c>
      <c r="AO9" s="9">
        <f t="shared" si="21"/>
        <v>0.37037037037037035</v>
      </c>
    </row>
    <row r="10" spans="1:41" x14ac:dyDescent="0.2">
      <c r="A10" s="19">
        <v>2306.1062999999999</v>
      </c>
      <c r="B10" s="6" t="s">
        <v>175</v>
      </c>
      <c r="F10">
        <v>0</v>
      </c>
      <c r="G10">
        <f>IF(ISNUMBER('formatted results'!AI10),SUM('formatted results'!AI10:AK10),"")</f>
        <v>0</v>
      </c>
      <c r="K10">
        <v>0</v>
      </c>
      <c r="L10">
        <f>IF(ISNUMBER('formatted results'!V10),SUM('formatted results'!V10:X10),"")</f>
        <v>1</v>
      </c>
      <c r="O10" t="s">
        <v>649</v>
      </c>
      <c r="P10">
        <f>COUNTIFS(_xlfn.ANCHORARRAY(F3),1)</f>
        <v>61</v>
      </c>
      <c r="Q10">
        <f>COUNTIF(_xlfn.ANCHORARRAY(K3), 1)</f>
        <v>28</v>
      </c>
      <c r="S10" t="str">
        <v>elsarticle</v>
      </c>
      <c r="T10">
        <v>26</v>
      </c>
      <c r="U10">
        <f t="shared" si="2"/>
        <v>5</v>
      </c>
      <c r="V10">
        <f t="shared" si="3"/>
        <v>0</v>
      </c>
      <c r="W10">
        <f t="shared" si="4"/>
        <v>0</v>
      </c>
      <c r="X10">
        <f t="shared" si="5"/>
        <v>8</v>
      </c>
      <c r="Y10">
        <f t="shared" si="6"/>
        <v>13</v>
      </c>
      <c r="Z10">
        <f t="shared" si="7"/>
        <v>0</v>
      </c>
      <c r="AA10">
        <f t="shared" si="8"/>
        <v>0</v>
      </c>
      <c r="AB10">
        <f t="shared" si="9"/>
        <v>0</v>
      </c>
      <c r="AC10">
        <f t="shared" si="10"/>
        <v>6</v>
      </c>
      <c r="AD10">
        <f t="shared" si="11"/>
        <v>10</v>
      </c>
      <c r="AF10" s="9">
        <f t="shared" si="12"/>
        <v>0.19230769230769232</v>
      </c>
      <c r="AG10" s="9">
        <f t="shared" si="13"/>
        <v>0</v>
      </c>
      <c r="AH10" s="9">
        <f t="shared" si="14"/>
        <v>0</v>
      </c>
      <c r="AI10" s="9">
        <f t="shared" si="15"/>
        <v>0.30769230769230771</v>
      </c>
      <c r="AJ10" s="9">
        <f t="shared" si="16"/>
        <v>0.5</v>
      </c>
      <c r="AK10" s="9">
        <f t="shared" si="17"/>
        <v>0</v>
      </c>
      <c r="AL10" s="9">
        <f t="shared" si="18"/>
        <v>0</v>
      </c>
      <c r="AM10" s="9">
        <f t="shared" si="19"/>
        <v>0</v>
      </c>
      <c r="AN10" s="9">
        <f t="shared" si="20"/>
        <v>0.23076923076923078</v>
      </c>
      <c r="AO10" s="9">
        <f t="shared" si="21"/>
        <v>0.38461538461538464</v>
      </c>
    </row>
    <row r="11" spans="1:41" x14ac:dyDescent="0.2">
      <c r="A11" s="19">
        <v>2306.00009</v>
      </c>
      <c r="B11" s="6" t="s">
        <v>99</v>
      </c>
      <c r="F11">
        <v>0</v>
      </c>
      <c r="G11">
        <f>IF(ISNUMBER('formatted results'!AI11),SUM('formatted results'!AI11:AK11),"")</f>
        <v>0</v>
      </c>
      <c r="K11">
        <v>0</v>
      </c>
      <c r="L11">
        <f>IF(ISNUMBER('formatted results'!V11),SUM('formatted results'!V11:X11),"")</f>
        <v>0</v>
      </c>
      <c r="O11" t="s">
        <v>650</v>
      </c>
      <c r="P11">
        <f>COUNTIF(G3:G434,"&gt;0")</f>
        <v>95</v>
      </c>
      <c r="Q11">
        <f>COUNTIF(L3:L434,"&gt;0")</f>
        <v>65</v>
      </c>
      <c r="S11" t="str">
        <v>revtex4-1</v>
      </c>
      <c r="T11">
        <v>23</v>
      </c>
      <c r="U11">
        <f t="shared" si="2"/>
        <v>0</v>
      </c>
      <c r="V11">
        <f t="shared" si="3"/>
        <v>0</v>
      </c>
      <c r="W11">
        <f t="shared" si="4"/>
        <v>0</v>
      </c>
      <c r="X11">
        <f t="shared" si="5"/>
        <v>7</v>
      </c>
      <c r="Y11">
        <f t="shared" si="6"/>
        <v>12</v>
      </c>
      <c r="Z11">
        <f t="shared" si="7"/>
        <v>0</v>
      </c>
      <c r="AA11">
        <f t="shared" si="8"/>
        <v>0</v>
      </c>
      <c r="AB11">
        <f t="shared" si="9"/>
        <v>0</v>
      </c>
      <c r="AC11">
        <f t="shared" si="10"/>
        <v>7</v>
      </c>
      <c r="AD11">
        <f t="shared" si="11"/>
        <v>12</v>
      </c>
      <c r="AF11" s="9">
        <f t="shared" si="12"/>
        <v>0</v>
      </c>
      <c r="AG11" s="9">
        <f t="shared" si="13"/>
        <v>0</v>
      </c>
      <c r="AH11" s="9">
        <f t="shared" si="14"/>
        <v>0</v>
      </c>
      <c r="AI11" s="9">
        <f t="shared" si="15"/>
        <v>0.30434782608695654</v>
      </c>
      <c r="AJ11" s="9">
        <f t="shared" si="16"/>
        <v>0.52173913043478259</v>
      </c>
      <c r="AK11" s="9">
        <f t="shared" si="17"/>
        <v>0</v>
      </c>
      <c r="AL11" s="9">
        <f t="shared" si="18"/>
        <v>0</v>
      </c>
      <c r="AM11" s="9">
        <f t="shared" si="19"/>
        <v>0</v>
      </c>
      <c r="AN11" s="9">
        <f t="shared" si="20"/>
        <v>0.30434782608695654</v>
      </c>
      <c r="AO11" s="9">
        <f t="shared" si="21"/>
        <v>0.52173913043478259</v>
      </c>
    </row>
    <row r="12" spans="1:41" x14ac:dyDescent="0.2">
      <c r="A12" s="19">
        <v>2306.0002500000001</v>
      </c>
      <c r="B12" s="6" t="s">
        <v>99</v>
      </c>
      <c r="F12" t="str">
        <v/>
      </c>
      <c r="G12" t="str">
        <f>IF(ISNUMBER('formatted results'!AI12),SUM('formatted results'!AI12:AK12),"")</f>
        <v/>
      </c>
      <c r="K12" t="str">
        <v/>
      </c>
      <c r="L12" t="str">
        <f>IF(ISNUMBER('formatted results'!V12),SUM('formatted results'!V12:X12),"")</f>
        <v/>
      </c>
      <c r="S12" t="str">
        <v>acmart</v>
      </c>
      <c r="T12">
        <v>21</v>
      </c>
      <c r="U12">
        <f t="shared" si="2"/>
        <v>4</v>
      </c>
      <c r="V12">
        <f t="shared" si="3"/>
        <v>0</v>
      </c>
      <c r="W12">
        <f t="shared" si="4"/>
        <v>0</v>
      </c>
      <c r="X12">
        <f t="shared" si="5"/>
        <v>6</v>
      </c>
      <c r="Y12">
        <f t="shared" si="6"/>
        <v>11</v>
      </c>
      <c r="Z12">
        <f t="shared" si="7"/>
        <v>0</v>
      </c>
      <c r="AA12">
        <f t="shared" si="8"/>
        <v>0</v>
      </c>
      <c r="AB12">
        <f t="shared" si="9"/>
        <v>0</v>
      </c>
      <c r="AC12">
        <f t="shared" si="10"/>
        <v>5</v>
      </c>
      <c r="AD12">
        <f t="shared" si="11"/>
        <v>10</v>
      </c>
      <c r="AF12" s="9">
        <f t="shared" si="12"/>
        <v>0.19047619047619047</v>
      </c>
      <c r="AG12" s="9">
        <f t="shared" si="13"/>
        <v>0</v>
      </c>
      <c r="AH12" s="9">
        <f t="shared" si="14"/>
        <v>0</v>
      </c>
      <c r="AI12" s="9">
        <f t="shared" si="15"/>
        <v>0.2857142857142857</v>
      </c>
      <c r="AJ12" s="9">
        <f t="shared" si="16"/>
        <v>0.52380952380952384</v>
      </c>
      <c r="AK12" s="9">
        <f t="shared" si="17"/>
        <v>0</v>
      </c>
      <c r="AL12" s="9">
        <f t="shared" si="18"/>
        <v>0</v>
      </c>
      <c r="AM12" s="9">
        <f t="shared" si="19"/>
        <v>0</v>
      </c>
      <c r="AN12" s="9">
        <f t="shared" si="20"/>
        <v>0.23809523809523808</v>
      </c>
      <c r="AO12" s="9">
        <f t="shared" si="21"/>
        <v>0.47619047619047616</v>
      </c>
    </row>
    <row r="13" spans="1:41" x14ac:dyDescent="0.2">
      <c r="A13" s="19">
        <v>2306.0022899999999</v>
      </c>
      <c r="B13" s="6" t="s">
        <v>99</v>
      </c>
      <c r="C13" t="s">
        <v>644</v>
      </c>
      <c r="F13">
        <v>0</v>
      </c>
      <c r="G13">
        <f>IF(ISNUMBER('formatted results'!AI13),SUM('formatted results'!AI13:AK13),"")</f>
        <v>0</v>
      </c>
      <c r="K13">
        <v>0</v>
      </c>
      <c r="L13">
        <f>IF(ISNUMBER('formatted results'!V13),SUM('formatted results'!V13:X13),"")</f>
        <v>0</v>
      </c>
      <c r="O13" t="s">
        <v>648</v>
      </c>
      <c r="S13" t="str">
        <v>llncs</v>
      </c>
      <c r="T13">
        <v>8</v>
      </c>
      <c r="U13">
        <f t="shared" si="2"/>
        <v>1</v>
      </c>
      <c r="V13">
        <f t="shared" si="3"/>
        <v>0</v>
      </c>
      <c r="W13">
        <f t="shared" si="4"/>
        <v>0</v>
      </c>
      <c r="X13">
        <f t="shared" si="5"/>
        <v>1</v>
      </c>
      <c r="Y13">
        <f t="shared" si="6"/>
        <v>0</v>
      </c>
      <c r="Z13">
        <f t="shared" si="7"/>
        <v>0</v>
      </c>
      <c r="AA13">
        <f t="shared" si="8"/>
        <v>1</v>
      </c>
      <c r="AB13">
        <f t="shared" si="9"/>
        <v>0</v>
      </c>
      <c r="AC13">
        <f t="shared" si="10"/>
        <v>0</v>
      </c>
      <c r="AD13">
        <f t="shared" si="11"/>
        <v>0</v>
      </c>
      <c r="AF13" s="9">
        <f t="shared" si="12"/>
        <v>0.125</v>
      </c>
      <c r="AG13" s="9">
        <f t="shared" si="13"/>
        <v>0</v>
      </c>
      <c r="AH13" s="9">
        <f t="shared" si="14"/>
        <v>0</v>
      </c>
      <c r="AI13" s="9">
        <f t="shared" si="15"/>
        <v>0.125</v>
      </c>
      <c r="AJ13" s="9">
        <f t="shared" si="16"/>
        <v>0</v>
      </c>
      <c r="AK13" s="9">
        <f t="shared" si="17"/>
        <v>0</v>
      </c>
      <c r="AL13" s="9">
        <f t="shared" si="18"/>
        <v>0.125</v>
      </c>
      <c r="AM13" s="9">
        <f t="shared" si="19"/>
        <v>0</v>
      </c>
      <c r="AN13" s="9">
        <f t="shared" si="20"/>
        <v>0</v>
      </c>
      <c r="AO13" s="9">
        <f t="shared" si="21"/>
        <v>0</v>
      </c>
    </row>
    <row r="14" spans="1:41" x14ac:dyDescent="0.2">
      <c r="A14" s="19">
        <v>2306.0024800000001</v>
      </c>
      <c r="B14" s="6" t="s">
        <v>99</v>
      </c>
      <c r="F14">
        <v>0</v>
      </c>
      <c r="G14">
        <f>IF(ISNUMBER('formatted results'!AI14),SUM('formatted results'!AI14:AK14),"")</f>
        <v>1</v>
      </c>
      <c r="K14">
        <v>0</v>
      </c>
      <c r="L14">
        <f>IF(ISNUMBER('formatted results'!V14),SUM('formatted results'!V14:X14),"")</f>
        <v>1</v>
      </c>
      <c r="P14" s="10" t="s">
        <v>612</v>
      </c>
      <c r="Q14" s="10" t="s">
        <v>613</v>
      </c>
      <c r="S14" t="str">
        <v>mnras</v>
      </c>
      <c r="T14">
        <v>8</v>
      </c>
      <c r="U14">
        <f t="shared" si="2"/>
        <v>2</v>
      </c>
      <c r="V14">
        <f t="shared" si="3"/>
        <v>0</v>
      </c>
      <c r="W14">
        <f t="shared" si="4"/>
        <v>0</v>
      </c>
      <c r="X14">
        <f t="shared" si="5"/>
        <v>2</v>
      </c>
      <c r="Y14">
        <f t="shared" si="6"/>
        <v>2</v>
      </c>
      <c r="Z14">
        <f t="shared" si="7"/>
        <v>0</v>
      </c>
      <c r="AA14">
        <f t="shared" si="8"/>
        <v>0</v>
      </c>
      <c r="AB14">
        <f t="shared" si="9"/>
        <v>0</v>
      </c>
      <c r="AC14">
        <f t="shared" si="10"/>
        <v>0</v>
      </c>
      <c r="AD14">
        <f t="shared" si="11"/>
        <v>1</v>
      </c>
      <c r="AF14" s="9">
        <f t="shared" si="12"/>
        <v>0.25</v>
      </c>
      <c r="AG14" s="9">
        <f t="shared" si="13"/>
        <v>0</v>
      </c>
      <c r="AH14" s="9">
        <f t="shared" si="14"/>
        <v>0</v>
      </c>
      <c r="AI14" s="9">
        <f t="shared" si="15"/>
        <v>0.25</v>
      </c>
      <c r="AJ14" s="9">
        <f t="shared" si="16"/>
        <v>0.25</v>
      </c>
      <c r="AK14" s="9">
        <f t="shared" si="17"/>
        <v>0</v>
      </c>
      <c r="AL14" s="9">
        <f t="shared" si="18"/>
        <v>0</v>
      </c>
      <c r="AM14" s="9">
        <f t="shared" si="19"/>
        <v>0</v>
      </c>
      <c r="AN14" s="9">
        <f t="shared" si="20"/>
        <v>0</v>
      </c>
      <c r="AO14" s="9">
        <f t="shared" si="21"/>
        <v>0.125</v>
      </c>
    </row>
    <row r="15" spans="1:41" x14ac:dyDescent="0.2">
      <c r="A15" s="19">
        <v>2306.00378</v>
      </c>
      <c r="B15" s="6" t="s">
        <v>99</v>
      </c>
      <c r="F15" t="str">
        <v/>
      </c>
      <c r="G15" t="str">
        <f>IF(ISNUMBER('formatted results'!AI15),SUM('formatted results'!AI15:AK15),"")</f>
        <v/>
      </c>
      <c r="K15" t="str">
        <v/>
      </c>
      <c r="L15" t="str">
        <f>IF(ISNUMBER('formatted results'!V15),SUM('formatted results'!V15:X15),"")</f>
        <v/>
      </c>
      <c r="O15" t="s">
        <v>623</v>
      </c>
      <c r="P15" s="9">
        <f>P7/P$6</f>
        <v>0.21929824561403508</v>
      </c>
      <c r="Q15" s="9">
        <f>Q7/Q$6</f>
        <v>0</v>
      </c>
      <c r="S15" t="str">
        <v>revtex4</v>
      </c>
      <c r="T15">
        <v>7</v>
      </c>
      <c r="U15">
        <f t="shared" si="2"/>
        <v>0</v>
      </c>
      <c r="V15">
        <f t="shared" si="3"/>
        <v>0</v>
      </c>
      <c r="W15">
        <f t="shared" si="4"/>
        <v>1</v>
      </c>
      <c r="X15">
        <f t="shared" si="5"/>
        <v>2</v>
      </c>
      <c r="Y15">
        <f t="shared" si="6"/>
        <v>4</v>
      </c>
      <c r="Z15">
        <f t="shared" si="7"/>
        <v>0</v>
      </c>
      <c r="AA15">
        <f t="shared" si="8"/>
        <v>1</v>
      </c>
      <c r="AB15">
        <f t="shared" si="9"/>
        <v>1</v>
      </c>
      <c r="AC15">
        <f t="shared" si="10"/>
        <v>2</v>
      </c>
      <c r="AD15">
        <f t="shared" si="11"/>
        <v>4</v>
      </c>
      <c r="AF15" s="9">
        <f t="shared" si="12"/>
        <v>0</v>
      </c>
      <c r="AG15" s="9">
        <f t="shared" si="13"/>
        <v>0</v>
      </c>
      <c r="AH15" s="9">
        <f t="shared" si="14"/>
        <v>0.14285714285714285</v>
      </c>
      <c r="AI15" s="9">
        <f t="shared" si="15"/>
        <v>0.2857142857142857</v>
      </c>
      <c r="AJ15" s="9">
        <f t="shared" si="16"/>
        <v>0.5714285714285714</v>
      </c>
      <c r="AK15" s="9">
        <f t="shared" si="17"/>
        <v>0</v>
      </c>
      <c r="AL15" s="9">
        <f t="shared" si="18"/>
        <v>0.14285714285714285</v>
      </c>
      <c r="AM15" s="9">
        <f t="shared" si="19"/>
        <v>0.14285714285714285</v>
      </c>
      <c r="AN15" s="9">
        <f t="shared" si="20"/>
        <v>0.2857142857142857</v>
      </c>
      <c r="AO15" s="9">
        <f t="shared" si="21"/>
        <v>0.5714285714285714</v>
      </c>
    </row>
    <row r="16" spans="1:41" x14ac:dyDescent="0.2">
      <c r="A16" s="19">
        <v>2306.0046400000001</v>
      </c>
      <c r="B16" s="6" t="s">
        <v>99</v>
      </c>
      <c r="C16" t="s">
        <v>644</v>
      </c>
      <c r="F16">
        <v>0</v>
      </c>
      <c r="G16">
        <f>IF(ISNUMBER('formatted results'!AI16),SUM('formatted results'!AI16:AK16),"")</f>
        <v>0</v>
      </c>
      <c r="K16">
        <v>0</v>
      </c>
      <c r="L16">
        <f>IF(ISNUMBER('formatted results'!V16),SUM('formatted results'!V16:X16),"")</f>
        <v>0</v>
      </c>
      <c r="O16" t="s">
        <v>624</v>
      </c>
      <c r="P16" s="9">
        <f t="shared" ref="P16:Q19" si="22">P8/P$6</f>
        <v>8.771929824561403E-3</v>
      </c>
      <c r="Q16" s="9">
        <f>Q8/Q$6</f>
        <v>0.1</v>
      </c>
      <c r="S16" t="str">
        <v>INTERSPEECH2023</v>
      </c>
      <c r="T16">
        <v>4</v>
      </c>
      <c r="U16">
        <f t="shared" si="2"/>
        <v>4</v>
      </c>
      <c r="V16">
        <f t="shared" si="3"/>
        <v>0</v>
      </c>
      <c r="W16">
        <f t="shared" si="4"/>
        <v>0</v>
      </c>
      <c r="X16">
        <f t="shared" si="5"/>
        <v>4</v>
      </c>
      <c r="Y16">
        <f t="shared" si="6"/>
        <v>1</v>
      </c>
      <c r="Z16">
        <f t="shared" si="7"/>
        <v>0</v>
      </c>
      <c r="AA16">
        <f t="shared" si="8"/>
        <v>0</v>
      </c>
      <c r="AB16">
        <f t="shared" si="9"/>
        <v>0</v>
      </c>
      <c r="AC16">
        <f t="shared" si="10"/>
        <v>0</v>
      </c>
      <c r="AD16">
        <f t="shared" si="11"/>
        <v>1</v>
      </c>
      <c r="AF16" s="9">
        <f t="shared" si="12"/>
        <v>1</v>
      </c>
      <c r="AG16" s="9">
        <f t="shared" si="13"/>
        <v>0</v>
      </c>
      <c r="AH16" s="9">
        <f t="shared" si="14"/>
        <v>0</v>
      </c>
      <c r="AI16" s="9">
        <f t="shared" si="15"/>
        <v>1</v>
      </c>
      <c r="AJ16" s="9">
        <f t="shared" si="16"/>
        <v>0.25</v>
      </c>
      <c r="AK16" s="9">
        <f t="shared" si="17"/>
        <v>0</v>
      </c>
      <c r="AL16" s="9">
        <f t="shared" si="18"/>
        <v>0</v>
      </c>
      <c r="AM16" s="9">
        <f t="shared" si="19"/>
        <v>0</v>
      </c>
      <c r="AN16" s="9">
        <f t="shared" si="20"/>
        <v>0</v>
      </c>
      <c r="AO16" s="9">
        <f t="shared" si="21"/>
        <v>0.25</v>
      </c>
    </row>
    <row r="17" spans="1:41" x14ac:dyDescent="0.2">
      <c r="A17" s="19">
        <v>2306.00479</v>
      </c>
      <c r="B17" s="6" t="s">
        <v>99</v>
      </c>
      <c r="F17">
        <v>0</v>
      </c>
      <c r="G17">
        <f>IF(ISNUMBER('formatted results'!AI17),SUM('formatted results'!AI17:AK17),"")</f>
        <v>2</v>
      </c>
      <c r="K17">
        <v>0</v>
      </c>
      <c r="L17">
        <f>IF(ISNUMBER('formatted results'!V17),SUM('formatted results'!V17:X17),"")</f>
        <v>2</v>
      </c>
      <c r="O17" t="s">
        <v>647</v>
      </c>
      <c r="P17" s="9">
        <f t="shared" si="22"/>
        <v>2.3391812865497075E-2</v>
      </c>
      <c r="Q17" s="9">
        <f t="shared" si="22"/>
        <v>4.1176470588235294E-2</v>
      </c>
      <c r="S17" t="str">
        <v>sn-jnl</v>
      </c>
      <c r="T17">
        <v>4</v>
      </c>
      <c r="U17">
        <f t="shared" si="2"/>
        <v>0</v>
      </c>
      <c r="V17">
        <f t="shared" si="3"/>
        <v>0</v>
      </c>
      <c r="W17">
        <f t="shared" si="4"/>
        <v>1</v>
      </c>
      <c r="X17">
        <f t="shared" si="5"/>
        <v>2</v>
      </c>
      <c r="Y17">
        <f t="shared" si="6"/>
        <v>4</v>
      </c>
      <c r="Z17">
        <f t="shared" si="7"/>
        <v>0</v>
      </c>
      <c r="AA17">
        <f t="shared" si="8"/>
        <v>0</v>
      </c>
      <c r="AB17">
        <f t="shared" si="9"/>
        <v>0</v>
      </c>
      <c r="AC17">
        <f t="shared" si="10"/>
        <v>2</v>
      </c>
      <c r="AD17">
        <f t="shared" si="11"/>
        <v>3</v>
      </c>
      <c r="AF17" s="9">
        <f t="shared" si="12"/>
        <v>0</v>
      </c>
      <c r="AG17" s="9">
        <f t="shared" si="13"/>
        <v>0</v>
      </c>
      <c r="AH17" s="9">
        <f t="shared" si="14"/>
        <v>0.25</v>
      </c>
      <c r="AI17" s="9">
        <f t="shared" si="15"/>
        <v>0.5</v>
      </c>
      <c r="AJ17" s="9">
        <f t="shared" si="16"/>
        <v>1</v>
      </c>
      <c r="AK17" s="9">
        <f t="shared" si="17"/>
        <v>0</v>
      </c>
      <c r="AL17" s="9">
        <f t="shared" si="18"/>
        <v>0</v>
      </c>
      <c r="AM17" s="9">
        <f t="shared" si="19"/>
        <v>0</v>
      </c>
      <c r="AN17" s="9">
        <f t="shared" si="20"/>
        <v>0.5</v>
      </c>
      <c r="AO17" s="9">
        <f t="shared" si="21"/>
        <v>0.75</v>
      </c>
    </row>
    <row r="18" spans="1:41" x14ac:dyDescent="0.2">
      <c r="A18" s="19">
        <v>2306.0057499999998</v>
      </c>
      <c r="B18" s="6" t="s">
        <v>99</v>
      </c>
      <c r="F18">
        <v>0</v>
      </c>
      <c r="G18">
        <f>IF(ISNUMBER('formatted results'!AI18),SUM('formatted results'!AI18:AK18),"")</f>
        <v>0</v>
      </c>
      <c r="K18">
        <v>0</v>
      </c>
      <c r="L18">
        <f>IF(ISNUMBER('formatted results'!V18),SUM('formatted results'!V18:X18),"")</f>
        <v>0</v>
      </c>
      <c r="O18" t="s">
        <v>649</v>
      </c>
      <c r="P18" s="9">
        <f t="shared" si="22"/>
        <v>0.17836257309941519</v>
      </c>
      <c r="Q18" s="9">
        <f t="shared" si="22"/>
        <v>8.2352941176470587E-2</v>
      </c>
      <c r="S18" t="str">
        <v>achemso</v>
      </c>
      <c r="T18">
        <v>3</v>
      </c>
      <c r="U18">
        <f t="shared" si="2"/>
        <v>0</v>
      </c>
      <c r="V18">
        <f t="shared" si="3"/>
        <v>0</v>
      </c>
      <c r="W18">
        <f t="shared" si="4"/>
        <v>0</v>
      </c>
      <c r="X18">
        <f t="shared" si="5"/>
        <v>1</v>
      </c>
      <c r="Y18">
        <f t="shared" si="6"/>
        <v>1</v>
      </c>
      <c r="Z18">
        <f t="shared" si="7"/>
        <v>0</v>
      </c>
      <c r="AA18">
        <f t="shared" si="8"/>
        <v>0</v>
      </c>
      <c r="AB18">
        <f t="shared" si="9"/>
        <v>0</v>
      </c>
      <c r="AC18">
        <f t="shared" si="10"/>
        <v>1</v>
      </c>
      <c r="AD18">
        <f t="shared" si="11"/>
        <v>2</v>
      </c>
      <c r="AF18" s="9">
        <f t="shared" si="12"/>
        <v>0</v>
      </c>
      <c r="AG18" s="9">
        <f t="shared" si="13"/>
        <v>0</v>
      </c>
      <c r="AH18" s="9">
        <f t="shared" si="14"/>
        <v>0</v>
      </c>
      <c r="AI18" s="9">
        <f t="shared" si="15"/>
        <v>0.33333333333333331</v>
      </c>
      <c r="AJ18" s="9">
        <f t="shared" si="16"/>
        <v>0.33333333333333331</v>
      </c>
      <c r="AK18" s="9">
        <f t="shared" si="17"/>
        <v>0</v>
      </c>
      <c r="AL18" s="9">
        <f t="shared" si="18"/>
        <v>0</v>
      </c>
      <c r="AM18" s="9">
        <f t="shared" si="19"/>
        <v>0</v>
      </c>
      <c r="AN18" s="9">
        <f t="shared" si="20"/>
        <v>0.33333333333333331</v>
      </c>
      <c r="AO18" s="9">
        <f t="shared" si="21"/>
        <v>0.66666666666666663</v>
      </c>
    </row>
    <row r="19" spans="1:41" x14ac:dyDescent="0.2">
      <c r="A19" s="19">
        <v>2306.0084499999998</v>
      </c>
      <c r="B19" s="6" t="s">
        <v>99</v>
      </c>
      <c r="F19">
        <v>0</v>
      </c>
      <c r="G19">
        <f>IF(ISNUMBER('formatted results'!AI19),SUM('formatted results'!AI19:AK19),"")</f>
        <v>2</v>
      </c>
      <c r="K19">
        <v>0</v>
      </c>
      <c r="L19">
        <f>IF(ISNUMBER('formatted results'!V19),SUM('formatted results'!V19:X19),"")</f>
        <v>2</v>
      </c>
      <c r="O19" t="s">
        <v>650</v>
      </c>
      <c r="P19" s="9">
        <f t="shared" si="22"/>
        <v>0.27777777777777779</v>
      </c>
      <c r="Q19" s="9">
        <f t="shared" si="22"/>
        <v>0.19117647058823528</v>
      </c>
      <c r="S19" t="str">
        <v>iopart</v>
      </c>
      <c r="T19">
        <v>3</v>
      </c>
      <c r="U19">
        <f t="shared" si="2"/>
        <v>0</v>
      </c>
      <c r="V19">
        <f t="shared" si="3"/>
        <v>0</v>
      </c>
      <c r="W19">
        <f t="shared" si="4"/>
        <v>0</v>
      </c>
      <c r="X19">
        <f t="shared" si="5"/>
        <v>2</v>
      </c>
      <c r="Y19">
        <f t="shared" si="6"/>
        <v>3</v>
      </c>
      <c r="Z19">
        <f t="shared" si="7"/>
        <v>0</v>
      </c>
      <c r="AA19">
        <f t="shared" si="8"/>
        <v>0</v>
      </c>
      <c r="AB19">
        <f t="shared" si="9"/>
        <v>0</v>
      </c>
      <c r="AC19">
        <f t="shared" si="10"/>
        <v>2</v>
      </c>
      <c r="AD19">
        <f t="shared" si="11"/>
        <v>3</v>
      </c>
      <c r="AF19" s="9">
        <f t="shared" si="12"/>
        <v>0</v>
      </c>
      <c r="AG19" s="9">
        <f t="shared" si="13"/>
        <v>0</v>
      </c>
      <c r="AH19" s="9">
        <f t="shared" si="14"/>
        <v>0</v>
      </c>
      <c r="AI19" s="9">
        <f t="shared" si="15"/>
        <v>0.66666666666666663</v>
      </c>
      <c r="AJ19" s="9">
        <f t="shared" si="16"/>
        <v>1</v>
      </c>
      <c r="AK19" s="9">
        <f t="shared" si="17"/>
        <v>0</v>
      </c>
      <c r="AL19" s="9">
        <f t="shared" si="18"/>
        <v>0</v>
      </c>
      <c r="AM19" s="9">
        <f t="shared" si="19"/>
        <v>0</v>
      </c>
      <c r="AN19" s="9">
        <f t="shared" si="20"/>
        <v>0.66666666666666663</v>
      </c>
      <c r="AO19" s="9">
        <f t="shared" si="21"/>
        <v>1</v>
      </c>
    </row>
    <row r="20" spans="1:41" x14ac:dyDescent="0.2">
      <c r="A20" s="19">
        <v>2306.01388</v>
      </c>
      <c r="B20" s="6" t="s">
        <v>99</v>
      </c>
      <c r="F20">
        <v>0</v>
      </c>
      <c r="G20">
        <f>IF(ISNUMBER('formatted results'!AI20),SUM('formatted results'!AI20:AK20),"")</f>
        <v>0</v>
      </c>
      <c r="K20">
        <v>0</v>
      </c>
      <c r="L20">
        <f>IF(ISNUMBER('formatted results'!V20),SUM('formatted results'!V20:X20),"")</f>
        <v>0</v>
      </c>
      <c r="S20" t="str">
        <v>aastex631</v>
      </c>
      <c r="T20">
        <v>2</v>
      </c>
      <c r="U20">
        <f t="shared" si="2"/>
        <v>1</v>
      </c>
      <c r="V20">
        <f t="shared" si="3"/>
        <v>0</v>
      </c>
      <c r="W20">
        <f t="shared" si="4"/>
        <v>0</v>
      </c>
      <c r="X20">
        <f t="shared" si="5"/>
        <v>0</v>
      </c>
      <c r="Y20">
        <f t="shared" si="6"/>
        <v>1</v>
      </c>
      <c r="Z20">
        <f t="shared" si="7"/>
        <v>0</v>
      </c>
      <c r="AA20">
        <f t="shared" si="8"/>
        <v>0</v>
      </c>
      <c r="AB20">
        <f t="shared" si="9"/>
        <v>0</v>
      </c>
      <c r="AC20">
        <f t="shared" si="10"/>
        <v>0</v>
      </c>
      <c r="AD20">
        <f t="shared" si="11"/>
        <v>0</v>
      </c>
      <c r="AF20" s="9">
        <f t="shared" si="12"/>
        <v>0.5</v>
      </c>
      <c r="AG20" s="9">
        <f t="shared" si="13"/>
        <v>0</v>
      </c>
      <c r="AH20" s="9">
        <f t="shared" si="14"/>
        <v>0</v>
      </c>
      <c r="AI20" s="9">
        <f t="shared" si="15"/>
        <v>0</v>
      </c>
      <c r="AJ20" s="9">
        <f t="shared" si="16"/>
        <v>0.5</v>
      </c>
      <c r="AK20" s="9">
        <f t="shared" si="17"/>
        <v>0</v>
      </c>
      <c r="AL20" s="9">
        <f t="shared" si="18"/>
        <v>0</v>
      </c>
      <c r="AM20" s="9">
        <f t="shared" si="19"/>
        <v>0</v>
      </c>
      <c r="AN20" s="9">
        <f t="shared" si="20"/>
        <v>0</v>
      </c>
      <c r="AO20" s="9">
        <f t="shared" si="21"/>
        <v>0</v>
      </c>
    </row>
    <row r="21" spans="1:41" x14ac:dyDescent="0.2">
      <c r="A21" s="19">
        <v>2306.0169099999998</v>
      </c>
      <c r="B21" s="6" t="s">
        <v>99</v>
      </c>
      <c r="C21" t="s">
        <v>628</v>
      </c>
      <c r="F21">
        <v>0</v>
      </c>
      <c r="G21">
        <f>IF(ISNUMBER('formatted results'!AI21),SUM('formatted results'!AI21:AK21),"")</f>
        <v>0</v>
      </c>
      <c r="K21">
        <v>0</v>
      </c>
      <c r="L21">
        <f>IF(ISNUMBER('formatted results'!V21),SUM('formatted results'!V21:X21),"")</f>
        <v>0</v>
      </c>
      <c r="S21" t="str">
        <v>agujournal2019</v>
      </c>
      <c r="T21">
        <v>2</v>
      </c>
      <c r="U21">
        <f t="shared" si="2"/>
        <v>1</v>
      </c>
      <c r="V21">
        <f t="shared" si="3"/>
        <v>0</v>
      </c>
      <c r="W21">
        <f t="shared" si="4"/>
        <v>0</v>
      </c>
      <c r="X21">
        <f t="shared" si="5"/>
        <v>1</v>
      </c>
      <c r="Y21">
        <f t="shared" si="6"/>
        <v>2</v>
      </c>
      <c r="Z21">
        <f t="shared" si="7"/>
        <v>0</v>
      </c>
      <c r="AA21">
        <f t="shared" si="8"/>
        <v>0</v>
      </c>
      <c r="AB21">
        <f t="shared" si="9"/>
        <v>0</v>
      </c>
      <c r="AC21">
        <f t="shared" si="10"/>
        <v>1</v>
      </c>
      <c r="AD21">
        <f t="shared" si="11"/>
        <v>2</v>
      </c>
      <c r="AF21" s="9">
        <f t="shared" si="12"/>
        <v>0.5</v>
      </c>
      <c r="AG21" s="9">
        <f t="shared" si="13"/>
        <v>0</v>
      </c>
      <c r="AH21" s="9">
        <f t="shared" si="14"/>
        <v>0</v>
      </c>
      <c r="AI21" s="9">
        <f t="shared" si="15"/>
        <v>0.5</v>
      </c>
      <c r="AJ21" s="9">
        <f t="shared" si="16"/>
        <v>1</v>
      </c>
      <c r="AK21" s="9">
        <f t="shared" si="17"/>
        <v>0</v>
      </c>
      <c r="AL21" s="9">
        <f t="shared" si="18"/>
        <v>0</v>
      </c>
      <c r="AM21" s="9">
        <f t="shared" si="19"/>
        <v>0</v>
      </c>
      <c r="AN21" s="9">
        <f t="shared" si="20"/>
        <v>0.5</v>
      </c>
      <c r="AO21" s="9">
        <f t="shared" si="21"/>
        <v>1</v>
      </c>
    </row>
    <row r="22" spans="1:41" x14ac:dyDescent="0.2">
      <c r="A22" s="19">
        <v>2306.03395</v>
      </c>
      <c r="B22" s="6" t="s">
        <v>99</v>
      </c>
      <c r="F22" t="str">
        <v/>
      </c>
      <c r="G22" t="str">
        <f>IF(ISNUMBER('formatted results'!AI22),SUM('formatted results'!AI22:AK22),"")</f>
        <v/>
      </c>
      <c r="K22" t="str">
        <v/>
      </c>
      <c r="L22" t="str">
        <f>IF(ISNUMBER('formatted results'!V22),SUM('formatted results'!V22:X22),"")</f>
        <v/>
      </c>
      <c r="S22" t="str">
        <v>cas-dc</v>
      </c>
      <c r="T22">
        <v>2</v>
      </c>
      <c r="U22">
        <f t="shared" si="2"/>
        <v>0</v>
      </c>
      <c r="V22">
        <f t="shared" si="3"/>
        <v>0</v>
      </c>
      <c r="W22">
        <f t="shared" si="4"/>
        <v>0</v>
      </c>
      <c r="X22">
        <f t="shared" si="5"/>
        <v>0</v>
      </c>
      <c r="Y22">
        <f t="shared" si="6"/>
        <v>0</v>
      </c>
      <c r="Z22">
        <f t="shared" si="7"/>
        <v>0</v>
      </c>
      <c r="AA22">
        <f t="shared" si="8"/>
        <v>0</v>
      </c>
      <c r="AB22">
        <f t="shared" si="9"/>
        <v>0</v>
      </c>
      <c r="AC22">
        <f t="shared" si="10"/>
        <v>0</v>
      </c>
      <c r="AD22">
        <f t="shared" si="11"/>
        <v>0</v>
      </c>
      <c r="AF22" s="9">
        <f t="shared" si="12"/>
        <v>0</v>
      </c>
      <c r="AG22" s="9">
        <f t="shared" si="13"/>
        <v>0</v>
      </c>
      <c r="AH22" s="9">
        <f t="shared" si="14"/>
        <v>0</v>
      </c>
      <c r="AI22" s="9">
        <f t="shared" si="15"/>
        <v>0</v>
      </c>
      <c r="AJ22" s="9">
        <f t="shared" si="16"/>
        <v>0</v>
      </c>
      <c r="AK22" s="9">
        <f t="shared" si="17"/>
        <v>0</v>
      </c>
      <c r="AL22" s="9">
        <f t="shared" si="18"/>
        <v>0</v>
      </c>
      <c r="AM22" s="9">
        <f t="shared" si="19"/>
        <v>0</v>
      </c>
      <c r="AN22" s="9">
        <f t="shared" si="20"/>
        <v>0</v>
      </c>
      <c r="AO22" s="9">
        <f t="shared" si="21"/>
        <v>0</v>
      </c>
    </row>
    <row r="23" spans="1:41" x14ac:dyDescent="0.2">
      <c r="A23" s="19">
        <v>2306.0385500000002</v>
      </c>
      <c r="B23" s="6" t="s">
        <v>99</v>
      </c>
      <c r="F23">
        <v>0</v>
      </c>
      <c r="G23">
        <f>IF(ISNUMBER('formatted results'!AI23),SUM('formatted results'!AI23:AK23),"")</f>
        <v>0</v>
      </c>
      <c r="K23">
        <v>0</v>
      </c>
      <c r="L23">
        <f>IF(ISNUMBER('formatted results'!V23),SUM('formatted results'!V23:X23),"")</f>
        <v>0</v>
      </c>
      <c r="S23" t="str">
        <v>jmlr</v>
      </c>
      <c r="T23">
        <v>2</v>
      </c>
      <c r="U23">
        <f t="shared" si="2"/>
        <v>1</v>
      </c>
      <c r="V23">
        <f t="shared" si="3"/>
        <v>0</v>
      </c>
      <c r="W23">
        <f t="shared" si="4"/>
        <v>0</v>
      </c>
      <c r="X23">
        <f t="shared" si="5"/>
        <v>1</v>
      </c>
      <c r="Y23">
        <f t="shared" si="6"/>
        <v>0</v>
      </c>
      <c r="Z23">
        <f t="shared" si="7"/>
        <v>0</v>
      </c>
      <c r="AA23">
        <f t="shared" si="8"/>
        <v>0</v>
      </c>
      <c r="AB23">
        <f t="shared" si="9"/>
        <v>0</v>
      </c>
      <c r="AC23">
        <f t="shared" si="10"/>
        <v>0</v>
      </c>
      <c r="AD23">
        <f t="shared" si="11"/>
        <v>0</v>
      </c>
      <c r="AF23" s="9">
        <f t="shared" si="12"/>
        <v>0.5</v>
      </c>
      <c r="AG23" s="9">
        <f t="shared" si="13"/>
        <v>0</v>
      </c>
      <c r="AH23" s="9">
        <f t="shared" si="14"/>
        <v>0</v>
      </c>
      <c r="AI23" s="9">
        <f t="shared" si="15"/>
        <v>0.5</v>
      </c>
      <c r="AJ23" s="9">
        <f t="shared" si="16"/>
        <v>0</v>
      </c>
      <c r="AK23" s="9">
        <f t="shared" si="17"/>
        <v>0</v>
      </c>
      <c r="AL23" s="9">
        <f t="shared" si="18"/>
        <v>0</v>
      </c>
      <c r="AM23" s="9">
        <f t="shared" si="19"/>
        <v>0</v>
      </c>
      <c r="AN23" s="9">
        <f t="shared" si="20"/>
        <v>0</v>
      </c>
      <c r="AO23" s="9">
        <f t="shared" si="21"/>
        <v>0</v>
      </c>
    </row>
    <row r="24" spans="1:41" x14ac:dyDescent="0.2">
      <c r="A24" s="19">
        <v>2306.0427100000002</v>
      </c>
      <c r="B24" s="6" t="s">
        <v>99</v>
      </c>
      <c r="F24">
        <v>0</v>
      </c>
      <c r="G24">
        <f>IF(ISNUMBER('formatted results'!AI24),SUM('formatted results'!AI24:AK24),"")</f>
        <v>0</v>
      </c>
      <c r="K24">
        <v>0</v>
      </c>
      <c r="L24">
        <f>IF(ISNUMBER('formatted results'!V24),SUM('formatted results'!V24:X24),"")</f>
        <v>0</v>
      </c>
      <c r="S24" t="str">
        <v>lipics-v2021</v>
      </c>
      <c r="T24">
        <v>2</v>
      </c>
      <c r="U24">
        <f t="shared" si="2"/>
        <v>1</v>
      </c>
      <c r="V24">
        <f t="shared" si="3"/>
        <v>0</v>
      </c>
      <c r="W24">
        <f t="shared" si="4"/>
        <v>0</v>
      </c>
      <c r="X24">
        <f t="shared" si="5"/>
        <v>0</v>
      </c>
      <c r="Y24">
        <f t="shared" si="6"/>
        <v>1</v>
      </c>
      <c r="Z24">
        <f t="shared" si="7"/>
        <v>0</v>
      </c>
      <c r="AA24">
        <f t="shared" si="8"/>
        <v>0</v>
      </c>
      <c r="AB24">
        <f t="shared" si="9"/>
        <v>0</v>
      </c>
      <c r="AC24">
        <f t="shared" si="10"/>
        <v>0</v>
      </c>
      <c r="AD24">
        <f t="shared" si="11"/>
        <v>1</v>
      </c>
      <c r="AF24" s="9">
        <f t="shared" si="12"/>
        <v>0.5</v>
      </c>
      <c r="AG24" s="9">
        <f t="shared" si="13"/>
        <v>0</v>
      </c>
      <c r="AH24" s="9">
        <f t="shared" si="14"/>
        <v>0</v>
      </c>
      <c r="AI24" s="9">
        <f t="shared" si="15"/>
        <v>0</v>
      </c>
      <c r="AJ24" s="9">
        <f t="shared" si="16"/>
        <v>0.5</v>
      </c>
      <c r="AK24" s="9">
        <f t="shared" si="17"/>
        <v>0</v>
      </c>
      <c r="AL24" s="9">
        <f t="shared" si="18"/>
        <v>0</v>
      </c>
      <c r="AM24" s="9">
        <f t="shared" si="19"/>
        <v>0</v>
      </c>
      <c r="AN24" s="9">
        <f t="shared" si="20"/>
        <v>0</v>
      </c>
      <c r="AO24" s="9">
        <f t="shared" si="21"/>
        <v>0.5</v>
      </c>
    </row>
    <row r="25" spans="1:41" x14ac:dyDescent="0.2">
      <c r="A25" s="19">
        <v>2306.05701</v>
      </c>
      <c r="B25" s="6" t="s">
        <v>99</v>
      </c>
      <c r="F25">
        <v>0</v>
      </c>
      <c r="G25">
        <f>IF(ISNUMBER('formatted results'!AI25),SUM('formatted results'!AI25:AK25),"")</f>
        <v>0</v>
      </c>
      <c r="K25">
        <v>0</v>
      </c>
      <c r="L25">
        <f>IF(ISNUMBER('formatted results'!V25),SUM('formatted results'!V25:X25),"")</f>
        <v>0</v>
      </c>
      <c r="S25" t="str">
        <v>nature</v>
      </c>
      <c r="T25">
        <v>2</v>
      </c>
      <c r="U25">
        <f t="shared" si="2"/>
        <v>2</v>
      </c>
      <c r="V25">
        <f t="shared" si="3"/>
        <v>0</v>
      </c>
      <c r="W25">
        <f t="shared" si="4"/>
        <v>0</v>
      </c>
      <c r="X25">
        <f t="shared" si="5"/>
        <v>0</v>
      </c>
      <c r="Y25">
        <f t="shared" si="6"/>
        <v>2</v>
      </c>
      <c r="Z25">
        <f t="shared" si="7"/>
        <v>0</v>
      </c>
      <c r="AA25">
        <f t="shared" si="8"/>
        <v>0</v>
      </c>
      <c r="AB25">
        <f t="shared" si="9"/>
        <v>0</v>
      </c>
      <c r="AC25">
        <f t="shared" si="10"/>
        <v>0</v>
      </c>
      <c r="AD25">
        <f t="shared" si="11"/>
        <v>1</v>
      </c>
      <c r="AF25" s="9">
        <f t="shared" si="12"/>
        <v>1</v>
      </c>
      <c r="AG25" s="9">
        <f t="shared" si="13"/>
        <v>0</v>
      </c>
      <c r="AH25" s="9">
        <f t="shared" si="14"/>
        <v>0</v>
      </c>
      <c r="AI25" s="9">
        <f t="shared" si="15"/>
        <v>0</v>
      </c>
      <c r="AJ25" s="9">
        <f t="shared" si="16"/>
        <v>1</v>
      </c>
      <c r="AK25" s="9">
        <f t="shared" si="17"/>
        <v>0</v>
      </c>
      <c r="AL25" s="9">
        <f t="shared" si="18"/>
        <v>0</v>
      </c>
      <c r="AM25" s="9">
        <f t="shared" si="19"/>
        <v>0</v>
      </c>
      <c r="AN25" s="9">
        <f t="shared" si="20"/>
        <v>0</v>
      </c>
      <c r="AO25" s="9">
        <f t="shared" si="21"/>
        <v>0.5</v>
      </c>
    </row>
    <row r="26" spans="1:41" x14ac:dyDescent="0.2">
      <c r="A26" s="19">
        <v>2306.07888</v>
      </c>
      <c r="B26" s="6" t="s">
        <v>99</v>
      </c>
      <c r="C26" t="s">
        <v>612</v>
      </c>
      <c r="F26">
        <v>1</v>
      </c>
      <c r="G26">
        <f>IF(ISNUMBER('formatted results'!AI26),SUM('formatted results'!AI26:AK26),"")</f>
        <v>2</v>
      </c>
      <c r="K26">
        <v>0</v>
      </c>
      <c r="L26">
        <f>IF(ISNUMBER('formatted results'!V26),SUM('formatted results'!V26:X26),"")</f>
        <v>0</v>
      </c>
      <c r="S26" t="str">
        <v>svjour3</v>
      </c>
      <c r="T26">
        <v>2</v>
      </c>
      <c r="U26">
        <f t="shared" si="2"/>
        <v>0</v>
      </c>
      <c r="V26">
        <f t="shared" si="3"/>
        <v>0</v>
      </c>
      <c r="W26">
        <f t="shared" si="4"/>
        <v>0</v>
      </c>
      <c r="X26">
        <f t="shared" si="5"/>
        <v>1</v>
      </c>
      <c r="Y26">
        <f t="shared" si="6"/>
        <v>1</v>
      </c>
      <c r="Z26">
        <f t="shared" si="7"/>
        <v>0</v>
      </c>
      <c r="AA26">
        <f t="shared" si="8"/>
        <v>0</v>
      </c>
      <c r="AB26">
        <f t="shared" si="9"/>
        <v>0</v>
      </c>
      <c r="AC26">
        <f t="shared" si="10"/>
        <v>1</v>
      </c>
      <c r="AD26">
        <f t="shared" si="11"/>
        <v>1</v>
      </c>
      <c r="AF26" s="9">
        <f t="shared" si="12"/>
        <v>0</v>
      </c>
      <c r="AG26" s="9">
        <f t="shared" si="13"/>
        <v>0</v>
      </c>
      <c r="AH26" s="9">
        <f t="shared" si="14"/>
        <v>0</v>
      </c>
      <c r="AI26" s="9">
        <f t="shared" si="15"/>
        <v>0.5</v>
      </c>
      <c r="AJ26" s="9">
        <f t="shared" si="16"/>
        <v>0.5</v>
      </c>
      <c r="AK26" s="9">
        <f t="shared" si="17"/>
        <v>0</v>
      </c>
      <c r="AL26" s="9">
        <f t="shared" si="18"/>
        <v>0</v>
      </c>
      <c r="AM26" s="9">
        <f t="shared" si="19"/>
        <v>0</v>
      </c>
      <c r="AN26" s="9">
        <f t="shared" si="20"/>
        <v>0.5</v>
      </c>
      <c r="AO26" s="9">
        <f t="shared" si="21"/>
        <v>0.5</v>
      </c>
    </row>
    <row r="27" spans="1:41" x14ac:dyDescent="0.2">
      <c r="A27" s="19">
        <v>2306.0834500000001</v>
      </c>
      <c r="B27" s="6" t="s">
        <v>99</v>
      </c>
      <c r="F27" t="str">
        <v/>
      </c>
      <c r="G27" t="str">
        <f>IF(ISNUMBER('formatted results'!AI27),SUM('formatted results'!AI27:AK27),"")</f>
        <v/>
      </c>
      <c r="K27" t="str">
        <v/>
      </c>
      <c r="L27" t="str">
        <f>IF(ISNUMBER('formatted results'!V27),SUM('formatted results'!V27:X27),"")</f>
        <v/>
      </c>
      <c r="S27" t="str">
        <v/>
      </c>
      <c r="T27">
        <v>1</v>
      </c>
      <c r="U27">
        <f t="shared" si="2"/>
        <v>1</v>
      </c>
      <c r="V27">
        <f t="shared" si="3"/>
        <v>0</v>
      </c>
      <c r="W27">
        <f t="shared" si="4"/>
        <v>0</v>
      </c>
      <c r="X27">
        <f t="shared" si="5"/>
        <v>1</v>
      </c>
      <c r="Y27">
        <f t="shared" si="6"/>
        <v>1</v>
      </c>
      <c r="Z27">
        <f t="shared" si="7"/>
        <v>1</v>
      </c>
      <c r="AA27">
        <f t="shared" si="8"/>
        <v>0</v>
      </c>
      <c r="AB27">
        <f t="shared" si="9"/>
        <v>0</v>
      </c>
      <c r="AC27">
        <f t="shared" si="10"/>
        <v>1</v>
      </c>
      <c r="AD27">
        <f t="shared" si="11"/>
        <v>1</v>
      </c>
      <c r="AF27" s="9">
        <f t="shared" si="12"/>
        <v>1</v>
      </c>
      <c r="AG27" s="9">
        <f t="shared" si="13"/>
        <v>0</v>
      </c>
      <c r="AH27" s="9">
        <f t="shared" si="14"/>
        <v>0</v>
      </c>
      <c r="AI27" s="9">
        <f t="shared" si="15"/>
        <v>1</v>
      </c>
      <c r="AJ27" s="9">
        <f t="shared" si="16"/>
        <v>1</v>
      </c>
      <c r="AK27" s="9">
        <f t="shared" si="17"/>
        <v>1</v>
      </c>
      <c r="AL27" s="9">
        <f t="shared" si="18"/>
        <v>0</v>
      </c>
      <c r="AM27" s="9">
        <f t="shared" si="19"/>
        <v>0</v>
      </c>
      <c r="AN27" s="9">
        <f t="shared" si="20"/>
        <v>1</v>
      </c>
      <c r="AO27" s="9">
        <f t="shared" si="21"/>
        <v>1</v>
      </c>
    </row>
    <row r="28" spans="1:41" x14ac:dyDescent="0.2">
      <c r="A28" s="19">
        <v>2306.08367</v>
      </c>
      <c r="B28" s="6" t="s">
        <v>99</v>
      </c>
      <c r="F28" t="str">
        <v/>
      </c>
      <c r="G28" t="str">
        <f>IF(ISNUMBER('formatted results'!AI28),SUM('formatted results'!AI28:AK28),"")</f>
        <v/>
      </c>
      <c r="K28" t="str">
        <v/>
      </c>
      <c r="L28" t="str">
        <f>IF(ISNUMBER('formatted results'!V28),SUM('formatted results'!V28:X28),"")</f>
        <v/>
      </c>
      <c r="S28" t="str">
        <v>aa</v>
      </c>
      <c r="T28">
        <v>1</v>
      </c>
      <c r="U28">
        <f t="shared" si="2"/>
        <v>0</v>
      </c>
      <c r="V28">
        <f t="shared" si="3"/>
        <v>0</v>
      </c>
      <c r="W28">
        <f t="shared" si="4"/>
        <v>0</v>
      </c>
      <c r="X28">
        <f t="shared" si="5"/>
        <v>1</v>
      </c>
      <c r="Y28">
        <f t="shared" si="6"/>
        <v>1</v>
      </c>
      <c r="Z28">
        <f t="shared" si="7"/>
        <v>0</v>
      </c>
      <c r="AA28">
        <f t="shared" si="8"/>
        <v>0</v>
      </c>
      <c r="AB28">
        <f t="shared" si="9"/>
        <v>0</v>
      </c>
      <c r="AC28">
        <f t="shared" si="10"/>
        <v>1</v>
      </c>
      <c r="AD28">
        <f t="shared" si="11"/>
        <v>1</v>
      </c>
      <c r="AF28" s="9">
        <f t="shared" si="12"/>
        <v>0</v>
      </c>
      <c r="AG28" s="9">
        <f t="shared" si="13"/>
        <v>0</v>
      </c>
      <c r="AH28" s="9">
        <f t="shared" si="14"/>
        <v>0</v>
      </c>
      <c r="AI28" s="9">
        <f t="shared" si="15"/>
        <v>1</v>
      </c>
      <c r="AJ28" s="9">
        <f t="shared" si="16"/>
        <v>1</v>
      </c>
      <c r="AK28" s="9">
        <f t="shared" si="17"/>
        <v>0</v>
      </c>
      <c r="AL28" s="9">
        <f t="shared" si="18"/>
        <v>0</v>
      </c>
      <c r="AM28" s="9">
        <f t="shared" si="19"/>
        <v>0</v>
      </c>
      <c r="AN28" s="9">
        <f t="shared" si="20"/>
        <v>1</v>
      </c>
      <c r="AO28" s="9">
        <f t="shared" si="21"/>
        <v>1</v>
      </c>
    </row>
    <row r="29" spans="1:41" x14ac:dyDescent="0.2">
      <c r="A29" s="19">
        <v>2306.1004800000001</v>
      </c>
      <c r="B29" s="6" t="s">
        <v>99</v>
      </c>
      <c r="F29">
        <v>0</v>
      </c>
      <c r="G29">
        <f>IF(ISNUMBER('formatted results'!AI29),SUM('formatted results'!AI29:AK29),"")</f>
        <v>1</v>
      </c>
      <c r="K29">
        <v>0</v>
      </c>
      <c r="L29">
        <f>IF(ISNUMBER('formatted results'!V29),SUM('formatted results'!V29:X29),"")</f>
        <v>1</v>
      </c>
      <c r="S29" t="str">
        <v>aastex63</v>
      </c>
      <c r="T29">
        <v>1</v>
      </c>
      <c r="U29">
        <f t="shared" si="2"/>
        <v>0</v>
      </c>
      <c r="V29">
        <f t="shared" si="3"/>
        <v>0</v>
      </c>
      <c r="W29">
        <f t="shared" si="4"/>
        <v>0</v>
      </c>
      <c r="X29">
        <f t="shared" si="5"/>
        <v>0</v>
      </c>
      <c r="Y29">
        <f t="shared" si="6"/>
        <v>0</v>
      </c>
      <c r="Z29">
        <f t="shared" si="7"/>
        <v>0</v>
      </c>
      <c r="AA29">
        <f t="shared" si="8"/>
        <v>0</v>
      </c>
      <c r="AB29">
        <f t="shared" si="9"/>
        <v>0</v>
      </c>
      <c r="AC29">
        <f t="shared" si="10"/>
        <v>0</v>
      </c>
      <c r="AD29">
        <f t="shared" si="11"/>
        <v>0</v>
      </c>
      <c r="AF29" s="9">
        <f t="shared" si="12"/>
        <v>0</v>
      </c>
      <c r="AG29" s="9">
        <f t="shared" si="13"/>
        <v>0</v>
      </c>
      <c r="AH29" s="9">
        <f t="shared" si="14"/>
        <v>0</v>
      </c>
      <c r="AI29" s="9">
        <f t="shared" si="15"/>
        <v>0</v>
      </c>
      <c r="AJ29" s="9">
        <f t="shared" si="16"/>
        <v>0</v>
      </c>
      <c r="AK29" s="9">
        <f t="shared" si="17"/>
        <v>0</v>
      </c>
      <c r="AL29" s="9">
        <f t="shared" si="18"/>
        <v>0</v>
      </c>
      <c r="AM29" s="9">
        <f t="shared" si="19"/>
        <v>0</v>
      </c>
      <c r="AN29" s="9">
        <f t="shared" si="20"/>
        <v>0</v>
      </c>
      <c r="AO29" s="9">
        <f t="shared" si="21"/>
        <v>0</v>
      </c>
    </row>
    <row r="30" spans="1:41" x14ac:dyDescent="0.2">
      <c r="A30" s="19">
        <v>2306.15076</v>
      </c>
      <c r="B30" s="6" t="s">
        <v>99</v>
      </c>
      <c r="F30">
        <v>0</v>
      </c>
      <c r="G30">
        <f>IF(ISNUMBER('formatted results'!AI30),SUM('formatted results'!AI30:AK30),"")</f>
        <v>0</v>
      </c>
      <c r="K30">
        <v>0</v>
      </c>
      <c r="L30">
        <f>IF(ISNUMBER('formatted results'!V30),SUM('formatted results'!V30:X30),"")</f>
        <v>0</v>
      </c>
      <c r="S30" t="str">
        <v>amsart}%article</v>
      </c>
      <c r="T30">
        <v>1</v>
      </c>
      <c r="U30">
        <f t="shared" si="2"/>
        <v>0</v>
      </c>
      <c r="V30">
        <f t="shared" si="3"/>
        <v>0</v>
      </c>
      <c r="W30">
        <f t="shared" si="4"/>
        <v>0</v>
      </c>
      <c r="X30">
        <f t="shared" si="5"/>
        <v>0</v>
      </c>
      <c r="Y30">
        <f t="shared" si="6"/>
        <v>0</v>
      </c>
      <c r="Z30">
        <f t="shared" si="7"/>
        <v>0</v>
      </c>
      <c r="AA30">
        <f t="shared" si="8"/>
        <v>1</v>
      </c>
      <c r="AB30">
        <f t="shared" si="9"/>
        <v>0</v>
      </c>
      <c r="AC30">
        <f t="shared" si="10"/>
        <v>0</v>
      </c>
      <c r="AD30">
        <f t="shared" si="11"/>
        <v>0</v>
      </c>
      <c r="AF30" s="9">
        <f t="shared" si="12"/>
        <v>0</v>
      </c>
      <c r="AG30" s="9">
        <f t="shared" si="13"/>
        <v>0</v>
      </c>
      <c r="AH30" s="9">
        <f t="shared" si="14"/>
        <v>0</v>
      </c>
      <c r="AI30" s="9">
        <f t="shared" si="15"/>
        <v>0</v>
      </c>
      <c r="AJ30" s="9">
        <f t="shared" si="16"/>
        <v>0</v>
      </c>
      <c r="AK30" s="9">
        <f t="shared" si="17"/>
        <v>0</v>
      </c>
      <c r="AL30" s="9">
        <f t="shared" si="18"/>
        <v>1</v>
      </c>
      <c r="AM30" s="9">
        <f t="shared" si="19"/>
        <v>0</v>
      </c>
      <c r="AN30" s="9">
        <f t="shared" si="20"/>
        <v>0</v>
      </c>
      <c r="AO30" s="9">
        <f t="shared" si="21"/>
        <v>0</v>
      </c>
    </row>
    <row r="31" spans="1:41" x14ac:dyDescent="0.2">
      <c r="A31" s="19">
        <v>2306.1658900000002</v>
      </c>
      <c r="B31" s="6" t="s">
        <v>99</v>
      </c>
      <c r="F31">
        <v>0</v>
      </c>
      <c r="G31">
        <f>IF(ISNUMBER('formatted results'!AI31),SUM('formatted results'!AI31:AK31),"")</f>
        <v>2</v>
      </c>
      <c r="K31">
        <v>0</v>
      </c>
      <c r="L31">
        <f>IF(ISNUMBER('formatted results'!V31),SUM('formatted results'!V31:X31),"")</f>
        <v>1</v>
      </c>
      <c r="S31" t="str">
        <v>amsproc</v>
      </c>
      <c r="T31">
        <v>1</v>
      </c>
      <c r="U31">
        <f t="shared" si="2"/>
        <v>0</v>
      </c>
      <c r="V31">
        <f t="shared" si="3"/>
        <v>0</v>
      </c>
      <c r="W31">
        <f t="shared" si="4"/>
        <v>0</v>
      </c>
      <c r="X31">
        <f t="shared" si="5"/>
        <v>0</v>
      </c>
      <c r="Y31">
        <f t="shared" si="6"/>
        <v>0</v>
      </c>
      <c r="Z31">
        <f t="shared" si="7"/>
        <v>0</v>
      </c>
      <c r="AA31">
        <f t="shared" si="8"/>
        <v>1</v>
      </c>
      <c r="AB31">
        <f t="shared" si="9"/>
        <v>0</v>
      </c>
      <c r="AC31">
        <f t="shared" si="10"/>
        <v>0</v>
      </c>
      <c r="AD31">
        <f t="shared" si="11"/>
        <v>0</v>
      </c>
      <c r="AF31" s="9">
        <f t="shared" si="12"/>
        <v>0</v>
      </c>
      <c r="AG31" s="9">
        <f t="shared" si="13"/>
        <v>0</v>
      </c>
      <c r="AH31" s="9">
        <f t="shared" si="14"/>
        <v>0</v>
      </c>
      <c r="AI31" s="9">
        <f t="shared" si="15"/>
        <v>0</v>
      </c>
      <c r="AJ31" s="9">
        <f t="shared" si="16"/>
        <v>0</v>
      </c>
      <c r="AK31" s="9">
        <f t="shared" si="17"/>
        <v>0</v>
      </c>
      <c r="AL31" s="9">
        <f t="shared" si="18"/>
        <v>1</v>
      </c>
      <c r="AM31" s="9">
        <f t="shared" si="19"/>
        <v>0</v>
      </c>
      <c r="AN31" s="9">
        <f t="shared" si="20"/>
        <v>0</v>
      </c>
      <c r="AO31" s="9">
        <f t="shared" si="21"/>
        <v>0</v>
      </c>
    </row>
    <row r="32" spans="1:41" x14ac:dyDescent="0.2">
      <c r="A32" s="19">
        <v>2306.0077299999998</v>
      </c>
      <c r="B32" s="6" t="s">
        <v>133</v>
      </c>
      <c r="F32" t="str">
        <v/>
      </c>
      <c r="G32" t="str">
        <f>IF(ISNUMBER('formatted results'!AI32),SUM('formatted results'!AI32:AK32),"")</f>
        <v/>
      </c>
      <c r="K32" t="str">
        <v/>
      </c>
      <c r="L32" t="str">
        <f>IF(ISNUMBER('formatted results'!V32),SUM('formatted results'!V32:X32),"")</f>
        <v/>
      </c>
      <c r="S32" t="str">
        <v>atlasdoc</v>
      </c>
      <c r="T32">
        <v>1</v>
      </c>
      <c r="U32">
        <f t="shared" si="2"/>
        <v>0</v>
      </c>
      <c r="V32">
        <f t="shared" si="3"/>
        <v>0</v>
      </c>
      <c r="W32">
        <f t="shared" si="4"/>
        <v>0</v>
      </c>
      <c r="X32">
        <f t="shared" si="5"/>
        <v>1</v>
      </c>
      <c r="Y32">
        <f t="shared" si="6"/>
        <v>1</v>
      </c>
      <c r="Z32">
        <f t="shared" si="7"/>
        <v>0</v>
      </c>
      <c r="AA32">
        <f t="shared" si="8"/>
        <v>0</v>
      </c>
      <c r="AB32">
        <f t="shared" si="9"/>
        <v>0</v>
      </c>
      <c r="AC32">
        <f t="shared" si="10"/>
        <v>1</v>
      </c>
      <c r="AD32">
        <f t="shared" si="11"/>
        <v>1</v>
      </c>
      <c r="AF32" s="9">
        <f t="shared" si="12"/>
        <v>0</v>
      </c>
      <c r="AG32" s="9">
        <f t="shared" si="13"/>
        <v>0</v>
      </c>
      <c r="AH32" s="9">
        <f t="shared" si="14"/>
        <v>0</v>
      </c>
      <c r="AI32" s="9">
        <f t="shared" si="15"/>
        <v>1</v>
      </c>
      <c r="AJ32" s="9">
        <f t="shared" si="16"/>
        <v>1</v>
      </c>
      <c r="AK32" s="9">
        <f t="shared" si="17"/>
        <v>0</v>
      </c>
      <c r="AL32" s="9">
        <f t="shared" si="18"/>
        <v>0</v>
      </c>
      <c r="AM32" s="9">
        <f t="shared" si="19"/>
        <v>0</v>
      </c>
      <c r="AN32" s="9">
        <f t="shared" si="20"/>
        <v>1</v>
      </c>
      <c r="AO32" s="9">
        <f t="shared" si="21"/>
        <v>1</v>
      </c>
    </row>
    <row r="33" spans="1:41" x14ac:dyDescent="0.2">
      <c r="A33" s="19">
        <v>2306.02169</v>
      </c>
      <c r="B33" s="6" t="s">
        <v>133</v>
      </c>
      <c r="C33" t="s">
        <v>612</v>
      </c>
      <c r="F33">
        <v>0</v>
      </c>
      <c r="G33">
        <f>IF(ISNUMBER('formatted results'!AI33),SUM('formatted results'!AI33:AK33),"")</f>
        <v>2</v>
      </c>
      <c r="K33">
        <v>0</v>
      </c>
      <c r="L33">
        <f>IF(ISNUMBER('formatted results'!V33),SUM('formatted results'!V33:X33),"")</f>
        <v>2</v>
      </c>
      <c r="S33" t="str">
        <v>book</v>
      </c>
      <c r="T33">
        <v>1</v>
      </c>
      <c r="U33">
        <f t="shared" si="2"/>
        <v>0</v>
      </c>
      <c r="V33">
        <f t="shared" si="3"/>
        <v>0</v>
      </c>
      <c r="W33">
        <f t="shared" si="4"/>
        <v>0</v>
      </c>
      <c r="X33">
        <f t="shared" si="5"/>
        <v>0</v>
      </c>
      <c r="Y33">
        <f t="shared" si="6"/>
        <v>0</v>
      </c>
      <c r="Z33">
        <f t="shared" si="7"/>
        <v>0</v>
      </c>
      <c r="AA33">
        <f t="shared" si="8"/>
        <v>0</v>
      </c>
      <c r="AB33">
        <f t="shared" si="9"/>
        <v>0</v>
      </c>
      <c r="AC33">
        <f t="shared" si="10"/>
        <v>0</v>
      </c>
      <c r="AD33">
        <f t="shared" si="11"/>
        <v>0</v>
      </c>
      <c r="AF33" s="9">
        <f t="shared" si="12"/>
        <v>0</v>
      </c>
      <c r="AG33" s="9">
        <f t="shared" si="13"/>
        <v>0</v>
      </c>
      <c r="AH33" s="9">
        <f t="shared" si="14"/>
        <v>0</v>
      </c>
      <c r="AI33" s="9">
        <f t="shared" si="15"/>
        <v>0</v>
      </c>
      <c r="AJ33" s="9">
        <f t="shared" si="16"/>
        <v>0</v>
      </c>
      <c r="AK33" s="9">
        <f t="shared" si="17"/>
        <v>0</v>
      </c>
      <c r="AL33" s="9">
        <f t="shared" si="18"/>
        <v>0</v>
      </c>
      <c r="AM33" s="9">
        <f t="shared" si="19"/>
        <v>0</v>
      </c>
      <c r="AN33" s="9">
        <f t="shared" si="20"/>
        <v>0</v>
      </c>
      <c r="AO33" s="9">
        <f t="shared" si="21"/>
        <v>0</v>
      </c>
    </row>
    <row r="34" spans="1:41" x14ac:dyDescent="0.2">
      <c r="A34" s="19">
        <v>2306.0008200000002</v>
      </c>
      <c r="B34" s="6" t="s">
        <v>74</v>
      </c>
      <c r="F34">
        <v>1</v>
      </c>
      <c r="G34">
        <f>IF(ISNUMBER('formatted results'!AI34),SUM('formatted results'!AI34:AK34),"")</f>
        <v>2</v>
      </c>
      <c r="K34">
        <v>0</v>
      </c>
      <c r="L34">
        <f>IF(ISNUMBER('formatted results'!V34),SUM('formatted results'!V34:X34),"")</f>
        <v>2</v>
      </c>
      <c r="S34" t="str">
        <v>cas-sc</v>
      </c>
      <c r="T34">
        <v>1</v>
      </c>
      <c r="U34">
        <f t="shared" si="2"/>
        <v>0</v>
      </c>
      <c r="V34">
        <f t="shared" si="3"/>
        <v>0</v>
      </c>
      <c r="W34">
        <f t="shared" si="4"/>
        <v>0</v>
      </c>
      <c r="X34">
        <f t="shared" si="5"/>
        <v>0</v>
      </c>
      <c r="Y34">
        <f t="shared" si="6"/>
        <v>0</v>
      </c>
      <c r="Z34">
        <f t="shared" si="7"/>
        <v>0</v>
      </c>
      <c r="AA34">
        <f t="shared" si="8"/>
        <v>0</v>
      </c>
      <c r="AB34">
        <f t="shared" si="9"/>
        <v>0</v>
      </c>
      <c r="AC34">
        <f t="shared" si="10"/>
        <v>0</v>
      </c>
      <c r="AD34">
        <f t="shared" si="11"/>
        <v>0</v>
      </c>
      <c r="AF34" s="9">
        <f t="shared" si="12"/>
        <v>0</v>
      </c>
      <c r="AG34" s="9">
        <f t="shared" si="13"/>
        <v>0</v>
      </c>
      <c r="AH34" s="9">
        <f t="shared" si="14"/>
        <v>0</v>
      </c>
      <c r="AI34" s="9">
        <f t="shared" si="15"/>
        <v>0</v>
      </c>
      <c r="AJ34" s="9">
        <f t="shared" si="16"/>
        <v>0</v>
      </c>
      <c r="AK34" s="9">
        <f t="shared" si="17"/>
        <v>0</v>
      </c>
      <c r="AL34" s="9">
        <f t="shared" si="18"/>
        <v>0</v>
      </c>
      <c r="AM34" s="9">
        <f t="shared" si="19"/>
        <v>0</v>
      </c>
      <c r="AN34" s="9">
        <f t="shared" si="20"/>
        <v>0</v>
      </c>
      <c r="AO34" s="9">
        <f t="shared" si="21"/>
        <v>0</v>
      </c>
    </row>
    <row r="35" spans="1:41" x14ac:dyDescent="0.2">
      <c r="A35" s="19">
        <v>2306.0010900000002</v>
      </c>
      <c r="B35" s="6" t="s">
        <v>74</v>
      </c>
      <c r="F35">
        <v>0</v>
      </c>
      <c r="G35">
        <f>IF(ISNUMBER('formatted results'!AI35),SUM('formatted results'!AI35:AK35),"")</f>
        <v>0</v>
      </c>
      <c r="K35">
        <v>0</v>
      </c>
      <c r="L35">
        <f>IF(ISNUMBER('formatted results'!V35),SUM('formatted results'!V35:X35),"")</f>
        <v>0</v>
      </c>
      <c r="S35" t="str">
        <v>ceurart</v>
      </c>
      <c r="T35">
        <v>1</v>
      </c>
      <c r="U35">
        <f t="shared" si="2"/>
        <v>0</v>
      </c>
      <c r="V35">
        <f t="shared" si="3"/>
        <v>0</v>
      </c>
      <c r="W35">
        <f t="shared" si="4"/>
        <v>0</v>
      </c>
      <c r="X35">
        <f t="shared" si="5"/>
        <v>1</v>
      </c>
      <c r="Y35">
        <f t="shared" si="6"/>
        <v>1</v>
      </c>
      <c r="Z35">
        <f t="shared" si="7"/>
        <v>0</v>
      </c>
      <c r="AA35">
        <f t="shared" si="8"/>
        <v>0</v>
      </c>
      <c r="AB35">
        <f t="shared" si="9"/>
        <v>0</v>
      </c>
      <c r="AC35">
        <f t="shared" si="10"/>
        <v>1</v>
      </c>
      <c r="AD35">
        <f t="shared" si="11"/>
        <v>1</v>
      </c>
      <c r="AF35" s="9">
        <f t="shared" si="12"/>
        <v>0</v>
      </c>
      <c r="AG35" s="9">
        <f t="shared" si="13"/>
        <v>0</v>
      </c>
      <c r="AH35" s="9">
        <f t="shared" si="14"/>
        <v>0</v>
      </c>
      <c r="AI35" s="9">
        <f t="shared" si="15"/>
        <v>1</v>
      </c>
      <c r="AJ35" s="9">
        <f t="shared" si="16"/>
        <v>1</v>
      </c>
      <c r="AK35" s="9">
        <f t="shared" si="17"/>
        <v>0</v>
      </c>
      <c r="AL35" s="9">
        <f t="shared" si="18"/>
        <v>0</v>
      </c>
      <c r="AM35" s="9">
        <f t="shared" si="19"/>
        <v>0</v>
      </c>
      <c r="AN35" s="9">
        <f t="shared" si="20"/>
        <v>1</v>
      </c>
      <c r="AO35" s="9">
        <f t="shared" si="21"/>
        <v>1</v>
      </c>
    </row>
    <row r="36" spans="1:41" x14ac:dyDescent="0.2">
      <c r="A36" s="19">
        <v>2306.0011300000001</v>
      </c>
      <c r="B36" s="6" t="s">
        <v>74</v>
      </c>
      <c r="F36">
        <v>0</v>
      </c>
      <c r="G36">
        <f>IF(ISNUMBER('formatted results'!AI36),SUM('formatted results'!AI36:AK36),"")</f>
        <v>0</v>
      </c>
      <c r="K36" t="str">
        <v/>
      </c>
      <c r="L36">
        <f>IF(ISNUMBER('formatted results'!V36),SUM('formatted results'!V36:X36),"")</f>
        <v>0</v>
      </c>
      <c r="S36" t="str">
        <v>comsoc2023</v>
      </c>
      <c r="T36">
        <v>1</v>
      </c>
      <c r="U36">
        <f t="shared" si="2"/>
        <v>1</v>
      </c>
      <c r="V36">
        <f t="shared" si="3"/>
        <v>0</v>
      </c>
      <c r="W36">
        <f t="shared" si="4"/>
        <v>0</v>
      </c>
      <c r="X36">
        <f t="shared" si="5"/>
        <v>1</v>
      </c>
      <c r="Y36">
        <f t="shared" si="6"/>
        <v>1</v>
      </c>
      <c r="Z36">
        <f t="shared" si="7"/>
        <v>0</v>
      </c>
      <c r="AA36">
        <f t="shared" si="8"/>
        <v>0</v>
      </c>
      <c r="AB36">
        <f t="shared" si="9"/>
        <v>0</v>
      </c>
      <c r="AC36">
        <f t="shared" si="10"/>
        <v>0</v>
      </c>
      <c r="AD36">
        <f t="shared" si="11"/>
        <v>0</v>
      </c>
      <c r="AF36" s="9">
        <f t="shared" si="12"/>
        <v>1</v>
      </c>
      <c r="AG36" s="9">
        <f t="shared" si="13"/>
        <v>0</v>
      </c>
      <c r="AH36" s="9">
        <f t="shared" si="14"/>
        <v>0</v>
      </c>
      <c r="AI36" s="9">
        <f t="shared" si="15"/>
        <v>1</v>
      </c>
      <c r="AJ36" s="9">
        <f t="shared" si="16"/>
        <v>1</v>
      </c>
      <c r="AK36" s="9">
        <f t="shared" si="17"/>
        <v>0</v>
      </c>
      <c r="AL36" s="9">
        <f t="shared" si="18"/>
        <v>0</v>
      </c>
      <c r="AM36" s="9">
        <f t="shared" si="19"/>
        <v>0</v>
      </c>
      <c r="AN36" s="9">
        <f t="shared" si="20"/>
        <v>0</v>
      </c>
      <c r="AO36" s="9">
        <f t="shared" si="21"/>
        <v>0</v>
      </c>
    </row>
    <row r="37" spans="1:41" x14ac:dyDescent="0.2">
      <c r="A37" s="19">
        <v>2306.0011599999998</v>
      </c>
      <c r="B37" s="6" t="s">
        <v>74</v>
      </c>
      <c r="F37">
        <v>0</v>
      </c>
      <c r="G37">
        <f>IF(ISNUMBER('formatted results'!AI37),SUM('formatted results'!AI37:AK37),"")</f>
        <v>0</v>
      </c>
      <c r="K37">
        <v>0</v>
      </c>
      <c r="L37">
        <f>IF(ISNUMBER('formatted results'!V37),SUM('formatted results'!V37:X37),"")</f>
        <v>0</v>
      </c>
      <c r="S37" t="str">
        <v>CUP-JNL-JMJ</v>
      </c>
      <c r="T37">
        <v>1</v>
      </c>
      <c r="U37">
        <f t="shared" si="2"/>
        <v>1</v>
      </c>
      <c r="V37">
        <f t="shared" si="3"/>
        <v>0</v>
      </c>
      <c r="W37">
        <f t="shared" si="4"/>
        <v>0</v>
      </c>
      <c r="X37">
        <f t="shared" si="5"/>
        <v>0</v>
      </c>
      <c r="Y37">
        <f t="shared" si="6"/>
        <v>0</v>
      </c>
      <c r="Z37">
        <f t="shared" si="7"/>
        <v>0</v>
      </c>
      <c r="AA37">
        <f t="shared" si="8"/>
        <v>0</v>
      </c>
      <c r="AB37">
        <f t="shared" si="9"/>
        <v>0</v>
      </c>
      <c r="AC37">
        <f t="shared" si="10"/>
        <v>0</v>
      </c>
      <c r="AD37">
        <f t="shared" si="11"/>
        <v>0</v>
      </c>
      <c r="AF37" s="9">
        <f t="shared" si="12"/>
        <v>1</v>
      </c>
      <c r="AG37" s="9">
        <f t="shared" si="13"/>
        <v>0</v>
      </c>
      <c r="AH37" s="9">
        <f t="shared" si="14"/>
        <v>0</v>
      </c>
      <c r="AI37" s="9">
        <f t="shared" si="15"/>
        <v>0</v>
      </c>
      <c r="AJ37" s="9">
        <f t="shared" si="16"/>
        <v>0</v>
      </c>
      <c r="AK37" s="9">
        <f t="shared" si="17"/>
        <v>0</v>
      </c>
      <c r="AL37" s="9">
        <f t="shared" si="18"/>
        <v>0</v>
      </c>
      <c r="AM37" s="9">
        <f t="shared" si="19"/>
        <v>0</v>
      </c>
      <c r="AN37" s="9">
        <f t="shared" si="20"/>
        <v>0</v>
      </c>
      <c r="AO37" s="9">
        <f t="shared" si="21"/>
        <v>0</v>
      </c>
    </row>
    <row r="38" spans="1:41" x14ac:dyDescent="0.2">
      <c r="A38" s="19">
        <v>2306.0014099999999</v>
      </c>
      <c r="B38" s="6" t="s">
        <v>74</v>
      </c>
      <c r="F38" t="str">
        <v/>
      </c>
      <c r="G38" t="str">
        <f>IF(ISNUMBER('formatted results'!AI38),SUM('formatted results'!AI38:AK38),"")</f>
        <v/>
      </c>
      <c r="K38" t="str">
        <v/>
      </c>
      <c r="L38" t="str">
        <f>IF(ISNUMBER('formatted results'!V38),SUM('formatted results'!V38:X38),"")</f>
        <v/>
      </c>
      <c r="S38" t="str">
        <v>cup-journal</v>
      </c>
      <c r="T38">
        <v>1</v>
      </c>
      <c r="U38">
        <f t="shared" si="2"/>
        <v>0</v>
      </c>
      <c r="V38">
        <f t="shared" si="3"/>
        <v>0</v>
      </c>
      <c r="W38">
        <f t="shared" si="4"/>
        <v>0</v>
      </c>
      <c r="X38">
        <f t="shared" si="5"/>
        <v>1</v>
      </c>
      <c r="Y38">
        <f t="shared" si="6"/>
        <v>0</v>
      </c>
      <c r="Z38">
        <f t="shared" si="7"/>
        <v>0</v>
      </c>
      <c r="AA38">
        <f t="shared" si="8"/>
        <v>0</v>
      </c>
      <c r="AB38">
        <f t="shared" si="9"/>
        <v>0</v>
      </c>
      <c r="AC38">
        <f t="shared" si="10"/>
        <v>1</v>
      </c>
      <c r="AD38">
        <f t="shared" si="11"/>
        <v>0</v>
      </c>
      <c r="AF38" s="9">
        <f t="shared" si="12"/>
        <v>0</v>
      </c>
      <c r="AG38" s="9">
        <f t="shared" si="13"/>
        <v>0</v>
      </c>
      <c r="AH38" s="9">
        <f t="shared" si="14"/>
        <v>0</v>
      </c>
      <c r="AI38" s="9">
        <f t="shared" si="15"/>
        <v>1</v>
      </c>
      <c r="AJ38" s="9">
        <f t="shared" si="16"/>
        <v>0</v>
      </c>
      <c r="AK38" s="9">
        <f t="shared" si="17"/>
        <v>0</v>
      </c>
      <c r="AL38" s="9">
        <f t="shared" si="18"/>
        <v>0</v>
      </c>
      <c r="AM38" s="9">
        <f t="shared" si="19"/>
        <v>0</v>
      </c>
      <c r="AN38" s="9">
        <f t="shared" si="20"/>
        <v>1</v>
      </c>
      <c r="AO38" s="9">
        <f t="shared" si="21"/>
        <v>0</v>
      </c>
    </row>
    <row r="39" spans="1:41" x14ac:dyDescent="0.2">
      <c r="A39" s="19">
        <v>2306.00155</v>
      </c>
      <c r="B39" s="6" t="s">
        <v>74</v>
      </c>
      <c r="F39">
        <v>0</v>
      </c>
      <c r="G39">
        <f>IF(ISNUMBER('formatted results'!AI39),SUM('formatted results'!AI39:AK39),"")</f>
        <v>0</v>
      </c>
      <c r="K39">
        <v>0</v>
      </c>
      <c r="L39">
        <f>IF(ISNUMBER('formatted results'!V39),SUM('formatted results'!V39:X39),"")</f>
        <v>0</v>
      </c>
      <c r="S39" t="str">
        <v>dccpaper</v>
      </c>
      <c r="T39">
        <v>1</v>
      </c>
      <c r="U39">
        <f t="shared" si="2"/>
        <v>0</v>
      </c>
      <c r="V39">
        <f t="shared" si="3"/>
        <v>0</v>
      </c>
      <c r="W39">
        <f t="shared" si="4"/>
        <v>0</v>
      </c>
      <c r="X39">
        <f t="shared" si="5"/>
        <v>0</v>
      </c>
      <c r="Y39">
        <f t="shared" si="6"/>
        <v>0</v>
      </c>
      <c r="Z39">
        <f t="shared" si="7"/>
        <v>0</v>
      </c>
      <c r="AA39">
        <f t="shared" si="8"/>
        <v>0</v>
      </c>
      <c r="AB39">
        <f t="shared" si="9"/>
        <v>0</v>
      </c>
      <c r="AC39">
        <f t="shared" si="10"/>
        <v>0</v>
      </c>
      <c r="AD39">
        <f t="shared" si="11"/>
        <v>0</v>
      </c>
      <c r="AF39" s="9">
        <f t="shared" si="12"/>
        <v>0</v>
      </c>
      <c r="AG39" s="9">
        <f t="shared" si="13"/>
        <v>0</v>
      </c>
      <c r="AH39" s="9">
        <f t="shared" si="14"/>
        <v>0</v>
      </c>
      <c r="AI39" s="9">
        <f t="shared" si="15"/>
        <v>0</v>
      </c>
      <c r="AJ39" s="9">
        <f t="shared" si="16"/>
        <v>0</v>
      </c>
      <c r="AK39" s="9">
        <f t="shared" si="17"/>
        <v>0</v>
      </c>
      <c r="AL39" s="9">
        <f t="shared" si="18"/>
        <v>0</v>
      </c>
      <c r="AM39" s="9">
        <f t="shared" si="19"/>
        <v>0</v>
      </c>
      <c r="AN39" s="9">
        <f t="shared" si="20"/>
        <v>0</v>
      </c>
      <c r="AO39" s="9">
        <f t="shared" si="21"/>
        <v>0</v>
      </c>
    </row>
    <row r="40" spans="1:41" x14ac:dyDescent="0.2">
      <c r="A40" s="19">
        <v>2306.00182</v>
      </c>
      <c r="B40" s="6" t="s">
        <v>74</v>
      </c>
      <c r="F40">
        <v>0</v>
      </c>
      <c r="G40">
        <f>IF(ISNUMBER('formatted results'!AI40),SUM('formatted results'!AI40:AK40),"")</f>
        <v>0</v>
      </c>
      <c r="K40">
        <v>0</v>
      </c>
      <c r="L40">
        <f>IF(ISNUMBER('formatted results'!V40),SUM('formatted results'!V40:X40),"")</f>
        <v>0</v>
      </c>
      <c r="S40" t="str">
        <v>ecai</v>
      </c>
      <c r="T40">
        <v>1</v>
      </c>
      <c r="U40">
        <f t="shared" si="2"/>
        <v>0</v>
      </c>
      <c r="V40">
        <f t="shared" si="3"/>
        <v>0</v>
      </c>
      <c r="W40">
        <f t="shared" si="4"/>
        <v>0</v>
      </c>
      <c r="X40">
        <f t="shared" si="5"/>
        <v>0</v>
      </c>
      <c r="Y40">
        <f t="shared" si="6"/>
        <v>0</v>
      </c>
      <c r="Z40">
        <f t="shared" si="7"/>
        <v>0</v>
      </c>
      <c r="AA40">
        <f t="shared" si="8"/>
        <v>0</v>
      </c>
      <c r="AB40">
        <f t="shared" si="9"/>
        <v>0</v>
      </c>
      <c r="AC40">
        <f t="shared" si="10"/>
        <v>0</v>
      </c>
      <c r="AD40">
        <f t="shared" si="11"/>
        <v>0</v>
      </c>
      <c r="AF40" s="9">
        <f t="shared" si="12"/>
        <v>0</v>
      </c>
      <c r="AG40" s="9">
        <f t="shared" si="13"/>
        <v>0</v>
      </c>
      <c r="AH40" s="9">
        <f t="shared" si="14"/>
        <v>0</v>
      </c>
      <c r="AI40" s="9">
        <f t="shared" si="15"/>
        <v>0</v>
      </c>
      <c r="AJ40" s="9">
        <f t="shared" si="16"/>
        <v>0</v>
      </c>
      <c r="AK40" s="9">
        <f t="shared" si="17"/>
        <v>0</v>
      </c>
      <c r="AL40" s="9">
        <f t="shared" si="18"/>
        <v>0</v>
      </c>
      <c r="AM40" s="9">
        <f t="shared" si="19"/>
        <v>0</v>
      </c>
      <c r="AN40" s="9">
        <f t="shared" si="20"/>
        <v>0</v>
      </c>
      <c r="AO40" s="9">
        <f t="shared" si="21"/>
        <v>0</v>
      </c>
    </row>
    <row r="41" spans="1:41" x14ac:dyDescent="0.2">
      <c r="A41" s="19">
        <v>2306.0019400000001</v>
      </c>
      <c r="B41" s="6" t="s">
        <v>74</v>
      </c>
      <c r="F41">
        <v>0</v>
      </c>
      <c r="G41">
        <f>IF(ISNUMBER('formatted results'!AI41),SUM('formatted results'!AI41:AK41),"")</f>
        <v>0</v>
      </c>
      <c r="I41" t="s">
        <v>613</v>
      </c>
      <c r="K41">
        <v>1</v>
      </c>
      <c r="L41">
        <f>IF(ISNUMBER('formatted results'!V41),SUM('formatted results'!V41:X41),"")</f>
        <v>0</v>
      </c>
      <c r="S41" t="str">
        <v>egpubl</v>
      </c>
      <c r="T41">
        <v>1</v>
      </c>
      <c r="U41">
        <f t="shared" si="2"/>
        <v>0</v>
      </c>
      <c r="V41">
        <f t="shared" si="3"/>
        <v>0</v>
      </c>
      <c r="W41">
        <f t="shared" si="4"/>
        <v>0</v>
      </c>
      <c r="X41">
        <f t="shared" si="5"/>
        <v>1</v>
      </c>
      <c r="Y41">
        <f t="shared" si="6"/>
        <v>1</v>
      </c>
      <c r="Z41">
        <f t="shared" si="7"/>
        <v>0</v>
      </c>
      <c r="AA41">
        <f t="shared" si="8"/>
        <v>0</v>
      </c>
      <c r="AB41">
        <f t="shared" si="9"/>
        <v>0</v>
      </c>
      <c r="AC41">
        <f t="shared" si="10"/>
        <v>1</v>
      </c>
      <c r="AD41">
        <f t="shared" si="11"/>
        <v>1</v>
      </c>
      <c r="AF41" s="9">
        <f t="shared" si="12"/>
        <v>0</v>
      </c>
      <c r="AG41" s="9">
        <f t="shared" si="13"/>
        <v>0</v>
      </c>
      <c r="AH41" s="9">
        <f t="shared" si="14"/>
        <v>0</v>
      </c>
      <c r="AI41" s="9">
        <f t="shared" si="15"/>
        <v>1</v>
      </c>
      <c r="AJ41" s="9">
        <f t="shared" si="16"/>
        <v>1</v>
      </c>
      <c r="AK41" s="9">
        <f t="shared" si="17"/>
        <v>0</v>
      </c>
      <c r="AL41" s="9">
        <f t="shared" si="18"/>
        <v>0</v>
      </c>
      <c r="AM41" s="9">
        <f t="shared" si="19"/>
        <v>0</v>
      </c>
      <c r="AN41" s="9">
        <f t="shared" si="20"/>
        <v>1</v>
      </c>
      <c r="AO41" s="9">
        <f t="shared" si="21"/>
        <v>1</v>
      </c>
    </row>
    <row r="42" spans="1:41" x14ac:dyDescent="0.2">
      <c r="A42" s="19">
        <v>2306.00207</v>
      </c>
      <c r="B42" s="6" t="s">
        <v>74</v>
      </c>
      <c r="F42">
        <v>0</v>
      </c>
      <c r="G42">
        <f>IF(ISNUMBER('formatted results'!AI42),SUM('formatted results'!AI42:AK42),"")</f>
        <v>0</v>
      </c>
      <c r="I42" t="s">
        <v>613</v>
      </c>
      <c r="J42" t="s">
        <v>627</v>
      </c>
      <c r="K42">
        <v>0</v>
      </c>
      <c r="L42">
        <f>IF(ISNUMBER('formatted results'!V42),SUM('formatted results'!V42:X42),"")</f>
        <v>0</v>
      </c>
      <c r="S42" t="str">
        <v>GonnellaLab-StyleArXiv</v>
      </c>
      <c r="T42">
        <v>1</v>
      </c>
      <c r="U42">
        <f t="shared" si="2"/>
        <v>0</v>
      </c>
      <c r="V42">
        <f t="shared" si="3"/>
        <v>0</v>
      </c>
      <c r="W42">
        <f t="shared" si="4"/>
        <v>0</v>
      </c>
      <c r="X42">
        <f t="shared" si="5"/>
        <v>1</v>
      </c>
      <c r="Y42">
        <f t="shared" si="6"/>
        <v>1</v>
      </c>
      <c r="Z42">
        <f t="shared" si="7"/>
        <v>0</v>
      </c>
      <c r="AA42">
        <f t="shared" si="8"/>
        <v>0</v>
      </c>
      <c r="AB42">
        <f t="shared" si="9"/>
        <v>0</v>
      </c>
      <c r="AC42">
        <f t="shared" si="10"/>
        <v>1</v>
      </c>
      <c r="AD42">
        <f t="shared" si="11"/>
        <v>1</v>
      </c>
      <c r="AF42" s="9">
        <f t="shared" si="12"/>
        <v>0</v>
      </c>
      <c r="AG42" s="9">
        <f t="shared" si="13"/>
        <v>0</v>
      </c>
      <c r="AH42" s="9">
        <f t="shared" si="14"/>
        <v>0</v>
      </c>
      <c r="AI42" s="9">
        <f t="shared" si="15"/>
        <v>1</v>
      </c>
      <c r="AJ42" s="9">
        <f t="shared" si="16"/>
        <v>1</v>
      </c>
      <c r="AK42" s="9">
        <f t="shared" si="17"/>
        <v>0</v>
      </c>
      <c r="AL42" s="9">
        <f t="shared" si="18"/>
        <v>0</v>
      </c>
      <c r="AM42" s="9">
        <f t="shared" si="19"/>
        <v>0</v>
      </c>
      <c r="AN42" s="9">
        <f t="shared" si="20"/>
        <v>1</v>
      </c>
      <c r="AO42" s="9">
        <f t="shared" si="21"/>
        <v>1</v>
      </c>
    </row>
    <row r="43" spans="1:41" x14ac:dyDescent="0.2">
      <c r="A43" s="19">
        <v>2306.00209</v>
      </c>
      <c r="B43" s="6" t="s">
        <v>74</v>
      </c>
      <c r="F43">
        <v>0</v>
      </c>
      <c r="G43">
        <f>IF(ISNUMBER('formatted results'!AI43),SUM('formatted results'!AI43:AK43),"")</f>
        <v>0</v>
      </c>
      <c r="K43">
        <v>0</v>
      </c>
      <c r="L43">
        <f>IF(ISNUMBER('formatted results'!V43),SUM('formatted results'!V43:X43),"")</f>
        <v>0</v>
      </c>
      <c r="S43" t="str">
        <v>iau</v>
      </c>
      <c r="T43">
        <v>1</v>
      </c>
      <c r="U43">
        <f t="shared" si="2"/>
        <v>0</v>
      </c>
      <c r="V43">
        <f t="shared" si="3"/>
        <v>0</v>
      </c>
      <c r="W43">
        <f t="shared" si="4"/>
        <v>0</v>
      </c>
      <c r="X43">
        <f t="shared" si="5"/>
        <v>1</v>
      </c>
      <c r="Y43">
        <f t="shared" si="6"/>
        <v>1</v>
      </c>
      <c r="Z43">
        <f t="shared" si="7"/>
        <v>0</v>
      </c>
      <c r="AA43">
        <f t="shared" si="8"/>
        <v>0</v>
      </c>
      <c r="AB43">
        <f t="shared" si="9"/>
        <v>0</v>
      </c>
      <c r="AC43">
        <f t="shared" si="10"/>
        <v>1</v>
      </c>
      <c r="AD43">
        <f t="shared" si="11"/>
        <v>1</v>
      </c>
      <c r="AF43" s="9">
        <f t="shared" si="12"/>
        <v>0</v>
      </c>
      <c r="AG43" s="9">
        <f t="shared" si="13"/>
        <v>0</v>
      </c>
      <c r="AH43" s="9">
        <f t="shared" si="14"/>
        <v>0</v>
      </c>
      <c r="AI43" s="9">
        <f t="shared" si="15"/>
        <v>1</v>
      </c>
      <c r="AJ43" s="9">
        <f t="shared" si="16"/>
        <v>1</v>
      </c>
      <c r="AK43" s="9">
        <f t="shared" si="17"/>
        <v>0</v>
      </c>
      <c r="AL43" s="9">
        <f t="shared" si="18"/>
        <v>0</v>
      </c>
      <c r="AM43" s="9">
        <f t="shared" si="19"/>
        <v>0</v>
      </c>
      <c r="AN43" s="9">
        <f t="shared" si="20"/>
        <v>1</v>
      </c>
      <c r="AO43" s="9">
        <f t="shared" si="21"/>
        <v>1</v>
      </c>
    </row>
    <row r="44" spans="1:41" x14ac:dyDescent="0.2">
      <c r="A44" s="19">
        <v>2306.0021400000001</v>
      </c>
      <c r="B44" s="6" t="s">
        <v>74</v>
      </c>
      <c r="F44">
        <v>0</v>
      </c>
      <c r="G44">
        <f>IF(ISNUMBER('formatted results'!AI44),SUM('formatted results'!AI44:AK44),"")</f>
        <v>0</v>
      </c>
      <c r="K44">
        <v>0</v>
      </c>
      <c r="L44">
        <f>IF(ISNUMBER('formatted results'!V44),SUM('formatted results'!V44:X44),"")</f>
        <v>0</v>
      </c>
      <c r="S44" t="str">
        <v>IEEEapm</v>
      </c>
      <c r="T44">
        <v>1</v>
      </c>
      <c r="U44">
        <f t="shared" si="2"/>
        <v>0</v>
      </c>
      <c r="V44">
        <f t="shared" si="3"/>
        <v>0</v>
      </c>
      <c r="W44">
        <f t="shared" si="4"/>
        <v>0</v>
      </c>
      <c r="X44">
        <f t="shared" si="5"/>
        <v>1</v>
      </c>
      <c r="Y44">
        <f t="shared" si="6"/>
        <v>1</v>
      </c>
      <c r="Z44">
        <f t="shared" si="7"/>
        <v>0</v>
      </c>
      <c r="AA44">
        <f t="shared" si="8"/>
        <v>0</v>
      </c>
      <c r="AB44">
        <f t="shared" si="9"/>
        <v>0</v>
      </c>
      <c r="AC44">
        <f t="shared" si="10"/>
        <v>1</v>
      </c>
      <c r="AD44">
        <f t="shared" si="11"/>
        <v>1</v>
      </c>
      <c r="AF44" s="9">
        <f t="shared" si="12"/>
        <v>0</v>
      </c>
      <c r="AG44" s="9">
        <f t="shared" si="13"/>
        <v>0</v>
      </c>
      <c r="AH44" s="9">
        <f t="shared" si="14"/>
        <v>0</v>
      </c>
      <c r="AI44" s="9">
        <f t="shared" si="15"/>
        <v>1</v>
      </c>
      <c r="AJ44" s="9">
        <f t="shared" si="16"/>
        <v>1</v>
      </c>
      <c r="AK44" s="9">
        <f t="shared" si="17"/>
        <v>0</v>
      </c>
      <c r="AL44" s="9">
        <f t="shared" si="18"/>
        <v>0</v>
      </c>
      <c r="AM44" s="9">
        <f t="shared" si="19"/>
        <v>0</v>
      </c>
      <c r="AN44" s="9">
        <f t="shared" si="20"/>
        <v>1</v>
      </c>
      <c r="AO44" s="9">
        <f t="shared" si="21"/>
        <v>1</v>
      </c>
    </row>
    <row r="45" spans="1:41" x14ac:dyDescent="0.2">
      <c r="A45" s="19">
        <v>2306.0021499999998</v>
      </c>
      <c r="B45" s="6" t="s">
        <v>74</v>
      </c>
      <c r="F45">
        <v>0</v>
      </c>
      <c r="G45">
        <f>IF(ISNUMBER('formatted results'!AI45),SUM('formatted results'!AI45:AK45),"")</f>
        <v>0</v>
      </c>
      <c r="K45">
        <v>0</v>
      </c>
      <c r="L45">
        <f>IF(ISNUMBER('formatted results'!V45),SUM('formatted results'!V45:X45),"")</f>
        <v>0</v>
      </c>
      <c r="S45" t="str">
        <v>ieeecolor</v>
      </c>
      <c r="T45">
        <v>1</v>
      </c>
      <c r="U45">
        <f t="shared" si="2"/>
        <v>1</v>
      </c>
      <c r="V45">
        <f t="shared" si="3"/>
        <v>0</v>
      </c>
      <c r="W45">
        <f t="shared" si="4"/>
        <v>0</v>
      </c>
      <c r="X45">
        <f t="shared" si="5"/>
        <v>1</v>
      </c>
      <c r="Y45">
        <f t="shared" si="6"/>
        <v>1</v>
      </c>
      <c r="Z45">
        <f t="shared" si="7"/>
        <v>0</v>
      </c>
      <c r="AA45">
        <f t="shared" si="8"/>
        <v>0</v>
      </c>
      <c r="AB45">
        <f t="shared" si="9"/>
        <v>0</v>
      </c>
      <c r="AC45">
        <f t="shared" si="10"/>
        <v>0</v>
      </c>
      <c r="AD45">
        <f t="shared" si="11"/>
        <v>1</v>
      </c>
      <c r="AF45" s="9">
        <f t="shared" si="12"/>
        <v>1</v>
      </c>
      <c r="AG45" s="9">
        <f t="shared" si="13"/>
        <v>0</v>
      </c>
      <c r="AH45" s="9">
        <f t="shared" si="14"/>
        <v>0</v>
      </c>
      <c r="AI45" s="9">
        <f t="shared" si="15"/>
        <v>1</v>
      </c>
      <c r="AJ45" s="9">
        <f t="shared" si="16"/>
        <v>1</v>
      </c>
      <c r="AK45" s="9">
        <f t="shared" si="17"/>
        <v>0</v>
      </c>
      <c r="AL45" s="9">
        <f t="shared" si="18"/>
        <v>0</v>
      </c>
      <c r="AM45" s="9">
        <f t="shared" si="19"/>
        <v>0</v>
      </c>
      <c r="AN45" s="9">
        <f t="shared" si="20"/>
        <v>0</v>
      </c>
      <c r="AO45" s="9">
        <f t="shared" si="21"/>
        <v>1</v>
      </c>
    </row>
    <row r="46" spans="1:41" x14ac:dyDescent="0.2">
      <c r="A46" s="19">
        <v>2306.00216</v>
      </c>
      <c r="B46" s="6" t="s">
        <v>74</v>
      </c>
      <c r="F46">
        <v>0</v>
      </c>
      <c r="G46">
        <f>IF(ISNUMBER('formatted results'!AI46),SUM('formatted results'!AI46:AK46),"")</f>
        <v>0</v>
      </c>
      <c r="K46">
        <v>0</v>
      </c>
      <c r="L46">
        <f>IF(ISNUMBER('formatted results'!V46),SUM('formatted results'!V46:X46),"")</f>
        <v>0</v>
      </c>
      <c r="S46" t="str">
        <v>ieeeconf</v>
      </c>
      <c r="T46">
        <v>1</v>
      </c>
      <c r="U46">
        <f t="shared" si="2"/>
        <v>0</v>
      </c>
      <c r="V46">
        <f t="shared" si="3"/>
        <v>0</v>
      </c>
      <c r="W46">
        <f t="shared" si="4"/>
        <v>0</v>
      </c>
      <c r="X46">
        <f t="shared" si="5"/>
        <v>1</v>
      </c>
      <c r="Y46">
        <f t="shared" si="6"/>
        <v>1</v>
      </c>
      <c r="Z46">
        <f t="shared" si="7"/>
        <v>0</v>
      </c>
      <c r="AA46">
        <f t="shared" si="8"/>
        <v>0</v>
      </c>
      <c r="AB46">
        <f t="shared" si="9"/>
        <v>0</v>
      </c>
      <c r="AC46">
        <f t="shared" si="10"/>
        <v>1</v>
      </c>
      <c r="AD46">
        <f t="shared" si="11"/>
        <v>1</v>
      </c>
      <c r="AF46" s="9">
        <f t="shared" si="12"/>
        <v>0</v>
      </c>
      <c r="AG46" s="9">
        <f t="shared" si="13"/>
        <v>0</v>
      </c>
      <c r="AH46" s="9">
        <f t="shared" si="14"/>
        <v>0</v>
      </c>
      <c r="AI46" s="9">
        <f t="shared" si="15"/>
        <v>1</v>
      </c>
      <c r="AJ46" s="9">
        <f t="shared" si="16"/>
        <v>1</v>
      </c>
      <c r="AK46" s="9">
        <f t="shared" si="17"/>
        <v>0</v>
      </c>
      <c r="AL46" s="9">
        <f t="shared" si="18"/>
        <v>0</v>
      </c>
      <c r="AM46" s="9">
        <f t="shared" si="19"/>
        <v>0</v>
      </c>
      <c r="AN46" s="9">
        <f t="shared" si="20"/>
        <v>1</v>
      </c>
      <c r="AO46" s="9">
        <f t="shared" si="21"/>
        <v>1</v>
      </c>
    </row>
    <row r="47" spans="1:41" x14ac:dyDescent="0.2">
      <c r="A47" s="19">
        <v>2306.00225</v>
      </c>
      <c r="B47" s="6" t="s">
        <v>74</v>
      </c>
      <c r="F47">
        <v>0</v>
      </c>
      <c r="G47">
        <f>IF(ISNUMBER('formatted results'!AI47),SUM('formatted results'!AI47:AK47),"")</f>
        <v>0</v>
      </c>
      <c r="K47">
        <v>0</v>
      </c>
      <c r="L47">
        <f>IF(ISNUMBER('formatted results'!V47),SUM('formatted results'!V47:X47),"")</f>
        <v>0</v>
      </c>
      <c r="S47" t="str">
        <v>jfm</v>
      </c>
      <c r="T47">
        <v>1</v>
      </c>
      <c r="U47">
        <f t="shared" si="2"/>
        <v>0</v>
      </c>
      <c r="V47">
        <f t="shared" si="3"/>
        <v>0</v>
      </c>
      <c r="W47">
        <f t="shared" si="4"/>
        <v>0</v>
      </c>
      <c r="X47">
        <f t="shared" si="5"/>
        <v>0</v>
      </c>
      <c r="Y47">
        <f t="shared" si="6"/>
        <v>1</v>
      </c>
      <c r="Z47">
        <f t="shared" si="7"/>
        <v>0</v>
      </c>
      <c r="AA47">
        <f t="shared" si="8"/>
        <v>0</v>
      </c>
      <c r="AB47">
        <f t="shared" si="9"/>
        <v>1</v>
      </c>
      <c r="AC47">
        <f t="shared" si="10"/>
        <v>1</v>
      </c>
      <c r="AD47">
        <f t="shared" si="11"/>
        <v>1</v>
      </c>
      <c r="AF47" s="9">
        <f t="shared" si="12"/>
        <v>0</v>
      </c>
      <c r="AG47" s="9">
        <f t="shared" si="13"/>
        <v>0</v>
      </c>
      <c r="AH47" s="9">
        <f t="shared" si="14"/>
        <v>0</v>
      </c>
      <c r="AI47" s="9">
        <f t="shared" si="15"/>
        <v>0</v>
      </c>
      <c r="AJ47" s="9">
        <f t="shared" si="16"/>
        <v>1</v>
      </c>
      <c r="AK47" s="9">
        <f t="shared" si="17"/>
        <v>0</v>
      </c>
      <c r="AL47" s="9">
        <f t="shared" si="18"/>
        <v>0</v>
      </c>
      <c r="AM47" s="9">
        <f t="shared" si="19"/>
        <v>1</v>
      </c>
      <c r="AN47" s="9">
        <f t="shared" si="20"/>
        <v>1</v>
      </c>
      <c r="AO47" s="9">
        <f t="shared" si="21"/>
        <v>1</v>
      </c>
    </row>
    <row r="48" spans="1:41" x14ac:dyDescent="0.2">
      <c r="A48" s="19">
        <v>2306.0025700000001</v>
      </c>
      <c r="B48" s="6" t="s">
        <v>74</v>
      </c>
      <c r="F48">
        <v>0</v>
      </c>
      <c r="G48">
        <f>IF(ISNUMBER('formatted results'!AI48),SUM('formatted results'!AI48:AK48),"")</f>
        <v>0</v>
      </c>
      <c r="K48">
        <v>0</v>
      </c>
      <c r="L48">
        <f>IF(ISNUMBER('formatted results'!V48),SUM('formatted results'!V48:X48),"")</f>
        <v>0</v>
      </c>
      <c r="S48" t="str">
        <v>jpconf</v>
      </c>
      <c r="T48">
        <v>1</v>
      </c>
      <c r="U48">
        <f t="shared" si="2"/>
        <v>0</v>
      </c>
      <c r="V48">
        <f t="shared" si="3"/>
        <v>0</v>
      </c>
      <c r="W48">
        <f t="shared" si="4"/>
        <v>0</v>
      </c>
      <c r="X48">
        <f t="shared" si="5"/>
        <v>0</v>
      </c>
      <c r="Y48">
        <f t="shared" si="6"/>
        <v>1</v>
      </c>
      <c r="Z48">
        <f t="shared" si="7"/>
        <v>0</v>
      </c>
      <c r="AA48">
        <f t="shared" si="8"/>
        <v>0</v>
      </c>
      <c r="AB48">
        <f t="shared" si="9"/>
        <v>0</v>
      </c>
      <c r="AC48">
        <f t="shared" si="10"/>
        <v>0</v>
      </c>
      <c r="AD48">
        <f t="shared" si="11"/>
        <v>1</v>
      </c>
      <c r="AF48" s="9">
        <f t="shared" si="12"/>
        <v>0</v>
      </c>
      <c r="AG48" s="9">
        <f t="shared" si="13"/>
        <v>0</v>
      </c>
      <c r="AH48" s="9">
        <f t="shared" si="14"/>
        <v>0</v>
      </c>
      <c r="AI48" s="9">
        <f t="shared" si="15"/>
        <v>0</v>
      </c>
      <c r="AJ48" s="9">
        <f t="shared" si="16"/>
        <v>1</v>
      </c>
      <c r="AK48" s="9">
        <f t="shared" si="17"/>
        <v>0</v>
      </c>
      <c r="AL48" s="9">
        <f t="shared" si="18"/>
        <v>0</v>
      </c>
      <c r="AM48" s="9">
        <f t="shared" si="19"/>
        <v>0</v>
      </c>
      <c r="AN48" s="9">
        <f t="shared" si="20"/>
        <v>0</v>
      </c>
      <c r="AO48" s="9">
        <f t="shared" si="21"/>
        <v>1</v>
      </c>
    </row>
    <row r="49" spans="1:41" x14ac:dyDescent="0.2">
      <c r="A49" s="19">
        <v>2306.0025999999998</v>
      </c>
      <c r="B49" s="6" t="s">
        <v>74</v>
      </c>
      <c r="F49" t="str">
        <v/>
      </c>
      <c r="G49" t="str">
        <f>IF(ISNUMBER('formatted results'!AI49),SUM('formatted results'!AI49:AK49),"")</f>
        <v/>
      </c>
      <c r="K49" t="str">
        <v/>
      </c>
      <c r="L49" t="str">
        <f>IF(ISNUMBER('formatted results'!V49),SUM('formatted results'!V49:X49),"")</f>
        <v/>
      </c>
      <c r="S49" t="str">
        <v>macro/neu_msthesis</v>
      </c>
      <c r="T49">
        <v>1</v>
      </c>
      <c r="U49">
        <f t="shared" si="2"/>
        <v>0</v>
      </c>
      <c r="V49">
        <f t="shared" si="3"/>
        <v>0</v>
      </c>
      <c r="W49">
        <f t="shared" si="4"/>
        <v>0</v>
      </c>
      <c r="X49">
        <f t="shared" si="5"/>
        <v>1</v>
      </c>
      <c r="Y49">
        <f t="shared" si="6"/>
        <v>1</v>
      </c>
      <c r="Z49">
        <f t="shared" si="7"/>
        <v>0</v>
      </c>
      <c r="AA49">
        <f t="shared" si="8"/>
        <v>0</v>
      </c>
      <c r="AB49">
        <f t="shared" si="9"/>
        <v>0</v>
      </c>
      <c r="AC49">
        <f t="shared" si="10"/>
        <v>1</v>
      </c>
      <c r="AD49">
        <f t="shared" si="11"/>
        <v>1</v>
      </c>
      <c r="AF49" s="9">
        <f t="shared" si="12"/>
        <v>0</v>
      </c>
      <c r="AG49" s="9">
        <f t="shared" si="13"/>
        <v>0</v>
      </c>
      <c r="AH49" s="9">
        <f t="shared" si="14"/>
        <v>0</v>
      </c>
      <c r="AI49" s="9">
        <f t="shared" si="15"/>
        <v>1</v>
      </c>
      <c r="AJ49" s="9">
        <f t="shared" si="16"/>
        <v>1</v>
      </c>
      <c r="AK49" s="9">
        <f t="shared" si="17"/>
        <v>0</v>
      </c>
      <c r="AL49" s="9">
        <f t="shared" si="18"/>
        <v>0</v>
      </c>
      <c r="AM49" s="9">
        <f t="shared" si="19"/>
        <v>0</v>
      </c>
      <c r="AN49" s="9">
        <f t="shared" si="20"/>
        <v>1</v>
      </c>
      <c r="AO49" s="9">
        <f t="shared" si="21"/>
        <v>1</v>
      </c>
    </row>
    <row r="50" spans="1:41" x14ac:dyDescent="0.2">
      <c r="A50" s="19">
        <v>2306.0027799999998</v>
      </c>
      <c r="B50" s="6" t="s">
        <v>74</v>
      </c>
      <c r="F50">
        <v>0</v>
      </c>
      <c r="G50">
        <f>IF(ISNUMBER('formatted results'!AI50),SUM('formatted results'!AI50:AK50),"")</f>
        <v>0</v>
      </c>
      <c r="K50">
        <v>0</v>
      </c>
      <c r="L50">
        <f>IF(ISNUMBER('formatted results'!V50),SUM('formatted results'!V50:X50),"")</f>
        <v>0</v>
      </c>
      <c r="S50" t="str">
        <v>mdpi</v>
      </c>
      <c r="T50">
        <v>1</v>
      </c>
      <c r="U50">
        <f t="shared" si="2"/>
        <v>0</v>
      </c>
      <c r="V50">
        <f t="shared" si="3"/>
        <v>0</v>
      </c>
      <c r="W50">
        <f t="shared" si="4"/>
        <v>0</v>
      </c>
      <c r="X50">
        <f t="shared" si="5"/>
        <v>1</v>
      </c>
      <c r="Y50">
        <f t="shared" si="6"/>
        <v>1</v>
      </c>
      <c r="Z50">
        <f t="shared" si="7"/>
        <v>0</v>
      </c>
      <c r="AA50">
        <f t="shared" si="8"/>
        <v>0</v>
      </c>
      <c r="AB50">
        <f t="shared" si="9"/>
        <v>0</v>
      </c>
      <c r="AC50">
        <f t="shared" si="10"/>
        <v>1</v>
      </c>
      <c r="AD50">
        <f t="shared" si="11"/>
        <v>1</v>
      </c>
      <c r="AF50" s="9">
        <f t="shared" si="12"/>
        <v>0</v>
      </c>
      <c r="AG50" s="9">
        <f t="shared" si="13"/>
        <v>0</v>
      </c>
      <c r="AH50" s="9">
        <f t="shared" si="14"/>
        <v>0</v>
      </c>
      <c r="AI50" s="9">
        <f t="shared" si="15"/>
        <v>1</v>
      </c>
      <c r="AJ50" s="9">
        <f t="shared" si="16"/>
        <v>1</v>
      </c>
      <c r="AK50" s="9">
        <f t="shared" si="17"/>
        <v>0</v>
      </c>
      <c r="AL50" s="9">
        <f t="shared" si="18"/>
        <v>0</v>
      </c>
      <c r="AM50" s="9">
        <f t="shared" si="19"/>
        <v>0</v>
      </c>
      <c r="AN50" s="9">
        <f t="shared" si="20"/>
        <v>1</v>
      </c>
      <c r="AO50" s="9">
        <f t="shared" si="21"/>
        <v>1</v>
      </c>
    </row>
    <row r="51" spans="1:41" x14ac:dyDescent="0.2">
      <c r="A51" s="19">
        <v>2306.0031300000001</v>
      </c>
      <c r="B51" s="6" t="s">
        <v>74</v>
      </c>
      <c r="F51">
        <v>0</v>
      </c>
      <c r="G51">
        <f>IF(ISNUMBER('formatted results'!AI51),SUM('formatted results'!AI51:AK51),"")</f>
        <v>0</v>
      </c>
      <c r="I51" t="s">
        <v>613</v>
      </c>
      <c r="J51" t="s">
        <v>627</v>
      </c>
      <c r="K51">
        <v>0</v>
      </c>
      <c r="L51">
        <f>IF(ISNUMBER('formatted results'!V51),SUM('formatted results'!V51:X51),"")</f>
        <v>0</v>
      </c>
      <c r="S51" t="str">
        <v>memoir</v>
      </c>
      <c r="T51">
        <v>1</v>
      </c>
      <c r="U51">
        <f t="shared" si="2"/>
        <v>0</v>
      </c>
      <c r="V51">
        <f t="shared" si="3"/>
        <v>0</v>
      </c>
      <c r="W51">
        <f t="shared" si="4"/>
        <v>0</v>
      </c>
      <c r="X51">
        <f t="shared" si="5"/>
        <v>1</v>
      </c>
      <c r="Y51">
        <f t="shared" si="6"/>
        <v>1</v>
      </c>
      <c r="Z51">
        <f t="shared" si="7"/>
        <v>0</v>
      </c>
      <c r="AA51">
        <f t="shared" si="8"/>
        <v>0</v>
      </c>
      <c r="AB51">
        <f t="shared" si="9"/>
        <v>0</v>
      </c>
      <c r="AC51">
        <f t="shared" si="10"/>
        <v>1</v>
      </c>
      <c r="AD51">
        <f t="shared" si="11"/>
        <v>1</v>
      </c>
      <c r="AF51" s="9">
        <f t="shared" si="12"/>
        <v>0</v>
      </c>
      <c r="AG51" s="9">
        <f t="shared" si="13"/>
        <v>0</v>
      </c>
      <c r="AH51" s="9">
        <f t="shared" si="14"/>
        <v>0</v>
      </c>
      <c r="AI51" s="9">
        <f t="shared" si="15"/>
        <v>1</v>
      </c>
      <c r="AJ51" s="9">
        <f t="shared" si="16"/>
        <v>1</v>
      </c>
      <c r="AK51" s="9">
        <f t="shared" si="17"/>
        <v>0</v>
      </c>
      <c r="AL51" s="9">
        <f t="shared" si="18"/>
        <v>0</v>
      </c>
      <c r="AM51" s="9">
        <f t="shared" si="19"/>
        <v>0</v>
      </c>
      <c r="AN51" s="9">
        <f t="shared" si="20"/>
        <v>1</v>
      </c>
      <c r="AO51" s="9">
        <f t="shared" si="21"/>
        <v>1</v>
      </c>
    </row>
    <row r="52" spans="1:41" x14ac:dyDescent="0.2">
      <c r="A52" s="19">
        <v>2306.0032700000002</v>
      </c>
      <c r="B52" s="6" t="s">
        <v>74</v>
      </c>
      <c r="F52">
        <v>0</v>
      </c>
      <c r="G52">
        <f>IF(ISNUMBER('formatted results'!AI52),SUM('formatted results'!AI52:AK52),"")</f>
        <v>0</v>
      </c>
      <c r="K52">
        <v>0</v>
      </c>
      <c r="L52">
        <f>IF(ISNUMBER('formatted results'!V52),SUM('formatted results'!V52:X52),"")</f>
        <v>0</v>
      </c>
      <c r="S52" t="str">
        <v>mhd</v>
      </c>
      <c r="T52">
        <v>1</v>
      </c>
      <c r="U52">
        <f t="shared" si="2"/>
        <v>0</v>
      </c>
      <c r="V52">
        <f t="shared" si="3"/>
        <v>0</v>
      </c>
      <c r="W52">
        <f t="shared" si="4"/>
        <v>0</v>
      </c>
      <c r="X52">
        <f t="shared" si="5"/>
        <v>1</v>
      </c>
      <c r="Y52">
        <f t="shared" si="6"/>
        <v>1</v>
      </c>
      <c r="Z52">
        <f t="shared" si="7"/>
        <v>0</v>
      </c>
      <c r="AA52">
        <f t="shared" si="8"/>
        <v>0</v>
      </c>
      <c r="AB52">
        <f t="shared" si="9"/>
        <v>0</v>
      </c>
      <c r="AC52">
        <f t="shared" si="10"/>
        <v>1</v>
      </c>
      <c r="AD52">
        <f t="shared" si="11"/>
        <v>1</v>
      </c>
      <c r="AF52" s="9">
        <f t="shared" si="12"/>
        <v>0</v>
      </c>
      <c r="AG52" s="9">
        <f t="shared" si="13"/>
        <v>0</v>
      </c>
      <c r="AH52" s="9">
        <f t="shared" si="14"/>
        <v>0</v>
      </c>
      <c r="AI52" s="9">
        <f t="shared" si="15"/>
        <v>1</v>
      </c>
      <c r="AJ52" s="9">
        <f t="shared" si="16"/>
        <v>1</v>
      </c>
      <c r="AK52" s="9">
        <f t="shared" si="17"/>
        <v>0</v>
      </c>
      <c r="AL52" s="9">
        <f t="shared" si="18"/>
        <v>0</v>
      </c>
      <c r="AM52" s="9">
        <f t="shared" si="19"/>
        <v>0</v>
      </c>
      <c r="AN52" s="9">
        <f t="shared" si="20"/>
        <v>1</v>
      </c>
      <c r="AO52" s="9">
        <f t="shared" si="21"/>
        <v>1</v>
      </c>
    </row>
    <row r="53" spans="1:41" x14ac:dyDescent="0.2">
      <c r="A53" s="19">
        <v>2306.0033400000002</v>
      </c>
      <c r="B53" s="6" t="s">
        <v>74</v>
      </c>
      <c r="F53">
        <v>0</v>
      </c>
      <c r="G53">
        <f>IF(ISNUMBER('formatted results'!AI53),SUM('formatted results'!AI53:AK53),"")</f>
        <v>0</v>
      </c>
      <c r="K53">
        <v>0</v>
      </c>
      <c r="L53">
        <f>IF(ISNUMBER('formatted results'!V53),SUM('formatted results'!V53:X53),"")</f>
        <v>0</v>
      </c>
      <c r="S53" t="str">
        <v>MRM</v>
      </c>
      <c r="T53">
        <v>1</v>
      </c>
      <c r="U53">
        <f t="shared" si="2"/>
        <v>0</v>
      </c>
      <c r="V53">
        <f t="shared" si="3"/>
        <v>0</v>
      </c>
      <c r="W53">
        <f t="shared" si="4"/>
        <v>0</v>
      </c>
      <c r="X53">
        <f t="shared" si="5"/>
        <v>0</v>
      </c>
      <c r="Y53">
        <f t="shared" si="6"/>
        <v>0</v>
      </c>
      <c r="Z53">
        <f t="shared" si="7"/>
        <v>0</v>
      </c>
      <c r="AA53">
        <f t="shared" si="8"/>
        <v>0</v>
      </c>
      <c r="AB53">
        <f t="shared" si="9"/>
        <v>0</v>
      </c>
      <c r="AC53">
        <f t="shared" si="10"/>
        <v>0</v>
      </c>
      <c r="AD53">
        <f t="shared" si="11"/>
        <v>0</v>
      </c>
      <c r="AF53" s="9">
        <f t="shared" si="12"/>
        <v>0</v>
      </c>
      <c r="AG53" s="9">
        <f t="shared" si="13"/>
        <v>0</v>
      </c>
      <c r="AH53" s="9">
        <f t="shared" si="14"/>
        <v>0</v>
      </c>
      <c r="AI53" s="9">
        <f t="shared" si="15"/>
        <v>0</v>
      </c>
      <c r="AJ53" s="9">
        <f t="shared" si="16"/>
        <v>0</v>
      </c>
      <c r="AK53" s="9">
        <f t="shared" si="17"/>
        <v>0</v>
      </c>
      <c r="AL53" s="9">
        <f t="shared" si="18"/>
        <v>0</v>
      </c>
      <c r="AM53" s="9">
        <f t="shared" si="19"/>
        <v>0</v>
      </c>
      <c r="AN53" s="9">
        <f t="shared" si="20"/>
        <v>0</v>
      </c>
      <c r="AO53" s="9">
        <f t="shared" si="21"/>
        <v>0</v>
      </c>
    </row>
    <row r="54" spans="1:41" x14ac:dyDescent="0.2">
      <c r="A54" s="19">
        <v>2306.0037299999999</v>
      </c>
      <c r="B54" s="6" t="s">
        <v>74</v>
      </c>
      <c r="F54" t="str">
        <v/>
      </c>
      <c r="G54" t="str">
        <f>IF(ISNUMBER('formatted results'!AI54),SUM('formatted results'!AI54:AK54),"")</f>
        <v/>
      </c>
      <c r="K54" t="str">
        <v/>
      </c>
      <c r="L54" t="str">
        <f>IF(ISNUMBER('formatted results'!V54),SUM('formatted results'!V54:X54),"")</f>
        <v/>
      </c>
      <c r="S54" t="str">
        <v>nbdt-article</v>
      </c>
      <c r="T54">
        <v>1</v>
      </c>
      <c r="U54">
        <f t="shared" si="2"/>
        <v>0</v>
      </c>
      <c r="V54">
        <f t="shared" si="3"/>
        <v>0</v>
      </c>
      <c r="W54">
        <f t="shared" si="4"/>
        <v>0</v>
      </c>
      <c r="X54">
        <f t="shared" si="5"/>
        <v>1</v>
      </c>
      <c r="Y54">
        <f t="shared" si="6"/>
        <v>1</v>
      </c>
      <c r="Z54">
        <f t="shared" si="7"/>
        <v>0</v>
      </c>
      <c r="AA54">
        <f t="shared" si="8"/>
        <v>0</v>
      </c>
      <c r="AB54">
        <f t="shared" si="9"/>
        <v>0</v>
      </c>
      <c r="AC54">
        <f t="shared" si="10"/>
        <v>1</v>
      </c>
      <c r="AD54">
        <f t="shared" si="11"/>
        <v>1</v>
      </c>
      <c r="AF54" s="9">
        <f t="shared" si="12"/>
        <v>0</v>
      </c>
      <c r="AG54" s="9">
        <f t="shared" si="13"/>
        <v>0</v>
      </c>
      <c r="AH54" s="9">
        <f t="shared" si="14"/>
        <v>0</v>
      </c>
      <c r="AI54" s="9">
        <f t="shared" si="15"/>
        <v>1</v>
      </c>
      <c r="AJ54" s="9">
        <f t="shared" si="16"/>
        <v>1</v>
      </c>
      <c r="AK54" s="9">
        <f t="shared" si="17"/>
        <v>0</v>
      </c>
      <c r="AL54" s="9">
        <f t="shared" si="18"/>
        <v>0</v>
      </c>
      <c r="AM54" s="9">
        <f t="shared" si="19"/>
        <v>0</v>
      </c>
      <c r="AN54" s="9">
        <f t="shared" si="20"/>
        <v>1</v>
      </c>
      <c r="AO54" s="9">
        <f t="shared" si="21"/>
        <v>1</v>
      </c>
    </row>
    <row r="55" spans="1:41" x14ac:dyDescent="0.2">
      <c r="A55" s="19">
        <v>2306.00387</v>
      </c>
      <c r="B55" s="6" t="s">
        <v>74</v>
      </c>
      <c r="F55">
        <v>0</v>
      </c>
      <c r="G55">
        <f>IF(ISNUMBER('formatted results'!AI55),SUM('formatted results'!AI55:AK55),"")</f>
        <v>0</v>
      </c>
      <c r="I55" t="s">
        <v>613</v>
      </c>
      <c r="K55">
        <v>0</v>
      </c>
      <c r="L55">
        <f>IF(ISNUMBER('formatted results'!V55),SUM('formatted results'!V55:X55),"")</f>
        <v>0</v>
      </c>
      <c r="S55" t="str">
        <v>NST</v>
      </c>
      <c r="T55">
        <v>1</v>
      </c>
      <c r="U55">
        <f t="shared" si="2"/>
        <v>0</v>
      </c>
      <c r="V55">
        <f t="shared" si="3"/>
        <v>0</v>
      </c>
      <c r="W55">
        <f t="shared" si="4"/>
        <v>1</v>
      </c>
      <c r="X55">
        <f t="shared" si="5"/>
        <v>0</v>
      </c>
      <c r="Y55">
        <f t="shared" si="6"/>
        <v>0</v>
      </c>
      <c r="Z55">
        <f t="shared" si="7"/>
        <v>0</v>
      </c>
      <c r="AA55">
        <f t="shared" si="8"/>
        <v>0</v>
      </c>
      <c r="AB55">
        <f t="shared" si="9"/>
        <v>0</v>
      </c>
      <c r="AC55">
        <f t="shared" si="10"/>
        <v>0</v>
      </c>
      <c r="AD55">
        <f t="shared" si="11"/>
        <v>0</v>
      </c>
      <c r="AF55" s="9">
        <f t="shared" si="12"/>
        <v>0</v>
      </c>
      <c r="AG55" s="9">
        <f t="shared" si="13"/>
        <v>0</v>
      </c>
      <c r="AH55" s="9">
        <f t="shared" si="14"/>
        <v>1</v>
      </c>
      <c r="AI55" s="9">
        <f t="shared" si="15"/>
        <v>0</v>
      </c>
      <c r="AJ55" s="9">
        <f t="shared" si="16"/>
        <v>0</v>
      </c>
      <c r="AK55" s="9">
        <f t="shared" si="17"/>
        <v>0</v>
      </c>
      <c r="AL55" s="9">
        <f t="shared" si="18"/>
        <v>0</v>
      </c>
      <c r="AM55" s="9">
        <f t="shared" si="19"/>
        <v>0</v>
      </c>
      <c r="AN55" s="9">
        <f t="shared" si="20"/>
        <v>0</v>
      </c>
      <c r="AO55" s="9">
        <f t="shared" si="21"/>
        <v>0</v>
      </c>
    </row>
    <row r="56" spans="1:41" x14ac:dyDescent="0.2">
      <c r="A56" s="19">
        <v>2306.0039700000002</v>
      </c>
      <c r="B56" s="6" t="s">
        <v>74</v>
      </c>
      <c r="F56">
        <v>0</v>
      </c>
      <c r="G56">
        <f>IF(ISNUMBER('formatted results'!AI56),SUM('formatted results'!AI56:AK56),"")</f>
        <v>0</v>
      </c>
      <c r="K56">
        <v>0</v>
      </c>
      <c r="L56">
        <f>IF(ISNUMBER('formatted results'!V56),SUM('formatted results'!V56:X56),"")</f>
        <v>0</v>
      </c>
      <c r="S56" t="str">
        <v>optica-article</v>
      </c>
      <c r="T56">
        <v>1</v>
      </c>
      <c r="U56">
        <f t="shared" si="2"/>
        <v>1</v>
      </c>
      <c r="V56">
        <f t="shared" si="3"/>
        <v>0</v>
      </c>
      <c r="W56">
        <f t="shared" si="4"/>
        <v>0</v>
      </c>
      <c r="X56">
        <f t="shared" si="5"/>
        <v>0</v>
      </c>
      <c r="Y56">
        <f t="shared" si="6"/>
        <v>0</v>
      </c>
      <c r="Z56">
        <f t="shared" si="7"/>
        <v>0</v>
      </c>
      <c r="AA56">
        <f t="shared" si="8"/>
        <v>0</v>
      </c>
      <c r="AB56">
        <f t="shared" si="9"/>
        <v>0</v>
      </c>
      <c r="AC56">
        <f t="shared" si="10"/>
        <v>0</v>
      </c>
      <c r="AD56">
        <f t="shared" si="11"/>
        <v>0</v>
      </c>
      <c r="AF56" s="9">
        <f t="shared" si="12"/>
        <v>1</v>
      </c>
      <c r="AG56" s="9">
        <f t="shared" si="13"/>
        <v>0</v>
      </c>
      <c r="AH56" s="9">
        <f t="shared" si="14"/>
        <v>0</v>
      </c>
      <c r="AI56" s="9">
        <f t="shared" si="15"/>
        <v>0</v>
      </c>
      <c r="AJ56" s="9">
        <f t="shared" si="16"/>
        <v>0</v>
      </c>
      <c r="AK56" s="9">
        <f t="shared" si="17"/>
        <v>0</v>
      </c>
      <c r="AL56" s="9">
        <f t="shared" si="18"/>
        <v>0</v>
      </c>
      <c r="AM56" s="9">
        <f t="shared" si="19"/>
        <v>0</v>
      </c>
      <c r="AN56" s="9">
        <f t="shared" si="20"/>
        <v>0</v>
      </c>
      <c r="AO56" s="9">
        <f t="shared" si="21"/>
        <v>0</v>
      </c>
    </row>
    <row r="57" spans="1:41" x14ac:dyDescent="0.2">
      <c r="A57" s="19">
        <v>2306.0042800000001</v>
      </c>
      <c r="B57" s="6" t="s">
        <v>74</v>
      </c>
      <c r="F57">
        <v>0</v>
      </c>
      <c r="G57">
        <f>IF(ISNUMBER('formatted results'!AI57),SUM('formatted results'!AI57:AK57),"")</f>
        <v>0</v>
      </c>
      <c r="K57">
        <v>0</v>
      </c>
      <c r="L57">
        <f>IF(ISNUMBER('formatted results'!V57),SUM('formatted results'!V57:X57),"")</f>
        <v>0</v>
      </c>
      <c r="S57" t="str">
        <v>opticajnl</v>
      </c>
      <c r="T57">
        <v>1</v>
      </c>
      <c r="U57">
        <f t="shared" si="2"/>
        <v>0</v>
      </c>
      <c r="V57">
        <f t="shared" si="3"/>
        <v>0</v>
      </c>
      <c r="W57">
        <f t="shared" si="4"/>
        <v>0</v>
      </c>
      <c r="X57">
        <f t="shared" si="5"/>
        <v>0</v>
      </c>
      <c r="Y57">
        <f t="shared" si="6"/>
        <v>0</v>
      </c>
      <c r="Z57">
        <f t="shared" si="7"/>
        <v>0</v>
      </c>
      <c r="AA57">
        <f t="shared" si="8"/>
        <v>0</v>
      </c>
      <c r="AB57">
        <f t="shared" si="9"/>
        <v>0</v>
      </c>
      <c r="AC57">
        <f t="shared" si="10"/>
        <v>0</v>
      </c>
      <c r="AD57">
        <f t="shared" si="11"/>
        <v>0</v>
      </c>
      <c r="AF57" s="9">
        <f t="shared" si="12"/>
        <v>0</v>
      </c>
      <c r="AG57" s="9">
        <f t="shared" si="13"/>
        <v>0</v>
      </c>
      <c r="AH57" s="9">
        <f t="shared" si="14"/>
        <v>0</v>
      </c>
      <c r="AI57" s="9">
        <f t="shared" si="15"/>
        <v>0</v>
      </c>
      <c r="AJ57" s="9">
        <f t="shared" si="16"/>
        <v>0</v>
      </c>
      <c r="AK57" s="9">
        <f t="shared" si="17"/>
        <v>0</v>
      </c>
      <c r="AL57" s="9">
        <f t="shared" si="18"/>
        <v>0</v>
      </c>
      <c r="AM57" s="9">
        <f t="shared" si="19"/>
        <v>0</v>
      </c>
      <c r="AN57" s="9">
        <f t="shared" si="20"/>
        <v>0</v>
      </c>
      <c r="AO57" s="9">
        <f t="shared" si="21"/>
        <v>0</v>
      </c>
    </row>
    <row r="58" spans="1:41" x14ac:dyDescent="0.2">
      <c r="A58" s="19">
        <v>2306.00441</v>
      </c>
      <c r="B58" s="6" t="s">
        <v>74</v>
      </c>
      <c r="F58" t="str">
        <v/>
      </c>
      <c r="G58" t="str">
        <f>IF(ISNUMBER('formatted results'!AI58),SUM('formatted results'!AI58:AK58),"")</f>
        <v/>
      </c>
      <c r="K58" t="str">
        <v/>
      </c>
      <c r="L58" t="str">
        <f>IF(ISNUMBER('formatted results'!V58),SUM('formatted results'!V58:X58),"")</f>
        <v/>
      </c>
      <c r="S58" t="str">
        <v>oup-authoring-template</v>
      </c>
      <c r="T58">
        <v>1</v>
      </c>
      <c r="U58">
        <f t="shared" si="2"/>
        <v>0</v>
      </c>
      <c r="V58">
        <f t="shared" si="3"/>
        <v>0</v>
      </c>
      <c r="W58">
        <f t="shared" si="4"/>
        <v>0</v>
      </c>
      <c r="X58">
        <f t="shared" si="5"/>
        <v>1</v>
      </c>
      <c r="Y58">
        <f t="shared" si="6"/>
        <v>0</v>
      </c>
      <c r="Z58">
        <f t="shared" si="7"/>
        <v>0</v>
      </c>
      <c r="AA58">
        <f t="shared" si="8"/>
        <v>0</v>
      </c>
      <c r="AB58">
        <f t="shared" si="9"/>
        <v>0</v>
      </c>
      <c r="AC58">
        <f t="shared" si="10"/>
        <v>0</v>
      </c>
      <c r="AD58">
        <f t="shared" si="11"/>
        <v>0</v>
      </c>
      <c r="AF58" s="9">
        <f t="shared" si="12"/>
        <v>0</v>
      </c>
      <c r="AG58" s="9">
        <f t="shared" si="13"/>
        <v>0</v>
      </c>
      <c r="AH58" s="9">
        <f t="shared" si="14"/>
        <v>0</v>
      </c>
      <c r="AI58" s="9">
        <f t="shared" si="15"/>
        <v>1</v>
      </c>
      <c r="AJ58" s="9">
        <f t="shared" si="16"/>
        <v>0</v>
      </c>
      <c r="AK58" s="9">
        <f t="shared" si="17"/>
        <v>0</v>
      </c>
      <c r="AL58" s="9">
        <f t="shared" si="18"/>
        <v>0</v>
      </c>
      <c r="AM58" s="9">
        <f t="shared" si="19"/>
        <v>0</v>
      </c>
      <c r="AN58" s="9">
        <f t="shared" si="20"/>
        <v>0</v>
      </c>
      <c r="AO58" s="9">
        <f t="shared" si="21"/>
        <v>0</v>
      </c>
    </row>
    <row r="59" spans="1:41" x14ac:dyDescent="0.2">
      <c r="A59" s="19">
        <v>2306.0047100000002</v>
      </c>
      <c r="B59" s="6" t="s">
        <v>74</v>
      </c>
      <c r="F59" t="str">
        <v/>
      </c>
      <c r="G59" t="str">
        <f>IF(ISNUMBER('formatted results'!AI59),SUM('formatted results'!AI59:AK59),"")</f>
        <v/>
      </c>
      <c r="K59" t="str">
        <v/>
      </c>
      <c r="L59" t="str">
        <f>IF(ISNUMBER('formatted results'!V59),SUM('formatted results'!V59:X59),"")</f>
        <v/>
      </c>
      <c r="S59" t="str">
        <v>pasj01</v>
      </c>
      <c r="T59">
        <v>1</v>
      </c>
      <c r="U59">
        <f t="shared" si="2"/>
        <v>1</v>
      </c>
      <c r="V59">
        <f t="shared" si="3"/>
        <v>0</v>
      </c>
      <c r="W59">
        <f t="shared" si="4"/>
        <v>0</v>
      </c>
      <c r="X59">
        <f t="shared" si="5"/>
        <v>0</v>
      </c>
      <c r="Y59">
        <f t="shared" si="6"/>
        <v>0</v>
      </c>
      <c r="Z59">
        <f t="shared" si="7"/>
        <v>0</v>
      </c>
      <c r="AA59">
        <f t="shared" si="8"/>
        <v>0</v>
      </c>
      <c r="AB59">
        <f t="shared" si="9"/>
        <v>0</v>
      </c>
      <c r="AC59">
        <f t="shared" si="10"/>
        <v>0</v>
      </c>
      <c r="AD59">
        <f t="shared" si="11"/>
        <v>0</v>
      </c>
      <c r="AF59" s="9">
        <f t="shared" si="12"/>
        <v>1</v>
      </c>
      <c r="AG59" s="9">
        <f t="shared" si="13"/>
        <v>0</v>
      </c>
      <c r="AH59" s="9">
        <f t="shared" si="14"/>
        <v>0</v>
      </c>
      <c r="AI59" s="9">
        <f t="shared" si="15"/>
        <v>0</v>
      </c>
      <c r="AJ59" s="9">
        <f t="shared" si="16"/>
        <v>0</v>
      </c>
      <c r="AK59" s="9">
        <f t="shared" si="17"/>
        <v>0</v>
      </c>
      <c r="AL59" s="9">
        <f t="shared" si="18"/>
        <v>0</v>
      </c>
      <c r="AM59" s="9">
        <f t="shared" si="19"/>
        <v>0</v>
      </c>
      <c r="AN59" s="9">
        <f t="shared" si="20"/>
        <v>0</v>
      </c>
      <c r="AO59" s="9">
        <f t="shared" si="21"/>
        <v>0</v>
      </c>
    </row>
    <row r="60" spans="1:41" x14ac:dyDescent="0.2">
      <c r="A60" s="19">
        <v>2306.0047399999999</v>
      </c>
      <c r="B60" s="6" t="s">
        <v>74</v>
      </c>
      <c r="F60">
        <v>0</v>
      </c>
      <c r="G60">
        <f>IF(ISNUMBER('formatted results'!AI60),SUM('formatted results'!AI60:AK60),"")</f>
        <v>0</v>
      </c>
      <c r="K60">
        <v>0</v>
      </c>
      <c r="L60">
        <f>IF(ISNUMBER('formatted results'!V60),SUM('formatted results'!V60:X60),"")</f>
        <v>0</v>
      </c>
      <c r="S60" t="str">
        <v>sagej</v>
      </c>
      <c r="T60">
        <v>1</v>
      </c>
      <c r="U60">
        <f t="shared" si="2"/>
        <v>1</v>
      </c>
      <c r="V60">
        <f t="shared" si="3"/>
        <v>0</v>
      </c>
      <c r="W60">
        <f t="shared" si="4"/>
        <v>0</v>
      </c>
      <c r="X60">
        <f t="shared" si="5"/>
        <v>1</v>
      </c>
      <c r="Y60">
        <f t="shared" si="6"/>
        <v>1</v>
      </c>
      <c r="Z60">
        <f t="shared" si="7"/>
        <v>0</v>
      </c>
      <c r="AA60">
        <f t="shared" si="8"/>
        <v>0</v>
      </c>
      <c r="AB60">
        <f t="shared" si="9"/>
        <v>0</v>
      </c>
      <c r="AC60">
        <f t="shared" si="10"/>
        <v>0</v>
      </c>
      <c r="AD60">
        <f t="shared" si="11"/>
        <v>1</v>
      </c>
      <c r="AF60" s="9">
        <f t="shared" si="12"/>
        <v>1</v>
      </c>
      <c r="AG60" s="9">
        <f t="shared" si="13"/>
        <v>0</v>
      </c>
      <c r="AH60" s="9">
        <f t="shared" si="14"/>
        <v>0</v>
      </c>
      <c r="AI60" s="9">
        <f t="shared" si="15"/>
        <v>1</v>
      </c>
      <c r="AJ60" s="9">
        <f t="shared" si="16"/>
        <v>1</v>
      </c>
      <c r="AK60" s="9">
        <f t="shared" si="17"/>
        <v>0</v>
      </c>
      <c r="AL60" s="9">
        <f t="shared" si="18"/>
        <v>0</v>
      </c>
      <c r="AM60" s="9">
        <f t="shared" si="19"/>
        <v>0</v>
      </c>
      <c r="AN60" s="9">
        <f t="shared" si="20"/>
        <v>0</v>
      </c>
      <c r="AO60" s="9">
        <f t="shared" si="21"/>
        <v>1</v>
      </c>
    </row>
    <row r="61" spans="1:41" x14ac:dyDescent="0.2">
      <c r="A61" s="19">
        <v>2306.0048400000001</v>
      </c>
      <c r="B61" s="6" t="s">
        <v>74</v>
      </c>
      <c r="F61">
        <v>0</v>
      </c>
      <c r="G61">
        <f>IF(ISNUMBER('formatted results'!AI61),SUM('formatted results'!AI61:AK61),"")</f>
        <v>0</v>
      </c>
      <c r="K61">
        <v>0</v>
      </c>
      <c r="L61">
        <f>IF(ISNUMBER('formatted results'!V61),SUM('formatted results'!V61:X61),"")</f>
        <v>0</v>
      </c>
      <c r="S61" t="str">
        <v>SciPost</v>
      </c>
      <c r="T61">
        <v>1</v>
      </c>
      <c r="U61">
        <f t="shared" si="2"/>
        <v>0</v>
      </c>
      <c r="V61">
        <f t="shared" si="3"/>
        <v>0</v>
      </c>
      <c r="W61">
        <f t="shared" si="4"/>
        <v>0</v>
      </c>
      <c r="X61">
        <f t="shared" si="5"/>
        <v>0</v>
      </c>
      <c r="Y61">
        <f t="shared" si="6"/>
        <v>0</v>
      </c>
      <c r="Z61">
        <f t="shared" si="7"/>
        <v>0</v>
      </c>
      <c r="AA61">
        <f t="shared" si="8"/>
        <v>0</v>
      </c>
      <c r="AB61">
        <f t="shared" si="9"/>
        <v>0</v>
      </c>
      <c r="AC61">
        <f t="shared" si="10"/>
        <v>0</v>
      </c>
      <c r="AD61">
        <f t="shared" si="11"/>
        <v>0</v>
      </c>
      <c r="AF61" s="9">
        <f t="shared" si="12"/>
        <v>0</v>
      </c>
      <c r="AG61" s="9">
        <f t="shared" si="13"/>
        <v>0</v>
      </c>
      <c r="AH61" s="9">
        <f t="shared" si="14"/>
        <v>0</v>
      </c>
      <c r="AI61" s="9">
        <f t="shared" si="15"/>
        <v>0</v>
      </c>
      <c r="AJ61" s="9">
        <f t="shared" si="16"/>
        <v>0</v>
      </c>
      <c r="AK61" s="9">
        <f t="shared" si="17"/>
        <v>0</v>
      </c>
      <c r="AL61" s="9">
        <f t="shared" si="18"/>
        <v>0</v>
      </c>
      <c r="AM61" s="9">
        <f t="shared" si="19"/>
        <v>0</v>
      </c>
      <c r="AN61" s="9">
        <f t="shared" si="20"/>
        <v>0</v>
      </c>
      <c r="AO61" s="9">
        <f t="shared" si="21"/>
        <v>0</v>
      </c>
    </row>
    <row r="62" spans="1:41" x14ac:dyDescent="0.2">
      <c r="A62" s="19">
        <v>2306.0051100000001</v>
      </c>
      <c r="B62" s="6" t="s">
        <v>74</v>
      </c>
      <c r="C62" t="s">
        <v>612</v>
      </c>
      <c r="F62">
        <v>0</v>
      </c>
      <c r="G62">
        <f>IF(ISNUMBER('formatted results'!AI62),SUM('formatted results'!AI62:AK62),"")</f>
        <v>0</v>
      </c>
      <c r="K62">
        <v>0</v>
      </c>
      <c r="L62">
        <f>IF(ISNUMBER('formatted results'!V62),SUM('formatted results'!V62:X62),"")</f>
        <v>0</v>
      </c>
      <c r="S62" t="str">
        <v>scrartcl</v>
      </c>
      <c r="T62">
        <v>1</v>
      </c>
      <c r="U62">
        <f t="shared" si="2"/>
        <v>0</v>
      </c>
      <c r="V62">
        <f t="shared" si="3"/>
        <v>0</v>
      </c>
      <c r="W62">
        <f t="shared" si="4"/>
        <v>0</v>
      </c>
      <c r="X62">
        <f t="shared" si="5"/>
        <v>0</v>
      </c>
      <c r="Y62">
        <f t="shared" si="6"/>
        <v>0</v>
      </c>
      <c r="Z62">
        <f t="shared" si="7"/>
        <v>0</v>
      </c>
      <c r="AA62">
        <f t="shared" si="8"/>
        <v>0</v>
      </c>
      <c r="AB62">
        <f t="shared" si="9"/>
        <v>0</v>
      </c>
      <c r="AC62">
        <f t="shared" si="10"/>
        <v>0</v>
      </c>
      <c r="AD62">
        <f t="shared" si="11"/>
        <v>0</v>
      </c>
      <c r="AF62" s="9">
        <f t="shared" si="12"/>
        <v>0</v>
      </c>
      <c r="AG62" s="9">
        <f t="shared" si="13"/>
        <v>0</v>
      </c>
      <c r="AH62" s="9">
        <f t="shared" si="14"/>
        <v>0</v>
      </c>
      <c r="AI62" s="9">
        <f t="shared" si="15"/>
        <v>0</v>
      </c>
      <c r="AJ62" s="9">
        <f t="shared" si="16"/>
        <v>0</v>
      </c>
      <c r="AK62" s="9">
        <f t="shared" si="17"/>
        <v>0</v>
      </c>
      <c r="AL62" s="9">
        <f t="shared" si="18"/>
        <v>0</v>
      </c>
      <c r="AM62" s="9">
        <f t="shared" si="19"/>
        <v>0</v>
      </c>
      <c r="AN62" s="9">
        <f t="shared" si="20"/>
        <v>0</v>
      </c>
      <c r="AO62" s="9">
        <f t="shared" si="21"/>
        <v>0</v>
      </c>
    </row>
    <row r="63" spans="1:41" x14ac:dyDescent="0.2">
      <c r="A63" s="19">
        <v>2306.00531</v>
      </c>
      <c r="B63" s="6" t="s">
        <v>74</v>
      </c>
      <c r="F63">
        <v>0</v>
      </c>
      <c r="G63">
        <f>IF(ISNUMBER('formatted results'!AI63),SUM('formatted results'!AI63:AK63),"")</f>
        <v>0</v>
      </c>
      <c r="K63">
        <v>0</v>
      </c>
      <c r="L63">
        <f>IF(ISNUMBER('formatted results'!V63),SUM('formatted results'!V63:X63),"")</f>
        <v>0</v>
      </c>
      <c r="S63" t="str">
        <v>siamltex</v>
      </c>
      <c r="T63">
        <v>1</v>
      </c>
      <c r="U63">
        <f t="shared" si="2"/>
        <v>0</v>
      </c>
      <c r="V63">
        <f t="shared" si="3"/>
        <v>0</v>
      </c>
      <c r="W63">
        <f t="shared" si="4"/>
        <v>0</v>
      </c>
      <c r="X63">
        <f t="shared" si="5"/>
        <v>0</v>
      </c>
      <c r="Y63">
        <f t="shared" si="6"/>
        <v>1</v>
      </c>
      <c r="Z63">
        <f t="shared" si="7"/>
        <v>0</v>
      </c>
      <c r="AA63">
        <f t="shared" si="8"/>
        <v>0</v>
      </c>
      <c r="AB63">
        <f t="shared" si="9"/>
        <v>0</v>
      </c>
      <c r="AC63">
        <f t="shared" si="10"/>
        <v>0</v>
      </c>
      <c r="AD63">
        <f t="shared" si="11"/>
        <v>0</v>
      </c>
      <c r="AF63" s="9">
        <f t="shared" si="12"/>
        <v>0</v>
      </c>
      <c r="AG63" s="9">
        <f t="shared" si="13"/>
        <v>0</v>
      </c>
      <c r="AH63" s="9">
        <f t="shared" si="14"/>
        <v>0</v>
      </c>
      <c r="AI63" s="9">
        <f t="shared" si="15"/>
        <v>0</v>
      </c>
      <c r="AJ63" s="9">
        <f t="shared" si="16"/>
        <v>1</v>
      </c>
      <c r="AK63" s="9">
        <f t="shared" si="17"/>
        <v>0</v>
      </c>
      <c r="AL63" s="9">
        <f t="shared" si="18"/>
        <v>0</v>
      </c>
      <c r="AM63" s="9">
        <f t="shared" si="19"/>
        <v>0</v>
      </c>
      <c r="AN63" s="9">
        <f t="shared" si="20"/>
        <v>0</v>
      </c>
      <c r="AO63" s="9">
        <f t="shared" si="21"/>
        <v>0</v>
      </c>
    </row>
    <row r="64" spans="1:41" x14ac:dyDescent="0.2">
      <c r="A64" s="19">
        <v>2306.00533</v>
      </c>
      <c r="B64" s="6" t="s">
        <v>74</v>
      </c>
      <c r="F64">
        <v>0</v>
      </c>
      <c r="G64">
        <f>IF(ISNUMBER('formatted results'!AI64),SUM('formatted results'!AI64:AK64),"")</f>
        <v>0</v>
      </c>
      <c r="K64">
        <v>0</v>
      </c>
      <c r="L64">
        <f>IF(ISNUMBER('formatted results'!V64),SUM('formatted results'!V64:X64),"")</f>
        <v>0</v>
      </c>
      <c r="S64" t="str">
        <v>svproc</v>
      </c>
      <c r="T64">
        <v>1</v>
      </c>
      <c r="U64">
        <f t="shared" si="2"/>
        <v>0</v>
      </c>
      <c r="V64">
        <f t="shared" si="3"/>
        <v>0</v>
      </c>
      <c r="W64">
        <f t="shared" si="4"/>
        <v>0</v>
      </c>
      <c r="X64">
        <f t="shared" si="5"/>
        <v>0</v>
      </c>
      <c r="Y64">
        <f t="shared" si="6"/>
        <v>0</v>
      </c>
      <c r="Z64">
        <f t="shared" si="7"/>
        <v>0</v>
      </c>
      <c r="AA64">
        <f t="shared" si="8"/>
        <v>0</v>
      </c>
      <c r="AB64">
        <f t="shared" si="9"/>
        <v>0</v>
      </c>
      <c r="AC64">
        <f t="shared" si="10"/>
        <v>0</v>
      </c>
      <c r="AD64">
        <f t="shared" si="11"/>
        <v>0</v>
      </c>
      <c r="AF64" s="9">
        <f t="shared" si="12"/>
        <v>0</v>
      </c>
      <c r="AG64" s="9">
        <f t="shared" si="13"/>
        <v>0</v>
      </c>
      <c r="AH64" s="9">
        <f t="shared" si="14"/>
        <v>0</v>
      </c>
      <c r="AI64" s="9">
        <f t="shared" si="15"/>
        <v>0</v>
      </c>
      <c r="AJ64" s="9">
        <f t="shared" si="16"/>
        <v>0</v>
      </c>
      <c r="AK64" s="9">
        <f t="shared" si="17"/>
        <v>0</v>
      </c>
      <c r="AL64" s="9">
        <f t="shared" si="18"/>
        <v>0</v>
      </c>
      <c r="AM64" s="9">
        <f t="shared" si="19"/>
        <v>0</v>
      </c>
      <c r="AN64" s="9">
        <f t="shared" si="20"/>
        <v>0</v>
      </c>
      <c r="AO64" s="9">
        <f t="shared" si="21"/>
        <v>0</v>
      </c>
    </row>
    <row r="65" spans="1:41" x14ac:dyDescent="0.2">
      <c r="A65" s="19">
        <v>2306.00558</v>
      </c>
      <c r="B65" s="6" t="s">
        <v>74</v>
      </c>
      <c r="F65" t="str">
        <v/>
      </c>
      <c r="G65" t="str">
        <f>IF(ISNUMBER('formatted results'!AI65),SUM('formatted results'!AI65:AK65),"")</f>
        <v/>
      </c>
      <c r="K65" t="str">
        <v/>
      </c>
      <c r="L65" t="str">
        <f>IF(ISNUMBER('formatted results'!V65),SUM('formatted results'!V65:X65),"")</f>
        <v/>
      </c>
      <c r="S65" t="str">
        <v>uai2023</v>
      </c>
      <c r="T65">
        <v>1</v>
      </c>
      <c r="U65">
        <f t="shared" si="2"/>
        <v>0</v>
      </c>
      <c r="V65">
        <f t="shared" si="3"/>
        <v>0</v>
      </c>
      <c r="W65">
        <f t="shared" si="4"/>
        <v>0</v>
      </c>
      <c r="X65">
        <f t="shared" si="5"/>
        <v>0</v>
      </c>
      <c r="Y65">
        <f t="shared" si="6"/>
        <v>0</v>
      </c>
      <c r="Z65">
        <f t="shared" si="7"/>
        <v>0</v>
      </c>
      <c r="AA65">
        <f t="shared" si="8"/>
        <v>0</v>
      </c>
      <c r="AB65">
        <f t="shared" si="9"/>
        <v>0</v>
      </c>
      <c r="AC65">
        <f t="shared" si="10"/>
        <v>0</v>
      </c>
      <c r="AD65">
        <f t="shared" si="11"/>
        <v>0</v>
      </c>
      <c r="AF65" s="9">
        <f t="shared" si="12"/>
        <v>0</v>
      </c>
      <c r="AG65" s="9">
        <f t="shared" si="13"/>
        <v>0</v>
      </c>
      <c r="AH65" s="9">
        <f t="shared" si="14"/>
        <v>0</v>
      </c>
      <c r="AI65" s="9">
        <f t="shared" si="15"/>
        <v>0</v>
      </c>
      <c r="AJ65" s="9">
        <f t="shared" si="16"/>
        <v>0</v>
      </c>
      <c r="AK65" s="9">
        <f t="shared" si="17"/>
        <v>0</v>
      </c>
      <c r="AL65" s="9">
        <f t="shared" si="18"/>
        <v>0</v>
      </c>
      <c r="AM65" s="9">
        <f t="shared" si="19"/>
        <v>0</v>
      </c>
      <c r="AN65" s="9">
        <f t="shared" si="20"/>
        <v>0</v>
      </c>
      <c r="AO65" s="9">
        <f t="shared" si="21"/>
        <v>0</v>
      </c>
    </row>
    <row r="66" spans="1:41" x14ac:dyDescent="0.2">
      <c r="A66" s="19">
        <v>2306.0056199999999</v>
      </c>
      <c r="B66" s="6" t="s">
        <v>74</v>
      </c>
      <c r="F66">
        <v>0</v>
      </c>
      <c r="G66">
        <f>IF(ISNUMBER('formatted results'!AI66),SUM('formatted results'!AI66:AK66),"")</f>
        <v>2</v>
      </c>
      <c r="K66">
        <v>0</v>
      </c>
      <c r="L66">
        <f>IF(ISNUMBER('formatted results'!V66),SUM('formatted results'!V66:X66),"")</f>
        <v>2</v>
      </c>
      <c r="S66" t="str">
        <v>vgtc</v>
      </c>
      <c r="T66">
        <v>1</v>
      </c>
      <c r="U66">
        <f t="shared" si="2"/>
        <v>0</v>
      </c>
      <c r="V66">
        <f t="shared" si="3"/>
        <v>0</v>
      </c>
      <c r="W66">
        <f t="shared" si="4"/>
        <v>0</v>
      </c>
      <c r="X66">
        <f t="shared" si="5"/>
        <v>1</v>
      </c>
      <c r="Y66">
        <f t="shared" si="6"/>
        <v>1</v>
      </c>
      <c r="Z66">
        <f t="shared" si="7"/>
        <v>0</v>
      </c>
      <c r="AA66">
        <f t="shared" si="8"/>
        <v>0</v>
      </c>
      <c r="AB66">
        <f t="shared" si="9"/>
        <v>0</v>
      </c>
      <c r="AC66">
        <f t="shared" si="10"/>
        <v>1</v>
      </c>
      <c r="AD66">
        <f t="shared" si="11"/>
        <v>1</v>
      </c>
      <c r="AF66" s="9">
        <f t="shared" si="12"/>
        <v>0</v>
      </c>
      <c r="AG66" s="9">
        <f t="shared" si="13"/>
        <v>0</v>
      </c>
      <c r="AH66" s="9">
        <f t="shared" si="14"/>
        <v>0</v>
      </c>
      <c r="AI66" s="9">
        <f t="shared" si="15"/>
        <v>1</v>
      </c>
      <c r="AJ66" s="9">
        <f t="shared" si="16"/>
        <v>1</v>
      </c>
      <c r="AK66" s="9">
        <f t="shared" si="17"/>
        <v>0</v>
      </c>
      <c r="AL66" s="9">
        <f t="shared" si="18"/>
        <v>0</v>
      </c>
      <c r="AM66" s="9">
        <f t="shared" si="19"/>
        <v>0</v>
      </c>
      <c r="AN66" s="9">
        <f t="shared" si="20"/>
        <v>1</v>
      </c>
      <c r="AO66" s="9">
        <f t="shared" si="21"/>
        <v>1</v>
      </c>
    </row>
    <row r="67" spans="1:41" x14ac:dyDescent="0.2">
      <c r="A67" s="19">
        <v>2306.0059000000001</v>
      </c>
      <c r="B67" s="6" t="s">
        <v>74</v>
      </c>
      <c r="F67">
        <v>0</v>
      </c>
      <c r="G67">
        <f>IF(ISNUMBER('formatted results'!AI67),SUM('formatted results'!AI67:AK67),"")</f>
        <v>0</v>
      </c>
      <c r="K67">
        <v>0</v>
      </c>
      <c r="L67">
        <f>IF(ISNUMBER('formatted results'!V67),SUM('formatted results'!V67:X67),"")</f>
        <v>0</v>
      </c>
      <c r="S67" t="str">
        <v>wiley-article</v>
      </c>
      <c r="T67">
        <v>1</v>
      </c>
      <c r="U67">
        <f t="shared" si="2"/>
        <v>0</v>
      </c>
      <c r="V67">
        <f t="shared" si="3"/>
        <v>0</v>
      </c>
      <c r="W67">
        <f t="shared" si="4"/>
        <v>0</v>
      </c>
      <c r="X67">
        <f t="shared" si="5"/>
        <v>1</v>
      </c>
      <c r="Y67">
        <f t="shared" si="6"/>
        <v>1</v>
      </c>
      <c r="Z67">
        <f t="shared" si="7"/>
        <v>0</v>
      </c>
      <c r="AA67">
        <f t="shared" si="8"/>
        <v>0</v>
      </c>
      <c r="AB67">
        <f t="shared" si="9"/>
        <v>0</v>
      </c>
      <c r="AC67">
        <f t="shared" si="10"/>
        <v>1</v>
      </c>
      <c r="AD67">
        <f t="shared" si="11"/>
        <v>1</v>
      </c>
      <c r="AF67" s="9">
        <f t="shared" si="12"/>
        <v>0</v>
      </c>
      <c r="AG67" s="9">
        <f t="shared" si="13"/>
        <v>0</v>
      </c>
      <c r="AH67" s="9">
        <f t="shared" si="14"/>
        <v>0</v>
      </c>
      <c r="AI67" s="9">
        <f t="shared" si="15"/>
        <v>1</v>
      </c>
      <c r="AJ67" s="9">
        <f t="shared" si="16"/>
        <v>1</v>
      </c>
      <c r="AK67" s="9">
        <f t="shared" si="17"/>
        <v>0</v>
      </c>
      <c r="AL67" s="9">
        <f t="shared" si="18"/>
        <v>0</v>
      </c>
      <c r="AM67" s="9">
        <f t="shared" si="19"/>
        <v>0</v>
      </c>
      <c r="AN67" s="9">
        <f t="shared" si="20"/>
        <v>1</v>
      </c>
      <c r="AO67" s="9">
        <f t="shared" si="21"/>
        <v>1</v>
      </c>
    </row>
    <row r="68" spans="1:41" x14ac:dyDescent="0.2">
      <c r="A68" s="19">
        <v>2306.0059900000001</v>
      </c>
      <c r="B68" s="6" t="s">
        <v>74</v>
      </c>
      <c r="F68">
        <v>0</v>
      </c>
      <c r="G68">
        <f>IF(ISNUMBER('formatted results'!AI68),SUM('formatted results'!AI68:AK68),"")</f>
        <v>0</v>
      </c>
      <c r="K68">
        <v>0</v>
      </c>
      <c r="L68">
        <f>IF(ISNUMBER('formatted results'!V68),SUM('formatted results'!V68:X68),"")</f>
        <v>0</v>
      </c>
      <c r="S68" t="str">
        <v>wlscirep</v>
      </c>
      <c r="T68">
        <v>1</v>
      </c>
      <c r="U68">
        <f t="shared" si="2"/>
        <v>0</v>
      </c>
      <c r="V68">
        <f t="shared" si="3"/>
        <v>0</v>
      </c>
      <c r="W68">
        <f t="shared" si="4"/>
        <v>0</v>
      </c>
      <c r="X68">
        <f t="shared" si="5"/>
        <v>0</v>
      </c>
      <c r="Y68">
        <f t="shared" si="6"/>
        <v>1</v>
      </c>
      <c r="Z68">
        <f t="shared" si="7"/>
        <v>0</v>
      </c>
      <c r="AA68">
        <f t="shared" si="8"/>
        <v>0</v>
      </c>
      <c r="AB68">
        <f t="shared" si="9"/>
        <v>0</v>
      </c>
      <c r="AC68">
        <f t="shared" si="10"/>
        <v>0</v>
      </c>
      <c r="AD68">
        <f t="shared" si="11"/>
        <v>1</v>
      </c>
      <c r="AF68" s="9">
        <f t="shared" si="12"/>
        <v>0</v>
      </c>
      <c r="AG68" s="9">
        <f t="shared" si="13"/>
        <v>0</v>
      </c>
      <c r="AH68" s="9">
        <f t="shared" si="14"/>
        <v>0</v>
      </c>
      <c r="AI68" s="9">
        <f t="shared" si="15"/>
        <v>0</v>
      </c>
      <c r="AJ68" s="9">
        <f t="shared" si="16"/>
        <v>1</v>
      </c>
      <c r="AK68" s="9">
        <f t="shared" si="17"/>
        <v>0</v>
      </c>
      <c r="AL68" s="9">
        <f t="shared" si="18"/>
        <v>0</v>
      </c>
      <c r="AM68" s="9">
        <f t="shared" si="19"/>
        <v>0</v>
      </c>
      <c r="AN68" s="9">
        <f t="shared" si="20"/>
        <v>0</v>
      </c>
      <c r="AO68" s="9">
        <f t="shared" si="21"/>
        <v>1</v>
      </c>
    </row>
    <row r="69" spans="1:41" x14ac:dyDescent="0.2">
      <c r="A69" s="19">
        <v>2306.0063100000002</v>
      </c>
      <c r="B69" s="6" t="s">
        <v>74</v>
      </c>
      <c r="F69">
        <v>0</v>
      </c>
      <c r="G69">
        <f>IF(ISNUMBER('formatted results'!AI69),SUM('formatted results'!AI69:AK69),"")</f>
        <v>0</v>
      </c>
      <c r="K69">
        <v>0</v>
      </c>
      <c r="L69">
        <f>IF(ISNUMBER('formatted results'!V69),SUM('formatted results'!V69:X69),"")</f>
        <v>0</v>
      </c>
    </row>
    <row r="70" spans="1:41" x14ac:dyDescent="0.2">
      <c r="A70" s="19">
        <v>2306.0065300000001</v>
      </c>
      <c r="B70" s="6" t="s">
        <v>74</v>
      </c>
      <c r="F70">
        <v>0</v>
      </c>
      <c r="G70">
        <f>IF(ISNUMBER('formatted results'!AI70),SUM('formatted results'!AI70:AK70),"")</f>
        <v>0</v>
      </c>
      <c r="K70">
        <v>0</v>
      </c>
      <c r="L70">
        <f>IF(ISNUMBER('formatted results'!V70),SUM('formatted results'!V70:X70),"")</f>
        <v>0</v>
      </c>
    </row>
    <row r="71" spans="1:41" x14ac:dyDescent="0.2">
      <c r="A71" s="19">
        <v>2306.0066099999999</v>
      </c>
      <c r="B71" s="6" t="s">
        <v>74</v>
      </c>
      <c r="F71">
        <v>0</v>
      </c>
      <c r="G71">
        <f>IF(ISNUMBER('formatted results'!AI71),SUM('formatted results'!AI71:AK71),"")</f>
        <v>0</v>
      </c>
      <c r="I71" t="s">
        <v>613</v>
      </c>
      <c r="K71">
        <v>0</v>
      </c>
      <c r="L71">
        <f>IF(ISNUMBER('formatted results'!V71),SUM('formatted results'!V71:X71),"")</f>
        <v>0</v>
      </c>
    </row>
    <row r="72" spans="1:41" x14ac:dyDescent="0.2">
      <c r="A72" s="19">
        <v>2306.0067899999999</v>
      </c>
      <c r="B72" s="6" t="s">
        <v>74</v>
      </c>
      <c r="F72">
        <v>0</v>
      </c>
      <c r="G72">
        <f>IF(ISNUMBER('formatted results'!AI72),SUM('formatted results'!AI72:AK72),"")</f>
        <v>0</v>
      </c>
      <c r="K72">
        <v>0</v>
      </c>
      <c r="L72">
        <f>IF(ISNUMBER('formatted results'!V72),SUM('formatted results'!V72:X72),"")</f>
        <v>0</v>
      </c>
    </row>
    <row r="73" spans="1:41" x14ac:dyDescent="0.2">
      <c r="A73" s="19">
        <v>2306.0070999999998</v>
      </c>
      <c r="B73" s="6" t="s">
        <v>74</v>
      </c>
      <c r="F73" t="str">
        <v/>
      </c>
      <c r="G73" t="str">
        <f>IF(ISNUMBER('formatted results'!AI73),SUM('formatted results'!AI73:AK73),"")</f>
        <v/>
      </c>
      <c r="K73" t="str">
        <v/>
      </c>
      <c r="L73" t="str">
        <f>IF(ISNUMBER('formatted results'!V73),SUM('formatted results'!V73:X73),"")</f>
        <v/>
      </c>
    </row>
    <row r="74" spans="1:41" x14ac:dyDescent="0.2">
      <c r="A74" s="19">
        <v>2306.0072700000001</v>
      </c>
      <c r="B74" s="6" t="s">
        <v>74</v>
      </c>
      <c r="F74">
        <v>0</v>
      </c>
      <c r="G74">
        <f>IF(ISNUMBER('formatted results'!AI74),SUM('formatted results'!AI74:AK74),"")</f>
        <v>0</v>
      </c>
      <c r="I74" t="s">
        <v>613</v>
      </c>
      <c r="J74" t="s">
        <v>627</v>
      </c>
      <c r="K74">
        <v>1</v>
      </c>
      <c r="L74">
        <f>IF(ISNUMBER('formatted results'!V74),SUM('formatted results'!V74:X74),"")</f>
        <v>0</v>
      </c>
    </row>
    <row r="75" spans="1:41" x14ac:dyDescent="0.2">
      <c r="A75" s="19">
        <v>2306.0074100000002</v>
      </c>
      <c r="B75" s="6" t="s">
        <v>74</v>
      </c>
      <c r="C75" t="s">
        <v>628</v>
      </c>
      <c r="F75">
        <v>0</v>
      </c>
      <c r="G75">
        <f>IF(ISNUMBER('formatted results'!AI75),SUM('formatted results'!AI75:AK75),"")</f>
        <v>0</v>
      </c>
      <c r="K75">
        <v>0</v>
      </c>
      <c r="L75">
        <f>IF(ISNUMBER('formatted results'!V75),SUM('formatted results'!V75:X75),"")</f>
        <v>0</v>
      </c>
      <c r="M75" t="s">
        <v>629</v>
      </c>
    </row>
    <row r="76" spans="1:41" x14ac:dyDescent="0.2">
      <c r="A76" s="19">
        <v>2306.00882</v>
      </c>
      <c r="B76" s="6" t="s">
        <v>74</v>
      </c>
      <c r="F76">
        <v>0</v>
      </c>
      <c r="G76">
        <f>IF(ISNUMBER('formatted results'!AI76),SUM('formatted results'!AI76:AK76),"")</f>
        <v>0</v>
      </c>
      <c r="K76">
        <v>0</v>
      </c>
      <c r="L76">
        <f>IF(ISNUMBER('formatted results'!V76),SUM('formatted results'!V76:X76),"")</f>
        <v>0</v>
      </c>
    </row>
    <row r="77" spans="1:41" x14ac:dyDescent="0.2">
      <c r="A77" s="19">
        <v>2306.0090300000002</v>
      </c>
      <c r="B77" s="6" t="s">
        <v>74</v>
      </c>
      <c r="F77">
        <v>0</v>
      </c>
      <c r="G77">
        <f>IF(ISNUMBER('formatted results'!AI77),SUM('formatted results'!AI77:AK77),"")</f>
        <v>0</v>
      </c>
      <c r="I77" t="s">
        <v>613</v>
      </c>
      <c r="K77">
        <v>0</v>
      </c>
      <c r="L77">
        <f>IF(ISNUMBER('formatted results'!V77),SUM('formatted results'!V77:X77),"")</f>
        <v>0</v>
      </c>
    </row>
    <row r="78" spans="1:41" x14ac:dyDescent="0.2">
      <c r="A78" s="19">
        <v>2306.0091600000001</v>
      </c>
      <c r="B78" s="6" t="s">
        <v>74</v>
      </c>
      <c r="F78">
        <v>0</v>
      </c>
      <c r="G78">
        <f>IF(ISNUMBER('formatted results'!AI78),SUM('formatted results'!AI78:AK78),"")</f>
        <v>0</v>
      </c>
      <c r="I78" t="s">
        <v>613</v>
      </c>
      <c r="K78">
        <v>0</v>
      </c>
      <c r="L78">
        <f>IF(ISNUMBER('formatted results'!V78),SUM('formatted results'!V78:X78),"")</f>
        <v>0</v>
      </c>
    </row>
    <row r="79" spans="1:41" x14ac:dyDescent="0.2">
      <c r="A79" s="19">
        <v>2306.0092199999999</v>
      </c>
      <c r="B79" s="6" t="s">
        <v>74</v>
      </c>
      <c r="F79">
        <v>0</v>
      </c>
      <c r="G79">
        <f>IF(ISNUMBER('formatted results'!AI79),SUM('formatted results'!AI79:AK79),"")</f>
        <v>0</v>
      </c>
      <c r="K79">
        <v>0</v>
      </c>
      <c r="L79">
        <f>IF(ISNUMBER('formatted results'!V79),SUM('formatted results'!V79:X79),"")</f>
        <v>0</v>
      </c>
    </row>
    <row r="80" spans="1:41" x14ac:dyDescent="0.2">
      <c r="A80" s="19">
        <v>2306.0099100000002</v>
      </c>
      <c r="B80" s="6" t="s">
        <v>74</v>
      </c>
      <c r="F80">
        <v>0</v>
      </c>
      <c r="G80">
        <f>IF(ISNUMBER('formatted results'!AI80),SUM('formatted results'!AI80:AK80),"")</f>
        <v>3</v>
      </c>
      <c r="K80">
        <v>0</v>
      </c>
      <c r="L80">
        <f>IF(ISNUMBER('formatted results'!V80),SUM('formatted results'!V80:X80),"")</f>
        <v>3</v>
      </c>
    </row>
    <row r="81" spans="1:13" x14ac:dyDescent="0.2">
      <c r="A81" s="19">
        <v>2306.0106300000002</v>
      </c>
      <c r="B81" s="6" t="s">
        <v>74</v>
      </c>
      <c r="F81">
        <v>0</v>
      </c>
      <c r="G81">
        <f>IF(ISNUMBER('formatted results'!AI81),SUM('formatted results'!AI81:AK81),"")</f>
        <v>0</v>
      </c>
      <c r="I81" t="s">
        <v>613</v>
      </c>
      <c r="J81" t="s">
        <v>627</v>
      </c>
      <c r="K81">
        <v>0</v>
      </c>
      <c r="L81">
        <f>IF(ISNUMBER('formatted results'!V81),SUM('formatted results'!V81:X81),"")</f>
        <v>0</v>
      </c>
    </row>
    <row r="82" spans="1:13" x14ac:dyDescent="0.2">
      <c r="A82" s="19">
        <v>2306.01127</v>
      </c>
      <c r="B82" s="6" t="s">
        <v>74</v>
      </c>
      <c r="C82" t="s">
        <v>644</v>
      </c>
      <c r="F82">
        <v>0</v>
      </c>
      <c r="G82">
        <f>IF(ISNUMBER('formatted results'!AI82),SUM('formatted results'!AI82:AK82),"")</f>
        <v>0</v>
      </c>
      <c r="I82" t="s">
        <v>613</v>
      </c>
      <c r="K82">
        <v>0</v>
      </c>
      <c r="L82">
        <f>IF(ISNUMBER('formatted results'!V82),SUM('formatted results'!V82:X82),"")</f>
        <v>0</v>
      </c>
    </row>
    <row r="83" spans="1:13" x14ac:dyDescent="0.2">
      <c r="A83" s="19">
        <v>2306.0113299999998</v>
      </c>
      <c r="B83" s="6" t="s">
        <v>74</v>
      </c>
      <c r="F83" t="str">
        <v/>
      </c>
      <c r="G83" t="str">
        <f>IF(ISNUMBER('formatted results'!AI83),SUM('formatted results'!AI83:AK83),"")</f>
        <v/>
      </c>
      <c r="K83" t="str">
        <v/>
      </c>
      <c r="L83" t="str">
        <f>IF(ISNUMBER('formatted results'!V83),SUM('formatted results'!V83:X83),"")</f>
        <v/>
      </c>
    </row>
    <row r="84" spans="1:13" x14ac:dyDescent="0.2">
      <c r="A84" s="19">
        <v>2306.01235</v>
      </c>
      <c r="B84" s="6" t="s">
        <v>74</v>
      </c>
      <c r="F84">
        <v>0</v>
      </c>
      <c r="G84">
        <f>IF(ISNUMBER('formatted results'!AI84),SUM('formatted results'!AI84:AK84),"")</f>
        <v>0</v>
      </c>
      <c r="K84">
        <v>0</v>
      </c>
      <c r="L84">
        <f>IF(ISNUMBER('formatted results'!V84),SUM('formatted results'!V84:X84),"")</f>
        <v>0</v>
      </c>
    </row>
    <row r="85" spans="1:13" x14ac:dyDescent="0.2">
      <c r="A85" s="19">
        <v>2306.0129400000001</v>
      </c>
      <c r="B85" s="6" t="s">
        <v>74</v>
      </c>
      <c r="F85" t="str">
        <v/>
      </c>
      <c r="G85" t="str">
        <f>IF(ISNUMBER('formatted results'!AI85),SUM('formatted results'!AI85:AK85),"")</f>
        <v/>
      </c>
      <c r="K85" t="str">
        <v/>
      </c>
      <c r="L85" t="str">
        <f>IF(ISNUMBER('formatted results'!V85),SUM('formatted results'!V85:X85),"")</f>
        <v/>
      </c>
    </row>
    <row r="86" spans="1:13" x14ac:dyDescent="0.2">
      <c r="A86" s="19">
        <v>2306.0137199999999</v>
      </c>
      <c r="B86" s="6" t="s">
        <v>74</v>
      </c>
      <c r="F86">
        <v>0</v>
      </c>
      <c r="G86">
        <f>IF(ISNUMBER('formatted results'!AI86),SUM('formatted results'!AI86:AK86),"")</f>
        <v>0</v>
      </c>
      <c r="K86">
        <v>0</v>
      </c>
      <c r="L86">
        <f>IF(ISNUMBER('formatted results'!V86),SUM('formatted results'!V86:X86),"")</f>
        <v>0</v>
      </c>
    </row>
    <row r="87" spans="1:13" x14ac:dyDescent="0.2">
      <c r="A87" s="19">
        <v>2306.0144100000002</v>
      </c>
      <c r="B87" s="6" t="s">
        <v>74</v>
      </c>
      <c r="F87">
        <v>0</v>
      </c>
      <c r="G87">
        <f>IF(ISNUMBER('formatted results'!AI87),SUM('formatted results'!AI87:AK87),"")</f>
        <v>0</v>
      </c>
      <c r="K87">
        <v>0</v>
      </c>
      <c r="L87">
        <f>IF(ISNUMBER('formatted results'!V87),SUM('formatted results'!V87:X87),"")</f>
        <v>0</v>
      </c>
    </row>
    <row r="88" spans="1:13" x14ac:dyDescent="0.2">
      <c r="A88" s="19">
        <v>2306.0150800000001</v>
      </c>
      <c r="B88" s="6" t="s">
        <v>74</v>
      </c>
      <c r="F88">
        <v>0</v>
      </c>
      <c r="G88">
        <f>IF(ISNUMBER('formatted results'!AI88),SUM('formatted results'!AI88:AK88),"")</f>
        <v>0</v>
      </c>
      <c r="I88" t="s">
        <v>613</v>
      </c>
      <c r="J88" t="s">
        <v>627</v>
      </c>
      <c r="K88">
        <v>1</v>
      </c>
      <c r="L88">
        <f>IF(ISNUMBER('formatted results'!V88),SUM('formatted results'!V88:X88),"")</f>
        <v>0</v>
      </c>
    </row>
    <row r="89" spans="1:13" x14ac:dyDescent="0.2">
      <c r="A89" s="19">
        <v>2306.0151000000001</v>
      </c>
      <c r="B89" s="6" t="s">
        <v>74</v>
      </c>
      <c r="C89" t="s">
        <v>644</v>
      </c>
      <c r="F89">
        <v>0</v>
      </c>
      <c r="G89">
        <f>IF(ISNUMBER('formatted results'!AI89),SUM('formatted results'!AI89:AK89),"")</f>
        <v>0</v>
      </c>
      <c r="I89" t="s">
        <v>613</v>
      </c>
      <c r="J89" t="s">
        <v>627</v>
      </c>
      <c r="K89">
        <v>1</v>
      </c>
      <c r="L89">
        <f>IF(ISNUMBER('formatted results'!V89),SUM('formatted results'!V89:X89),"")</f>
        <v>0</v>
      </c>
      <c r="M89" t="s">
        <v>646</v>
      </c>
    </row>
    <row r="90" spans="1:13" x14ac:dyDescent="0.2">
      <c r="A90" s="19">
        <v>2306.0162500000001</v>
      </c>
      <c r="B90" s="6" t="s">
        <v>74</v>
      </c>
      <c r="F90">
        <v>1</v>
      </c>
      <c r="G90">
        <f>IF(ISNUMBER('formatted results'!AI90),SUM('formatted results'!AI90:AK90),"")</f>
        <v>0</v>
      </c>
      <c r="K90">
        <v>1</v>
      </c>
      <c r="L90">
        <f>IF(ISNUMBER('formatted results'!V90),SUM('formatted results'!V90:X90),"")</f>
        <v>0</v>
      </c>
    </row>
    <row r="91" spans="1:13" x14ac:dyDescent="0.2">
      <c r="A91" s="19">
        <v>2306.0166300000001</v>
      </c>
      <c r="B91" s="6" t="s">
        <v>74</v>
      </c>
      <c r="F91">
        <v>0</v>
      </c>
      <c r="G91">
        <f>IF(ISNUMBER('formatted results'!AI91),SUM('formatted results'!AI91:AK91),"")</f>
        <v>0</v>
      </c>
      <c r="K91">
        <v>0</v>
      </c>
      <c r="L91">
        <f>IF(ISNUMBER('formatted results'!V91),SUM('formatted results'!V91:X91),"")</f>
        <v>0</v>
      </c>
    </row>
    <row r="92" spans="1:13" x14ac:dyDescent="0.2">
      <c r="A92" s="19">
        <v>2306.0182500000001</v>
      </c>
      <c r="B92" s="6" t="s">
        <v>74</v>
      </c>
      <c r="F92">
        <v>0</v>
      </c>
      <c r="G92">
        <f>IF(ISNUMBER('formatted results'!AI92),SUM('formatted results'!AI92:AK92),"")</f>
        <v>0</v>
      </c>
      <c r="K92">
        <v>0</v>
      </c>
      <c r="L92">
        <f>IF(ISNUMBER('formatted results'!V92),SUM('formatted results'!V92:X92),"")</f>
        <v>0</v>
      </c>
    </row>
    <row r="93" spans="1:13" x14ac:dyDescent="0.2">
      <c r="A93" s="19">
        <v>2306.0218799999998</v>
      </c>
      <c r="B93" s="6" t="s">
        <v>74</v>
      </c>
      <c r="F93">
        <v>0</v>
      </c>
      <c r="G93">
        <f>IF(ISNUMBER('formatted results'!AI93),SUM('formatted results'!AI93:AK93),"")</f>
        <v>0</v>
      </c>
      <c r="K93">
        <v>0</v>
      </c>
      <c r="L93">
        <f>IF(ISNUMBER('formatted results'!V93),SUM('formatted results'!V93:X93),"")</f>
        <v>0</v>
      </c>
    </row>
    <row r="94" spans="1:13" x14ac:dyDescent="0.2">
      <c r="A94" s="19">
        <v>2306.0270799999998</v>
      </c>
      <c r="B94" s="6" t="s">
        <v>74</v>
      </c>
      <c r="F94" t="str">
        <v/>
      </c>
      <c r="G94" t="str">
        <f>IF(ISNUMBER('formatted results'!AI94),SUM('formatted results'!AI94:AK94),"")</f>
        <v/>
      </c>
      <c r="K94" t="str">
        <v/>
      </c>
      <c r="L94" t="str">
        <f>IF(ISNUMBER('formatted results'!V94),SUM('formatted results'!V94:X94),"")</f>
        <v/>
      </c>
    </row>
    <row r="95" spans="1:13" x14ac:dyDescent="0.2">
      <c r="A95" s="19">
        <v>2306.02792</v>
      </c>
      <c r="B95" s="6" t="s">
        <v>74</v>
      </c>
      <c r="F95">
        <v>1</v>
      </c>
      <c r="G95">
        <f>IF(ISNUMBER('formatted results'!AI95),SUM('formatted results'!AI95:AK95),"")</f>
        <v>0</v>
      </c>
      <c r="K95" t="str">
        <v/>
      </c>
      <c r="L95">
        <f>IF(ISNUMBER('formatted results'!V95),SUM('formatted results'!V95:X95),"")</f>
        <v>0</v>
      </c>
    </row>
    <row r="96" spans="1:13" x14ac:dyDescent="0.2">
      <c r="A96" s="19">
        <v>2306.0388800000001</v>
      </c>
      <c r="B96" s="6" t="s">
        <v>74</v>
      </c>
      <c r="F96">
        <v>0</v>
      </c>
      <c r="G96">
        <f>IF(ISNUMBER('formatted results'!AI96),SUM('formatted results'!AI96:AK96),"")</f>
        <v>0</v>
      </c>
      <c r="I96" t="s">
        <v>613</v>
      </c>
      <c r="J96" t="s">
        <v>627</v>
      </c>
      <c r="K96">
        <v>1</v>
      </c>
      <c r="L96">
        <f>IF(ISNUMBER('formatted results'!V96),SUM('formatted results'!V96:X96),"")</f>
        <v>0</v>
      </c>
    </row>
    <row r="97" spans="1:12" x14ac:dyDescent="0.2">
      <c r="A97" s="19">
        <v>2306.0413199999998</v>
      </c>
      <c r="B97" s="6" t="s">
        <v>74</v>
      </c>
      <c r="F97">
        <v>0</v>
      </c>
      <c r="G97">
        <f>IF(ISNUMBER('formatted results'!AI97),SUM('formatted results'!AI97:AK97),"")</f>
        <v>0</v>
      </c>
      <c r="I97" t="s">
        <v>613</v>
      </c>
      <c r="J97" t="s">
        <v>627</v>
      </c>
      <c r="K97">
        <v>1</v>
      </c>
      <c r="L97">
        <f>IF(ISNUMBER('formatted results'!V97),SUM('formatted results'!V97:X97),"")</f>
        <v>0</v>
      </c>
    </row>
    <row r="98" spans="1:12" x14ac:dyDescent="0.2">
      <c r="A98" s="19">
        <v>2306.0773100000001</v>
      </c>
      <c r="B98" s="6" t="s">
        <v>74</v>
      </c>
      <c r="F98" t="str">
        <v/>
      </c>
      <c r="G98" t="str">
        <f>IF(ISNUMBER('formatted results'!AI98),SUM('formatted results'!AI98:AK98),"")</f>
        <v/>
      </c>
      <c r="K98" t="str">
        <v/>
      </c>
      <c r="L98" t="str">
        <f>IF(ISNUMBER('formatted results'!V98),SUM('formatted results'!V98:X98),"")</f>
        <v/>
      </c>
    </row>
    <row r="99" spans="1:12" x14ac:dyDescent="0.2">
      <c r="A99" s="19">
        <v>2306.00063</v>
      </c>
      <c r="B99" s="6" t="s">
        <v>465</v>
      </c>
      <c r="F99">
        <v>0</v>
      </c>
      <c r="G99">
        <f>IF(ISNUMBER('formatted results'!AI99),SUM('formatted results'!AI99:AK99),"")</f>
        <v>0</v>
      </c>
      <c r="I99" t="s">
        <v>613</v>
      </c>
      <c r="K99">
        <v>0</v>
      </c>
      <c r="L99">
        <f>IF(ISNUMBER('formatted results'!V99),SUM('formatted results'!V99:X99),"")</f>
        <v>0</v>
      </c>
    </row>
    <row r="100" spans="1:12" x14ac:dyDescent="0.2">
      <c r="A100" s="19">
        <v>2306.0376799999999</v>
      </c>
      <c r="B100" s="6" t="s">
        <v>380</v>
      </c>
      <c r="F100">
        <v>0</v>
      </c>
      <c r="G100">
        <f>IF(ISNUMBER('formatted results'!AI100),SUM('formatted results'!AI100:AK100),"")</f>
        <v>0</v>
      </c>
      <c r="I100" t="s">
        <v>613</v>
      </c>
      <c r="K100">
        <v>0</v>
      </c>
      <c r="L100">
        <f>IF(ISNUMBER('formatted results'!V100),SUM('formatted results'!V100:X100),"")</f>
        <v>0</v>
      </c>
    </row>
    <row r="101" spans="1:12" x14ac:dyDescent="0.2">
      <c r="A101" s="19">
        <v>2306.0000500000001</v>
      </c>
      <c r="B101" s="6" t="s">
        <v>77</v>
      </c>
      <c r="F101">
        <v>1</v>
      </c>
      <c r="G101">
        <f>IF(ISNUMBER('formatted results'!AI101),SUM('formatted results'!AI101:AK101),"")</f>
        <v>0</v>
      </c>
      <c r="K101">
        <v>1</v>
      </c>
      <c r="L101">
        <f>IF(ISNUMBER('formatted results'!V101),SUM('formatted results'!V101:X101),"")</f>
        <v>0</v>
      </c>
    </row>
    <row r="102" spans="1:12" x14ac:dyDescent="0.2">
      <c r="A102" s="19">
        <v>2306.0000599999998</v>
      </c>
      <c r="B102" s="6" t="s">
        <v>77</v>
      </c>
      <c r="F102">
        <v>1</v>
      </c>
      <c r="G102">
        <f>IF(ISNUMBER('formatted results'!AI102),SUM('formatted results'!AI102:AK102),"")</f>
        <v>2</v>
      </c>
      <c r="K102">
        <v>1</v>
      </c>
      <c r="L102">
        <f>IF(ISNUMBER('formatted results'!V102),SUM('formatted results'!V102:X102),"")</f>
        <v>2</v>
      </c>
    </row>
    <row r="103" spans="1:12" x14ac:dyDescent="0.2">
      <c r="A103" s="19">
        <v>2306.0000700000001</v>
      </c>
      <c r="B103" s="6" t="s">
        <v>77</v>
      </c>
      <c r="F103">
        <v>0</v>
      </c>
      <c r="G103">
        <f>IF(ISNUMBER('formatted results'!AI103),SUM('formatted results'!AI103:AK103),"")</f>
        <v>0</v>
      </c>
      <c r="K103">
        <v>0</v>
      </c>
      <c r="L103">
        <f>IF(ISNUMBER('formatted results'!V103),SUM('formatted results'!V103:X103),"")</f>
        <v>0</v>
      </c>
    </row>
    <row r="104" spans="1:12" x14ac:dyDescent="0.2">
      <c r="A104" s="19">
        <v>2306.0000799999998</v>
      </c>
      <c r="B104" s="6" t="s">
        <v>77</v>
      </c>
      <c r="F104">
        <v>0</v>
      </c>
      <c r="G104">
        <f>IF(ISNUMBER('formatted results'!AI104),SUM('formatted results'!AI104:AK104),"")</f>
        <v>0</v>
      </c>
      <c r="I104" t="s">
        <v>613</v>
      </c>
      <c r="J104" t="s">
        <v>624</v>
      </c>
      <c r="K104">
        <v>1</v>
      </c>
      <c r="L104">
        <f>IF(ISNUMBER('formatted results'!V104),SUM('formatted results'!V104:X104),"")</f>
        <v>0</v>
      </c>
    </row>
    <row r="105" spans="1:12" x14ac:dyDescent="0.2">
      <c r="A105" s="19">
        <v>2306.0001000000002</v>
      </c>
      <c r="B105" s="6" t="s">
        <v>77</v>
      </c>
      <c r="C105" t="s">
        <v>612</v>
      </c>
      <c r="F105">
        <v>1</v>
      </c>
      <c r="G105">
        <f>IF(ISNUMBER('formatted results'!AI105),SUM('formatted results'!AI105:AK105),"")</f>
        <v>2</v>
      </c>
      <c r="K105">
        <v>0</v>
      </c>
      <c r="L105">
        <f>IF(ISNUMBER('formatted results'!V105),SUM('formatted results'!V105:X105),"")</f>
        <v>0</v>
      </c>
    </row>
    <row r="106" spans="1:12" x14ac:dyDescent="0.2">
      <c r="A106" s="19">
        <v>2306.0001299999999</v>
      </c>
      <c r="B106" s="6" t="s">
        <v>77</v>
      </c>
      <c r="F106">
        <v>0</v>
      </c>
      <c r="G106">
        <f>IF(ISNUMBER('formatted results'!AI106),SUM('formatted results'!AI106:AK106),"")</f>
        <v>0</v>
      </c>
      <c r="K106">
        <v>0</v>
      </c>
      <c r="L106">
        <f>IF(ISNUMBER('formatted results'!V106),SUM('formatted results'!V106:X106),"")</f>
        <v>0</v>
      </c>
    </row>
    <row r="107" spans="1:12" x14ac:dyDescent="0.2">
      <c r="A107" s="19">
        <v>2306.0001900000002</v>
      </c>
      <c r="B107" s="6" t="s">
        <v>77</v>
      </c>
      <c r="F107">
        <v>0</v>
      </c>
      <c r="G107">
        <f>IF(ISNUMBER('formatted results'!AI107),SUM('formatted results'!AI107:AK107),"")</f>
        <v>0</v>
      </c>
      <c r="K107">
        <v>0</v>
      </c>
      <c r="L107">
        <f>IF(ISNUMBER('formatted results'!V107),SUM('formatted results'!V107:X107),"")</f>
        <v>0</v>
      </c>
    </row>
    <row r="108" spans="1:12" x14ac:dyDescent="0.2">
      <c r="A108" s="19">
        <v>2306.0002899999999</v>
      </c>
      <c r="B108" s="6" t="s">
        <v>77</v>
      </c>
      <c r="F108" t="str">
        <v/>
      </c>
      <c r="G108" t="str">
        <f>IF(ISNUMBER('formatted results'!AI108),SUM('formatted results'!AI108:AK108),"")</f>
        <v/>
      </c>
      <c r="K108" t="str">
        <v/>
      </c>
      <c r="L108" t="str">
        <f>IF(ISNUMBER('formatted results'!V108),SUM('formatted results'!V108:X108),"")</f>
        <v/>
      </c>
    </row>
    <row r="109" spans="1:12" x14ac:dyDescent="0.2">
      <c r="A109" s="19">
        <v>2306.0003200000001</v>
      </c>
      <c r="B109" s="6" t="s">
        <v>77</v>
      </c>
      <c r="F109">
        <v>0</v>
      </c>
      <c r="G109">
        <f>IF(ISNUMBER('formatted results'!AI109),SUM('formatted results'!AI109:AK109),"")</f>
        <v>0</v>
      </c>
      <c r="K109">
        <v>0</v>
      </c>
      <c r="L109">
        <f>IF(ISNUMBER('formatted results'!V109),SUM('formatted results'!V109:X109),"")</f>
        <v>0</v>
      </c>
    </row>
    <row r="110" spans="1:12" x14ac:dyDescent="0.2">
      <c r="A110" s="19">
        <v>2306.0003299999998</v>
      </c>
      <c r="B110" s="6" t="s">
        <v>77</v>
      </c>
      <c r="F110">
        <v>0</v>
      </c>
      <c r="G110">
        <f>IF(ISNUMBER('formatted results'!AI110),SUM('formatted results'!AI110:AK110),"")</f>
        <v>0</v>
      </c>
      <c r="K110">
        <v>0</v>
      </c>
      <c r="L110">
        <f>IF(ISNUMBER('formatted results'!V110),SUM('formatted results'!V110:X110),"")</f>
        <v>0</v>
      </c>
    </row>
    <row r="111" spans="1:12" x14ac:dyDescent="0.2">
      <c r="A111" s="19">
        <v>2306.00036</v>
      </c>
      <c r="B111" s="6" t="s">
        <v>77</v>
      </c>
      <c r="C111" t="s">
        <v>612</v>
      </c>
      <c r="E111" t="s">
        <v>612</v>
      </c>
      <c r="F111">
        <v>0</v>
      </c>
      <c r="G111">
        <f>IF(ISNUMBER('formatted results'!AI111),SUM('formatted results'!AI111:AK111),"")</f>
        <v>2</v>
      </c>
      <c r="I111" t="s">
        <v>613</v>
      </c>
      <c r="K111">
        <v>1</v>
      </c>
      <c r="L111">
        <f>IF(ISNUMBER('formatted results'!V111),SUM('formatted results'!V111:X111),"")</f>
        <v>2</v>
      </c>
    </row>
    <row r="112" spans="1:12" x14ac:dyDescent="0.2">
      <c r="A112" s="19">
        <v>2306.00038</v>
      </c>
      <c r="B112" s="6" t="s">
        <v>77</v>
      </c>
      <c r="F112">
        <v>1</v>
      </c>
      <c r="G112">
        <f>IF(ISNUMBER('formatted results'!AI112),SUM('formatted results'!AI112:AK112),"")</f>
        <v>2</v>
      </c>
      <c r="K112">
        <v>1</v>
      </c>
      <c r="L112">
        <f>IF(ISNUMBER('formatted results'!V112),SUM('formatted results'!V112:X112),"")</f>
        <v>2</v>
      </c>
    </row>
    <row r="113" spans="1:12" x14ac:dyDescent="0.2">
      <c r="A113" s="19">
        <v>2306.00045</v>
      </c>
      <c r="B113" s="6" t="s">
        <v>77</v>
      </c>
      <c r="C113" t="s">
        <v>612</v>
      </c>
      <c r="E113" t="s">
        <v>612</v>
      </c>
      <c r="F113">
        <v>1</v>
      </c>
      <c r="G113">
        <f>IF(ISNUMBER('formatted results'!AI113),SUM('formatted results'!AI113:AK113),"")</f>
        <v>2</v>
      </c>
      <c r="I113" t="s">
        <v>613</v>
      </c>
      <c r="K113">
        <v>1</v>
      </c>
      <c r="L113">
        <f>IF(ISNUMBER('formatted results'!V113),SUM('formatted results'!V113:X113),"")</f>
        <v>2</v>
      </c>
    </row>
    <row r="114" spans="1:12" x14ac:dyDescent="0.2">
      <c r="A114" s="19">
        <v>2306.0005000000001</v>
      </c>
      <c r="B114" s="6" t="s">
        <v>77</v>
      </c>
      <c r="F114" t="str">
        <v/>
      </c>
      <c r="G114" t="str">
        <f>IF(ISNUMBER('formatted results'!AI114),SUM('formatted results'!AI114:AK114),"")</f>
        <v/>
      </c>
      <c r="K114" t="str">
        <v/>
      </c>
      <c r="L114" t="str">
        <f>IF(ISNUMBER('formatted results'!V114),SUM('formatted results'!V114:X114),"")</f>
        <v/>
      </c>
    </row>
    <row r="115" spans="1:12" x14ac:dyDescent="0.2">
      <c r="A115" s="19">
        <v>2306.0005200000001</v>
      </c>
      <c r="B115" s="6" t="s">
        <v>77</v>
      </c>
      <c r="C115" t="s">
        <v>612</v>
      </c>
      <c r="F115">
        <v>1</v>
      </c>
      <c r="G115">
        <f>IF(ISNUMBER('formatted results'!AI115),SUM('formatted results'!AI115:AK115),"")</f>
        <v>2</v>
      </c>
      <c r="K115">
        <v>0</v>
      </c>
      <c r="L115">
        <f>IF(ISNUMBER('formatted results'!V115),SUM('formatted results'!V115:X115),"")</f>
        <v>0</v>
      </c>
    </row>
    <row r="116" spans="1:12" x14ac:dyDescent="0.2">
      <c r="A116" s="19">
        <v>2306.0005500000002</v>
      </c>
      <c r="B116" s="6" t="s">
        <v>77</v>
      </c>
      <c r="F116" t="str">
        <v/>
      </c>
      <c r="G116" t="str">
        <f>IF(ISNUMBER('formatted results'!AI116),SUM('formatted results'!AI116:AK116),"")</f>
        <v/>
      </c>
      <c r="K116" t="str">
        <v/>
      </c>
      <c r="L116" t="str">
        <f>IF(ISNUMBER('formatted results'!V116),SUM('formatted results'!V116:X116),"")</f>
        <v/>
      </c>
    </row>
    <row r="117" spans="1:12" x14ac:dyDescent="0.2">
      <c r="A117" s="19">
        <v>2306.0007000000001</v>
      </c>
      <c r="B117" s="6" t="s">
        <v>77</v>
      </c>
      <c r="F117">
        <v>0</v>
      </c>
      <c r="G117">
        <f>IF(ISNUMBER('formatted results'!AI117),SUM('formatted results'!AI117:AK117),"")</f>
        <v>0</v>
      </c>
      <c r="K117">
        <v>0</v>
      </c>
      <c r="L117">
        <f>IF(ISNUMBER('formatted results'!V117),SUM('formatted results'!V117:X117),"")</f>
        <v>0</v>
      </c>
    </row>
    <row r="118" spans="1:12" x14ac:dyDescent="0.2">
      <c r="A118" s="19">
        <v>2306.0008499999999</v>
      </c>
      <c r="B118" s="6" t="s">
        <v>77</v>
      </c>
      <c r="F118">
        <v>0</v>
      </c>
      <c r="G118">
        <f>IF(ISNUMBER('formatted results'!AI118),SUM('formatted results'!AI118:AK118),"")</f>
        <v>0</v>
      </c>
      <c r="K118">
        <v>0</v>
      </c>
      <c r="L118">
        <f>IF(ISNUMBER('formatted results'!V118),SUM('formatted results'!V118:X118),"")</f>
        <v>0</v>
      </c>
    </row>
    <row r="119" spans="1:12" x14ac:dyDescent="0.2">
      <c r="A119" s="19">
        <v>2306.0009100000002</v>
      </c>
      <c r="B119" s="6" t="s">
        <v>77</v>
      </c>
      <c r="F119">
        <v>0</v>
      </c>
      <c r="G119">
        <f>IF(ISNUMBER('formatted results'!AI119),SUM('formatted results'!AI119:AK119),"")</f>
        <v>2</v>
      </c>
      <c r="K119">
        <v>0</v>
      </c>
      <c r="L119">
        <f>IF(ISNUMBER('formatted results'!V119),SUM('formatted results'!V119:X119),"")</f>
        <v>2</v>
      </c>
    </row>
    <row r="120" spans="1:12" x14ac:dyDescent="0.2">
      <c r="A120" s="19">
        <v>2306.0009300000002</v>
      </c>
      <c r="B120" s="6" t="s">
        <v>77</v>
      </c>
      <c r="F120" t="str">
        <v/>
      </c>
      <c r="G120" t="str">
        <f>IF(ISNUMBER('formatted results'!AI120),SUM('formatted results'!AI120:AK120),"")</f>
        <v/>
      </c>
      <c r="K120" t="str">
        <v/>
      </c>
      <c r="L120" t="str">
        <f>IF(ISNUMBER('formatted results'!V120),SUM('formatted results'!V120:X120),"")</f>
        <v/>
      </c>
    </row>
    <row r="121" spans="1:12" x14ac:dyDescent="0.2">
      <c r="A121" s="19">
        <v>2306.0009599999998</v>
      </c>
      <c r="B121" s="6" t="s">
        <v>77</v>
      </c>
      <c r="F121">
        <v>0</v>
      </c>
      <c r="G121">
        <f>IF(ISNUMBER('formatted results'!AI121),SUM('formatted results'!AI121:AK121),"")</f>
        <v>1</v>
      </c>
      <c r="K121">
        <v>0</v>
      </c>
      <c r="L121">
        <f>IF(ISNUMBER('formatted results'!V121),SUM('formatted results'!V121:X121),"")</f>
        <v>1</v>
      </c>
    </row>
    <row r="122" spans="1:12" x14ac:dyDescent="0.2">
      <c r="A122" s="19">
        <v>2306.00101</v>
      </c>
      <c r="B122" s="6" t="s">
        <v>77</v>
      </c>
      <c r="F122">
        <v>0</v>
      </c>
      <c r="G122">
        <f>IF(ISNUMBER('formatted results'!AI122),SUM('formatted results'!AI122:AK122),"")</f>
        <v>0</v>
      </c>
      <c r="K122">
        <v>0</v>
      </c>
      <c r="L122">
        <f>IF(ISNUMBER('formatted results'!V122),SUM('formatted results'!V122:X122),"")</f>
        <v>0</v>
      </c>
    </row>
    <row r="123" spans="1:12" x14ac:dyDescent="0.2">
      <c r="A123" s="19">
        <v>2306.0010299999999</v>
      </c>
      <c r="B123" s="6" t="s">
        <v>77</v>
      </c>
      <c r="F123">
        <v>0</v>
      </c>
      <c r="G123">
        <f>IF(ISNUMBER('formatted results'!AI123),SUM('formatted results'!AI123:AK123),"")</f>
        <v>1</v>
      </c>
      <c r="K123">
        <v>0</v>
      </c>
      <c r="L123">
        <f>IF(ISNUMBER('formatted results'!V123),SUM('formatted results'!V123:X123),"")</f>
        <v>1</v>
      </c>
    </row>
    <row r="124" spans="1:12" x14ac:dyDescent="0.2">
      <c r="A124" s="19">
        <v>2306.0010699999998</v>
      </c>
      <c r="B124" s="6" t="s">
        <v>77</v>
      </c>
      <c r="F124">
        <v>0</v>
      </c>
      <c r="G124">
        <f>IF(ISNUMBER('formatted results'!AI124),SUM('formatted results'!AI124:AK124),"")</f>
        <v>0</v>
      </c>
      <c r="K124">
        <v>0</v>
      </c>
      <c r="L124">
        <f>IF(ISNUMBER('formatted results'!V124),SUM('formatted results'!V124:X124),"")</f>
        <v>0</v>
      </c>
    </row>
    <row r="125" spans="1:12" x14ac:dyDescent="0.2">
      <c r="A125" s="19">
        <v>2306.0011</v>
      </c>
      <c r="B125" s="6" t="s">
        <v>77</v>
      </c>
      <c r="F125" t="str">
        <v/>
      </c>
      <c r="G125" t="str">
        <f>IF(ISNUMBER('formatted results'!AI125),SUM('formatted results'!AI125:AK125),"")</f>
        <v/>
      </c>
      <c r="K125" t="str">
        <v/>
      </c>
      <c r="L125" t="str">
        <f>IF(ISNUMBER('formatted results'!V125),SUM('formatted results'!V125:X125),"")</f>
        <v/>
      </c>
    </row>
    <row r="126" spans="1:12" x14ac:dyDescent="0.2">
      <c r="A126" s="19">
        <v>2306.0012200000001</v>
      </c>
      <c r="B126" s="6" t="s">
        <v>77</v>
      </c>
      <c r="F126">
        <v>0</v>
      </c>
      <c r="G126">
        <f>IF(ISNUMBER('formatted results'!AI126),SUM('formatted results'!AI126:AK126),"")</f>
        <v>0</v>
      </c>
      <c r="K126">
        <v>0</v>
      </c>
      <c r="L126">
        <f>IF(ISNUMBER('formatted results'!V126),SUM('formatted results'!V126:X126),"")</f>
        <v>0</v>
      </c>
    </row>
    <row r="127" spans="1:12" x14ac:dyDescent="0.2">
      <c r="A127" s="19">
        <v>2306.0012499999998</v>
      </c>
      <c r="B127" s="6" t="s">
        <v>77</v>
      </c>
      <c r="C127" t="s">
        <v>612</v>
      </c>
      <c r="F127">
        <v>1</v>
      </c>
      <c r="G127">
        <f>IF(ISNUMBER('formatted results'!AI127),SUM('formatted results'!AI127:AK127),"")</f>
        <v>0</v>
      </c>
      <c r="I127" t="s">
        <v>613</v>
      </c>
      <c r="K127">
        <v>0</v>
      </c>
      <c r="L127">
        <f>IF(ISNUMBER('formatted results'!V127),SUM('formatted results'!V127:X127),"")</f>
        <v>0</v>
      </c>
    </row>
    <row r="128" spans="1:12" x14ac:dyDescent="0.2">
      <c r="A128" s="19">
        <v>2306.00126</v>
      </c>
      <c r="B128" s="6" t="s">
        <v>77</v>
      </c>
      <c r="F128">
        <v>0</v>
      </c>
      <c r="G128">
        <f>IF(ISNUMBER('formatted results'!AI128),SUM('formatted results'!AI128:AK128),"")</f>
        <v>1</v>
      </c>
      <c r="I128" t="s">
        <v>613</v>
      </c>
      <c r="K128">
        <v>1</v>
      </c>
      <c r="L128">
        <f>IF(ISNUMBER('formatted results'!V128),SUM('formatted results'!V128:X128),"")</f>
        <v>1</v>
      </c>
    </row>
    <row r="129" spans="1:13" x14ac:dyDescent="0.2">
      <c r="A129" s="19">
        <v>2306.0013300000001</v>
      </c>
      <c r="B129" s="6" t="s">
        <v>77</v>
      </c>
      <c r="F129">
        <v>0</v>
      </c>
      <c r="G129">
        <f>IF(ISNUMBER('formatted results'!AI129),SUM('formatted results'!AI129:AK129),"")</f>
        <v>0</v>
      </c>
      <c r="K129">
        <v>0</v>
      </c>
      <c r="L129">
        <f>IF(ISNUMBER('formatted results'!V129),SUM('formatted results'!V129:X129),"")</f>
        <v>0</v>
      </c>
    </row>
    <row r="130" spans="1:13" x14ac:dyDescent="0.2">
      <c r="A130" s="19">
        <v>2306.00135</v>
      </c>
      <c r="B130" s="6" t="s">
        <v>77</v>
      </c>
      <c r="F130">
        <v>0</v>
      </c>
      <c r="G130">
        <f>IF(ISNUMBER('formatted results'!AI130),SUM('formatted results'!AI130:AK130),"")</f>
        <v>0</v>
      </c>
      <c r="K130">
        <v>0</v>
      </c>
      <c r="L130">
        <f>IF(ISNUMBER('formatted results'!V130),SUM('formatted results'!V130:X130),"")</f>
        <v>0</v>
      </c>
    </row>
    <row r="131" spans="1:13" x14ac:dyDescent="0.2">
      <c r="A131" s="19">
        <v>2306.0014500000002</v>
      </c>
      <c r="B131" s="6" t="s">
        <v>77</v>
      </c>
      <c r="F131">
        <v>1</v>
      </c>
      <c r="G131">
        <f>IF(ISNUMBER('formatted results'!AI131),SUM('formatted results'!AI131:AK131),"")</f>
        <v>0</v>
      </c>
      <c r="K131">
        <v>0</v>
      </c>
      <c r="L131">
        <f>IF(ISNUMBER('formatted results'!V131),SUM('formatted results'!V131:X131),"")</f>
        <v>0</v>
      </c>
    </row>
    <row r="132" spans="1:13" x14ac:dyDescent="0.2">
      <c r="A132" s="19">
        <v>2306.0015400000002</v>
      </c>
      <c r="B132" s="6" t="s">
        <v>77</v>
      </c>
      <c r="F132">
        <v>0</v>
      </c>
      <c r="G132">
        <f>IF(ISNUMBER('formatted results'!AI132),SUM('formatted results'!AI132:AK132),"")</f>
        <v>1</v>
      </c>
      <c r="I132" t="s">
        <v>613</v>
      </c>
      <c r="J132" t="s">
        <v>627</v>
      </c>
      <c r="K132">
        <v>0</v>
      </c>
      <c r="L132">
        <f>IF(ISNUMBER('formatted results'!V132),SUM('formatted results'!V132:X132),"")</f>
        <v>1</v>
      </c>
    </row>
    <row r="133" spans="1:13" x14ac:dyDescent="0.2">
      <c r="A133" s="19">
        <v>2306.0015899999999</v>
      </c>
      <c r="B133" s="6" t="s">
        <v>77</v>
      </c>
      <c r="F133">
        <v>0</v>
      </c>
      <c r="G133">
        <f>IF(ISNUMBER('formatted results'!AI133),SUM('formatted results'!AI133:AK133),"")</f>
        <v>0</v>
      </c>
      <c r="K133">
        <v>0</v>
      </c>
      <c r="L133">
        <f>IF(ISNUMBER('formatted results'!V133),SUM('formatted results'!V133:X133),"")</f>
        <v>0</v>
      </c>
    </row>
    <row r="134" spans="1:13" x14ac:dyDescent="0.2">
      <c r="A134" s="19">
        <v>2306.0017800000001</v>
      </c>
      <c r="B134" s="6" t="s">
        <v>77</v>
      </c>
      <c r="F134" t="str">
        <v/>
      </c>
      <c r="G134" t="str">
        <f>IF(ISNUMBER('formatted results'!AI134),SUM('formatted results'!AI134:AK134),"")</f>
        <v/>
      </c>
      <c r="K134" t="str">
        <v/>
      </c>
      <c r="L134" t="str">
        <f>IF(ISNUMBER('formatted results'!V134),SUM('formatted results'!V134:X134),"")</f>
        <v/>
      </c>
    </row>
    <row r="135" spans="1:13" x14ac:dyDescent="0.2">
      <c r="A135" s="19">
        <v>2306.0018100000002</v>
      </c>
      <c r="B135" s="6" t="s">
        <v>77</v>
      </c>
      <c r="C135" t="s">
        <v>612</v>
      </c>
      <c r="E135" t="s">
        <v>631</v>
      </c>
      <c r="F135">
        <v>1</v>
      </c>
      <c r="G135">
        <f>IF(ISNUMBER('formatted results'!AI135),SUM('formatted results'!AI135:AK135),"")</f>
        <v>2</v>
      </c>
      <c r="I135" t="s">
        <v>613</v>
      </c>
      <c r="K135">
        <v>1</v>
      </c>
      <c r="L135">
        <f>IF(ISNUMBER('formatted results'!V135),SUM('formatted results'!V135:X135),"")</f>
        <v>2</v>
      </c>
      <c r="M135" t="s">
        <v>630</v>
      </c>
    </row>
    <row r="136" spans="1:13" x14ac:dyDescent="0.2">
      <c r="A136" s="19">
        <v>2306.0021000000002</v>
      </c>
      <c r="B136" s="6" t="s">
        <v>77</v>
      </c>
      <c r="F136">
        <v>0</v>
      </c>
      <c r="G136">
        <f>IF(ISNUMBER('formatted results'!AI136),SUM('formatted results'!AI136:AK136),"")</f>
        <v>0</v>
      </c>
      <c r="K136">
        <v>0</v>
      </c>
      <c r="L136">
        <f>IF(ISNUMBER('formatted results'!V136),SUM('formatted results'!V136:X136),"")</f>
        <v>0</v>
      </c>
    </row>
    <row r="137" spans="1:13" x14ac:dyDescent="0.2">
      <c r="A137" s="19">
        <v>2306.0021299999999</v>
      </c>
      <c r="B137" s="6" t="s">
        <v>77</v>
      </c>
      <c r="F137">
        <v>0</v>
      </c>
      <c r="G137">
        <f>IF(ISNUMBER('formatted results'!AI137),SUM('formatted results'!AI137:AK137),"")</f>
        <v>2</v>
      </c>
      <c r="K137">
        <v>0</v>
      </c>
      <c r="L137">
        <f>IF(ISNUMBER('formatted results'!V137),SUM('formatted results'!V137:X137),"")</f>
        <v>2</v>
      </c>
    </row>
    <row r="138" spans="1:13" x14ac:dyDescent="0.2">
      <c r="A138" s="19">
        <v>2306.0022199999999</v>
      </c>
      <c r="B138" s="6" t="s">
        <v>77</v>
      </c>
      <c r="F138">
        <v>0</v>
      </c>
      <c r="G138">
        <f>IF(ISNUMBER('formatted results'!AI138),SUM('formatted results'!AI138:AK138),"")</f>
        <v>0</v>
      </c>
      <c r="K138">
        <v>0</v>
      </c>
      <c r="L138">
        <f>IF(ISNUMBER('formatted results'!V138),SUM('formatted results'!V138:X138),"")</f>
        <v>0</v>
      </c>
    </row>
    <row r="139" spans="1:13" x14ac:dyDescent="0.2">
      <c r="A139" s="19">
        <v>2306.0022600000002</v>
      </c>
      <c r="B139" s="6" t="s">
        <v>77</v>
      </c>
      <c r="F139">
        <v>0</v>
      </c>
      <c r="G139">
        <f>IF(ISNUMBER('formatted results'!AI139),SUM('formatted results'!AI139:AK139),"")</f>
        <v>0</v>
      </c>
      <c r="K139">
        <v>0</v>
      </c>
      <c r="L139">
        <f>IF(ISNUMBER('formatted results'!V139),SUM('formatted results'!V139:X139),"")</f>
        <v>0</v>
      </c>
    </row>
    <row r="140" spans="1:13" x14ac:dyDescent="0.2">
      <c r="A140" s="19">
        <v>2306.0023500000002</v>
      </c>
      <c r="B140" s="6" t="s">
        <v>77</v>
      </c>
      <c r="F140">
        <v>0</v>
      </c>
      <c r="G140">
        <f>IF(ISNUMBER('formatted results'!AI140),SUM('formatted results'!AI140:AK140),"")</f>
        <v>0</v>
      </c>
      <c r="K140">
        <v>0</v>
      </c>
      <c r="L140">
        <f>IF(ISNUMBER('formatted results'!V140),SUM('formatted results'!V140:X140),"")</f>
        <v>0</v>
      </c>
    </row>
    <row r="141" spans="1:13" x14ac:dyDescent="0.2">
      <c r="A141" s="19">
        <v>2306.00236</v>
      </c>
      <c r="B141" s="6" t="s">
        <v>77</v>
      </c>
      <c r="F141" t="str">
        <v/>
      </c>
      <c r="G141" t="str">
        <f>IF(ISNUMBER('formatted results'!AI141),SUM('formatted results'!AI141:AK141),"")</f>
        <v/>
      </c>
      <c r="K141" t="str">
        <v/>
      </c>
      <c r="L141" t="str">
        <f>IF(ISNUMBER('formatted results'!V141),SUM('formatted results'!V141:X141),"")</f>
        <v/>
      </c>
    </row>
    <row r="142" spans="1:13" x14ac:dyDescent="0.2">
      <c r="A142" s="19">
        <v>2306.0024899999999</v>
      </c>
      <c r="B142" s="6" t="s">
        <v>77</v>
      </c>
      <c r="F142" t="str">
        <v/>
      </c>
      <c r="G142" t="str">
        <f>IF(ISNUMBER('formatted results'!AI142),SUM('formatted results'!AI142:AK142),"")</f>
        <v/>
      </c>
      <c r="K142" t="str">
        <v/>
      </c>
      <c r="L142" t="str">
        <f>IF(ISNUMBER('formatted results'!V142),SUM('formatted results'!V142:X142),"")</f>
        <v/>
      </c>
    </row>
    <row r="143" spans="1:13" x14ac:dyDescent="0.2">
      <c r="A143" s="19">
        <v>2306.0026600000001</v>
      </c>
      <c r="B143" s="6" t="s">
        <v>77</v>
      </c>
      <c r="F143">
        <v>1</v>
      </c>
      <c r="G143">
        <f>IF(ISNUMBER('formatted results'!AI143),SUM('formatted results'!AI143:AK143),"")</f>
        <v>1</v>
      </c>
      <c r="I143" t="s">
        <v>613</v>
      </c>
      <c r="K143">
        <v>0</v>
      </c>
      <c r="L143">
        <f>IF(ISNUMBER('formatted results'!V143),SUM('formatted results'!V143:X143),"")</f>
        <v>0</v>
      </c>
    </row>
    <row r="144" spans="1:13" x14ac:dyDescent="0.2">
      <c r="A144" s="19">
        <v>2306.0026800000001</v>
      </c>
      <c r="B144" s="6" t="s">
        <v>77</v>
      </c>
      <c r="F144">
        <v>0</v>
      </c>
      <c r="G144">
        <f>IF(ISNUMBER('formatted results'!AI144),SUM('formatted results'!AI144:AK144),"")</f>
        <v>0</v>
      </c>
      <c r="K144">
        <v>0</v>
      </c>
      <c r="L144">
        <f>IF(ISNUMBER('formatted results'!V144),SUM('formatted results'!V144:X144),"")</f>
        <v>0</v>
      </c>
    </row>
    <row r="145" spans="1:12" x14ac:dyDescent="0.2">
      <c r="A145" s="19">
        <v>2306.0026899999998</v>
      </c>
      <c r="B145" s="6" t="s">
        <v>77</v>
      </c>
      <c r="C145" t="s">
        <v>612</v>
      </c>
      <c r="F145">
        <v>1</v>
      </c>
      <c r="G145">
        <f>IF(ISNUMBER('formatted results'!AI145),SUM('formatted results'!AI145:AK145),"")</f>
        <v>0</v>
      </c>
      <c r="K145">
        <v>0</v>
      </c>
      <c r="L145">
        <f>IF(ISNUMBER('formatted results'!V145),SUM('formatted results'!V145:X145),"")</f>
        <v>0</v>
      </c>
    </row>
    <row r="146" spans="1:12" x14ac:dyDescent="0.2">
      <c r="A146" s="19">
        <v>2306.0027399999999</v>
      </c>
      <c r="B146" s="6" t="s">
        <v>77</v>
      </c>
      <c r="C146" t="s">
        <v>612</v>
      </c>
      <c r="E146" t="s">
        <v>632</v>
      </c>
      <c r="F146">
        <v>0</v>
      </c>
      <c r="G146">
        <f>IF(ISNUMBER('formatted results'!AI146),SUM('formatted results'!AI146:AK146),"")</f>
        <v>1</v>
      </c>
      <c r="K146">
        <v>0</v>
      </c>
      <c r="L146">
        <f>IF(ISNUMBER('formatted results'!V146),SUM('formatted results'!V146:X146),"")</f>
        <v>0</v>
      </c>
    </row>
    <row r="147" spans="1:12" x14ac:dyDescent="0.2">
      <c r="A147" s="19">
        <v>2306.0028499999999</v>
      </c>
      <c r="B147" s="6" t="s">
        <v>77</v>
      </c>
      <c r="F147">
        <v>0</v>
      </c>
      <c r="G147">
        <f>IF(ISNUMBER('formatted results'!AI147),SUM('formatted results'!AI147:AK147),"")</f>
        <v>0</v>
      </c>
      <c r="K147">
        <v>0</v>
      </c>
      <c r="L147">
        <f>IF(ISNUMBER('formatted results'!V147),SUM('formatted results'!V147:X147),"")</f>
        <v>0</v>
      </c>
    </row>
    <row r="148" spans="1:12" x14ac:dyDescent="0.2">
      <c r="A148" s="19">
        <v>2306.0029599999998</v>
      </c>
      <c r="B148" s="6" t="s">
        <v>77</v>
      </c>
      <c r="F148">
        <v>0</v>
      </c>
      <c r="G148">
        <f>IF(ISNUMBER('formatted results'!AI148),SUM('formatted results'!AI148:AK148),"")</f>
        <v>0</v>
      </c>
      <c r="K148">
        <v>0</v>
      </c>
      <c r="L148">
        <f>IF(ISNUMBER('formatted results'!V148),SUM('formatted results'!V148:X148),"")</f>
        <v>0</v>
      </c>
    </row>
    <row r="149" spans="1:12" x14ac:dyDescent="0.2">
      <c r="A149" s="19">
        <v>2306.00299</v>
      </c>
      <c r="B149" s="6" t="s">
        <v>77</v>
      </c>
      <c r="F149">
        <v>0</v>
      </c>
      <c r="G149">
        <f>IF(ISNUMBER('formatted results'!AI149),SUM('formatted results'!AI149:AK149),"")</f>
        <v>0</v>
      </c>
      <c r="K149">
        <v>0</v>
      </c>
      <c r="L149">
        <f>IF(ISNUMBER('formatted results'!V149),SUM('formatted results'!V149:X149),"")</f>
        <v>0</v>
      </c>
    </row>
    <row r="150" spans="1:12" x14ac:dyDescent="0.2">
      <c r="A150" s="19">
        <v>2306.00308</v>
      </c>
      <c r="B150" s="6" t="s">
        <v>77</v>
      </c>
      <c r="F150">
        <v>0</v>
      </c>
      <c r="G150">
        <f>IF(ISNUMBER('formatted results'!AI150),SUM('formatted results'!AI150:AK150),"")</f>
        <v>0</v>
      </c>
      <c r="K150">
        <v>0</v>
      </c>
      <c r="L150">
        <f>IF(ISNUMBER('formatted results'!V150),SUM('formatted results'!V150:X150),"")</f>
        <v>0</v>
      </c>
    </row>
    <row r="151" spans="1:12" x14ac:dyDescent="0.2">
      <c r="A151" s="19">
        <v>2306.0032900000001</v>
      </c>
      <c r="B151" s="6" t="s">
        <v>77</v>
      </c>
      <c r="F151">
        <v>0</v>
      </c>
      <c r="G151">
        <f>IF(ISNUMBER('formatted results'!AI151),SUM('formatted results'!AI151:AK151),"")</f>
        <v>0</v>
      </c>
      <c r="K151">
        <v>0</v>
      </c>
      <c r="L151">
        <f>IF(ISNUMBER('formatted results'!V151),SUM('formatted results'!V151:X151),"")</f>
        <v>0</v>
      </c>
    </row>
    <row r="152" spans="1:12" x14ac:dyDescent="0.2">
      <c r="A152" s="19">
        <v>2306.0034999999998</v>
      </c>
      <c r="B152" s="6" t="s">
        <v>77</v>
      </c>
      <c r="F152">
        <v>1</v>
      </c>
      <c r="G152">
        <f>IF(ISNUMBER('formatted results'!AI152),SUM('formatted results'!AI152:AK152),"")</f>
        <v>1</v>
      </c>
      <c r="K152">
        <v>1</v>
      </c>
      <c r="L152">
        <f>IF(ISNUMBER('formatted results'!V152),SUM('formatted results'!V152:X152),"")</f>
        <v>1</v>
      </c>
    </row>
    <row r="153" spans="1:12" x14ac:dyDescent="0.2">
      <c r="A153" s="19">
        <v>2306.0035800000001</v>
      </c>
      <c r="B153" s="6" t="s">
        <v>77</v>
      </c>
      <c r="C153" t="s">
        <v>633</v>
      </c>
      <c r="F153">
        <v>0</v>
      </c>
      <c r="G153">
        <f>IF(ISNUMBER('formatted results'!AI153),SUM('formatted results'!AI153:AK153),"")</f>
        <v>0</v>
      </c>
      <c r="K153">
        <v>0</v>
      </c>
      <c r="L153">
        <f>IF(ISNUMBER('formatted results'!V153),SUM('formatted results'!V153:X153),"")</f>
        <v>0</v>
      </c>
    </row>
    <row r="154" spans="1:12" x14ac:dyDescent="0.2">
      <c r="A154" s="19">
        <v>2306.0036700000001</v>
      </c>
      <c r="B154" s="6" t="s">
        <v>77</v>
      </c>
      <c r="C154" t="s">
        <v>612</v>
      </c>
      <c r="F154">
        <v>1</v>
      </c>
      <c r="G154">
        <f>IF(ISNUMBER('formatted results'!AI154),SUM('formatted results'!AI154:AK154),"")</f>
        <v>0</v>
      </c>
      <c r="I154" t="s">
        <v>613</v>
      </c>
      <c r="K154">
        <v>1</v>
      </c>
      <c r="L154">
        <f>IF(ISNUMBER('formatted results'!V154),SUM('formatted results'!V154:X154),"")</f>
        <v>0</v>
      </c>
    </row>
    <row r="155" spans="1:12" x14ac:dyDescent="0.2">
      <c r="A155" s="19">
        <v>2306.00371</v>
      </c>
      <c r="B155" s="6" t="s">
        <v>77</v>
      </c>
      <c r="F155">
        <v>0</v>
      </c>
      <c r="G155">
        <f>IF(ISNUMBER('formatted results'!AI155),SUM('formatted results'!AI155:AK155),"")</f>
        <v>0</v>
      </c>
      <c r="K155">
        <v>0</v>
      </c>
      <c r="L155">
        <f>IF(ISNUMBER('formatted results'!V155),SUM('formatted results'!V155:X155),"")</f>
        <v>0</v>
      </c>
    </row>
    <row r="156" spans="1:12" x14ac:dyDescent="0.2">
      <c r="A156" s="19">
        <v>2306.0038199999999</v>
      </c>
      <c r="B156" s="6" t="s">
        <v>77</v>
      </c>
      <c r="F156">
        <v>1</v>
      </c>
      <c r="G156">
        <f>IF(ISNUMBER('formatted results'!AI156),SUM('formatted results'!AI156:AK156),"")</f>
        <v>2</v>
      </c>
      <c r="K156">
        <v>1</v>
      </c>
      <c r="L156">
        <f>IF(ISNUMBER('formatted results'!V156),SUM('formatted results'!V156:X156),"")</f>
        <v>2</v>
      </c>
    </row>
    <row r="157" spans="1:12" x14ac:dyDescent="0.2">
      <c r="A157" s="19">
        <v>2306.00389</v>
      </c>
      <c r="B157" s="6" t="s">
        <v>77</v>
      </c>
      <c r="F157">
        <v>0</v>
      </c>
      <c r="G157">
        <f>IF(ISNUMBER('formatted results'!AI157),SUM('formatted results'!AI157:AK157),"")</f>
        <v>0</v>
      </c>
      <c r="K157">
        <v>0</v>
      </c>
      <c r="L157">
        <f>IF(ISNUMBER('formatted results'!V157),SUM('formatted results'!V157:X157),"")</f>
        <v>0</v>
      </c>
    </row>
    <row r="158" spans="1:12" x14ac:dyDescent="0.2">
      <c r="A158" s="19">
        <v>2306.00425</v>
      </c>
      <c r="B158" s="6" t="s">
        <v>77</v>
      </c>
      <c r="C158" t="s">
        <v>612</v>
      </c>
      <c r="F158">
        <v>1</v>
      </c>
      <c r="G158">
        <f>IF(ISNUMBER('formatted results'!AI158),SUM('formatted results'!AI158:AK158),"")</f>
        <v>0</v>
      </c>
      <c r="K158">
        <v>0</v>
      </c>
      <c r="L158">
        <f>IF(ISNUMBER('formatted results'!V158),SUM('formatted results'!V158:X158),"")</f>
        <v>0</v>
      </c>
    </row>
    <row r="159" spans="1:12" x14ac:dyDescent="0.2">
      <c r="A159" s="19">
        <v>2306.00432</v>
      </c>
      <c r="B159" s="6" t="s">
        <v>77</v>
      </c>
      <c r="F159">
        <v>0</v>
      </c>
      <c r="G159">
        <f>IF(ISNUMBER('formatted results'!AI159),SUM('formatted results'!AI159:AK159),"")</f>
        <v>0</v>
      </c>
      <c r="K159">
        <v>0</v>
      </c>
      <c r="L159">
        <f>IF(ISNUMBER('formatted results'!V159),SUM('formatted results'!V159:X159),"")</f>
        <v>0</v>
      </c>
    </row>
    <row r="160" spans="1:12" x14ac:dyDescent="0.2">
      <c r="A160" s="19">
        <v>2306.0045300000002</v>
      </c>
      <c r="B160" s="6" t="s">
        <v>77</v>
      </c>
      <c r="C160" t="s">
        <v>612</v>
      </c>
      <c r="F160">
        <v>1</v>
      </c>
      <c r="G160">
        <f>IF(ISNUMBER('formatted results'!AI160),SUM('formatted results'!AI160:AK160),"")</f>
        <v>0</v>
      </c>
      <c r="K160">
        <v>0</v>
      </c>
      <c r="L160">
        <f>IF(ISNUMBER('formatted results'!V160),SUM('formatted results'!V160:X160),"")</f>
        <v>0</v>
      </c>
    </row>
    <row r="161" spans="1:12" x14ac:dyDescent="0.2">
      <c r="A161" s="19">
        <v>2306.0045399999999</v>
      </c>
      <c r="B161" s="6" t="s">
        <v>77</v>
      </c>
      <c r="F161">
        <v>0</v>
      </c>
      <c r="G161">
        <f>IF(ISNUMBER('formatted results'!AI161),SUM('formatted results'!AI161:AK161),"")</f>
        <v>0</v>
      </c>
      <c r="K161">
        <v>0</v>
      </c>
      <c r="L161">
        <f>IF(ISNUMBER('formatted results'!V161),SUM('formatted results'!V161:X161),"")</f>
        <v>0</v>
      </c>
    </row>
    <row r="162" spans="1:12" x14ac:dyDescent="0.2">
      <c r="A162" s="19">
        <v>2306.00461</v>
      </c>
      <c r="B162" s="6" t="s">
        <v>77</v>
      </c>
      <c r="F162" t="str">
        <v/>
      </c>
      <c r="G162" t="str">
        <f>IF(ISNUMBER('formatted results'!AI162),SUM('formatted results'!AI162:AK162),"")</f>
        <v/>
      </c>
      <c r="K162" t="str">
        <v/>
      </c>
      <c r="L162" t="str">
        <f>IF(ISNUMBER('formatted results'!V162),SUM('formatted results'!V162:X162),"")</f>
        <v/>
      </c>
    </row>
    <row r="163" spans="1:12" x14ac:dyDescent="0.2">
      <c r="A163" s="19">
        <v>2306.0047800000002</v>
      </c>
      <c r="B163" s="6" t="s">
        <v>77</v>
      </c>
      <c r="F163">
        <v>0</v>
      </c>
      <c r="G163">
        <f>IF(ISNUMBER('formatted results'!AI163),SUM('formatted results'!AI163:AK163),"")</f>
        <v>0</v>
      </c>
      <c r="K163">
        <v>0</v>
      </c>
      <c r="L163">
        <f>IF(ISNUMBER('formatted results'!V163),SUM('formatted results'!V163:X163),"")</f>
        <v>0</v>
      </c>
    </row>
    <row r="164" spans="1:12" x14ac:dyDescent="0.2">
      <c r="A164" s="19">
        <v>2306.0049300000001</v>
      </c>
      <c r="B164" s="6" t="s">
        <v>77</v>
      </c>
      <c r="F164">
        <v>0</v>
      </c>
      <c r="G164">
        <f>IF(ISNUMBER('formatted results'!AI164),SUM('formatted results'!AI164:AK164),"")</f>
        <v>0</v>
      </c>
      <c r="K164">
        <v>0</v>
      </c>
      <c r="L164">
        <f>IF(ISNUMBER('formatted results'!V164),SUM('formatted results'!V164:X164),"")</f>
        <v>0</v>
      </c>
    </row>
    <row r="165" spans="1:12" x14ac:dyDescent="0.2">
      <c r="A165" s="19">
        <v>2306.0050999999999</v>
      </c>
      <c r="B165" s="6" t="s">
        <v>77</v>
      </c>
      <c r="F165">
        <v>0</v>
      </c>
      <c r="G165">
        <f>IF(ISNUMBER('formatted results'!AI165),SUM('formatted results'!AI165:AK165),"")</f>
        <v>0</v>
      </c>
      <c r="K165">
        <v>0</v>
      </c>
      <c r="L165">
        <f>IF(ISNUMBER('formatted results'!V165),SUM('formatted results'!V165:X165),"")</f>
        <v>0</v>
      </c>
    </row>
    <row r="166" spans="1:12" x14ac:dyDescent="0.2">
      <c r="A166" s="19">
        <v>2306.0053699999999</v>
      </c>
      <c r="B166" s="6" t="s">
        <v>77</v>
      </c>
      <c r="F166">
        <v>0</v>
      </c>
      <c r="G166">
        <f>IF(ISNUMBER('formatted results'!AI166),SUM('formatted results'!AI166:AK166),"")</f>
        <v>0</v>
      </c>
      <c r="K166">
        <v>0</v>
      </c>
      <c r="L166">
        <f>IF(ISNUMBER('formatted results'!V166),SUM('formatted results'!V166:X166),"")</f>
        <v>0</v>
      </c>
    </row>
    <row r="167" spans="1:12" x14ac:dyDescent="0.2">
      <c r="A167" s="19">
        <v>2306.0055699999998</v>
      </c>
      <c r="B167" s="6" t="s">
        <v>77</v>
      </c>
      <c r="C167" t="s">
        <v>612</v>
      </c>
      <c r="F167">
        <v>1</v>
      </c>
      <c r="G167">
        <f>IF(ISNUMBER('formatted results'!AI167),SUM('formatted results'!AI167:AK167),"")</f>
        <v>2</v>
      </c>
      <c r="K167">
        <v>0</v>
      </c>
      <c r="L167">
        <f>IF(ISNUMBER('formatted results'!V167),SUM('formatted results'!V167:X167),"")</f>
        <v>0</v>
      </c>
    </row>
    <row r="168" spans="1:12" x14ac:dyDescent="0.2">
      <c r="A168" s="19">
        <v>2306.0057400000001</v>
      </c>
      <c r="B168" s="6" t="s">
        <v>77</v>
      </c>
      <c r="F168" t="str">
        <v/>
      </c>
      <c r="G168" t="str">
        <f>IF(ISNUMBER('formatted results'!AI168),SUM('formatted results'!AI168:AK168),"")</f>
        <v/>
      </c>
      <c r="K168" t="str">
        <v/>
      </c>
      <c r="L168" t="str">
        <f>IF(ISNUMBER('formatted results'!V168),SUM('formatted results'!V168:X168),"")</f>
        <v/>
      </c>
    </row>
    <row r="169" spans="1:12" x14ac:dyDescent="0.2">
      <c r="A169" s="19">
        <v>2306.0058100000001</v>
      </c>
      <c r="B169" s="6" t="s">
        <v>77</v>
      </c>
      <c r="F169">
        <v>0</v>
      </c>
      <c r="G169">
        <f>IF(ISNUMBER('formatted results'!AI169),SUM('formatted results'!AI169:AK169),"")</f>
        <v>0</v>
      </c>
      <c r="I169" t="s">
        <v>613</v>
      </c>
      <c r="J169" t="s">
        <v>634</v>
      </c>
      <c r="K169">
        <v>1</v>
      </c>
      <c r="L169">
        <f>IF(ISNUMBER('formatted results'!V169),SUM('formatted results'!V169:X169),"")</f>
        <v>1</v>
      </c>
    </row>
    <row r="170" spans="1:12" x14ac:dyDescent="0.2">
      <c r="A170" s="19">
        <v>2306.0061300000002</v>
      </c>
      <c r="B170" s="6" t="s">
        <v>77</v>
      </c>
      <c r="F170">
        <v>0</v>
      </c>
      <c r="G170">
        <f>IF(ISNUMBER('formatted results'!AI170),SUM('formatted results'!AI170:AK170),"")</f>
        <v>0</v>
      </c>
      <c r="K170">
        <v>0</v>
      </c>
      <c r="L170">
        <f>IF(ISNUMBER('formatted results'!V170),SUM('formatted results'!V170:X170),"")</f>
        <v>0</v>
      </c>
    </row>
    <row r="171" spans="1:12" x14ac:dyDescent="0.2">
      <c r="A171" s="19">
        <v>2306.0061500000002</v>
      </c>
      <c r="B171" s="6" t="s">
        <v>77</v>
      </c>
      <c r="F171" t="str">
        <v/>
      </c>
      <c r="G171" t="str">
        <f>IF(ISNUMBER('formatted results'!AI171),SUM('formatted results'!AI171:AK171),"")</f>
        <v/>
      </c>
      <c r="K171" t="str">
        <v/>
      </c>
      <c r="L171" t="str">
        <f>IF(ISNUMBER('formatted results'!V171),SUM('formatted results'!V171:X171),"")</f>
        <v/>
      </c>
    </row>
    <row r="172" spans="1:12" x14ac:dyDescent="0.2">
      <c r="A172" s="19">
        <v>2306.00621</v>
      </c>
      <c r="B172" s="6" t="s">
        <v>77</v>
      </c>
      <c r="F172">
        <v>0</v>
      </c>
      <c r="G172">
        <f>IF(ISNUMBER('formatted results'!AI172),SUM('formatted results'!AI172:AK172),"")</f>
        <v>0</v>
      </c>
      <c r="K172">
        <v>0</v>
      </c>
      <c r="L172">
        <f>IF(ISNUMBER('formatted results'!V172),SUM('formatted results'!V172:X172),"")</f>
        <v>0</v>
      </c>
    </row>
    <row r="173" spans="1:12" x14ac:dyDescent="0.2">
      <c r="A173" s="19">
        <v>2306.00702</v>
      </c>
      <c r="B173" s="6" t="s">
        <v>77</v>
      </c>
      <c r="F173">
        <v>0</v>
      </c>
      <c r="G173">
        <f>IF(ISNUMBER('formatted results'!AI173),SUM('formatted results'!AI173:AK173),"")</f>
        <v>0</v>
      </c>
      <c r="K173">
        <v>0</v>
      </c>
      <c r="L173">
        <f>IF(ISNUMBER('formatted results'!V173),SUM('formatted results'!V173:X173),"")</f>
        <v>0</v>
      </c>
    </row>
    <row r="174" spans="1:12" x14ac:dyDescent="0.2">
      <c r="A174" s="19">
        <v>2306.0070599999999</v>
      </c>
      <c r="B174" s="6" t="s">
        <v>77</v>
      </c>
      <c r="F174">
        <v>0</v>
      </c>
      <c r="G174">
        <f>IF(ISNUMBER('formatted results'!AI174),SUM('formatted results'!AI174:AK174),"")</f>
        <v>0</v>
      </c>
      <c r="K174">
        <v>0</v>
      </c>
      <c r="L174">
        <f>IF(ISNUMBER('formatted results'!V174),SUM('formatted results'!V174:X174),"")</f>
        <v>0</v>
      </c>
    </row>
    <row r="175" spans="1:12" x14ac:dyDescent="0.2">
      <c r="A175" s="19">
        <v>2306.0071200000002</v>
      </c>
      <c r="B175" s="6" t="s">
        <v>77</v>
      </c>
      <c r="F175">
        <v>0</v>
      </c>
      <c r="G175">
        <f>IF(ISNUMBER('formatted results'!AI175),SUM('formatted results'!AI175:AK175),"")</f>
        <v>0</v>
      </c>
      <c r="K175">
        <v>0</v>
      </c>
      <c r="L175">
        <f>IF(ISNUMBER('formatted results'!V175),SUM('formatted results'!V175:X175),"")</f>
        <v>0</v>
      </c>
    </row>
    <row r="176" spans="1:12" x14ac:dyDescent="0.2">
      <c r="A176" s="19">
        <v>2306.0073299999999</v>
      </c>
      <c r="B176" s="6" t="s">
        <v>77</v>
      </c>
      <c r="F176" t="str">
        <v/>
      </c>
      <c r="G176" t="str">
        <f>IF(ISNUMBER('formatted results'!AI176),SUM('formatted results'!AI176:AK176),"")</f>
        <v/>
      </c>
      <c r="K176" t="str">
        <v/>
      </c>
      <c r="L176" t="str">
        <f>IF(ISNUMBER('formatted results'!V176),SUM('formatted results'!V176:X176),"")</f>
        <v/>
      </c>
    </row>
    <row r="177" spans="1:12" x14ac:dyDescent="0.2">
      <c r="A177" s="19">
        <v>2306.0074300000001</v>
      </c>
      <c r="B177" s="6" t="s">
        <v>77</v>
      </c>
      <c r="F177">
        <v>0</v>
      </c>
      <c r="G177">
        <f>IF(ISNUMBER('formatted results'!AI177),SUM('formatted results'!AI177:AK177),"")</f>
        <v>0</v>
      </c>
      <c r="K177">
        <v>0</v>
      </c>
      <c r="L177">
        <f>IF(ISNUMBER('formatted results'!V177),SUM('formatted results'!V177:X177),"")</f>
        <v>0</v>
      </c>
    </row>
    <row r="178" spans="1:12" x14ac:dyDescent="0.2">
      <c r="A178" s="19">
        <v>2306.0074599999998</v>
      </c>
      <c r="B178" s="6" t="s">
        <v>77</v>
      </c>
      <c r="F178">
        <v>0</v>
      </c>
      <c r="G178">
        <f>IF(ISNUMBER('formatted results'!AI178),SUM('formatted results'!AI178:AK178),"")</f>
        <v>0</v>
      </c>
      <c r="K178">
        <v>0</v>
      </c>
      <c r="L178">
        <f>IF(ISNUMBER('formatted results'!V178),SUM('formatted results'!V178:X178),"")</f>
        <v>0</v>
      </c>
    </row>
    <row r="179" spans="1:12" x14ac:dyDescent="0.2">
      <c r="A179" s="19">
        <v>2306.0075000000002</v>
      </c>
      <c r="B179" s="6" t="s">
        <v>77</v>
      </c>
      <c r="F179">
        <v>0</v>
      </c>
      <c r="G179">
        <f>IF(ISNUMBER('formatted results'!AI179),SUM('formatted results'!AI179:AK179),"")</f>
        <v>2</v>
      </c>
      <c r="K179">
        <v>0</v>
      </c>
      <c r="L179">
        <f>IF(ISNUMBER('formatted results'!V179),SUM('formatted results'!V179:X179),"")</f>
        <v>2</v>
      </c>
    </row>
    <row r="180" spans="1:12" x14ac:dyDescent="0.2">
      <c r="A180" s="19">
        <v>2306.0081799999998</v>
      </c>
      <c r="B180" s="6" t="s">
        <v>77</v>
      </c>
      <c r="C180" t="s">
        <v>612</v>
      </c>
      <c r="F180">
        <v>0</v>
      </c>
      <c r="G180">
        <f>IF(ISNUMBER('formatted results'!AI180),SUM('formatted results'!AI180:AK180),"")</f>
        <v>0</v>
      </c>
      <c r="K180">
        <v>0</v>
      </c>
      <c r="L180">
        <f>IF(ISNUMBER('formatted results'!V180),SUM('formatted results'!V180:X180),"")</f>
        <v>0</v>
      </c>
    </row>
    <row r="181" spans="1:12" x14ac:dyDescent="0.2">
      <c r="A181" s="19">
        <v>2306.0082200000002</v>
      </c>
      <c r="B181" s="6" t="s">
        <v>77</v>
      </c>
      <c r="F181">
        <v>0</v>
      </c>
      <c r="G181">
        <f>IF(ISNUMBER('formatted results'!AI181),SUM('formatted results'!AI181:AK181),"")</f>
        <v>0</v>
      </c>
      <c r="I181" t="s">
        <v>613</v>
      </c>
      <c r="K181">
        <v>0</v>
      </c>
      <c r="L181">
        <f>IF(ISNUMBER('formatted results'!V181),SUM('formatted results'!V181:X181),"")</f>
        <v>0</v>
      </c>
    </row>
    <row r="182" spans="1:12" x14ac:dyDescent="0.2">
      <c r="A182" s="19">
        <v>2306.0085300000001</v>
      </c>
      <c r="B182" s="6" t="s">
        <v>77</v>
      </c>
      <c r="F182">
        <v>0</v>
      </c>
      <c r="G182">
        <f>IF(ISNUMBER('formatted results'!AI182),SUM('formatted results'!AI182:AK182),"")</f>
        <v>0</v>
      </c>
      <c r="K182">
        <v>0</v>
      </c>
      <c r="L182">
        <f>IF(ISNUMBER('formatted results'!V182),SUM('formatted results'!V182:X182),"")</f>
        <v>0</v>
      </c>
    </row>
    <row r="183" spans="1:12" x14ac:dyDescent="0.2">
      <c r="A183" s="19">
        <v>2306.00927</v>
      </c>
      <c r="B183" s="6" t="s">
        <v>77</v>
      </c>
      <c r="F183">
        <v>1</v>
      </c>
      <c r="G183">
        <f>IF(ISNUMBER('formatted results'!AI183),SUM('formatted results'!AI183:AK183),"")</f>
        <v>2</v>
      </c>
      <c r="K183">
        <v>1</v>
      </c>
      <c r="L183">
        <f>IF(ISNUMBER('formatted results'!V183),SUM('formatted results'!V183:X183),"")</f>
        <v>2</v>
      </c>
    </row>
    <row r="184" spans="1:12" x14ac:dyDescent="0.2">
      <c r="A184" s="19">
        <v>2306.01073</v>
      </c>
      <c r="B184" s="6" t="s">
        <v>77</v>
      </c>
      <c r="F184">
        <v>0</v>
      </c>
      <c r="G184">
        <f>IF(ISNUMBER('formatted results'!AI184),SUM('formatted results'!AI184:AK184),"")</f>
        <v>0</v>
      </c>
      <c r="K184">
        <v>0</v>
      </c>
      <c r="L184">
        <f>IF(ISNUMBER('formatted results'!V184),SUM('formatted results'!V184:X184),"")</f>
        <v>0</v>
      </c>
    </row>
    <row r="185" spans="1:12" x14ac:dyDescent="0.2">
      <c r="A185" s="19">
        <v>2306.0128399999999</v>
      </c>
      <c r="B185" s="6" t="s">
        <v>77</v>
      </c>
      <c r="F185">
        <v>0</v>
      </c>
      <c r="G185">
        <f>IF(ISNUMBER('formatted results'!AI185),SUM('formatted results'!AI185:AK185),"")</f>
        <v>0</v>
      </c>
      <c r="K185">
        <v>0</v>
      </c>
      <c r="L185">
        <f>IF(ISNUMBER('formatted results'!V185),SUM('formatted results'!V185:X185),"")</f>
        <v>0</v>
      </c>
    </row>
    <row r="186" spans="1:12" x14ac:dyDescent="0.2">
      <c r="A186" s="19">
        <v>2306.0135799999998</v>
      </c>
      <c r="B186" s="6" t="s">
        <v>77</v>
      </c>
      <c r="F186">
        <v>1</v>
      </c>
      <c r="G186">
        <f>IF(ISNUMBER('formatted results'!AI186),SUM('formatted results'!AI186:AK186),"")</f>
        <v>1</v>
      </c>
      <c r="K186">
        <v>1</v>
      </c>
      <c r="L186">
        <f>IF(ISNUMBER('formatted results'!V186),SUM('formatted results'!V186:X186),"")</f>
        <v>1</v>
      </c>
    </row>
    <row r="187" spans="1:12" x14ac:dyDescent="0.2">
      <c r="A187" s="19">
        <v>2306.0151099999998</v>
      </c>
      <c r="B187" s="6" t="s">
        <v>77</v>
      </c>
      <c r="F187" t="str">
        <v/>
      </c>
      <c r="G187" t="str">
        <f>IF(ISNUMBER('formatted results'!AI187),SUM('formatted results'!AI187:AK187),"")</f>
        <v/>
      </c>
      <c r="K187" t="str">
        <v/>
      </c>
      <c r="L187" t="str">
        <f>IF(ISNUMBER('formatted results'!V187),SUM('formatted results'!V187:X187),"")</f>
        <v/>
      </c>
    </row>
    <row r="188" spans="1:12" x14ac:dyDescent="0.2">
      <c r="A188" s="19">
        <v>2306.0153399999999</v>
      </c>
      <c r="B188" s="6" t="s">
        <v>77</v>
      </c>
      <c r="F188">
        <v>0</v>
      </c>
      <c r="G188">
        <f>IF(ISNUMBER('formatted results'!AI188),SUM('formatted results'!AI188:AK188),"")</f>
        <v>0</v>
      </c>
      <c r="I188" t="s">
        <v>613</v>
      </c>
      <c r="K188">
        <v>0</v>
      </c>
      <c r="L188">
        <f>IF(ISNUMBER('formatted results'!V188),SUM('formatted results'!V188:X188),"")</f>
        <v>0</v>
      </c>
    </row>
    <row r="189" spans="1:12" x14ac:dyDescent="0.2">
      <c r="A189" s="19">
        <v>2306.0154400000001</v>
      </c>
      <c r="B189" s="6" t="s">
        <v>77</v>
      </c>
      <c r="F189" t="str">
        <v/>
      </c>
      <c r="G189" t="str">
        <f>IF(ISNUMBER('formatted results'!AI189),SUM('formatted results'!AI189:AK189),"")</f>
        <v/>
      </c>
      <c r="K189" t="str">
        <v/>
      </c>
      <c r="L189" t="str">
        <f>IF(ISNUMBER('formatted results'!V189),SUM('formatted results'!V189:X189),"")</f>
        <v/>
      </c>
    </row>
    <row r="190" spans="1:12" x14ac:dyDescent="0.2">
      <c r="A190" s="19">
        <v>2306.0156900000002</v>
      </c>
      <c r="B190" s="6" t="s">
        <v>77</v>
      </c>
      <c r="F190">
        <v>1</v>
      </c>
      <c r="G190">
        <f>IF(ISNUMBER('formatted results'!AI190),SUM('formatted results'!AI190:AK190),"")</f>
        <v>1</v>
      </c>
      <c r="K190">
        <v>0</v>
      </c>
      <c r="L190">
        <f>IF(ISNUMBER('formatted results'!V190),SUM('formatted results'!V190:X190),"")</f>
        <v>0</v>
      </c>
    </row>
    <row r="191" spans="1:12" x14ac:dyDescent="0.2">
      <c r="A191" s="19">
        <v>2306.0159199999998</v>
      </c>
      <c r="B191" s="6" t="s">
        <v>77</v>
      </c>
      <c r="F191">
        <v>0</v>
      </c>
      <c r="G191">
        <f>IF(ISNUMBER('formatted results'!AI191),SUM('formatted results'!AI191:AK191),"")</f>
        <v>0</v>
      </c>
      <c r="K191">
        <v>0</v>
      </c>
      <c r="L191">
        <f>IF(ISNUMBER('formatted results'!V191),SUM('formatted results'!V191:X191),"")</f>
        <v>0</v>
      </c>
    </row>
    <row r="192" spans="1:12" x14ac:dyDescent="0.2">
      <c r="A192" s="19">
        <v>2306.0163200000002</v>
      </c>
      <c r="B192" s="6" t="s">
        <v>77</v>
      </c>
      <c r="F192">
        <v>0</v>
      </c>
      <c r="G192">
        <f>IF(ISNUMBER('formatted results'!AI192),SUM('formatted results'!AI192:AK192),"")</f>
        <v>0</v>
      </c>
      <c r="K192">
        <v>0</v>
      </c>
      <c r="L192">
        <f>IF(ISNUMBER('formatted results'!V192),SUM('formatted results'!V192:X192),"")</f>
        <v>0</v>
      </c>
    </row>
    <row r="193" spans="1:13" x14ac:dyDescent="0.2">
      <c r="A193" s="19">
        <v>2306.0165999999999</v>
      </c>
      <c r="B193" s="6" t="s">
        <v>77</v>
      </c>
      <c r="F193">
        <v>0</v>
      </c>
      <c r="G193">
        <f>IF(ISNUMBER('formatted results'!AI193),SUM('formatted results'!AI193:AK193),"")</f>
        <v>2</v>
      </c>
      <c r="K193">
        <v>0</v>
      </c>
      <c r="L193">
        <f>IF(ISNUMBER('formatted results'!V193),SUM('formatted results'!V193:X193),"")</f>
        <v>2</v>
      </c>
    </row>
    <row r="194" spans="1:13" x14ac:dyDescent="0.2">
      <c r="A194" s="19">
        <v>2306.0174499999998</v>
      </c>
      <c r="B194" s="6" t="s">
        <v>77</v>
      </c>
      <c r="F194">
        <v>0</v>
      </c>
      <c r="G194">
        <f>IF(ISNUMBER('formatted results'!AI194),SUM('formatted results'!AI194:AK194),"")</f>
        <v>0</v>
      </c>
      <c r="K194">
        <v>0</v>
      </c>
      <c r="L194">
        <f>IF(ISNUMBER('formatted results'!V194),SUM('formatted results'!V194:X194),"")</f>
        <v>0</v>
      </c>
    </row>
    <row r="195" spans="1:13" x14ac:dyDescent="0.2">
      <c r="A195" s="19">
        <v>2306.01793</v>
      </c>
      <c r="B195" s="6" t="s">
        <v>77</v>
      </c>
      <c r="F195" t="str">
        <v/>
      </c>
      <c r="G195" t="str">
        <f>IF(ISNUMBER('formatted results'!AI195),SUM('formatted results'!AI195:AK195),"")</f>
        <v/>
      </c>
      <c r="K195" t="str">
        <v/>
      </c>
      <c r="L195" t="str">
        <f>IF(ISNUMBER('formatted results'!V195),SUM('formatted results'!V195:X195),"")</f>
        <v/>
      </c>
    </row>
    <row r="196" spans="1:13" x14ac:dyDescent="0.2">
      <c r="A196" s="19">
        <v>2306.0179899999998</v>
      </c>
      <c r="B196" s="6" t="s">
        <v>77</v>
      </c>
      <c r="F196" t="str">
        <v/>
      </c>
      <c r="G196" t="str">
        <f>IF(ISNUMBER('formatted results'!AI196),SUM('formatted results'!AI196:AK196),"")</f>
        <v/>
      </c>
      <c r="K196" t="str">
        <v/>
      </c>
      <c r="L196" t="str">
        <f>IF(ISNUMBER('formatted results'!V196),SUM('formatted results'!V196:X196),"")</f>
        <v/>
      </c>
    </row>
    <row r="197" spans="1:13" x14ac:dyDescent="0.2">
      <c r="A197" s="19">
        <v>2306.01838</v>
      </c>
      <c r="B197" s="6" t="s">
        <v>77</v>
      </c>
      <c r="F197" t="str">
        <v/>
      </c>
      <c r="G197" t="str">
        <f>IF(ISNUMBER('formatted results'!AI197),SUM('formatted results'!AI197:AK197),"")</f>
        <v/>
      </c>
      <c r="K197" t="str">
        <v/>
      </c>
      <c r="L197" t="str">
        <f>IF(ISNUMBER('formatted results'!V197),SUM('formatted results'!V197:X197),"")</f>
        <v/>
      </c>
    </row>
    <row r="198" spans="1:13" x14ac:dyDescent="0.2">
      <c r="A198" s="19">
        <v>2306.0192000000002</v>
      </c>
      <c r="B198" s="6" t="s">
        <v>77</v>
      </c>
      <c r="C198" t="s">
        <v>612</v>
      </c>
      <c r="F198">
        <v>1</v>
      </c>
      <c r="G198">
        <f>IF(ISNUMBER('formatted results'!AI198),SUM('formatted results'!AI198:AK198),"")</f>
        <v>0</v>
      </c>
      <c r="K198">
        <v>1</v>
      </c>
      <c r="L198">
        <f>IF(ISNUMBER('formatted results'!V198),SUM('formatted results'!V198:X198),"")</f>
        <v>0</v>
      </c>
    </row>
    <row r="199" spans="1:13" x14ac:dyDescent="0.2">
      <c r="A199" s="19">
        <v>2306.0196700000001</v>
      </c>
      <c r="B199" s="6" t="s">
        <v>77</v>
      </c>
      <c r="F199">
        <v>0</v>
      </c>
      <c r="G199">
        <f>IF(ISNUMBER('formatted results'!AI199),SUM('formatted results'!AI199:AK199),"")</f>
        <v>0</v>
      </c>
      <c r="K199">
        <v>0</v>
      </c>
      <c r="L199">
        <f>IF(ISNUMBER('formatted results'!V199),SUM('formatted results'!V199:X199),"")</f>
        <v>0</v>
      </c>
    </row>
    <row r="200" spans="1:13" x14ac:dyDescent="0.2">
      <c r="A200" s="19">
        <v>2306.0213600000002</v>
      </c>
      <c r="B200" s="6" t="s">
        <v>77</v>
      </c>
      <c r="F200">
        <v>1</v>
      </c>
      <c r="G200">
        <f>IF(ISNUMBER('formatted results'!AI200),SUM('formatted results'!AI200:AK200),"")</f>
        <v>2</v>
      </c>
      <c r="K200">
        <v>0</v>
      </c>
      <c r="L200">
        <f>IF(ISNUMBER('formatted results'!V200),SUM('formatted results'!V200:X200),"")</f>
        <v>0</v>
      </c>
    </row>
    <row r="201" spans="1:13" x14ac:dyDescent="0.2">
      <c r="A201" s="19">
        <v>2306.0230299999998</v>
      </c>
      <c r="B201" s="6" t="s">
        <v>77</v>
      </c>
      <c r="F201">
        <v>0</v>
      </c>
      <c r="G201">
        <f>IF(ISNUMBER('formatted results'!AI201),SUM('formatted results'!AI201:AK201),"")</f>
        <v>1</v>
      </c>
      <c r="K201">
        <v>0</v>
      </c>
      <c r="L201">
        <f>IF(ISNUMBER('formatted results'!V201),SUM('formatted results'!V201:X201),"")</f>
        <v>1</v>
      </c>
    </row>
    <row r="202" spans="1:13" x14ac:dyDescent="0.2">
      <c r="A202" s="19">
        <v>2306.0269199999998</v>
      </c>
      <c r="B202" s="6" t="s">
        <v>77</v>
      </c>
      <c r="C202" t="s">
        <v>612</v>
      </c>
      <c r="F202">
        <v>0</v>
      </c>
      <c r="G202">
        <f>IF(ISNUMBER('formatted results'!AI202),SUM('formatted results'!AI202:AK202),"")</f>
        <v>0</v>
      </c>
      <c r="K202">
        <v>0</v>
      </c>
      <c r="L202">
        <f>IF(ISNUMBER('formatted results'!V202),SUM('formatted results'!V202:X202),"")</f>
        <v>0</v>
      </c>
    </row>
    <row r="203" spans="1:13" x14ac:dyDescent="0.2">
      <c r="A203" s="19">
        <v>2306.02925</v>
      </c>
      <c r="B203" s="6" t="s">
        <v>77</v>
      </c>
      <c r="F203">
        <v>0</v>
      </c>
      <c r="G203">
        <f>IF(ISNUMBER('formatted results'!AI203),SUM('formatted results'!AI203:AK203),"")</f>
        <v>0</v>
      </c>
      <c r="K203">
        <v>0</v>
      </c>
      <c r="L203">
        <f>IF(ISNUMBER('formatted results'!V203),SUM('formatted results'!V203:X203),"")</f>
        <v>0</v>
      </c>
    </row>
    <row r="204" spans="1:13" x14ac:dyDescent="0.2">
      <c r="A204" s="19">
        <v>2306.0298400000001</v>
      </c>
      <c r="B204" s="6" t="s">
        <v>77</v>
      </c>
      <c r="C204" t="s">
        <v>612</v>
      </c>
      <c r="F204">
        <v>1</v>
      </c>
      <c r="G204">
        <f>IF(ISNUMBER('formatted results'!AI204),SUM('formatted results'!AI204:AK204),"")</f>
        <v>1</v>
      </c>
      <c r="K204">
        <v>0</v>
      </c>
      <c r="L204">
        <f>IF(ISNUMBER('formatted results'!V204),SUM('formatted results'!V204:X204),"")</f>
        <v>0</v>
      </c>
    </row>
    <row r="205" spans="1:13" x14ac:dyDescent="0.2">
      <c r="A205" s="19">
        <v>2306.0339899999999</v>
      </c>
      <c r="B205" s="6" t="s">
        <v>77</v>
      </c>
      <c r="F205">
        <v>0</v>
      </c>
      <c r="G205">
        <f>IF(ISNUMBER('formatted results'!AI205),SUM('formatted results'!AI205:AK205),"")</f>
        <v>0</v>
      </c>
      <c r="K205">
        <v>0</v>
      </c>
      <c r="L205">
        <f>IF(ISNUMBER('formatted results'!V205),SUM('formatted results'!V205:X205),"")</f>
        <v>0</v>
      </c>
    </row>
    <row r="206" spans="1:13" x14ac:dyDescent="0.2">
      <c r="A206" s="19">
        <v>2306.03442</v>
      </c>
      <c r="B206" s="6" t="s">
        <v>77</v>
      </c>
      <c r="C206" t="s">
        <v>645</v>
      </c>
      <c r="F206">
        <v>1</v>
      </c>
      <c r="G206">
        <f>IF(ISNUMBER('formatted results'!AI206),SUM('formatted results'!AI206:AK206),"")</f>
        <v>2</v>
      </c>
      <c r="K206">
        <v>0</v>
      </c>
      <c r="L206">
        <f>IF(ISNUMBER('formatted results'!V206),SUM('formatted results'!V206:X206),"")</f>
        <v>0</v>
      </c>
      <c r="M206" t="s">
        <v>635</v>
      </c>
    </row>
    <row r="207" spans="1:13" x14ac:dyDescent="0.2">
      <c r="A207" s="19">
        <v>2306.0376299999998</v>
      </c>
      <c r="B207" s="6" t="s">
        <v>77</v>
      </c>
      <c r="F207">
        <v>0</v>
      </c>
      <c r="G207">
        <f>IF(ISNUMBER('formatted results'!AI207),SUM('formatted results'!AI207:AK207),"")</f>
        <v>1</v>
      </c>
      <c r="K207">
        <v>0</v>
      </c>
      <c r="L207">
        <f>IF(ISNUMBER('formatted results'!V207),SUM('formatted results'!V207:X207),"")</f>
        <v>1</v>
      </c>
    </row>
    <row r="208" spans="1:13" x14ac:dyDescent="0.2">
      <c r="A208" s="19">
        <v>2306.0382199999999</v>
      </c>
      <c r="B208" s="6" t="s">
        <v>77</v>
      </c>
      <c r="F208">
        <v>1</v>
      </c>
      <c r="G208">
        <f>IF(ISNUMBER('formatted results'!AI208),SUM('formatted results'!AI208:AK208),"")</f>
        <v>1</v>
      </c>
      <c r="K208">
        <v>0</v>
      </c>
      <c r="L208">
        <f>IF(ISNUMBER('formatted results'!V208),SUM('formatted results'!V208:X208),"")</f>
        <v>0</v>
      </c>
    </row>
    <row r="209" spans="1:13" x14ac:dyDescent="0.2">
      <c r="A209" s="19">
        <v>2306.0394099999999</v>
      </c>
      <c r="B209" s="6" t="s">
        <v>77</v>
      </c>
      <c r="F209">
        <v>0</v>
      </c>
      <c r="G209">
        <f>IF(ISNUMBER('formatted results'!AI209),SUM('formatted results'!AI209:AK209),"")</f>
        <v>0</v>
      </c>
      <c r="K209">
        <v>0</v>
      </c>
      <c r="L209">
        <f>IF(ISNUMBER('formatted results'!V209),SUM('formatted results'!V209:X209),"")</f>
        <v>0</v>
      </c>
    </row>
    <row r="210" spans="1:13" x14ac:dyDescent="0.2">
      <c r="A210" s="19">
        <v>2306.0396000000001</v>
      </c>
      <c r="B210" s="6" t="s">
        <v>77</v>
      </c>
      <c r="C210" t="s">
        <v>612</v>
      </c>
      <c r="F210">
        <v>1</v>
      </c>
      <c r="G210">
        <f>IF(ISNUMBER('formatted results'!AI210),SUM('formatted results'!AI210:AK210),"")</f>
        <v>1</v>
      </c>
      <c r="K210">
        <v>0</v>
      </c>
      <c r="L210">
        <f>IF(ISNUMBER('formatted results'!V210),SUM('formatted results'!V210:X210),"")</f>
        <v>0</v>
      </c>
    </row>
    <row r="211" spans="1:13" x14ac:dyDescent="0.2">
      <c r="A211" s="19">
        <v>2306.0398700000001</v>
      </c>
      <c r="B211" s="6" t="s">
        <v>77</v>
      </c>
      <c r="F211">
        <v>0</v>
      </c>
      <c r="G211">
        <f>IF(ISNUMBER('formatted results'!AI211),SUM('formatted results'!AI211:AK211),"")</f>
        <v>0</v>
      </c>
      <c r="K211">
        <v>0</v>
      </c>
      <c r="L211">
        <f>IF(ISNUMBER('formatted results'!V211),SUM('formatted results'!V211:X211),"")</f>
        <v>0</v>
      </c>
    </row>
    <row r="212" spans="1:13" x14ac:dyDescent="0.2">
      <c r="A212" s="19">
        <v>2306.0443</v>
      </c>
      <c r="B212" s="6" t="s">
        <v>77</v>
      </c>
      <c r="F212">
        <v>0</v>
      </c>
      <c r="G212">
        <f>IF(ISNUMBER('formatted results'!AI212),SUM('formatted results'!AI212:AK212),"")</f>
        <v>0</v>
      </c>
      <c r="K212">
        <v>0</v>
      </c>
      <c r="L212">
        <f>IF(ISNUMBER('formatted results'!V212),SUM('formatted results'!V212:X212),"")</f>
        <v>0</v>
      </c>
    </row>
    <row r="213" spans="1:13" x14ac:dyDescent="0.2">
      <c r="A213" s="19">
        <v>2306.0458699999999</v>
      </c>
      <c r="B213" s="6" t="s">
        <v>77</v>
      </c>
      <c r="F213">
        <v>0</v>
      </c>
      <c r="G213">
        <f>IF(ISNUMBER('formatted results'!AI213),SUM('formatted results'!AI213:AK213),"")</f>
        <v>0</v>
      </c>
      <c r="K213">
        <v>0</v>
      </c>
      <c r="L213">
        <f>IF(ISNUMBER('formatted results'!V213),SUM('formatted results'!V213:X213),"")</f>
        <v>0</v>
      </c>
    </row>
    <row r="214" spans="1:13" x14ac:dyDescent="0.2">
      <c r="A214" s="19">
        <v>2306.0524099999998</v>
      </c>
      <c r="B214" s="6" t="s">
        <v>77</v>
      </c>
      <c r="F214">
        <v>1</v>
      </c>
      <c r="G214">
        <f>IF(ISNUMBER('formatted results'!AI214),SUM('formatted results'!AI214:AK214),"")</f>
        <v>2</v>
      </c>
      <c r="K214">
        <v>1</v>
      </c>
      <c r="L214">
        <f>IF(ISNUMBER('formatted results'!V214),SUM('formatted results'!V214:X214),"")</f>
        <v>2</v>
      </c>
    </row>
    <row r="215" spans="1:13" x14ac:dyDescent="0.2">
      <c r="A215" s="19">
        <v>2306.0574999999999</v>
      </c>
      <c r="B215" s="6" t="s">
        <v>77</v>
      </c>
      <c r="F215">
        <v>0</v>
      </c>
      <c r="G215">
        <f>IF(ISNUMBER('formatted results'!AI215),SUM('formatted results'!AI215:AK215),"")</f>
        <v>0</v>
      </c>
      <c r="K215">
        <v>0</v>
      </c>
      <c r="L215">
        <f>IF(ISNUMBER('formatted results'!V215),SUM('formatted results'!V215:X215),"")</f>
        <v>0</v>
      </c>
    </row>
    <row r="216" spans="1:13" x14ac:dyDescent="0.2">
      <c r="A216" s="19">
        <v>2306.0580300000001</v>
      </c>
      <c r="B216" s="6" t="s">
        <v>77</v>
      </c>
      <c r="E216" t="s">
        <v>632</v>
      </c>
      <c r="F216">
        <v>0</v>
      </c>
      <c r="G216">
        <f>IF(ISNUMBER('formatted results'!AI216),SUM('formatted results'!AI216:AK216),"")</f>
        <v>1</v>
      </c>
      <c r="K216">
        <v>0</v>
      </c>
      <c r="L216">
        <f>IF(ISNUMBER('formatted results'!V216),SUM('formatted results'!V216:X216),"")</f>
        <v>1</v>
      </c>
      <c r="M216" t="s">
        <v>636</v>
      </c>
    </row>
    <row r="217" spans="1:13" x14ac:dyDescent="0.2">
      <c r="A217" s="19">
        <v>2306.06</v>
      </c>
      <c r="B217" s="6" t="s">
        <v>77</v>
      </c>
      <c r="C217" t="s">
        <v>612</v>
      </c>
      <c r="F217">
        <v>1</v>
      </c>
      <c r="G217">
        <f>IF(ISNUMBER('formatted results'!AI217),SUM('formatted results'!AI217:AK217),"")</f>
        <v>0</v>
      </c>
      <c r="K217">
        <v>0</v>
      </c>
      <c r="L217">
        <f>IF(ISNUMBER('formatted results'!V217),SUM('formatted results'!V217:X217),"")</f>
        <v>0</v>
      </c>
    </row>
    <row r="218" spans="1:13" x14ac:dyDescent="0.2">
      <c r="A218" s="19">
        <v>2306.0669800000001</v>
      </c>
      <c r="B218" s="6" t="s">
        <v>77</v>
      </c>
      <c r="F218" t="str">
        <v/>
      </c>
      <c r="G218" t="str">
        <f>IF(ISNUMBER('formatted results'!AI218),SUM('formatted results'!AI218:AK218),"")</f>
        <v/>
      </c>
      <c r="K218" t="str">
        <v/>
      </c>
      <c r="L218" t="str">
        <f>IF(ISNUMBER('formatted results'!V218),SUM('formatted results'!V218:X218),"")</f>
        <v/>
      </c>
    </row>
    <row r="219" spans="1:13" x14ac:dyDescent="0.2">
      <c r="A219" s="19">
        <v>2306.0672800000002</v>
      </c>
      <c r="B219" s="6" t="s">
        <v>77</v>
      </c>
      <c r="D219" t="s">
        <v>612</v>
      </c>
      <c r="F219">
        <v>1</v>
      </c>
      <c r="G219">
        <v>1</v>
      </c>
      <c r="I219" t="s">
        <v>613</v>
      </c>
      <c r="K219">
        <v>1</v>
      </c>
      <c r="L219">
        <f>IF(ISNUMBER('formatted results'!V219),SUM('formatted results'!V219:X219),"")</f>
        <v>0</v>
      </c>
      <c r="M219" t="s">
        <v>652</v>
      </c>
    </row>
    <row r="220" spans="1:13" x14ac:dyDescent="0.2">
      <c r="A220" s="19">
        <v>2306.0810999999999</v>
      </c>
      <c r="B220" s="6" t="s">
        <v>77</v>
      </c>
      <c r="F220">
        <v>0</v>
      </c>
      <c r="G220">
        <f>IF(ISNUMBER('formatted results'!AI220),SUM('formatted results'!AI220:AK220),"")</f>
        <v>0</v>
      </c>
      <c r="K220">
        <v>0</v>
      </c>
      <c r="L220">
        <f>IF(ISNUMBER('formatted results'!V220),SUM('formatted results'!V220:X220),"")</f>
        <v>0</v>
      </c>
    </row>
    <row r="221" spans="1:13" x14ac:dyDescent="0.2">
      <c r="A221" s="19">
        <v>2306.08421</v>
      </c>
      <c r="B221" s="6" t="s">
        <v>77</v>
      </c>
      <c r="F221" t="str">
        <v/>
      </c>
      <c r="G221" t="str">
        <f>IF(ISNUMBER('formatted results'!AI221),SUM('formatted results'!AI221:AK221),"")</f>
        <v/>
      </c>
      <c r="K221" t="str">
        <v/>
      </c>
      <c r="L221" t="str">
        <f>IF(ISNUMBER('formatted results'!V221),SUM('formatted results'!V221:X221),"")</f>
        <v/>
      </c>
    </row>
    <row r="222" spans="1:13" x14ac:dyDescent="0.2">
      <c r="A222" s="19">
        <v>2306.0908399999998</v>
      </c>
      <c r="B222" s="6" t="s">
        <v>77</v>
      </c>
      <c r="F222">
        <v>0</v>
      </c>
      <c r="G222">
        <f>IF(ISNUMBER('formatted results'!AI222),SUM('formatted results'!AI222:AK222),"")</f>
        <v>0</v>
      </c>
      <c r="K222">
        <v>0</v>
      </c>
      <c r="L222">
        <f>IF(ISNUMBER('formatted results'!V222),SUM('formatted results'!V222:X222),"")</f>
        <v>0</v>
      </c>
    </row>
    <row r="223" spans="1:13" x14ac:dyDescent="0.2">
      <c r="A223" s="19">
        <v>2306.09175</v>
      </c>
      <c r="B223" s="6" t="s">
        <v>77</v>
      </c>
      <c r="F223">
        <v>0</v>
      </c>
      <c r="G223">
        <f>IF(ISNUMBER('formatted results'!AI223),SUM('formatted results'!AI223:AK223),"")</f>
        <v>0</v>
      </c>
      <c r="K223">
        <v>0</v>
      </c>
      <c r="L223">
        <f>IF(ISNUMBER('formatted results'!V223),SUM('formatted results'!V223:X223),"")</f>
        <v>0</v>
      </c>
    </row>
    <row r="224" spans="1:13" x14ac:dyDescent="0.2">
      <c r="A224" s="19">
        <v>2306.09186</v>
      </c>
      <c r="B224" s="6" t="s">
        <v>77</v>
      </c>
      <c r="F224">
        <v>0</v>
      </c>
      <c r="G224">
        <f>IF(ISNUMBER('formatted results'!AI224),SUM('formatted results'!AI224:AK224),"")</f>
        <v>0</v>
      </c>
      <c r="K224">
        <v>0</v>
      </c>
      <c r="L224">
        <f>IF(ISNUMBER('formatted results'!V224),SUM('formatted results'!V224:X224),"")</f>
        <v>0</v>
      </c>
    </row>
    <row r="225" spans="1:12" x14ac:dyDescent="0.2">
      <c r="A225" s="19">
        <v>2306.0952900000002</v>
      </c>
      <c r="B225" s="6" t="s">
        <v>77</v>
      </c>
      <c r="D225" t="s">
        <v>637</v>
      </c>
      <c r="F225">
        <v>0</v>
      </c>
      <c r="G225">
        <f>IF(ISNUMBER('formatted results'!AI225),SUM('formatted results'!AI225:AK225),"")</f>
        <v>0</v>
      </c>
      <c r="K225">
        <v>0</v>
      </c>
      <c r="L225">
        <f>IF(ISNUMBER('formatted results'!V225),SUM('formatted results'!V225:X225),"")</f>
        <v>0</v>
      </c>
    </row>
    <row r="226" spans="1:12" x14ac:dyDescent="0.2">
      <c r="A226" s="19">
        <v>2306.1106100000002</v>
      </c>
      <c r="B226" s="6" t="s">
        <v>77</v>
      </c>
      <c r="C226" t="s">
        <v>644</v>
      </c>
      <c r="F226">
        <v>0</v>
      </c>
      <c r="G226">
        <f>IF(ISNUMBER('formatted results'!AI226),SUM('formatted results'!AI226:AK226),"")</f>
        <v>0</v>
      </c>
      <c r="K226">
        <v>0</v>
      </c>
      <c r="L226">
        <f>IF(ISNUMBER('formatted results'!V226),SUM('formatted results'!V226:X226),"")</f>
        <v>0</v>
      </c>
    </row>
    <row r="227" spans="1:12" x14ac:dyDescent="0.2">
      <c r="A227" s="19">
        <v>2306.1205599999998</v>
      </c>
      <c r="B227" s="6" t="s">
        <v>77</v>
      </c>
      <c r="C227" t="s">
        <v>612</v>
      </c>
      <c r="F227">
        <v>0</v>
      </c>
      <c r="G227">
        <f>IF(ISNUMBER('formatted results'!AI227),SUM('formatted results'!AI227:AK227),"")</f>
        <v>2</v>
      </c>
      <c r="K227">
        <v>0</v>
      </c>
      <c r="L227">
        <f>IF(ISNUMBER('formatted results'!V227),SUM('formatted results'!V227:X227),"")</f>
        <v>2</v>
      </c>
    </row>
    <row r="228" spans="1:12" x14ac:dyDescent="0.2">
      <c r="A228" s="19">
        <v>2306.1260200000002</v>
      </c>
      <c r="B228" s="6" t="s">
        <v>77</v>
      </c>
      <c r="F228">
        <v>0</v>
      </c>
      <c r="G228">
        <f>IF(ISNUMBER('formatted results'!AI228),SUM('formatted results'!AI228:AK228),"")</f>
        <v>0</v>
      </c>
      <c r="K228">
        <v>0</v>
      </c>
      <c r="L228">
        <f>IF(ISNUMBER('formatted results'!V228),SUM('formatted results'!V228:X228),"")</f>
        <v>0</v>
      </c>
    </row>
    <row r="229" spans="1:12" x14ac:dyDescent="0.2">
      <c r="A229" s="19">
        <v>2306.1365500000002</v>
      </c>
      <c r="B229" s="6" t="s">
        <v>77</v>
      </c>
      <c r="F229">
        <v>0</v>
      </c>
      <c r="G229">
        <f>IF(ISNUMBER('formatted results'!AI229),SUM('formatted results'!AI229:AK229),"")</f>
        <v>0</v>
      </c>
      <c r="K229">
        <v>0</v>
      </c>
      <c r="L229">
        <f>IF(ISNUMBER('formatted results'!V229),SUM('formatted results'!V229:X229),"")</f>
        <v>0</v>
      </c>
    </row>
    <row r="230" spans="1:12" x14ac:dyDescent="0.2">
      <c r="A230" s="19">
        <v>2306.1450599999998</v>
      </c>
      <c r="B230" s="6" t="s">
        <v>77</v>
      </c>
      <c r="F230">
        <v>0</v>
      </c>
      <c r="G230">
        <f>IF(ISNUMBER('formatted results'!AI230),SUM('formatted results'!AI230:AK230),"")</f>
        <v>0</v>
      </c>
      <c r="K230">
        <v>0</v>
      </c>
      <c r="L230">
        <f>IF(ISNUMBER('formatted results'!V230),SUM('formatted results'!V230:X230),"")</f>
        <v>0</v>
      </c>
    </row>
    <row r="231" spans="1:12" x14ac:dyDescent="0.2">
      <c r="A231" s="19">
        <v>2306.1529099999998</v>
      </c>
      <c r="B231" s="6" t="s">
        <v>77</v>
      </c>
      <c r="F231">
        <v>1</v>
      </c>
      <c r="G231">
        <f>IF(ISNUMBER('formatted results'!AI231),SUM('formatted results'!AI231:AK231),"")</f>
        <v>2</v>
      </c>
      <c r="K231">
        <v>0</v>
      </c>
      <c r="L231">
        <f>IF(ISNUMBER('formatted results'!V231),SUM('formatted results'!V231:X231),"")</f>
        <v>0</v>
      </c>
    </row>
    <row r="232" spans="1:12" x14ac:dyDescent="0.2">
      <c r="A232" s="19">
        <v>2306.1634600000002</v>
      </c>
      <c r="B232" s="6" t="s">
        <v>77</v>
      </c>
      <c r="F232" t="str">
        <v/>
      </c>
      <c r="G232" t="str">
        <f>IF(ISNUMBER('formatted results'!AI232),SUM('formatted results'!AI232:AK232),"")</f>
        <v/>
      </c>
      <c r="K232" t="str">
        <v/>
      </c>
      <c r="L232" t="str">
        <f>IF(ISNUMBER('formatted results'!V232),SUM('formatted results'!V232:X232),"")</f>
        <v/>
      </c>
    </row>
    <row r="233" spans="1:12" x14ac:dyDescent="0.2">
      <c r="A233" s="19">
        <v>2306.1673099999998</v>
      </c>
      <c r="B233" s="6" t="s">
        <v>77</v>
      </c>
      <c r="C233" t="s">
        <v>644</v>
      </c>
      <c r="F233">
        <v>0</v>
      </c>
      <c r="G233">
        <f>IF(ISNUMBER('formatted results'!AI233),SUM('formatted results'!AI233:AK233),"")</f>
        <v>0</v>
      </c>
      <c r="K233">
        <v>0</v>
      </c>
      <c r="L233">
        <f>IF(ISNUMBER('formatted results'!V233),SUM('formatted results'!V233:X233),"")</f>
        <v>0</v>
      </c>
    </row>
    <row r="234" spans="1:12" x14ac:dyDescent="0.2">
      <c r="A234" s="19">
        <v>2306.1754099999998</v>
      </c>
      <c r="B234" s="6" t="s">
        <v>77</v>
      </c>
      <c r="F234">
        <v>0</v>
      </c>
      <c r="G234">
        <f>IF(ISNUMBER('formatted results'!AI234),SUM('formatted results'!AI234:AK234),"")</f>
        <v>0</v>
      </c>
      <c r="K234">
        <v>0</v>
      </c>
      <c r="L234">
        <f>IF(ISNUMBER('formatted results'!V234),SUM('formatted results'!V234:X234),"")</f>
        <v>0</v>
      </c>
    </row>
    <row r="235" spans="1:12" x14ac:dyDescent="0.2">
      <c r="A235" s="19">
        <v>2306.00641</v>
      </c>
      <c r="B235" s="6" t="s">
        <v>263</v>
      </c>
      <c r="F235">
        <v>1</v>
      </c>
      <c r="G235">
        <f>IF(ISNUMBER('formatted results'!AI235),SUM('formatted results'!AI235:AK235),"")</f>
        <v>2</v>
      </c>
      <c r="K235">
        <v>1</v>
      </c>
      <c r="L235">
        <f>IF(ISNUMBER('formatted results'!V235),SUM('formatted results'!V235:X235),"")</f>
        <v>2</v>
      </c>
    </row>
    <row r="236" spans="1:12" x14ac:dyDescent="0.2">
      <c r="A236" s="19">
        <v>2306.0003400000001</v>
      </c>
      <c r="B236" s="6" t="s">
        <v>212</v>
      </c>
      <c r="F236">
        <v>0</v>
      </c>
      <c r="G236">
        <f>IF(ISNUMBER('formatted results'!AI236),SUM('formatted results'!AI236:AK236),"")</f>
        <v>0</v>
      </c>
      <c r="K236">
        <v>0</v>
      </c>
      <c r="L236">
        <f>IF(ISNUMBER('formatted results'!V236),SUM('formatted results'!V236:X236),"")</f>
        <v>0</v>
      </c>
    </row>
    <row r="237" spans="1:12" x14ac:dyDescent="0.2">
      <c r="A237" s="19">
        <v>2306.0028200000002</v>
      </c>
      <c r="B237" s="6" t="s">
        <v>197</v>
      </c>
      <c r="F237">
        <v>0</v>
      </c>
      <c r="G237">
        <f>IF(ISNUMBER('formatted results'!AI237),SUM('formatted results'!AI237:AK237),"")</f>
        <v>0</v>
      </c>
      <c r="K237">
        <v>0</v>
      </c>
      <c r="L237">
        <f>IF(ISNUMBER('formatted results'!V237),SUM('formatted results'!V237:X237),"")</f>
        <v>0</v>
      </c>
    </row>
    <row r="238" spans="1:12" x14ac:dyDescent="0.2">
      <c r="A238" s="19">
        <v>2306.0040300000001</v>
      </c>
      <c r="B238" s="6" t="s">
        <v>197</v>
      </c>
      <c r="F238">
        <v>0</v>
      </c>
      <c r="G238">
        <f>IF(ISNUMBER('formatted results'!AI238),SUM('formatted results'!AI238:AK238),"")</f>
        <v>0</v>
      </c>
      <c r="K238">
        <v>0</v>
      </c>
      <c r="L238">
        <f>IF(ISNUMBER('formatted results'!V238),SUM('formatted results'!V238:X238),"")</f>
        <v>0</v>
      </c>
    </row>
    <row r="239" spans="1:12" x14ac:dyDescent="0.2">
      <c r="A239" s="19">
        <v>2306.0341600000002</v>
      </c>
      <c r="B239" s="6" t="s">
        <v>460</v>
      </c>
      <c r="F239">
        <v>0</v>
      </c>
      <c r="G239">
        <f>IF(ISNUMBER('formatted results'!AI239),SUM('formatted results'!AI239:AK239),"")</f>
        <v>0</v>
      </c>
      <c r="K239">
        <v>0</v>
      </c>
      <c r="L239">
        <f>IF(ISNUMBER('formatted results'!V239),SUM('formatted results'!V239:X239),"")</f>
        <v>0</v>
      </c>
    </row>
    <row r="240" spans="1:12" x14ac:dyDescent="0.2">
      <c r="A240" s="19">
        <v>2306.0019000000002</v>
      </c>
      <c r="B240" s="6" t="s">
        <v>352</v>
      </c>
      <c r="F240" t="str">
        <v/>
      </c>
      <c r="G240" t="str">
        <f>IF(ISNUMBER('formatted results'!AI240),SUM('formatted results'!AI240:AK240),"")</f>
        <v/>
      </c>
      <c r="K240" t="str">
        <v/>
      </c>
      <c r="L240" t="str">
        <f>IF(ISNUMBER('formatted results'!V240),SUM('formatted results'!V240:X240),"")</f>
        <v/>
      </c>
    </row>
    <row r="241" spans="1:12" x14ac:dyDescent="0.2">
      <c r="A241" s="19">
        <v>2306.0137800000002</v>
      </c>
      <c r="B241" s="6" t="s">
        <v>437</v>
      </c>
      <c r="C241" t="s">
        <v>645</v>
      </c>
      <c r="F241">
        <v>1</v>
      </c>
      <c r="G241">
        <f>IF(ISNUMBER('formatted results'!AI241),SUM('formatted results'!AI241:AK241),"")</f>
        <v>1</v>
      </c>
      <c r="K241">
        <v>0</v>
      </c>
      <c r="L241">
        <f>IF(ISNUMBER('formatted results'!V241),SUM('formatted results'!V241:X241),"")</f>
        <v>0</v>
      </c>
    </row>
    <row r="242" spans="1:12" x14ac:dyDescent="0.2">
      <c r="A242" s="19">
        <v>2306.0045599999999</v>
      </c>
      <c r="B242" s="6" t="s">
        <v>172</v>
      </c>
      <c r="C242" t="s">
        <v>612</v>
      </c>
      <c r="F242">
        <v>0</v>
      </c>
      <c r="G242">
        <f>IF(ISNUMBER('formatted results'!AI242),SUM('formatted results'!AI242:AK242),"")</f>
        <v>0</v>
      </c>
      <c r="K242">
        <v>0</v>
      </c>
      <c r="L242">
        <f>IF(ISNUMBER('formatted results'!V242),SUM('formatted results'!V242:X242),"")</f>
        <v>0</v>
      </c>
    </row>
    <row r="243" spans="1:12" x14ac:dyDescent="0.2">
      <c r="A243" s="19">
        <v>2306.0016099999998</v>
      </c>
      <c r="B243" s="6" t="s">
        <v>538</v>
      </c>
      <c r="F243">
        <v>1</v>
      </c>
      <c r="G243">
        <f>IF(ISNUMBER('formatted results'!AI243),SUM('formatted results'!AI243:AK243),"")</f>
        <v>0</v>
      </c>
      <c r="K243">
        <v>1</v>
      </c>
      <c r="L243">
        <f>IF(ISNUMBER('formatted results'!V243),SUM('formatted results'!V243:X243),"")</f>
        <v>0</v>
      </c>
    </row>
    <row r="244" spans="1:12" x14ac:dyDescent="0.2">
      <c r="A244" s="19">
        <v>2306.0420199999999</v>
      </c>
      <c r="B244" s="6" t="s">
        <v>407</v>
      </c>
      <c r="F244">
        <v>0</v>
      </c>
      <c r="G244">
        <f>IF(ISNUMBER('formatted results'!AI244),SUM('formatted results'!AI244:AK244),"")</f>
        <v>0</v>
      </c>
      <c r="K244">
        <v>0</v>
      </c>
      <c r="L244">
        <f>IF(ISNUMBER('formatted results'!V244),SUM('formatted results'!V244:X244),"")</f>
        <v>0</v>
      </c>
    </row>
    <row r="245" spans="1:12" x14ac:dyDescent="0.2">
      <c r="A245" s="19">
        <v>2306.0701300000001</v>
      </c>
      <c r="B245" s="6" t="s">
        <v>157</v>
      </c>
      <c r="F245">
        <v>0</v>
      </c>
      <c r="G245">
        <f>IF(ISNUMBER('formatted results'!AI245),SUM('formatted results'!AI245:AK245),"")</f>
        <v>0</v>
      </c>
      <c r="K245">
        <v>0</v>
      </c>
      <c r="L245">
        <f>IF(ISNUMBER('formatted results'!V245),SUM('formatted results'!V245:X245),"")</f>
        <v>0</v>
      </c>
    </row>
    <row r="246" spans="1:12" x14ac:dyDescent="0.2">
      <c r="A246" s="19">
        <v>2306.0055400000001</v>
      </c>
      <c r="B246" s="6" t="s">
        <v>338</v>
      </c>
      <c r="F246" t="str">
        <v/>
      </c>
      <c r="G246" t="str">
        <f>IF(ISNUMBER('formatted results'!AI246),SUM('formatted results'!AI246:AK246),"")</f>
        <v/>
      </c>
      <c r="K246" t="str">
        <v/>
      </c>
      <c r="L246" t="str">
        <f>IF(ISNUMBER('formatted results'!V246),SUM('formatted results'!V246:X246),"")</f>
        <v/>
      </c>
    </row>
    <row r="247" spans="1:12" x14ac:dyDescent="0.2">
      <c r="A247" s="19">
        <v>2306.0000199999999</v>
      </c>
      <c r="B247" s="6" t="s">
        <v>118</v>
      </c>
      <c r="F247">
        <v>0</v>
      </c>
      <c r="G247">
        <f>IF(ISNUMBER('formatted results'!AI247),SUM('formatted results'!AI247:AK247),"")</f>
        <v>0</v>
      </c>
      <c r="K247">
        <v>0</v>
      </c>
      <c r="L247">
        <f>IF(ISNUMBER('formatted results'!V247),SUM('formatted results'!V247:X247),"")</f>
        <v>0</v>
      </c>
    </row>
    <row r="248" spans="1:12" x14ac:dyDescent="0.2">
      <c r="A248" s="19">
        <v>2306.0008899999998</v>
      </c>
      <c r="B248" s="6" t="s">
        <v>118</v>
      </c>
      <c r="F248">
        <v>0</v>
      </c>
      <c r="G248">
        <f>IF(ISNUMBER('formatted results'!AI248),SUM('formatted results'!AI248:AK248),"")</f>
        <v>0</v>
      </c>
      <c r="K248">
        <v>0</v>
      </c>
      <c r="L248">
        <f>IF(ISNUMBER('formatted results'!V248),SUM('formatted results'!V248:X248),"")</f>
        <v>0</v>
      </c>
    </row>
    <row r="249" spans="1:12" x14ac:dyDescent="0.2">
      <c r="A249" s="19">
        <v>2306.0009399999999</v>
      </c>
      <c r="B249" s="6" t="s">
        <v>118</v>
      </c>
      <c r="F249">
        <v>0</v>
      </c>
      <c r="G249">
        <f>IF(ISNUMBER('formatted results'!AI249),SUM('formatted results'!AI249:AK249),"")</f>
        <v>0</v>
      </c>
      <c r="K249">
        <v>0</v>
      </c>
      <c r="L249">
        <f>IF(ISNUMBER('formatted results'!V249),SUM('formatted results'!V249:X249),"")</f>
        <v>0</v>
      </c>
    </row>
    <row r="250" spans="1:12" x14ac:dyDescent="0.2">
      <c r="A250" s="19">
        <v>2306.0012999999999</v>
      </c>
      <c r="B250" s="6" t="s">
        <v>118</v>
      </c>
      <c r="F250" t="str">
        <v/>
      </c>
      <c r="G250" t="str">
        <f>IF(ISNUMBER('formatted results'!AI250),SUM('formatted results'!AI250:AK250),"")</f>
        <v/>
      </c>
      <c r="K250" t="str">
        <v/>
      </c>
      <c r="L250" t="str">
        <f>IF(ISNUMBER('formatted results'!V250),SUM('formatted results'!V250:X250),"")</f>
        <v/>
      </c>
    </row>
    <row r="251" spans="1:12" x14ac:dyDescent="0.2">
      <c r="A251" s="19">
        <v>2306.0014200000001</v>
      </c>
      <c r="B251" s="6" t="s">
        <v>118</v>
      </c>
      <c r="F251">
        <v>0</v>
      </c>
      <c r="G251">
        <f>IF(ISNUMBER('formatted results'!AI251),SUM('formatted results'!AI251:AK251),"")</f>
        <v>0</v>
      </c>
      <c r="K251">
        <v>0</v>
      </c>
      <c r="L251">
        <f>IF(ISNUMBER('formatted results'!V251),SUM('formatted results'!V251:X251),"")</f>
        <v>0</v>
      </c>
    </row>
    <row r="252" spans="1:12" x14ac:dyDescent="0.2">
      <c r="A252" s="19">
        <v>2306.0015600000002</v>
      </c>
      <c r="B252" s="6" t="s">
        <v>118</v>
      </c>
      <c r="F252" t="str">
        <v/>
      </c>
      <c r="G252" t="str">
        <f>IF(ISNUMBER('formatted results'!AI252),SUM('formatted results'!AI252:AK252),"")</f>
        <v/>
      </c>
      <c r="K252" t="str">
        <v/>
      </c>
      <c r="L252" t="str">
        <f>IF(ISNUMBER('formatted results'!V252),SUM('formatted results'!V252:X252),"")</f>
        <v/>
      </c>
    </row>
    <row r="253" spans="1:12" x14ac:dyDescent="0.2">
      <c r="A253" s="19">
        <v>2306.0020500000001</v>
      </c>
      <c r="B253" s="6" t="s">
        <v>118</v>
      </c>
      <c r="F253">
        <v>0</v>
      </c>
      <c r="G253">
        <f>IF(ISNUMBER('formatted results'!AI253),SUM('formatted results'!AI253:AK253),"")</f>
        <v>0</v>
      </c>
      <c r="K253">
        <v>0</v>
      </c>
      <c r="L253">
        <f>IF(ISNUMBER('formatted results'!V253),SUM('formatted results'!V253:X253),"")</f>
        <v>0</v>
      </c>
    </row>
    <row r="254" spans="1:12" x14ac:dyDescent="0.2">
      <c r="A254" s="19">
        <v>2306.0023000000001</v>
      </c>
      <c r="B254" s="6" t="s">
        <v>118</v>
      </c>
      <c r="C254" t="s">
        <v>612</v>
      </c>
      <c r="F254">
        <v>1</v>
      </c>
      <c r="G254">
        <f>IF(ISNUMBER('formatted results'!AI254),SUM('formatted results'!AI254:AK254),"")</f>
        <v>2</v>
      </c>
      <c r="K254">
        <v>0</v>
      </c>
      <c r="L254">
        <f>IF(ISNUMBER('formatted results'!V254),SUM('formatted results'!V254:X254),"")</f>
        <v>1</v>
      </c>
    </row>
    <row r="255" spans="1:12" x14ac:dyDescent="0.2">
      <c r="A255" s="19">
        <v>2306.0027700000001</v>
      </c>
      <c r="B255" s="6" t="s">
        <v>118</v>
      </c>
      <c r="F255">
        <v>0</v>
      </c>
      <c r="G255">
        <f>IF(ISNUMBER('formatted results'!AI255),SUM('formatted results'!AI255:AK255),"")</f>
        <v>0</v>
      </c>
      <c r="K255">
        <v>0</v>
      </c>
      <c r="L255">
        <f>IF(ISNUMBER('formatted results'!V255),SUM('formatted results'!V255:X255),"")</f>
        <v>0</v>
      </c>
    </row>
    <row r="256" spans="1:12" x14ac:dyDescent="0.2">
      <c r="A256" s="19">
        <v>2306.0046900000002</v>
      </c>
      <c r="B256" s="6" t="s">
        <v>118</v>
      </c>
      <c r="F256">
        <v>0</v>
      </c>
      <c r="G256">
        <f>IF(ISNUMBER('formatted results'!AI256),SUM('formatted results'!AI256:AK256),"")</f>
        <v>0</v>
      </c>
      <c r="K256">
        <v>0</v>
      </c>
      <c r="L256">
        <f>IF(ISNUMBER('formatted results'!V256),SUM('formatted results'!V256:X256),"")</f>
        <v>0</v>
      </c>
    </row>
    <row r="257" spans="1:12" x14ac:dyDescent="0.2">
      <c r="A257" s="19">
        <v>2306.0047500000001</v>
      </c>
      <c r="B257" s="6" t="s">
        <v>118</v>
      </c>
      <c r="F257">
        <v>0</v>
      </c>
      <c r="G257">
        <f>IF(ISNUMBER('formatted results'!AI257),SUM('formatted results'!AI257:AK257),"")</f>
        <v>2</v>
      </c>
      <c r="K257">
        <v>0</v>
      </c>
      <c r="L257">
        <f>IF(ISNUMBER('formatted results'!V257),SUM('formatted results'!V257:X257),"")</f>
        <v>2</v>
      </c>
    </row>
    <row r="258" spans="1:12" x14ac:dyDescent="0.2">
      <c r="A258" s="19">
        <v>2306.0057299999999</v>
      </c>
      <c r="B258" s="6" t="s">
        <v>118</v>
      </c>
      <c r="F258">
        <v>0</v>
      </c>
      <c r="G258">
        <f>IF(ISNUMBER('formatted results'!AI258),SUM('formatted results'!AI258:AK258),"")</f>
        <v>0</v>
      </c>
      <c r="K258">
        <v>0</v>
      </c>
      <c r="L258">
        <f>IF(ISNUMBER('formatted results'!V258),SUM('formatted results'!V258:X258),"")</f>
        <v>0</v>
      </c>
    </row>
    <row r="259" spans="1:12" x14ac:dyDescent="0.2">
      <c r="A259" s="19">
        <v>2306.0071800000001</v>
      </c>
      <c r="B259" s="6" t="s">
        <v>118</v>
      </c>
      <c r="F259">
        <v>0</v>
      </c>
      <c r="G259">
        <f>IF(ISNUMBER('formatted results'!AI259),SUM('formatted results'!AI259:AK259),"")</f>
        <v>1</v>
      </c>
      <c r="K259">
        <v>0</v>
      </c>
      <c r="L259">
        <f>IF(ISNUMBER('formatted results'!V259),SUM('formatted results'!V259:X259),"")</f>
        <v>0</v>
      </c>
    </row>
    <row r="260" spans="1:12" x14ac:dyDescent="0.2">
      <c r="A260" s="19">
        <v>2306.0108500000001</v>
      </c>
      <c r="B260" s="6" t="s">
        <v>118</v>
      </c>
      <c r="F260">
        <v>0</v>
      </c>
      <c r="G260">
        <f>IF(ISNUMBER('formatted results'!AI260),SUM('formatted results'!AI260:AK260),"")</f>
        <v>0</v>
      </c>
      <c r="K260">
        <v>0</v>
      </c>
      <c r="L260">
        <f>IF(ISNUMBER('formatted results'!V260),SUM('formatted results'!V260:X260),"")</f>
        <v>0</v>
      </c>
    </row>
    <row r="261" spans="1:12" x14ac:dyDescent="0.2">
      <c r="A261" s="19">
        <v>2306.0119199999999</v>
      </c>
      <c r="B261" s="6" t="s">
        <v>118</v>
      </c>
      <c r="C261" t="s">
        <v>612</v>
      </c>
      <c r="F261">
        <v>0</v>
      </c>
      <c r="G261">
        <f>IF(ISNUMBER('formatted results'!AI261),SUM('formatted results'!AI261:AK261),"")</f>
        <v>2</v>
      </c>
      <c r="K261">
        <v>0</v>
      </c>
      <c r="L261">
        <f>IF(ISNUMBER('formatted results'!V261),SUM('formatted results'!V261:X261),"")</f>
        <v>0</v>
      </c>
    </row>
    <row r="262" spans="1:12" x14ac:dyDescent="0.2">
      <c r="A262" s="19">
        <v>2306.0135300000002</v>
      </c>
      <c r="B262" s="6" t="s">
        <v>118</v>
      </c>
      <c r="F262">
        <v>0</v>
      </c>
      <c r="G262">
        <f>IF(ISNUMBER('formatted results'!AI262),SUM('formatted results'!AI262:AK262),"")</f>
        <v>0</v>
      </c>
      <c r="K262">
        <v>0</v>
      </c>
      <c r="L262">
        <f>IF(ISNUMBER('formatted results'!V262),SUM('formatted results'!V262:X262),"")</f>
        <v>0</v>
      </c>
    </row>
    <row r="263" spans="1:12" x14ac:dyDescent="0.2">
      <c r="A263" s="19">
        <v>2306.0174000000002</v>
      </c>
      <c r="B263" s="6" t="s">
        <v>118</v>
      </c>
      <c r="F263">
        <v>1</v>
      </c>
      <c r="G263">
        <f>IF(ISNUMBER('formatted results'!AI263),SUM('formatted results'!AI263:AK263),"")</f>
        <v>0</v>
      </c>
      <c r="K263">
        <v>0</v>
      </c>
      <c r="L263">
        <f>IF(ISNUMBER('formatted results'!V263),SUM('formatted results'!V263:X263),"")</f>
        <v>0</v>
      </c>
    </row>
    <row r="264" spans="1:12" x14ac:dyDescent="0.2">
      <c r="A264" s="19">
        <v>2306.0190299999999</v>
      </c>
      <c r="B264" s="6" t="s">
        <v>118</v>
      </c>
      <c r="C264" t="s">
        <v>638</v>
      </c>
      <c r="F264">
        <v>0</v>
      </c>
      <c r="G264">
        <f>IF(ISNUMBER('formatted results'!AI264),SUM('formatted results'!AI264:AK264),"")</f>
        <v>2</v>
      </c>
      <c r="K264">
        <v>0</v>
      </c>
      <c r="L264">
        <f>IF(ISNUMBER('formatted results'!V264),SUM('formatted results'!V264:X264),"")</f>
        <v>2</v>
      </c>
    </row>
    <row r="265" spans="1:12" x14ac:dyDescent="0.2">
      <c r="A265" s="19">
        <v>2306.0209599999998</v>
      </c>
      <c r="B265" s="6" t="s">
        <v>118</v>
      </c>
      <c r="F265" t="str">
        <v/>
      </c>
      <c r="G265" t="str">
        <f>IF(ISNUMBER('formatted results'!AI265),SUM('formatted results'!AI265:AK265),"")</f>
        <v/>
      </c>
      <c r="K265" t="str">
        <v/>
      </c>
      <c r="L265" t="str">
        <f>IF(ISNUMBER('formatted results'!V265),SUM('formatted results'!V265:X265),"")</f>
        <v/>
      </c>
    </row>
    <row r="266" spans="1:12" x14ac:dyDescent="0.2">
      <c r="A266" s="19">
        <v>2306.0214799999999</v>
      </c>
      <c r="B266" s="6" t="s">
        <v>118</v>
      </c>
      <c r="F266" t="str">
        <v/>
      </c>
      <c r="G266" t="str">
        <f>IF(ISNUMBER('formatted results'!AI266),SUM('formatted results'!AI266:AK266),"")</f>
        <v/>
      </c>
      <c r="K266" t="str">
        <v/>
      </c>
      <c r="L266" t="str">
        <f>IF(ISNUMBER('formatted results'!V266),SUM('formatted results'!V266:X266),"")</f>
        <v/>
      </c>
    </row>
    <row r="267" spans="1:12" x14ac:dyDescent="0.2">
      <c r="A267" s="19">
        <v>2306.0266700000002</v>
      </c>
      <c r="B267" s="6" t="s">
        <v>118</v>
      </c>
      <c r="F267" t="str">
        <v/>
      </c>
      <c r="G267" t="str">
        <f>IF(ISNUMBER('formatted results'!AI267),SUM('formatted results'!AI267:AK267),"")</f>
        <v/>
      </c>
      <c r="K267" t="str">
        <v/>
      </c>
      <c r="L267" t="str">
        <f>IF(ISNUMBER('formatted results'!V267),SUM('formatted results'!V267:X267),"")</f>
        <v/>
      </c>
    </row>
    <row r="268" spans="1:12" x14ac:dyDescent="0.2">
      <c r="A268" s="19">
        <v>2306.0276399999998</v>
      </c>
      <c r="B268" s="6" t="s">
        <v>118</v>
      </c>
      <c r="C268" t="s">
        <v>612</v>
      </c>
      <c r="F268">
        <v>0</v>
      </c>
      <c r="G268">
        <f>IF(ISNUMBER('formatted results'!AI268),SUM('formatted results'!AI268:AK268),"")</f>
        <v>2</v>
      </c>
      <c r="K268">
        <v>0</v>
      </c>
      <c r="L268">
        <f>IF(ISNUMBER('formatted results'!V268),SUM('formatted results'!V268:X268),"")</f>
        <v>0</v>
      </c>
    </row>
    <row r="269" spans="1:12" x14ac:dyDescent="0.2">
      <c r="A269" s="19">
        <v>2306.06241</v>
      </c>
      <c r="B269" s="6" t="s">
        <v>118</v>
      </c>
      <c r="F269" t="str">
        <v/>
      </c>
      <c r="G269" t="str">
        <f>IF(ISNUMBER('formatted results'!AI269),SUM('formatted results'!AI269:AK269),"")</f>
        <v/>
      </c>
      <c r="K269" t="str">
        <v/>
      </c>
      <c r="L269" t="str">
        <f>IF(ISNUMBER('formatted results'!V269),SUM('formatted results'!V269:X269),"")</f>
        <v/>
      </c>
    </row>
    <row r="270" spans="1:12" x14ac:dyDescent="0.2">
      <c r="A270" s="19">
        <v>2306.0777800000001</v>
      </c>
      <c r="B270" s="6" t="s">
        <v>118</v>
      </c>
      <c r="F270">
        <v>0</v>
      </c>
      <c r="G270">
        <f>IF(ISNUMBER('formatted results'!AI270),SUM('formatted results'!AI270:AK270),"")</f>
        <v>0</v>
      </c>
      <c r="K270">
        <v>0</v>
      </c>
      <c r="L270">
        <f>IF(ISNUMBER('formatted results'!V270),SUM('formatted results'!V270:X270),"")</f>
        <v>0</v>
      </c>
    </row>
    <row r="271" spans="1:12" x14ac:dyDescent="0.2">
      <c r="A271" s="19">
        <v>2306.0798799999998</v>
      </c>
      <c r="B271" s="6" t="s">
        <v>118</v>
      </c>
      <c r="F271">
        <v>0</v>
      </c>
      <c r="G271">
        <f>IF(ISNUMBER('formatted results'!AI271),SUM('formatted results'!AI271:AK271),"")</f>
        <v>0</v>
      </c>
      <c r="K271">
        <v>0</v>
      </c>
      <c r="L271">
        <f>IF(ISNUMBER('formatted results'!V271),SUM('formatted results'!V271:X271),"")</f>
        <v>0</v>
      </c>
    </row>
    <row r="272" spans="1:12" x14ac:dyDescent="0.2">
      <c r="A272" s="19">
        <v>2306.1219999999998</v>
      </c>
      <c r="B272" s="6" t="s">
        <v>118</v>
      </c>
      <c r="C272" t="s">
        <v>638</v>
      </c>
      <c r="F272">
        <v>0</v>
      </c>
      <c r="G272">
        <f>IF(ISNUMBER('formatted results'!AI272),SUM('formatted results'!AI272:AK272),"")</f>
        <v>1</v>
      </c>
      <c r="K272">
        <v>0</v>
      </c>
      <c r="L272">
        <f>IF(ISNUMBER('formatted results'!V272),SUM('formatted results'!V272:X272),"")</f>
        <v>1</v>
      </c>
    </row>
    <row r="273" spans="1:12" x14ac:dyDescent="0.2">
      <c r="A273" s="19">
        <v>2306.0848599999999</v>
      </c>
      <c r="B273" s="6" t="s">
        <v>494</v>
      </c>
      <c r="F273" t="str">
        <v/>
      </c>
      <c r="G273" t="str">
        <f>IF(ISNUMBER('formatted results'!AI273),SUM('formatted results'!AI273:AK273),"")</f>
        <v/>
      </c>
      <c r="K273" t="str">
        <v/>
      </c>
      <c r="L273" t="str">
        <f>IF(ISNUMBER('formatted results'!V273),SUM('formatted results'!V273:X273),"")</f>
        <v/>
      </c>
    </row>
    <row r="274" spans="1:12" x14ac:dyDescent="0.2">
      <c r="A274" s="19">
        <v>2306.0005900000001</v>
      </c>
      <c r="B274" s="6" t="s">
        <v>145</v>
      </c>
      <c r="F274" t="str">
        <v/>
      </c>
      <c r="G274" t="str">
        <f>IF(ISNUMBER('formatted results'!AI274),SUM('formatted results'!AI274:AK274),"")</f>
        <v/>
      </c>
      <c r="K274" t="str">
        <v/>
      </c>
      <c r="L274" t="str">
        <f>IF(ISNUMBER('formatted results'!V274),SUM('formatted results'!V274:X274),"")</f>
        <v/>
      </c>
    </row>
    <row r="275" spans="1:12" x14ac:dyDescent="0.2">
      <c r="A275" s="19">
        <v>2306.0243399999999</v>
      </c>
      <c r="B275" s="6" t="s">
        <v>572</v>
      </c>
      <c r="F275" t="str">
        <v/>
      </c>
      <c r="G275" t="str">
        <f>IF(ISNUMBER('formatted results'!AI275),SUM('formatted results'!AI275:AK275),"")</f>
        <v/>
      </c>
      <c r="K275" t="str">
        <v/>
      </c>
      <c r="L275" t="str">
        <f>IF(ISNUMBER('formatted results'!V275),SUM('formatted results'!V275:X275),"")</f>
        <v/>
      </c>
    </row>
    <row r="276" spans="1:12" x14ac:dyDescent="0.2">
      <c r="A276" s="19">
        <v>2306.0041500000002</v>
      </c>
      <c r="B276" s="6" t="s">
        <v>504</v>
      </c>
      <c r="C276" t="s">
        <v>612</v>
      </c>
      <c r="F276">
        <v>1</v>
      </c>
      <c r="G276">
        <f>IF(ISNUMBER('formatted results'!AI276),SUM('formatted results'!AI276:AK276),"")</f>
        <v>2</v>
      </c>
      <c r="K276">
        <v>0</v>
      </c>
      <c r="L276">
        <f>IF(ISNUMBER('formatted results'!V276),SUM('formatted results'!V276:X276),"")</f>
        <v>2</v>
      </c>
    </row>
    <row r="277" spans="1:12" x14ac:dyDescent="0.2">
      <c r="A277" s="19">
        <v>2306.0007500000002</v>
      </c>
      <c r="B277" s="6" t="s">
        <v>290</v>
      </c>
      <c r="F277" t="str">
        <v/>
      </c>
      <c r="G277" t="str">
        <f>IF(ISNUMBER('formatted results'!AI277),SUM('formatted results'!AI277:AK277),"")</f>
        <v/>
      </c>
      <c r="K277" t="str">
        <v/>
      </c>
      <c r="L277" t="str">
        <f>IF(ISNUMBER('formatted results'!V277),SUM('formatted results'!V277:X277),"")</f>
        <v/>
      </c>
    </row>
    <row r="278" spans="1:12" x14ac:dyDescent="0.2">
      <c r="A278" s="19">
        <v>2306.0000100000002</v>
      </c>
      <c r="B278" s="6" t="s">
        <v>88</v>
      </c>
      <c r="C278" t="s">
        <v>612</v>
      </c>
      <c r="F278">
        <v>0</v>
      </c>
      <c r="G278">
        <f>IF(ISNUMBER('formatted results'!AI278),SUM('formatted results'!AI278:AK278),"")</f>
        <v>0</v>
      </c>
      <c r="K278">
        <v>0</v>
      </c>
      <c r="L278">
        <f>IF(ISNUMBER('formatted results'!V278),SUM('formatted results'!V278:X278),"")</f>
        <v>0</v>
      </c>
    </row>
    <row r="279" spans="1:12" x14ac:dyDescent="0.2">
      <c r="A279" s="19">
        <v>2306.00027</v>
      </c>
      <c r="B279" s="6" t="s">
        <v>88</v>
      </c>
      <c r="F279" t="str">
        <v/>
      </c>
      <c r="G279" t="str">
        <f>IF(ISNUMBER('formatted results'!AI279),SUM('formatted results'!AI279:AK279),"")</f>
        <v/>
      </c>
      <c r="K279" t="str">
        <v/>
      </c>
      <c r="L279" t="str">
        <f>IF(ISNUMBER('formatted results'!V279),SUM('formatted results'!V279:X279),"")</f>
        <v/>
      </c>
    </row>
    <row r="280" spans="1:12" x14ac:dyDescent="0.2">
      <c r="A280" s="19">
        <v>2306.0003099999999</v>
      </c>
      <c r="B280" s="6" t="s">
        <v>88</v>
      </c>
      <c r="C280" t="s">
        <v>612</v>
      </c>
      <c r="F280">
        <v>0</v>
      </c>
      <c r="G280">
        <f>IF(ISNUMBER('formatted results'!AI280),SUM('formatted results'!AI280:AK280),"")</f>
        <v>2</v>
      </c>
      <c r="I280" t="s">
        <v>613</v>
      </c>
      <c r="J280" t="s">
        <v>624</v>
      </c>
      <c r="K280">
        <v>0</v>
      </c>
      <c r="L280">
        <f>IF(ISNUMBER('formatted results'!V280),SUM('formatted results'!V280:X280),"")</f>
        <v>0</v>
      </c>
    </row>
    <row r="281" spans="1:12" x14ac:dyDescent="0.2">
      <c r="A281" s="19">
        <v>2306.0004100000001</v>
      </c>
      <c r="B281" s="6" t="s">
        <v>88</v>
      </c>
      <c r="C281" t="s">
        <v>612</v>
      </c>
      <c r="F281">
        <v>0</v>
      </c>
      <c r="G281">
        <f>IF(ISNUMBER('formatted results'!AI281),SUM('formatted results'!AI281:AK281),"")</f>
        <v>2</v>
      </c>
      <c r="K281">
        <v>0</v>
      </c>
      <c r="L281">
        <f>IF(ISNUMBER('formatted results'!V281),SUM('formatted results'!V281:X281),"")</f>
        <v>0</v>
      </c>
    </row>
    <row r="282" spans="1:12" x14ac:dyDescent="0.2">
      <c r="A282" s="19">
        <v>2306.0014700000002</v>
      </c>
      <c r="B282" s="6" t="s">
        <v>88</v>
      </c>
      <c r="F282" t="str">
        <v/>
      </c>
      <c r="G282" t="str">
        <f>IF(ISNUMBER('formatted results'!AI282),SUM('formatted results'!AI282:AK282),"")</f>
        <v/>
      </c>
      <c r="K282" t="str">
        <v/>
      </c>
      <c r="L282" t="str">
        <f>IF(ISNUMBER('formatted results'!V282),SUM('formatted results'!V282:X282),"")</f>
        <v/>
      </c>
    </row>
    <row r="283" spans="1:12" x14ac:dyDescent="0.2">
      <c r="A283" s="19">
        <v>2306.0014900000001</v>
      </c>
      <c r="B283" s="6" t="s">
        <v>88</v>
      </c>
      <c r="C283" t="s">
        <v>612</v>
      </c>
      <c r="F283">
        <v>1</v>
      </c>
      <c r="G283">
        <f>IF(ISNUMBER('formatted results'!AI283),SUM('formatted results'!AI283:AK283),"")</f>
        <v>0</v>
      </c>
      <c r="K283">
        <v>0</v>
      </c>
      <c r="L283">
        <f>IF(ISNUMBER('formatted results'!V283),SUM('formatted results'!V283:X283),"")</f>
        <v>0</v>
      </c>
    </row>
    <row r="284" spans="1:12" x14ac:dyDescent="0.2">
      <c r="A284" s="19">
        <v>2306.0018700000001</v>
      </c>
      <c r="B284" s="6" t="s">
        <v>88</v>
      </c>
      <c r="C284" t="s">
        <v>612</v>
      </c>
      <c r="F284">
        <v>1</v>
      </c>
      <c r="G284">
        <f>IF(ISNUMBER('formatted results'!AI284),SUM('formatted results'!AI284:AK284),"")</f>
        <v>2</v>
      </c>
      <c r="K284">
        <v>0</v>
      </c>
      <c r="L284">
        <f>IF(ISNUMBER('formatted results'!V284),SUM('formatted results'!V284:X284),"")</f>
        <v>0</v>
      </c>
    </row>
    <row r="285" spans="1:12" x14ac:dyDescent="0.2">
      <c r="A285" s="19">
        <v>2306.00234</v>
      </c>
      <c r="B285" s="6" t="s">
        <v>88</v>
      </c>
      <c r="C285" t="s">
        <v>612</v>
      </c>
      <c r="F285">
        <v>1</v>
      </c>
      <c r="G285">
        <f>IF(ISNUMBER('formatted results'!AI285),SUM('formatted results'!AI285:AK285),"")</f>
        <v>2</v>
      </c>
      <c r="K285">
        <v>0</v>
      </c>
      <c r="L285">
        <f>IF(ISNUMBER('formatted results'!V285),SUM('formatted results'!V285:X285),"")</f>
        <v>0</v>
      </c>
    </row>
    <row r="286" spans="1:12" x14ac:dyDescent="0.2">
      <c r="A286" s="19">
        <v>2306.0024400000002</v>
      </c>
      <c r="B286" s="6" t="s">
        <v>88</v>
      </c>
      <c r="C286" t="s">
        <v>612</v>
      </c>
      <c r="F286">
        <v>1</v>
      </c>
      <c r="G286">
        <f>IF(ISNUMBER('formatted results'!AI286),SUM('formatted results'!AI286:AK286),"")</f>
        <v>2</v>
      </c>
      <c r="K286">
        <v>0</v>
      </c>
      <c r="L286">
        <f>IF(ISNUMBER('formatted results'!V286),SUM('formatted results'!V286:X286),"")</f>
        <v>0</v>
      </c>
    </row>
    <row r="287" spans="1:12" x14ac:dyDescent="0.2">
      <c r="A287" s="19">
        <v>2306.0027500000001</v>
      </c>
      <c r="B287" s="6" t="s">
        <v>88</v>
      </c>
      <c r="C287" t="s">
        <v>612</v>
      </c>
      <c r="F287">
        <v>0</v>
      </c>
      <c r="G287">
        <f>IF(ISNUMBER('formatted results'!AI287),SUM('formatted results'!AI287:AK287),"")</f>
        <v>2</v>
      </c>
      <c r="K287">
        <v>0</v>
      </c>
      <c r="L287">
        <f>IF(ISNUMBER('formatted results'!V287),SUM('formatted results'!V287:X287),"")</f>
        <v>2</v>
      </c>
    </row>
    <row r="288" spans="1:12" x14ac:dyDescent="0.2">
      <c r="A288" s="19">
        <v>2306.00279</v>
      </c>
      <c r="B288" s="6" t="s">
        <v>88</v>
      </c>
      <c r="F288" t="str">
        <v/>
      </c>
      <c r="G288" t="str">
        <f>IF(ISNUMBER('formatted results'!AI288),SUM('formatted results'!AI288:AK288),"")</f>
        <v/>
      </c>
      <c r="K288" t="str">
        <v/>
      </c>
      <c r="L288" t="str">
        <f>IF(ISNUMBER('formatted results'!V288),SUM('formatted results'!V288:X288),"")</f>
        <v/>
      </c>
    </row>
    <row r="289" spans="1:12" x14ac:dyDescent="0.2">
      <c r="A289" s="19">
        <v>2306.0028600000001</v>
      </c>
      <c r="B289" s="6" t="s">
        <v>88</v>
      </c>
      <c r="F289" t="str">
        <v/>
      </c>
      <c r="G289" t="str">
        <f>IF(ISNUMBER('formatted results'!AI289),SUM('formatted results'!AI289:AK289),"")</f>
        <v/>
      </c>
      <c r="K289" t="str">
        <v/>
      </c>
      <c r="L289" t="str">
        <f>IF(ISNUMBER('formatted results'!V289),SUM('formatted results'!V289:X289),"")</f>
        <v/>
      </c>
    </row>
    <row r="290" spans="1:12" x14ac:dyDescent="0.2">
      <c r="A290" s="19">
        <v>2306.0034300000002</v>
      </c>
      <c r="B290" s="6" t="s">
        <v>88</v>
      </c>
      <c r="F290">
        <v>0</v>
      </c>
      <c r="G290">
        <f>IF(ISNUMBER('formatted results'!AI290),SUM('formatted results'!AI290:AK290),"")</f>
        <v>0</v>
      </c>
      <c r="K290">
        <v>0</v>
      </c>
      <c r="L290">
        <f>IF(ISNUMBER('formatted results'!V290),SUM('formatted results'!V290:X290),"")</f>
        <v>0</v>
      </c>
    </row>
    <row r="291" spans="1:12" x14ac:dyDescent="0.2">
      <c r="A291" s="19">
        <v>2306.0037200000002</v>
      </c>
      <c r="B291" s="6" t="s">
        <v>88</v>
      </c>
      <c r="C291" t="s">
        <v>612</v>
      </c>
      <c r="F291">
        <v>1</v>
      </c>
      <c r="G291">
        <f>IF(ISNUMBER('formatted results'!AI291),SUM('formatted results'!AI291:AK291),"")</f>
        <v>2</v>
      </c>
      <c r="K291">
        <v>0</v>
      </c>
      <c r="L291">
        <f>IF(ISNUMBER('formatted results'!V291),SUM('formatted results'!V291:X291),"")</f>
        <v>2</v>
      </c>
    </row>
    <row r="292" spans="1:12" x14ac:dyDescent="0.2">
      <c r="A292" s="19">
        <v>2306.0040800000002</v>
      </c>
      <c r="B292" s="6" t="s">
        <v>88</v>
      </c>
      <c r="C292" t="s">
        <v>612</v>
      </c>
      <c r="F292">
        <v>1</v>
      </c>
      <c r="G292">
        <f>IF(ISNUMBER('formatted results'!AI292),SUM('formatted results'!AI292:AK292),"")</f>
        <v>2</v>
      </c>
      <c r="K292">
        <v>0</v>
      </c>
      <c r="L292">
        <f>IF(ISNUMBER('formatted results'!V292),SUM('formatted results'!V292:X292),"")</f>
        <v>0</v>
      </c>
    </row>
    <row r="293" spans="1:12" x14ac:dyDescent="0.2">
      <c r="A293" s="19">
        <v>2306.0044200000002</v>
      </c>
      <c r="B293" s="6" t="s">
        <v>88</v>
      </c>
      <c r="C293" t="s">
        <v>612</v>
      </c>
      <c r="F293">
        <v>1</v>
      </c>
      <c r="G293">
        <f>IF(ISNUMBER('formatted results'!AI293),SUM('formatted results'!AI293:AK293),"")</f>
        <v>0</v>
      </c>
      <c r="K293">
        <v>0</v>
      </c>
      <c r="L293">
        <f>IF(ISNUMBER('formatted results'!V293),SUM('formatted results'!V293:X293),"")</f>
        <v>0</v>
      </c>
    </row>
    <row r="294" spans="1:12" x14ac:dyDescent="0.2">
      <c r="A294" s="19">
        <v>2306.0046600000001</v>
      </c>
      <c r="B294" s="6" t="s">
        <v>88</v>
      </c>
      <c r="F294" t="str">
        <v/>
      </c>
      <c r="G294" t="str">
        <f>IF(ISNUMBER('formatted results'!AI294),SUM('formatted results'!AI294:AK294),"")</f>
        <v/>
      </c>
      <c r="K294" t="str">
        <v/>
      </c>
      <c r="L294" t="str">
        <f>IF(ISNUMBER('formatted results'!V294),SUM('formatted results'!V294:X294),"")</f>
        <v/>
      </c>
    </row>
    <row r="295" spans="1:12" x14ac:dyDescent="0.2">
      <c r="A295" s="19">
        <v>2306.0056300000001</v>
      </c>
      <c r="B295" s="6" t="s">
        <v>88</v>
      </c>
      <c r="F295">
        <v>0</v>
      </c>
      <c r="G295">
        <f>IF(ISNUMBER('formatted results'!AI295),SUM('formatted results'!AI295:AK295),"")</f>
        <v>0</v>
      </c>
      <c r="K295">
        <v>0</v>
      </c>
      <c r="L295">
        <f>IF(ISNUMBER('formatted results'!V295),SUM('formatted results'!V295:X295),"")</f>
        <v>0</v>
      </c>
    </row>
    <row r="296" spans="1:12" x14ac:dyDescent="0.2">
      <c r="A296" s="19">
        <v>2306.00675</v>
      </c>
      <c r="B296" s="6" t="s">
        <v>88</v>
      </c>
      <c r="C296" t="s">
        <v>612</v>
      </c>
      <c r="F296">
        <v>0</v>
      </c>
      <c r="G296">
        <f>IF(ISNUMBER('formatted results'!AI296),SUM('formatted results'!AI296:AK296),"")</f>
        <v>2</v>
      </c>
      <c r="K296">
        <v>0</v>
      </c>
      <c r="L296">
        <f>IF(ISNUMBER('formatted results'!V296),SUM('formatted results'!V296:X296),"")</f>
        <v>0</v>
      </c>
    </row>
    <row r="297" spans="1:12" x14ac:dyDescent="0.2">
      <c r="A297" s="19">
        <v>2306.0068099999999</v>
      </c>
      <c r="B297" s="6" t="s">
        <v>88</v>
      </c>
      <c r="C297" t="s">
        <v>612</v>
      </c>
      <c r="F297">
        <v>1</v>
      </c>
      <c r="G297">
        <f>IF(ISNUMBER('formatted results'!AI297),SUM('formatted results'!AI297:AK297),"")</f>
        <v>0</v>
      </c>
      <c r="K297">
        <v>0</v>
      </c>
      <c r="L297">
        <f>IF(ISNUMBER('formatted results'!V297),SUM('formatted results'!V297:X297),"")</f>
        <v>0</v>
      </c>
    </row>
    <row r="298" spans="1:12" x14ac:dyDescent="0.2">
      <c r="A298" s="19">
        <v>2306.0071699999999</v>
      </c>
      <c r="B298" s="6" t="s">
        <v>88</v>
      </c>
      <c r="C298" t="s">
        <v>612</v>
      </c>
      <c r="F298">
        <v>0</v>
      </c>
      <c r="G298">
        <f>IF(ISNUMBER('formatted results'!AI298),SUM('formatted results'!AI298:AK298),"")</f>
        <v>2</v>
      </c>
      <c r="K298">
        <v>0</v>
      </c>
      <c r="L298">
        <f>IF(ISNUMBER('formatted results'!V298),SUM('formatted results'!V298:X298),"")</f>
        <v>0</v>
      </c>
    </row>
    <row r="299" spans="1:12" x14ac:dyDescent="0.2">
      <c r="A299" s="19">
        <v>2306.0084400000001</v>
      </c>
      <c r="B299" s="6" t="s">
        <v>88</v>
      </c>
      <c r="C299" t="s">
        <v>612</v>
      </c>
      <c r="F299">
        <v>0</v>
      </c>
      <c r="G299">
        <f>IF(ISNUMBER('formatted results'!AI299),SUM('formatted results'!AI299:AK299),"")</f>
        <v>2</v>
      </c>
      <c r="K299">
        <v>0</v>
      </c>
      <c r="L299">
        <f>IF(ISNUMBER('formatted results'!V299),SUM('formatted results'!V299:X299),"")</f>
        <v>0</v>
      </c>
    </row>
    <row r="300" spans="1:12" x14ac:dyDescent="0.2">
      <c r="A300" s="19">
        <v>2306.0109200000002</v>
      </c>
      <c r="B300" s="6" t="s">
        <v>88</v>
      </c>
      <c r="F300" t="str">
        <v/>
      </c>
      <c r="G300" t="str">
        <f>IF(ISNUMBER('formatted results'!AI300),SUM('formatted results'!AI300:AK300),"")</f>
        <v/>
      </c>
      <c r="K300" t="str">
        <v/>
      </c>
      <c r="L300" t="str">
        <f>IF(ISNUMBER('formatted results'!V300),SUM('formatted results'!V300:X300),"")</f>
        <v/>
      </c>
    </row>
    <row r="301" spans="1:12" x14ac:dyDescent="0.2">
      <c r="A301" s="19">
        <v>2306.0206199999998</v>
      </c>
      <c r="B301" s="6" t="s">
        <v>88</v>
      </c>
      <c r="C301" t="s">
        <v>612</v>
      </c>
      <c r="F301">
        <v>0</v>
      </c>
      <c r="G301">
        <f>IF(ISNUMBER('formatted results'!AI301),SUM('formatted results'!AI301:AK301),"")</f>
        <v>0</v>
      </c>
      <c r="K301">
        <v>0</v>
      </c>
      <c r="L301">
        <f>IF(ISNUMBER('formatted results'!V301),SUM('formatted results'!V301:X301),"")</f>
        <v>0</v>
      </c>
    </row>
    <row r="302" spans="1:12" x14ac:dyDescent="0.2">
      <c r="A302" s="19">
        <v>2306.0215600000001</v>
      </c>
      <c r="B302" s="6" t="s">
        <v>88</v>
      </c>
      <c r="F302" t="str">
        <v/>
      </c>
      <c r="G302" t="str">
        <f>IF(ISNUMBER('formatted results'!AI302),SUM('formatted results'!AI302:AK302),"")</f>
        <v/>
      </c>
      <c r="K302" t="str">
        <v/>
      </c>
      <c r="L302" t="str">
        <f>IF(ISNUMBER('formatted results'!V302),SUM('formatted results'!V302:X302),"")</f>
        <v/>
      </c>
    </row>
    <row r="303" spans="1:12" x14ac:dyDescent="0.2">
      <c r="A303" s="19">
        <v>2306.1050300000002</v>
      </c>
      <c r="B303" s="6" t="s">
        <v>88</v>
      </c>
      <c r="F303" t="str">
        <v/>
      </c>
      <c r="G303" t="str">
        <f>IF(ISNUMBER('formatted results'!AI303),SUM('formatted results'!AI303:AK303),"")</f>
        <v/>
      </c>
      <c r="K303" t="str">
        <v/>
      </c>
      <c r="L303" t="str">
        <f>IF(ISNUMBER('formatted results'!V303),SUM('formatted results'!V303:X303),"")</f>
        <v/>
      </c>
    </row>
    <row r="304" spans="1:12" x14ac:dyDescent="0.2">
      <c r="A304" s="19">
        <v>2306.1758300000001</v>
      </c>
      <c r="B304" s="6" t="s">
        <v>88</v>
      </c>
      <c r="C304" t="s">
        <v>612</v>
      </c>
      <c r="F304">
        <v>1</v>
      </c>
      <c r="G304">
        <f>IF(ISNUMBER('formatted results'!AI304),SUM('formatted results'!AI304:AK304),"")</f>
        <v>0</v>
      </c>
      <c r="K304">
        <v>0</v>
      </c>
      <c r="L304">
        <f>IF(ISNUMBER('formatted results'!V304),SUM('formatted results'!V304:X304),"")</f>
        <v>0</v>
      </c>
    </row>
    <row r="305" spans="1:12" x14ac:dyDescent="0.2">
      <c r="A305" s="19">
        <v>2306.0016000000001</v>
      </c>
      <c r="B305" s="6" t="s">
        <v>282</v>
      </c>
      <c r="C305" t="s">
        <v>612</v>
      </c>
      <c r="F305">
        <v>1</v>
      </c>
      <c r="G305">
        <f>IF(ISNUMBER('formatted results'!AI305),SUM('formatted results'!AI305:AK305),"")</f>
        <v>0</v>
      </c>
      <c r="K305">
        <v>0</v>
      </c>
      <c r="L305">
        <f>IF(ISNUMBER('formatted results'!V305),SUM('formatted results'!V305:X305),"")</f>
        <v>0</v>
      </c>
    </row>
    <row r="306" spans="1:12" x14ac:dyDescent="0.2">
      <c r="A306" s="19">
        <v>2306.0020300000001</v>
      </c>
      <c r="B306" s="6" t="s">
        <v>282</v>
      </c>
      <c r="C306" t="s">
        <v>612</v>
      </c>
      <c r="F306">
        <v>1</v>
      </c>
      <c r="G306">
        <f>IF(ISNUMBER('formatted results'!AI306),SUM('formatted results'!AI306:AK306),"")</f>
        <v>2</v>
      </c>
      <c r="K306">
        <v>0</v>
      </c>
      <c r="L306">
        <f>IF(ISNUMBER('formatted results'!V306),SUM('formatted results'!V306:X306),"")</f>
        <v>2</v>
      </c>
    </row>
    <row r="307" spans="1:12" x14ac:dyDescent="0.2">
      <c r="A307" s="19">
        <v>2306.0033100000001</v>
      </c>
      <c r="B307" s="6" t="s">
        <v>282</v>
      </c>
      <c r="C307" t="s">
        <v>612</v>
      </c>
      <c r="F307">
        <v>1</v>
      </c>
      <c r="G307">
        <f>IF(ISNUMBER('formatted results'!AI307),SUM('formatted results'!AI307:AK307),"")</f>
        <v>0</v>
      </c>
      <c r="K307">
        <v>0</v>
      </c>
      <c r="L307">
        <f>IF(ISNUMBER('formatted results'!V307),SUM('formatted results'!V307:X307),"")</f>
        <v>0</v>
      </c>
    </row>
    <row r="308" spans="1:12" x14ac:dyDescent="0.2">
      <c r="A308" s="19">
        <v>2306.0048900000002</v>
      </c>
      <c r="B308" s="6" t="s">
        <v>282</v>
      </c>
      <c r="C308" t="s">
        <v>612</v>
      </c>
      <c r="F308">
        <v>1</v>
      </c>
      <c r="G308">
        <f>IF(ISNUMBER('formatted results'!AI308),SUM('formatted results'!AI308:AK308),"")</f>
        <v>0</v>
      </c>
      <c r="K308">
        <v>0</v>
      </c>
      <c r="L308">
        <f>IF(ISNUMBER('formatted results'!V308),SUM('formatted results'!V308:X308),"")</f>
        <v>0</v>
      </c>
    </row>
    <row r="309" spans="1:12" x14ac:dyDescent="0.2">
      <c r="A309" s="19">
        <v>2306.0003000000002</v>
      </c>
      <c r="B309" s="6" t="s">
        <v>147</v>
      </c>
      <c r="F309" t="str">
        <v/>
      </c>
      <c r="G309" t="str">
        <f>IF(ISNUMBER('formatted results'!AI309),SUM('formatted results'!AI309:AK309),"")</f>
        <v/>
      </c>
      <c r="K309" t="str">
        <v/>
      </c>
      <c r="L309" t="str">
        <f>IF(ISNUMBER('formatted results'!V309),SUM('formatted results'!V309:X309),"")</f>
        <v/>
      </c>
    </row>
    <row r="310" spans="1:12" x14ac:dyDescent="0.2">
      <c r="A310" s="19">
        <v>2306.0048999999999</v>
      </c>
      <c r="B310" s="6" t="s">
        <v>147</v>
      </c>
      <c r="F310" t="str">
        <v/>
      </c>
      <c r="G310" t="str">
        <f>IF(ISNUMBER('formatted results'!AI310),SUM('formatted results'!AI310:AK310),"")</f>
        <v/>
      </c>
      <c r="K310" t="str">
        <v/>
      </c>
      <c r="L310" t="str">
        <f>IF(ISNUMBER('formatted results'!V310),SUM('formatted results'!V310:X310),"")</f>
        <v/>
      </c>
    </row>
    <row r="311" spans="1:12" x14ac:dyDescent="0.2">
      <c r="A311" s="19">
        <v>2306.0151500000002</v>
      </c>
      <c r="B311" s="6" t="s">
        <v>147</v>
      </c>
      <c r="F311">
        <v>0</v>
      </c>
      <c r="G311">
        <f>IF(ISNUMBER('formatted results'!AI311),SUM('formatted results'!AI311:AK311),"")</f>
        <v>2</v>
      </c>
      <c r="K311">
        <v>0</v>
      </c>
      <c r="L311">
        <f>IF(ISNUMBER('formatted results'!V311),SUM('formatted results'!V311:X311),"")</f>
        <v>2</v>
      </c>
    </row>
    <row r="312" spans="1:12" x14ac:dyDescent="0.2">
      <c r="A312" s="19">
        <v>2306.0016500000002</v>
      </c>
      <c r="B312" s="6" t="s">
        <v>329</v>
      </c>
      <c r="F312">
        <v>0</v>
      </c>
      <c r="G312">
        <f>IF(ISNUMBER('formatted results'!AI312),SUM('formatted results'!AI312:AK312),"")</f>
        <v>2</v>
      </c>
      <c r="J312" t="s">
        <v>639</v>
      </c>
      <c r="K312">
        <v>1</v>
      </c>
      <c r="L312">
        <f>IF(ISNUMBER('formatted results'!V312),SUM('formatted results'!V312:X312),"")</f>
        <v>2</v>
      </c>
    </row>
    <row r="313" spans="1:12" x14ac:dyDescent="0.2">
      <c r="A313" s="19">
        <v>2306.0000300000002</v>
      </c>
      <c r="B313" s="6" t="s">
        <v>162</v>
      </c>
      <c r="F313">
        <v>0</v>
      </c>
      <c r="G313">
        <f>IF(ISNUMBER('formatted results'!AI313),SUM('formatted results'!AI313:AK313),"")</f>
        <v>0</v>
      </c>
      <c r="K313">
        <v>0</v>
      </c>
      <c r="L313">
        <f>IF(ISNUMBER('formatted results'!V313),SUM('formatted results'!V313:X313),"")</f>
        <v>0</v>
      </c>
    </row>
    <row r="314" spans="1:12" x14ac:dyDescent="0.2">
      <c r="A314" s="19">
        <v>2306.0002599999998</v>
      </c>
      <c r="B314" s="6" t="s">
        <v>162</v>
      </c>
      <c r="C314" t="s">
        <v>612</v>
      </c>
      <c r="F314">
        <v>1</v>
      </c>
      <c r="G314">
        <f>IF(ISNUMBER('formatted results'!AI314),SUM('formatted results'!AI314:AK314),"")</f>
        <v>0</v>
      </c>
      <c r="K314">
        <v>0</v>
      </c>
      <c r="L314">
        <f>IF(ISNUMBER('formatted results'!V314),SUM('formatted results'!V314:X314),"")</f>
        <v>0</v>
      </c>
    </row>
    <row r="315" spans="1:12" x14ac:dyDescent="0.2">
      <c r="A315" s="19">
        <v>2306.0003900000002</v>
      </c>
      <c r="B315" s="6" t="s">
        <v>447</v>
      </c>
      <c r="F315">
        <v>0</v>
      </c>
      <c r="G315">
        <f>IF(ISNUMBER('formatted results'!AI315),SUM('formatted results'!AI315:AK315),"")</f>
        <v>2</v>
      </c>
      <c r="K315">
        <v>0</v>
      </c>
      <c r="L315">
        <f>IF(ISNUMBER('formatted results'!V315),SUM('formatted results'!V315:X315),"")</f>
        <v>2</v>
      </c>
    </row>
    <row r="316" spans="1:12" x14ac:dyDescent="0.2">
      <c r="A316" s="19">
        <v>2306.0043099999998</v>
      </c>
      <c r="B316" s="6" t="s">
        <v>456</v>
      </c>
      <c r="C316" t="s">
        <v>644</v>
      </c>
      <c r="F316">
        <v>0</v>
      </c>
      <c r="G316">
        <f>IF(ISNUMBER('formatted results'!AI316),SUM('formatted results'!AI316:AK316),"")</f>
        <v>1</v>
      </c>
      <c r="K316">
        <v>0</v>
      </c>
      <c r="L316">
        <f>IF(ISNUMBER('formatted results'!V316),SUM('formatted results'!V316:X316),"")</f>
        <v>1</v>
      </c>
    </row>
    <row r="317" spans="1:12" x14ac:dyDescent="0.2">
      <c r="A317" s="19">
        <v>2306.0088599999999</v>
      </c>
      <c r="B317" s="6" t="s">
        <v>456</v>
      </c>
      <c r="F317">
        <v>0</v>
      </c>
      <c r="G317">
        <f>IF(ISNUMBER('formatted results'!AI317),SUM('formatted results'!AI317:AK317),"")</f>
        <v>0</v>
      </c>
      <c r="K317">
        <v>0</v>
      </c>
      <c r="L317">
        <f>IF(ISNUMBER('formatted results'!V317),SUM('formatted results'!V317:X317),"")</f>
        <v>0</v>
      </c>
    </row>
    <row r="318" spans="1:12" x14ac:dyDescent="0.2">
      <c r="A318" s="19">
        <v>2306.0000399999999</v>
      </c>
      <c r="B318" s="6" t="s">
        <v>138</v>
      </c>
      <c r="F318">
        <v>0</v>
      </c>
      <c r="G318">
        <f>IF(ISNUMBER('formatted results'!AI318),SUM('formatted results'!AI318:AK318),"")</f>
        <v>0</v>
      </c>
      <c r="K318">
        <v>0</v>
      </c>
      <c r="L318">
        <f>IF(ISNUMBER('formatted results'!V318),SUM('formatted results'!V318:X318),"")</f>
        <v>0</v>
      </c>
    </row>
    <row r="319" spans="1:12" x14ac:dyDescent="0.2">
      <c r="A319" s="19">
        <v>2306.00047</v>
      </c>
      <c r="B319" s="6" t="s">
        <v>138</v>
      </c>
      <c r="C319" t="s">
        <v>612</v>
      </c>
      <c r="F319">
        <v>1</v>
      </c>
      <c r="G319">
        <f>IF(ISNUMBER('formatted results'!AI319),SUM('formatted results'!AI319:AK319),"")</f>
        <v>0</v>
      </c>
      <c r="K319">
        <v>0</v>
      </c>
      <c r="L319">
        <f>IF(ISNUMBER('formatted results'!V319),SUM('formatted results'!V319:X319),"")</f>
        <v>0</v>
      </c>
    </row>
    <row r="320" spans="1:12" x14ac:dyDescent="0.2">
      <c r="A320" s="19">
        <v>2306.0010400000001</v>
      </c>
      <c r="B320" s="6" t="s">
        <v>138</v>
      </c>
      <c r="F320">
        <v>0</v>
      </c>
      <c r="G320">
        <f>IF(ISNUMBER('formatted results'!AI320),SUM('formatted results'!AI320:AK320),"")</f>
        <v>0</v>
      </c>
      <c r="K320">
        <v>0</v>
      </c>
      <c r="L320">
        <f>IF(ISNUMBER('formatted results'!V320),SUM('formatted results'!V320:X320),"")</f>
        <v>0</v>
      </c>
    </row>
    <row r="321" spans="1:13" x14ac:dyDescent="0.2">
      <c r="A321" s="19">
        <v>2306.0041999999999</v>
      </c>
      <c r="B321" s="6" t="s">
        <v>138</v>
      </c>
      <c r="F321">
        <v>0</v>
      </c>
      <c r="G321">
        <f>IF(ISNUMBER('formatted results'!AI321),SUM('formatted results'!AI321:AK321),"")</f>
        <v>0</v>
      </c>
      <c r="I321" t="s">
        <v>613</v>
      </c>
      <c r="K321">
        <v>0</v>
      </c>
      <c r="L321">
        <f>IF(ISNUMBER('formatted results'!V321),SUM('formatted results'!V321:X321),"")</f>
        <v>0</v>
      </c>
      <c r="M321" t="s">
        <v>640</v>
      </c>
    </row>
    <row r="322" spans="1:13" x14ac:dyDescent="0.2">
      <c r="A322" s="19">
        <v>2306.01028</v>
      </c>
      <c r="B322" s="6" t="s">
        <v>138</v>
      </c>
      <c r="F322">
        <v>0</v>
      </c>
      <c r="G322">
        <f>IF(ISNUMBER('formatted results'!AI322),SUM('formatted results'!AI322:AK322),"")</f>
        <v>0</v>
      </c>
      <c r="K322">
        <v>0</v>
      </c>
      <c r="L322">
        <f>IF(ISNUMBER('formatted results'!V322),SUM('formatted results'!V322:X322),"")</f>
        <v>0</v>
      </c>
    </row>
    <row r="323" spans="1:13" x14ac:dyDescent="0.2">
      <c r="A323" s="19">
        <v>2306.0179699999999</v>
      </c>
      <c r="B323" s="6" t="s">
        <v>138</v>
      </c>
      <c r="F323">
        <v>0</v>
      </c>
      <c r="G323">
        <f>IF(ISNUMBER('formatted results'!AI323),SUM('formatted results'!AI323:AK323),"")</f>
        <v>0</v>
      </c>
      <c r="K323">
        <v>0</v>
      </c>
      <c r="L323">
        <f>IF(ISNUMBER('formatted results'!V323),SUM('formatted results'!V323:X323),"")</f>
        <v>0</v>
      </c>
    </row>
    <row r="324" spans="1:13" x14ac:dyDescent="0.2">
      <c r="A324" s="19">
        <v>2306.0349000000001</v>
      </c>
      <c r="B324" s="6" t="s">
        <v>138</v>
      </c>
      <c r="F324">
        <v>0</v>
      </c>
      <c r="G324">
        <f>IF(ISNUMBER('formatted results'!AI324),SUM('formatted results'!AI324:AK324),"")</f>
        <v>0</v>
      </c>
      <c r="K324">
        <v>0</v>
      </c>
      <c r="L324">
        <f>IF(ISNUMBER('formatted results'!V324),SUM('formatted results'!V324:X324),"")</f>
        <v>0</v>
      </c>
    </row>
    <row r="325" spans="1:13" x14ac:dyDescent="0.2">
      <c r="A325" s="19">
        <v>2306.0432700000001</v>
      </c>
      <c r="B325" s="6" t="s">
        <v>138</v>
      </c>
      <c r="F325">
        <v>0</v>
      </c>
      <c r="G325">
        <f>IF(ISNUMBER('formatted results'!AI325),SUM('formatted results'!AI325:AK325),"")</f>
        <v>0</v>
      </c>
      <c r="K325">
        <v>0</v>
      </c>
      <c r="L325">
        <f>IF(ISNUMBER('formatted results'!V325),SUM('formatted results'!V325:X325),"")</f>
        <v>0</v>
      </c>
    </row>
    <row r="326" spans="1:13" x14ac:dyDescent="0.2">
      <c r="A326" s="19">
        <v>2306.0017899999998</v>
      </c>
      <c r="B326" s="6" t="s">
        <v>86</v>
      </c>
      <c r="F326" t="str">
        <v/>
      </c>
      <c r="G326" t="str">
        <f>IF(ISNUMBER('formatted results'!AI326),SUM('formatted results'!AI326:AK326),"")</f>
        <v/>
      </c>
      <c r="K326" t="str">
        <v/>
      </c>
      <c r="L326" t="str">
        <f>IF(ISNUMBER('formatted results'!V326),SUM('formatted results'!V326:X326),"")</f>
        <v/>
      </c>
    </row>
    <row r="327" spans="1:13" x14ac:dyDescent="0.2">
      <c r="A327" s="19">
        <v>2306.1384800000001</v>
      </c>
      <c r="B327" s="6" t="s">
        <v>411</v>
      </c>
      <c r="F327" t="str">
        <v/>
      </c>
      <c r="G327" t="str">
        <f>IF(ISNUMBER('formatted results'!AI327),SUM('formatted results'!AI327:AK327),"")</f>
        <v/>
      </c>
      <c r="K327" t="str">
        <v/>
      </c>
      <c r="L327" t="str">
        <f>IF(ISNUMBER('formatted results'!V327),SUM('formatted results'!V327:X327),"")</f>
        <v/>
      </c>
    </row>
    <row r="328" spans="1:13" x14ac:dyDescent="0.2">
      <c r="A328" s="19">
        <v>2306.1322599999999</v>
      </c>
      <c r="B328" s="6" t="s">
        <v>202</v>
      </c>
      <c r="F328" t="str">
        <v/>
      </c>
      <c r="G328" t="str">
        <f>IF(ISNUMBER('formatted results'!AI328),SUM('formatted results'!AI328:AK328),"")</f>
        <v/>
      </c>
      <c r="K328" t="str">
        <v/>
      </c>
      <c r="L328" t="str">
        <f>IF(ISNUMBER('formatted results'!V328),SUM('formatted results'!V328:X328),"")</f>
        <v/>
      </c>
    </row>
    <row r="329" spans="1:13" x14ac:dyDescent="0.2">
      <c r="A329" s="19">
        <v>2306.0537899999999</v>
      </c>
      <c r="B329" s="6" t="s">
        <v>421</v>
      </c>
      <c r="F329" t="str">
        <v/>
      </c>
      <c r="G329" t="str">
        <f>IF(ISNUMBER('formatted results'!AI329),SUM('formatted results'!AI329:AK329),"")</f>
        <v/>
      </c>
      <c r="K329" t="str">
        <v/>
      </c>
      <c r="L329" t="str">
        <f>IF(ISNUMBER('formatted results'!V329),SUM('formatted results'!V329:X329),"")</f>
        <v/>
      </c>
    </row>
    <row r="330" spans="1:13" x14ac:dyDescent="0.2">
      <c r="A330" s="19">
        <v>2306.0002199999999</v>
      </c>
      <c r="B330" s="6" t="s">
        <v>121</v>
      </c>
      <c r="F330">
        <v>0</v>
      </c>
      <c r="G330">
        <f>IF(ISNUMBER('formatted results'!AI330),SUM('formatted results'!AI330:AK330),"")</f>
        <v>0</v>
      </c>
      <c r="K330">
        <v>0</v>
      </c>
      <c r="L330">
        <f>IF(ISNUMBER('formatted results'!V330),SUM('formatted results'!V330:X330),"")</f>
        <v>1</v>
      </c>
    </row>
    <row r="331" spans="1:13" x14ac:dyDescent="0.2">
      <c r="A331" s="19">
        <v>2306.0004899999999</v>
      </c>
      <c r="B331" s="6" t="s">
        <v>121</v>
      </c>
      <c r="F331">
        <v>0</v>
      </c>
      <c r="G331">
        <f>IF(ISNUMBER('formatted results'!AI331),SUM('formatted results'!AI331:AK331),"")</f>
        <v>0</v>
      </c>
      <c r="K331">
        <v>0</v>
      </c>
      <c r="L331">
        <f>IF(ISNUMBER('formatted results'!V331),SUM('formatted results'!V331:X331),"")</f>
        <v>0</v>
      </c>
    </row>
    <row r="332" spans="1:13" x14ac:dyDescent="0.2">
      <c r="A332" s="19">
        <v>2306.0005999999998</v>
      </c>
      <c r="B332" s="6" t="s">
        <v>121</v>
      </c>
      <c r="C332" t="s">
        <v>612</v>
      </c>
      <c r="F332">
        <v>1</v>
      </c>
      <c r="G332">
        <f>IF(ISNUMBER('formatted results'!AI332),SUM('formatted results'!AI332:AK332),"")</f>
        <v>2</v>
      </c>
      <c r="K332">
        <v>0</v>
      </c>
      <c r="L332">
        <f>IF(ISNUMBER('formatted results'!V332),SUM('formatted results'!V332:X332),"")</f>
        <v>0</v>
      </c>
    </row>
    <row r="333" spans="1:13" x14ac:dyDescent="0.2">
      <c r="A333" s="19">
        <v>2306.0007599999999</v>
      </c>
      <c r="B333" s="6" t="s">
        <v>121</v>
      </c>
      <c r="F333">
        <v>0</v>
      </c>
      <c r="G333">
        <f>IF(ISNUMBER('formatted results'!AI333),SUM('formatted results'!AI333:AK333),"")</f>
        <v>0</v>
      </c>
      <c r="K333">
        <v>0</v>
      </c>
      <c r="L333">
        <f>IF(ISNUMBER('formatted results'!V333),SUM('formatted results'!V333:X333),"")</f>
        <v>0</v>
      </c>
    </row>
    <row r="334" spans="1:13" x14ac:dyDescent="0.2">
      <c r="A334" s="19">
        <v>2306.0008400000002</v>
      </c>
      <c r="B334" s="6" t="s">
        <v>121</v>
      </c>
      <c r="F334">
        <v>0</v>
      </c>
      <c r="G334">
        <f>IF(ISNUMBER('formatted results'!AI334),SUM('formatted results'!AI334:AK334),"")</f>
        <v>2</v>
      </c>
      <c r="K334">
        <v>0</v>
      </c>
      <c r="L334">
        <f>IF(ISNUMBER('formatted results'!V334),SUM('formatted results'!V334:X334),"")</f>
        <v>0</v>
      </c>
    </row>
    <row r="335" spans="1:13" x14ac:dyDescent="0.2">
      <c r="A335" s="19">
        <v>2306.0013100000001</v>
      </c>
      <c r="B335" s="6" t="s">
        <v>121</v>
      </c>
      <c r="C335" t="s">
        <v>644</v>
      </c>
      <c r="F335">
        <v>0</v>
      </c>
      <c r="G335">
        <f>IF(ISNUMBER('formatted results'!AI335),SUM('formatted results'!AI335:AK335),"")</f>
        <v>0</v>
      </c>
      <c r="K335">
        <v>0</v>
      </c>
      <c r="L335">
        <f>IF(ISNUMBER('formatted results'!V335),SUM('formatted results'!V335:X335),"")</f>
        <v>0</v>
      </c>
    </row>
    <row r="336" spans="1:13" x14ac:dyDescent="0.2">
      <c r="A336" s="19">
        <v>2306.0028699999998</v>
      </c>
      <c r="B336" s="6" t="s">
        <v>121</v>
      </c>
      <c r="F336">
        <v>0</v>
      </c>
      <c r="G336">
        <f>IF(ISNUMBER('formatted results'!AI336),SUM('formatted results'!AI336:AK336),"")</f>
        <v>0</v>
      </c>
      <c r="K336">
        <v>0</v>
      </c>
      <c r="L336">
        <f>IF(ISNUMBER('formatted results'!V336),SUM('formatted results'!V336:X336),"")</f>
        <v>0</v>
      </c>
    </row>
    <row r="337" spans="1:12" x14ac:dyDescent="0.2">
      <c r="A337" s="19">
        <v>2306.0038800000002</v>
      </c>
      <c r="B337" s="6" t="s">
        <v>121</v>
      </c>
      <c r="F337">
        <v>1</v>
      </c>
      <c r="G337">
        <f>IF(ISNUMBER('formatted results'!AI337),SUM('formatted results'!AI337:AK337),"")</f>
        <v>0</v>
      </c>
      <c r="K337">
        <v>0</v>
      </c>
      <c r="L337">
        <f>IF(ISNUMBER('formatted results'!V337),SUM('formatted results'!V337:X337),"")</f>
        <v>0</v>
      </c>
    </row>
    <row r="338" spans="1:12" x14ac:dyDescent="0.2">
      <c r="A338" s="19">
        <v>2306.0193300000001</v>
      </c>
      <c r="B338" s="6" t="s">
        <v>232</v>
      </c>
      <c r="F338">
        <v>0</v>
      </c>
      <c r="G338">
        <f>IF(ISNUMBER('formatted results'!AI338),SUM('formatted results'!AI338:AK338),"")</f>
        <v>0</v>
      </c>
      <c r="K338">
        <v>0</v>
      </c>
      <c r="L338">
        <f>IF(ISNUMBER('formatted results'!V338),SUM('formatted results'!V338:X338),"")</f>
        <v>0</v>
      </c>
    </row>
    <row r="339" spans="1:12" x14ac:dyDescent="0.2">
      <c r="A339" s="19">
        <v>2306.01863</v>
      </c>
      <c r="B339" s="6" t="s">
        <v>85</v>
      </c>
      <c r="C339" t="s">
        <v>612</v>
      </c>
      <c r="F339">
        <v>0</v>
      </c>
      <c r="G339">
        <f>IF(ISNUMBER('formatted results'!AI339),SUM('formatted results'!AI339:AK339),"")</f>
        <v>2</v>
      </c>
      <c r="K339">
        <v>0</v>
      </c>
      <c r="L339">
        <f>IF(ISNUMBER('formatted results'!V339),SUM('formatted results'!V339:X339),"")</f>
        <v>2</v>
      </c>
    </row>
    <row r="340" spans="1:12" x14ac:dyDescent="0.2">
      <c r="A340" s="19">
        <v>2306.0218500000001</v>
      </c>
      <c r="B340" s="6" t="s">
        <v>85</v>
      </c>
      <c r="C340" t="s">
        <v>612</v>
      </c>
      <c r="F340">
        <v>0</v>
      </c>
      <c r="G340">
        <f>IF(ISNUMBER('formatted results'!AI340),SUM('formatted results'!AI340:AK340),"")</f>
        <v>1</v>
      </c>
      <c r="K340">
        <v>0</v>
      </c>
      <c r="L340">
        <f>IF(ISNUMBER('formatted results'!V340),SUM('formatted results'!V340:X340),"")</f>
        <v>0</v>
      </c>
    </row>
    <row r="341" spans="1:12" x14ac:dyDescent="0.2">
      <c r="A341" s="19">
        <v>2306.0057999999999</v>
      </c>
      <c r="B341" s="6" t="s">
        <v>394</v>
      </c>
      <c r="F341" t="str">
        <v/>
      </c>
      <c r="G341" t="str">
        <f>IF(ISNUMBER('formatted results'!AI341),SUM('formatted results'!AI341:AK341),"")</f>
        <v/>
      </c>
      <c r="K341" t="str">
        <v/>
      </c>
      <c r="L341" t="str">
        <f>IF(ISNUMBER('formatted results'!V341),SUM('formatted results'!V341:X341),"")</f>
        <v/>
      </c>
    </row>
    <row r="342" spans="1:12" x14ac:dyDescent="0.2">
      <c r="A342" s="19">
        <v>2306.0065500000001</v>
      </c>
      <c r="B342" s="6" t="s">
        <v>165</v>
      </c>
      <c r="E342" t="s">
        <v>641</v>
      </c>
      <c r="F342">
        <v>0</v>
      </c>
      <c r="G342">
        <f>IF(ISNUMBER('formatted results'!AI342),SUM('formatted results'!AI342:AK342),"")</f>
        <v>0</v>
      </c>
      <c r="K342">
        <v>0</v>
      </c>
      <c r="L342">
        <f>IF(ISNUMBER('formatted results'!V342),SUM('formatted results'!V342:X342),"")</f>
        <v>0</v>
      </c>
    </row>
    <row r="343" spans="1:12" x14ac:dyDescent="0.2">
      <c r="A343" s="19">
        <v>2306.00819</v>
      </c>
      <c r="B343" s="6" t="s">
        <v>522</v>
      </c>
      <c r="C343" t="s">
        <v>612</v>
      </c>
      <c r="F343">
        <v>0</v>
      </c>
      <c r="G343">
        <f>IF(ISNUMBER('formatted results'!AI343),SUM('formatted results'!AI343:AK343),"")</f>
        <v>0</v>
      </c>
      <c r="K343">
        <v>0</v>
      </c>
      <c r="L343">
        <f>IF(ISNUMBER('formatted results'!V343),SUM('formatted results'!V343:X343),"")</f>
        <v>0</v>
      </c>
    </row>
    <row r="344" spans="1:12" x14ac:dyDescent="0.2">
      <c r="A344" s="19">
        <v>2306.06151</v>
      </c>
      <c r="B344" s="6" t="s">
        <v>189</v>
      </c>
      <c r="F344">
        <v>0</v>
      </c>
      <c r="G344">
        <f>IF(ISNUMBER('formatted results'!AI344),SUM('formatted results'!AI344:AK344),"")</f>
        <v>0</v>
      </c>
      <c r="K344">
        <v>0</v>
      </c>
      <c r="L344">
        <f>IF(ISNUMBER('formatted results'!V344),SUM('formatted results'!V344:X344),"")</f>
        <v>0</v>
      </c>
    </row>
    <row r="345" spans="1:12" x14ac:dyDescent="0.2">
      <c r="A345" s="19">
        <v>2306.01935</v>
      </c>
      <c r="B345" s="6" t="s">
        <v>259</v>
      </c>
      <c r="F345">
        <v>1</v>
      </c>
      <c r="G345">
        <f>IF(ISNUMBER('formatted results'!AI345),SUM('formatted results'!AI345:AK345),"")</f>
        <v>0</v>
      </c>
      <c r="K345">
        <v>0</v>
      </c>
      <c r="L345">
        <f>IF(ISNUMBER('formatted results'!V345),SUM('formatted results'!V345:X345),"")</f>
        <v>0</v>
      </c>
    </row>
    <row r="346" spans="1:12" x14ac:dyDescent="0.2">
      <c r="A346" s="19">
        <v>2306.00263</v>
      </c>
      <c r="B346" s="6" t="s">
        <v>178</v>
      </c>
      <c r="C346" t="s">
        <v>645</v>
      </c>
      <c r="F346">
        <v>0</v>
      </c>
      <c r="G346">
        <f>IF(ISNUMBER('formatted results'!AI346),SUM('formatted results'!AI346:AK346),"")</f>
        <v>0</v>
      </c>
      <c r="K346">
        <v>0</v>
      </c>
      <c r="L346">
        <f>IF(ISNUMBER('formatted results'!V346),SUM('formatted results'!V346:X346),"")</f>
        <v>0</v>
      </c>
    </row>
    <row r="347" spans="1:12" x14ac:dyDescent="0.2">
      <c r="A347" s="19">
        <v>2306.0130800000002</v>
      </c>
      <c r="B347" s="6" t="s">
        <v>353</v>
      </c>
      <c r="E347" t="s">
        <v>642</v>
      </c>
      <c r="F347">
        <v>0</v>
      </c>
      <c r="G347">
        <f>IF(ISNUMBER('formatted results'!AI347),SUM('formatted results'!AI347:AK347),"")</f>
        <v>0</v>
      </c>
      <c r="J347" t="s">
        <v>642</v>
      </c>
      <c r="K347">
        <v>0</v>
      </c>
      <c r="L347">
        <f>IF(ISNUMBER('formatted results'!V347),SUM('formatted results'!V347:X347),"")</f>
        <v>0</v>
      </c>
    </row>
    <row r="348" spans="1:12" x14ac:dyDescent="0.2">
      <c r="A348" s="19">
        <v>2306.01629</v>
      </c>
      <c r="B348" s="6" t="s">
        <v>353</v>
      </c>
      <c r="F348">
        <v>0</v>
      </c>
      <c r="G348">
        <f>IF(ISNUMBER('formatted results'!AI348),SUM('formatted results'!AI348:AK348),"")</f>
        <v>0</v>
      </c>
      <c r="K348">
        <v>0</v>
      </c>
      <c r="L348">
        <f>IF(ISNUMBER('formatted results'!V348),SUM('formatted results'!V348:X348),"")</f>
        <v>0</v>
      </c>
    </row>
    <row r="349" spans="1:12" x14ac:dyDescent="0.2">
      <c r="A349" s="19">
        <v>2306.0194900000001</v>
      </c>
      <c r="B349" s="6" t="s">
        <v>353</v>
      </c>
      <c r="F349" t="str">
        <v/>
      </c>
      <c r="G349" t="str">
        <f>IF(ISNUMBER('formatted results'!AI349),SUM('formatted results'!AI349:AK349),"")</f>
        <v/>
      </c>
      <c r="K349" t="str">
        <v/>
      </c>
      <c r="L349" t="str">
        <f>IF(ISNUMBER('formatted results'!V349),SUM('formatted results'!V349:X349),"")</f>
        <v/>
      </c>
    </row>
    <row r="350" spans="1:12" x14ac:dyDescent="0.2">
      <c r="A350" s="19">
        <v>2306.02394</v>
      </c>
      <c r="B350" s="6" t="s">
        <v>353</v>
      </c>
      <c r="F350" t="str">
        <v/>
      </c>
      <c r="G350" t="str">
        <f>IF(ISNUMBER('formatted results'!AI350),SUM('formatted results'!AI350:AK350),"")</f>
        <v/>
      </c>
      <c r="K350" t="str">
        <v/>
      </c>
      <c r="L350" t="str">
        <f>IF(ISNUMBER('formatted results'!V350),SUM('formatted results'!V350:X350),"")</f>
        <v/>
      </c>
    </row>
    <row r="351" spans="1:12" x14ac:dyDescent="0.2">
      <c r="A351" s="19">
        <v>2306.03766</v>
      </c>
      <c r="B351" s="6" t="s">
        <v>353</v>
      </c>
      <c r="F351">
        <v>0</v>
      </c>
      <c r="G351">
        <f>IF(ISNUMBER('formatted results'!AI351),SUM('formatted results'!AI351:AK351),"")</f>
        <v>0</v>
      </c>
      <c r="I351" t="s">
        <v>613</v>
      </c>
      <c r="K351">
        <v>0</v>
      </c>
      <c r="L351">
        <f>IF(ISNUMBER('formatted results'!V351),SUM('formatted results'!V351:X351),"")</f>
        <v>0</v>
      </c>
    </row>
    <row r="352" spans="1:12" x14ac:dyDescent="0.2">
      <c r="A352" s="19">
        <v>2306.10905</v>
      </c>
      <c r="B352" s="6" t="s">
        <v>353</v>
      </c>
      <c r="F352">
        <v>0</v>
      </c>
      <c r="G352">
        <f>IF(ISNUMBER('formatted results'!AI352),SUM('formatted results'!AI352:AK352),"")</f>
        <v>2</v>
      </c>
      <c r="K352">
        <v>0</v>
      </c>
      <c r="L352">
        <f>IF(ISNUMBER('formatted results'!V352),SUM('formatted results'!V352:X352),"")</f>
        <v>2</v>
      </c>
    </row>
    <row r="353" spans="1:12" x14ac:dyDescent="0.2">
      <c r="A353" s="19">
        <v>2306.1094899999998</v>
      </c>
      <c r="B353" s="6" t="s">
        <v>353</v>
      </c>
      <c r="F353">
        <v>0</v>
      </c>
      <c r="G353">
        <f>IF(ISNUMBER('formatted results'!AI353),SUM('formatted results'!AI353:AK353),"")</f>
        <v>2</v>
      </c>
      <c r="K353">
        <v>0</v>
      </c>
      <c r="L353">
        <f>IF(ISNUMBER('formatted results'!V353),SUM('formatted results'!V353:X353),"")</f>
        <v>2</v>
      </c>
    </row>
    <row r="354" spans="1:12" x14ac:dyDescent="0.2">
      <c r="A354" s="19">
        <v>2306.0005700000002</v>
      </c>
      <c r="B354" s="6" t="s">
        <v>103</v>
      </c>
      <c r="F354" t="str">
        <v/>
      </c>
      <c r="G354" t="str">
        <f>IF(ISNUMBER('formatted results'!AI354),SUM('formatted results'!AI354:AK354),"")</f>
        <v/>
      </c>
      <c r="K354" t="str">
        <v/>
      </c>
      <c r="L354" t="str">
        <f>IF(ISNUMBER('formatted results'!V354),SUM('formatted results'!V354:X354),"")</f>
        <v/>
      </c>
    </row>
    <row r="355" spans="1:12" x14ac:dyDescent="0.2">
      <c r="A355" s="19">
        <v>2306.0006199999998</v>
      </c>
      <c r="B355" s="6" t="s">
        <v>103</v>
      </c>
      <c r="F355">
        <v>0</v>
      </c>
      <c r="G355">
        <f>IF(ISNUMBER('formatted results'!AI355),SUM('formatted results'!AI355:AK355),"")</f>
        <v>0</v>
      </c>
      <c r="K355">
        <v>0</v>
      </c>
      <c r="L355">
        <f>IF(ISNUMBER('formatted results'!V355),SUM('formatted results'!V355:X355),"")</f>
        <v>0</v>
      </c>
    </row>
    <row r="356" spans="1:12" x14ac:dyDescent="0.2">
      <c r="A356" s="19">
        <v>2306.0007799999998</v>
      </c>
      <c r="B356" s="6" t="s">
        <v>103</v>
      </c>
      <c r="F356">
        <v>0</v>
      </c>
      <c r="G356">
        <f>IF(ISNUMBER('formatted results'!AI356),SUM('formatted results'!AI356:AK356),"")</f>
        <v>2</v>
      </c>
      <c r="K356">
        <v>0</v>
      </c>
      <c r="L356">
        <f>IF(ISNUMBER('formatted results'!V356),SUM('formatted results'!V356:X356),"")</f>
        <v>2</v>
      </c>
    </row>
    <row r="357" spans="1:12" x14ac:dyDescent="0.2">
      <c r="A357" s="19">
        <v>2306.0013800000002</v>
      </c>
      <c r="B357" s="6" t="s">
        <v>103</v>
      </c>
      <c r="F357" t="str">
        <v/>
      </c>
      <c r="G357" t="str">
        <f>IF(ISNUMBER('formatted results'!AI357),SUM('formatted results'!AI357:AK357),"")</f>
        <v/>
      </c>
      <c r="K357" t="str">
        <v/>
      </c>
      <c r="L357" t="str">
        <f>IF(ISNUMBER('formatted results'!V357),SUM('formatted results'!V357:X357),"")</f>
        <v/>
      </c>
    </row>
    <row r="358" spans="1:12" x14ac:dyDescent="0.2">
      <c r="A358" s="19">
        <v>2306.0013899999999</v>
      </c>
      <c r="B358" s="6" t="s">
        <v>103</v>
      </c>
      <c r="F358" t="str">
        <v/>
      </c>
      <c r="G358" t="str">
        <f>IF(ISNUMBER('formatted results'!AI358),SUM('formatted results'!AI358:AK358),"")</f>
        <v/>
      </c>
      <c r="K358" t="str">
        <v/>
      </c>
      <c r="L358" t="str">
        <f>IF(ISNUMBER('formatted results'!V358),SUM('formatted results'!V358:X358),"")</f>
        <v/>
      </c>
    </row>
    <row r="359" spans="1:12" x14ac:dyDescent="0.2">
      <c r="A359" s="19">
        <v>2306.0019299999999</v>
      </c>
      <c r="B359" s="6" t="s">
        <v>103</v>
      </c>
      <c r="F359">
        <v>0</v>
      </c>
      <c r="G359">
        <f>IF(ISNUMBER('formatted results'!AI359),SUM('formatted results'!AI359:AK359),"")</f>
        <v>0</v>
      </c>
      <c r="K359">
        <v>0</v>
      </c>
      <c r="L359">
        <f>IF(ISNUMBER('formatted results'!V359),SUM('formatted results'!V359:X359),"")</f>
        <v>0</v>
      </c>
    </row>
    <row r="360" spans="1:12" x14ac:dyDescent="0.2">
      <c r="A360" s="19">
        <v>2306.00218</v>
      </c>
      <c r="B360" s="6" t="s">
        <v>103</v>
      </c>
      <c r="F360">
        <v>0</v>
      </c>
      <c r="G360">
        <f>IF(ISNUMBER('formatted results'!AI360),SUM('formatted results'!AI360:AK360),"")</f>
        <v>0</v>
      </c>
      <c r="K360">
        <v>0</v>
      </c>
      <c r="L360">
        <f>IF(ISNUMBER('formatted results'!V360),SUM('formatted results'!V360:X360),"")</f>
        <v>0</v>
      </c>
    </row>
    <row r="361" spans="1:12" x14ac:dyDescent="0.2">
      <c r="A361" s="19">
        <v>2306.0025000000001</v>
      </c>
      <c r="B361" s="6" t="s">
        <v>103</v>
      </c>
      <c r="F361">
        <v>0</v>
      </c>
      <c r="G361">
        <f>IF(ISNUMBER('formatted results'!AI361),SUM('formatted results'!AI361:AK361),"")</f>
        <v>1</v>
      </c>
      <c r="K361">
        <v>0</v>
      </c>
      <c r="L361">
        <f>IF(ISNUMBER('formatted results'!V361),SUM('formatted results'!V361:X361),"")</f>
        <v>1</v>
      </c>
    </row>
    <row r="362" spans="1:12" x14ac:dyDescent="0.2">
      <c r="A362" s="19">
        <v>2306.0032200000001</v>
      </c>
      <c r="B362" s="6" t="s">
        <v>103</v>
      </c>
      <c r="F362" t="str">
        <v/>
      </c>
      <c r="G362" t="str">
        <f>IF(ISNUMBER('formatted results'!AI362),SUM('formatted results'!AI362:AK362),"")</f>
        <v/>
      </c>
      <c r="K362" t="str">
        <v/>
      </c>
      <c r="L362" t="str">
        <f>IF(ISNUMBER('formatted results'!V362),SUM('formatted results'!V362:X362),"")</f>
        <v/>
      </c>
    </row>
    <row r="363" spans="1:12" x14ac:dyDescent="0.2">
      <c r="A363" s="19">
        <v>2306.0035899999998</v>
      </c>
      <c r="B363" s="6" t="s">
        <v>103</v>
      </c>
      <c r="F363">
        <v>0</v>
      </c>
      <c r="G363">
        <f>IF(ISNUMBER('formatted results'!AI363),SUM('formatted results'!AI363:AK363),"")</f>
        <v>0</v>
      </c>
      <c r="K363">
        <v>0</v>
      </c>
      <c r="L363">
        <f>IF(ISNUMBER('formatted results'!V363),SUM('formatted results'!V363:X363),"")</f>
        <v>0</v>
      </c>
    </row>
    <row r="364" spans="1:12" x14ac:dyDescent="0.2">
      <c r="A364" s="19">
        <v>2306.0039400000001</v>
      </c>
      <c r="B364" s="6" t="s">
        <v>103</v>
      </c>
      <c r="F364">
        <v>0</v>
      </c>
      <c r="G364">
        <f>IF(ISNUMBER('formatted results'!AI364),SUM('formatted results'!AI364:AK364),"")</f>
        <v>2</v>
      </c>
      <c r="K364">
        <v>0</v>
      </c>
      <c r="L364">
        <f>IF(ISNUMBER('formatted results'!V364),SUM('formatted results'!V364:X364),"")</f>
        <v>2</v>
      </c>
    </row>
    <row r="365" spans="1:12" x14ac:dyDescent="0.2">
      <c r="A365" s="19">
        <v>2306.0042199999998</v>
      </c>
      <c r="B365" s="6" t="s">
        <v>103</v>
      </c>
      <c r="F365">
        <v>0</v>
      </c>
      <c r="G365">
        <f>IF(ISNUMBER('formatted results'!AI365),SUM('formatted results'!AI365:AK365),"")</f>
        <v>0</v>
      </c>
      <c r="K365">
        <v>0</v>
      </c>
      <c r="L365">
        <f>IF(ISNUMBER('formatted results'!V365),SUM('formatted results'!V365:X365),"")</f>
        <v>0</v>
      </c>
    </row>
    <row r="366" spans="1:12" x14ac:dyDescent="0.2">
      <c r="A366" s="19">
        <v>2306.0042899999999</v>
      </c>
      <c r="B366" s="6" t="s">
        <v>103</v>
      </c>
      <c r="F366" t="str">
        <v/>
      </c>
      <c r="G366" t="str">
        <f>IF(ISNUMBER('formatted results'!AI366),SUM('formatted results'!AI366:AK366),"")</f>
        <v/>
      </c>
      <c r="K366" t="str">
        <v/>
      </c>
      <c r="L366" t="str">
        <f>IF(ISNUMBER('formatted results'!V366),SUM('formatted results'!V366:X366),"")</f>
        <v/>
      </c>
    </row>
    <row r="367" spans="1:12" x14ac:dyDescent="0.2">
      <c r="A367" s="19">
        <v>2306.0051199999998</v>
      </c>
      <c r="B367" s="6" t="s">
        <v>103</v>
      </c>
      <c r="F367">
        <v>0</v>
      </c>
      <c r="G367">
        <f>IF(ISNUMBER('formatted results'!AI367),SUM('formatted results'!AI367:AK367),"")</f>
        <v>0</v>
      </c>
      <c r="K367">
        <v>0</v>
      </c>
      <c r="L367">
        <f>IF(ISNUMBER('formatted results'!V367),SUM('formatted results'!V367:X367),"")</f>
        <v>0</v>
      </c>
    </row>
    <row r="368" spans="1:12" x14ac:dyDescent="0.2">
      <c r="A368" s="19">
        <v>2306.0088300000002</v>
      </c>
      <c r="B368" s="6" t="s">
        <v>103</v>
      </c>
      <c r="F368">
        <v>0</v>
      </c>
      <c r="G368">
        <f>IF(ISNUMBER('formatted results'!AI368),SUM('formatted results'!AI368:AK368),"")</f>
        <v>0</v>
      </c>
      <c r="K368">
        <v>0</v>
      </c>
      <c r="L368">
        <f>IF(ISNUMBER('formatted results'!V368),SUM('formatted results'!V368:X368),"")</f>
        <v>0</v>
      </c>
    </row>
    <row r="369" spans="1:12" x14ac:dyDescent="0.2">
      <c r="A369" s="19">
        <v>2306.009</v>
      </c>
      <c r="B369" s="6" t="s">
        <v>103</v>
      </c>
      <c r="F369">
        <v>0</v>
      </c>
      <c r="G369">
        <f>IF(ISNUMBER('formatted results'!AI369),SUM('formatted results'!AI369:AK369),"")</f>
        <v>2</v>
      </c>
      <c r="K369">
        <v>0</v>
      </c>
      <c r="L369">
        <f>IF(ISNUMBER('formatted results'!V369),SUM('formatted results'!V369:X369),"")</f>
        <v>2</v>
      </c>
    </row>
    <row r="370" spans="1:12" x14ac:dyDescent="0.2">
      <c r="A370" s="19">
        <v>2306.0099399999999</v>
      </c>
      <c r="B370" s="6" t="s">
        <v>103</v>
      </c>
      <c r="F370" t="str">
        <v/>
      </c>
      <c r="G370" t="str">
        <f>IF(ISNUMBER('formatted results'!AI370),SUM('formatted results'!AI370:AK370),"")</f>
        <v/>
      </c>
      <c r="K370" t="str">
        <v/>
      </c>
      <c r="L370" t="str">
        <f>IF(ISNUMBER('formatted results'!V370),SUM('formatted results'!V370:X370),"")</f>
        <v/>
      </c>
    </row>
    <row r="371" spans="1:12" x14ac:dyDescent="0.2">
      <c r="A371" s="19">
        <v>2306.0166100000001</v>
      </c>
      <c r="B371" s="6" t="s">
        <v>103</v>
      </c>
      <c r="F371">
        <v>0</v>
      </c>
      <c r="G371">
        <f>IF(ISNUMBER('formatted results'!AI371),SUM('formatted results'!AI371:AK371),"")</f>
        <v>0</v>
      </c>
      <c r="K371">
        <v>0</v>
      </c>
      <c r="L371">
        <f>IF(ISNUMBER('formatted results'!V371),SUM('formatted results'!V371:X371),"")</f>
        <v>0</v>
      </c>
    </row>
    <row r="372" spans="1:12" x14ac:dyDescent="0.2">
      <c r="A372" s="19">
        <v>2306.0180300000002</v>
      </c>
      <c r="B372" s="6" t="s">
        <v>103</v>
      </c>
      <c r="F372">
        <v>0</v>
      </c>
      <c r="G372">
        <f>IF(ISNUMBER('formatted results'!AI372),SUM('formatted results'!AI372:AK372),"")</f>
        <v>0</v>
      </c>
      <c r="K372">
        <v>0</v>
      </c>
      <c r="L372">
        <f>IF(ISNUMBER('formatted results'!V372),SUM('formatted results'!V372:X372),"")</f>
        <v>0</v>
      </c>
    </row>
    <row r="373" spans="1:12" x14ac:dyDescent="0.2">
      <c r="A373" s="19">
        <v>2306.0184199999999</v>
      </c>
      <c r="B373" s="6" t="s">
        <v>103</v>
      </c>
      <c r="F373">
        <v>0</v>
      </c>
      <c r="G373">
        <f>IF(ISNUMBER('formatted results'!AI373),SUM('formatted results'!AI373:AK373),"")</f>
        <v>0</v>
      </c>
      <c r="K373">
        <v>0</v>
      </c>
      <c r="L373">
        <f>IF(ISNUMBER('formatted results'!V373),SUM('formatted results'!V373:X373),"")</f>
        <v>0</v>
      </c>
    </row>
    <row r="374" spans="1:12" x14ac:dyDescent="0.2">
      <c r="A374" s="19">
        <v>2306.0420899999999</v>
      </c>
      <c r="B374" s="6" t="s">
        <v>103</v>
      </c>
      <c r="F374" t="str">
        <v/>
      </c>
      <c r="G374" t="str">
        <f>IF(ISNUMBER('formatted results'!AI374),SUM('formatted results'!AI374:AK374),"")</f>
        <v/>
      </c>
      <c r="K374" t="str">
        <v/>
      </c>
      <c r="L374" t="str">
        <f>IF(ISNUMBER('formatted results'!V374),SUM('formatted results'!V374:X374),"")</f>
        <v/>
      </c>
    </row>
    <row r="375" spans="1:12" x14ac:dyDescent="0.2">
      <c r="A375" s="19">
        <v>2306.0940799999998</v>
      </c>
      <c r="B375" s="6" t="s">
        <v>103</v>
      </c>
      <c r="F375">
        <v>0</v>
      </c>
      <c r="G375">
        <f>IF(ISNUMBER('formatted results'!AI375),SUM('formatted results'!AI375:AK375),"")</f>
        <v>0</v>
      </c>
      <c r="K375">
        <v>0</v>
      </c>
      <c r="L375">
        <f>IF(ISNUMBER('formatted results'!V375),SUM('formatted results'!V375:X375),"")</f>
        <v>0</v>
      </c>
    </row>
    <row r="376" spans="1:12" x14ac:dyDescent="0.2">
      <c r="A376" s="19">
        <v>2306.1638600000001</v>
      </c>
      <c r="B376" s="6" t="s">
        <v>103</v>
      </c>
      <c r="F376">
        <v>0</v>
      </c>
      <c r="G376">
        <f>IF(ISNUMBER('formatted results'!AI376),SUM('formatted results'!AI376:AK376),"")</f>
        <v>2</v>
      </c>
      <c r="K376">
        <v>0</v>
      </c>
      <c r="L376">
        <f>IF(ISNUMBER('formatted results'!V376),SUM('formatted results'!V376:X376),"")</f>
        <v>2</v>
      </c>
    </row>
    <row r="377" spans="1:12" x14ac:dyDescent="0.2">
      <c r="A377" s="19">
        <v>2306.0002800000002</v>
      </c>
      <c r="B377" s="6" t="s">
        <v>68</v>
      </c>
      <c r="F377">
        <v>0</v>
      </c>
      <c r="G377">
        <f>IF(ISNUMBER('formatted results'!AI377),SUM('formatted results'!AI377:AK377),"")</f>
        <v>0</v>
      </c>
      <c r="K377">
        <v>0</v>
      </c>
      <c r="L377">
        <f>IF(ISNUMBER('formatted results'!V377),SUM('formatted results'!V377:X377),"")</f>
        <v>0</v>
      </c>
    </row>
    <row r="378" spans="1:12" x14ac:dyDescent="0.2">
      <c r="A378" s="19">
        <v>2306.0004800000002</v>
      </c>
      <c r="B378" s="6" t="s">
        <v>68</v>
      </c>
      <c r="F378">
        <v>0</v>
      </c>
      <c r="G378">
        <f>IF(ISNUMBER('formatted results'!AI378),SUM('formatted results'!AI378:AK378),"")</f>
        <v>0</v>
      </c>
      <c r="I378" t="s">
        <v>613</v>
      </c>
      <c r="K378">
        <v>0</v>
      </c>
      <c r="L378">
        <f>IF(ISNUMBER('formatted results'!V378),SUM('formatted results'!V378:X378),"")</f>
        <v>0</v>
      </c>
    </row>
    <row r="379" spans="1:12" x14ac:dyDescent="0.2">
      <c r="A379" s="19">
        <v>2306.0005099999998</v>
      </c>
      <c r="B379" s="6" t="s">
        <v>68</v>
      </c>
      <c r="F379">
        <v>0</v>
      </c>
      <c r="G379">
        <f>IF(ISNUMBER('formatted results'!AI379),SUM('formatted results'!AI379:AK379),"")</f>
        <v>0</v>
      </c>
      <c r="K379">
        <v>0</v>
      </c>
      <c r="L379">
        <f>IF(ISNUMBER('formatted results'!V379),SUM('formatted results'!V379:X379),"")</f>
        <v>0</v>
      </c>
    </row>
    <row r="380" spans="1:12" x14ac:dyDescent="0.2">
      <c r="A380" s="19">
        <v>2306.00054</v>
      </c>
      <c r="B380" s="6" t="s">
        <v>68</v>
      </c>
      <c r="F380">
        <v>0</v>
      </c>
      <c r="G380">
        <f>IF(ISNUMBER('formatted results'!AI380),SUM('formatted results'!AI380:AK380),"")</f>
        <v>2</v>
      </c>
      <c r="K380">
        <v>0</v>
      </c>
      <c r="L380">
        <f>IF(ISNUMBER('formatted results'!V380),SUM('formatted results'!V380:X380),"")</f>
        <v>2</v>
      </c>
    </row>
    <row r="381" spans="1:12" x14ac:dyDescent="0.2">
      <c r="A381" s="19">
        <v>2306.00056</v>
      </c>
      <c r="B381" s="6" t="s">
        <v>68</v>
      </c>
      <c r="F381" t="str">
        <v/>
      </c>
      <c r="G381" t="str">
        <f>IF(ISNUMBER('formatted results'!AI381),SUM('formatted results'!AI381:AK381),"")</f>
        <v/>
      </c>
      <c r="K381" t="str">
        <v/>
      </c>
      <c r="L381" t="str">
        <f>IF(ISNUMBER('formatted results'!V381),SUM('formatted results'!V381:X381),"")</f>
        <v/>
      </c>
    </row>
    <row r="382" spans="1:12" x14ac:dyDescent="0.2">
      <c r="A382" s="19">
        <v>2306.0006400000002</v>
      </c>
      <c r="B382" s="6" t="s">
        <v>68</v>
      </c>
      <c r="F382">
        <v>0</v>
      </c>
      <c r="G382">
        <f>IF(ISNUMBER('formatted results'!AI382),SUM('formatted results'!AI382:AK382),"")</f>
        <v>0</v>
      </c>
      <c r="K382">
        <v>0</v>
      </c>
      <c r="L382">
        <f>IF(ISNUMBER('formatted results'!V382),SUM('formatted results'!V382:X382),"")</f>
        <v>0</v>
      </c>
    </row>
    <row r="383" spans="1:12" x14ac:dyDescent="0.2">
      <c r="A383" s="19">
        <v>2306.00072</v>
      </c>
      <c r="B383" s="6" t="s">
        <v>68</v>
      </c>
      <c r="F383">
        <v>0</v>
      </c>
      <c r="G383">
        <f>IF(ISNUMBER('formatted results'!AI383),SUM('formatted results'!AI383:AK383),"")</f>
        <v>2</v>
      </c>
      <c r="K383">
        <v>0</v>
      </c>
      <c r="L383">
        <f>IF(ISNUMBER('formatted results'!V383),SUM('formatted results'!V383:X383),"")</f>
        <v>2</v>
      </c>
    </row>
    <row r="384" spans="1:12" x14ac:dyDescent="0.2">
      <c r="A384" s="19">
        <v>2306.0007300000002</v>
      </c>
      <c r="B384" s="6" t="s">
        <v>68</v>
      </c>
      <c r="F384">
        <v>0</v>
      </c>
      <c r="G384">
        <f>IF(ISNUMBER('formatted results'!AI384),SUM('formatted results'!AI384:AK384),"")</f>
        <v>0</v>
      </c>
      <c r="K384">
        <v>0</v>
      </c>
      <c r="L384">
        <f>IF(ISNUMBER('formatted results'!V384),SUM('formatted results'!V384:X384),"")</f>
        <v>0</v>
      </c>
    </row>
    <row r="385" spans="1:12" x14ac:dyDescent="0.2">
      <c r="A385" s="19">
        <v>2306.00081</v>
      </c>
      <c r="B385" s="6" t="s">
        <v>68</v>
      </c>
      <c r="F385">
        <v>0</v>
      </c>
      <c r="G385">
        <f>IF(ISNUMBER('formatted results'!AI385),SUM('formatted results'!AI385:AK385),"")</f>
        <v>0</v>
      </c>
      <c r="K385">
        <v>0</v>
      </c>
      <c r="L385">
        <f>IF(ISNUMBER('formatted results'!V385),SUM('formatted results'!V385:X385),"")</f>
        <v>0</v>
      </c>
    </row>
    <row r="386" spans="1:12" x14ac:dyDescent="0.2">
      <c r="A386" s="19">
        <v>2306.0012299999999</v>
      </c>
      <c r="B386" s="6" t="s">
        <v>68</v>
      </c>
      <c r="F386" t="str">
        <v/>
      </c>
      <c r="G386" t="str">
        <f>IF(ISNUMBER('formatted results'!AI386),SUM('formatted results'!AI386:AK386),"")</f>
        <v/>
      </c>
      <c r="K386" t="str">
        <v/>
      </c>
      <c r="L386" t="str">
        <f>IF(ISNUMBER('formatted results'!V386),SUM('formatted results'!V386:X386),"")</f>
        <v/>
      </c>
    </row>
    <row r="387" spans="1:12" x14ac:dyDescent="0.2">
      <c r="A387" s="19">
        <v>2306.00146</v>
      </c>
      <c r="B387" s="6" t="s">
        <v>68</v>
      </c>
      <c r="F387">
        <v>0</v>
      </c>
      <c r="G387">
        <f>IF(ISNUMBER('formatted results'!AI387),SUM('formatted results'!AI387:AK387),"")</f>
        <v>0</v>
      </c>
      <c r="K387">
        <v>0</v>
      </c>
      <c r="L387">
        <f>IF(ISNUMBER('formatted results'!V387),SUM('formatted results'!V387:X387),"")</f>
        <v>0</v>
      </c>
    </row>
    <row r="388" spans="1:12" x14ac:dyDescent="0.2">
      <c r="A388" s="19">
        <v>2306.0022100000001</v>
      </c>
      <c r="B388" s="6" t="s">
        <v>68</v>
      </c>
      <c r="F388">
        <v>0</v>
      </c>
      <c r="G388">
        <f>IF(ISNUMBER('formatted results'!AI388),SUM('formatted results'!AI388:AK388),"")</f>
        <v>0</v>
      </c>
      <c r="K388">
        <v>0</v>
      </c>
      <c r="L388">
        <f>IF(ISNUMBER('formatted results'!V388),SUM('formatted results'!V388:X388),"")</f>
        <v>0</v>
      </c>
    </row>
    <row r="389" spans="1:12" x14ac:dyDescent="0.2">
      <c r="A389" s="19">
        <v>2306.0022399999998</v>
      </c>
      <c r="B389" s="6" t="s">
        <v>68</v>
      </c>
      <c r="F389">
        <v>0</v>
      </c>
      <c r="G389">
        <f>IF(ISNUMBER('formatted results'!AI389),SUM('formatted results'!AI389:AK389),"")</f>
        <v>0</v>
      </c>
      <c r="K389">
        <v>0</v>
      </c>
      <c r="L389">
        <f>IF(ISNUMBER('formatted results'!V389),SUM('formatted results'!V389:X389),"")</f>
        <v>0</v>
      </c>
    </row>
    <row r="390" spans="1:12" x14ac:dyDescent="0.2">
      <c r="A390" s="19">
        <v>2306.0023700000002</v>
      </c>
      <c r="B390" s="6" t="s">
        <v>68</v>
      </c>
      <c r="F390" t="str">
        <v/>
      </c>
      <c r="G390" t="str">
        <f>IF(ISNUMBER('formatted results'!AI390),SUM('formatted results'!AI390:AK390),"")</f>
        <v/>
      </c>
      <c r="K390" t="str">
        <v/>
      </c>
      <c r="L390" t="str">
        <f>IF(ISNUMBER('formatted results'!V390),SUM('formatted results'!V390:X390),"")</f>
        <v/>
      </c>
    </row>
    <row r="391" spans="1:12" x14ac:dyDescent="0.2">
      <c r="A391" s="19">
        <v>2306.0033699999999</v>
      </c>
      <c r="B391" s="6" t="s">
        <v>68</v>
      </c>
      <c r="C391" t="s">
        <v>612</v>
      </c>
      <c r="F391">
        <v>0</v>
      </c>
      <c r="G391">
        <f>IF(ISNUMBER('formatted results'!AI391),SUM('formatted results'!AI391:AK391),"")</f>
        <v>2</v>
      </c>
      <c r="K391">
        <v>0</v>
      </c>
      <c r="L391">
        <f>IF(ISNUMBER('formatted results'!V391),SUM('formatted results'!V391:X391),"")</f>
        <v>2</v>
      </c>
    </row>
    <row r="392" spans="1:12" x14ac:dyDescent="0.2">
      <c r="A392" s="19">
        <v>2306.0034000000001</v>
      </c>
      <c r="B392" s="6" t="s">
        <v>68</v>
      </c>
      <c r="F392" t="str">
        <v/>
      </c>
      <c r="G392" t="str">
        <f>IF(ISNUMBER('formatted results'!AI392),SUM('formatted results'!AI392:AK392),"")</f>
        <v/>
      </c>
      <c r="K392" t="str">
        <v/>
      </c>
      <c r="L392" t="str">
        <f>IF(ISNUMBER('formatted results'!V392),SUM('formatted results'!V392:X392),"")</f>
        <v/>
      </c>
    </row>
    <row r="393" spans="1:12" x14ac:dyDescent="0.2">
      <c r="A393" s="19">
        <v>2306.0034500000002</v>
      </c>
      <c r="B393" s="6" t="s">
        <v>68</v>
      </c>
      <c r="F393">
        <v>0</v>
      </c>
      <c r="G393">
        <f>IF(ISNUMBER('formatted results'!AI393),SUM('formatted results'!AI393:AK393),"")</f>
        <v>0</v>
      </c>
      <c r="K393">
        <v>0</v>
      </c>
      <c r="L393">
        <f>IF(ISNUMBER('formatted results'!V393),SUM('formatted results'!V393:X393),"")</f>
        <v>0</v>
      </c>
    </row>
    <row r="394" spans="1:12" x14ac:dyDescent="0.2">
      <c r="A394" s="19">
        <v>2306.0036300000002</v>
      </c>
      <c r="B394" s="6" t="s">
        <v>68</v>
      </c>
      <c r="C394" t="s">
        <v>612</v>
      </c>
      <c r="F394">
        <v>1</v>
      </c>
      <c r="G394">
        <f>IF(ISNUMBER('formatted results'!AI394),SUM('formatted results'!AI394:AK394),"")</f>
        <v>2</v>
      </c>
      <c r="K394">
        <v>0</v>
      </c>
      <c r="L394">
        <f>IF(ISNUMBER('formatted results'!V394),SUM('formatted results'!V394:X394),"")</f>
        <v>0</v>
      </c>
    </row>
    <row r="395" spans="1:12" x14ac:dyDescent="0.2">
      <c r="A395" s="19">
        <v>2306.0036500000001</v>
      </c>
      <c r="B395" s="6" t="s">
        <v>68</v>
      </c>
      <c r="F395">
        <v>0</v>
      </c>
      <c r="G395">
        <f>IF(ISNUMBER('formatted results'!AI395),SUM('formatted results'!AI395:AK395),"")</f>
        <v>0</v>
      </c>
      <c r="K395">
        <v>0</v>
      </c>
      <c r="L395">
        <f>IF(ISNUMBER('formatted results'!V395),SUM('formatted results'!V395:X395),"")</f>
        <v>0</v>
      </c>
    </row>
    <row r="396" spans="1:12" x14ac:dyDescent="0.2">
      <c r="A396" s="19">
        <v>2306.0041700000002</v>
      </c>
      <c r="B396" s="6" t="s">
        <v>68</v>
      </c>
      <c r="F396">
        <v>1</v>
      </c>
      <c r="G396">
        <f>IF(ISNUMBER('formatted results'!AI396),SUM('formatted results'!AI396:AK396),"")</f>
        <v>0</v>
      </c>
      <c r="K396">
        <v>0</v>
      </c>
      <c r="L396">
        <f>IF(ISNUMBER('formatted results'!V396),SUM('formatted results'!V396:X396),"")</f>
        <v>0</v>
      </c>
    </row>
    <row r="397" spans="1:12" x14ac:dyDescent="0.2">
      <c r="A397" s="19">
        <v>2306.0043599999999</v>
      </c>
      <c r="B397" s="6" t="s">
        <v>68</v>
      </c>
      <c r="F397" t="str">
        <v/>
      </c>
      <c r="G397" t="str">
        <f>IF(ISNUMBER('formatted results'!AI397),SUM('formatted results'!AI397:AK397),"")</f>
        <v/>
      </c>
      <c r="K397" t="str">
        <v/>
      </c>
      <c r="L397" t="str">
        <f>IF(ISNUMBER('formatted results'!V397),SUM('formatted results'!V397:X397),"")</f>
        <v/>
      </c>
    </row>
    <row r="398" spans="1:12" x14ac:dyDescent="0.2">
      <c r="A398" s="19">
        <v>2306.00506</v>
      </c>
      <c r="B398" s="6" t="s">
        <v>68</v>
      </c>
      <c r="F398">
        <v>0</v>
      </c>
      <c r="G398">
        <f>IF(ISNUMBER('formatted results'!AI398),SUM('formatted results'!AI398:AK398),"")</f>
        <v>0</v>
      </c>
      <c r="K398">
        <v>0</v>
      </c>
      <c r="L398">
        <f>IF(ISNUMBER('formatted results'!V398),SUM('formatted results'!V398:X398),"")</f>
        <v>0</v>
      </c>
    </row>
    <row r="399" spans="1:12" x14ac:dyDescent="0.2">
      <c r="A399" s="19">
        <v>2306.00569</v>
      </c>
      <c r="B399" s="6" t="s">
        <v>68</v>
      </c>
      <c r="F399">
        <v>0</v>
      </c>
      <c r="G399">
        <f>IF(ISNUMBER('formatted results'!AI399),SUM('formatted results'!AI399:AK399),"")</f>
        <v>0</v>
      </c>
      <c r="K399">
        <v>0</v>
      </c>
      <c r="L399">
        <f>IF(ISNUMBER('formatted results'!V399),SUM('formatted results'!V399:X399),"")</f>
        <v>0</v>
      </c>
    </row>
    <row r="400" spans="1:12" x14ac:dyDescent="0.2">
      <c r="A400" s="19">
        <v>2306.0067800000002</v>
      </c>
      <c r="B400" s="6" t="s">
        <v>68</v>
      </c>
      <c r="F400">
        <v>0</v>
      </c>
      <c r="G400">
        <f>IF(ISNUMBER('formatted results'!AI400),SUM('formatted results'!AI400:AK400),"")</f>
        <v>1</v>
      </c>
      <c r="K400">
        <v>0</v>
      </c>
      <c r="L400">
        <f>IF(ISNUMBER('formatted results'!V400),SUM('formatted results'!V400:X400),"")</f>
        <v>0</v>
      </c>
    </row>
    <row r="401" spans="1:12" x14ac:dyDescent="0.2">
      <c r="A401" s="19">
        <v>2306.0069100000001</v>
      </c>
      <c r="B401" s="6" t="s">
        <v>68</v>
      </c>
      <c r="F401">
        <v>0</v>
      </c>
      <c r="G401">
        <f>IF(ISNUMBER('formatted results'!AI401),SUM('formatted results'!AI401:AK401),"")</f>
        <v>2</v>
      </c>
      <c r="K401">
        <v>0</v>
      </c>
      <c r="L401">
        <f>IF(ISNUMBER('formatted results'!V401),SUM('formatted results'!V401:X401),"")</f>
        <v>2</v>
      </c>
    </row>
    <row r="402" spans="1:12" x14ac:dyDescent="0.2">
      <c r="A402" s="19">
        <v>2306.0078199999998</v>
      </c>
      <c r="B402" s="6" t="s">
        <v>68</v>
      </c>
      <c r="F402">
        <v>0</v>
      </c>
      <c r="G402">
        <f>IF(ISNUMBER('formatted results'!AI402),SUM('formatted results'!AI402:AK402),"")</f>
        <v>0</v>
      </c>
      <c r="K402">
        <v>0</v>
      </c>
      <c r="L402">
        <f>IF(ISNUMBER('formatted results'!V402),SUM('formatted results'!V402:X402),"")</f>
        <v>2</v>
      </c>
    </row>
    <row r="403" spans="1:12" x14ac:dyDescent="0.2">
      <c r="A403" s="19">
        <v>2306.0092100000002</v>
      </c>
      <c r="B403" s="6" t="s">
        <v>68</v>
      </c>
      <c r="D403" t="s">
        <v>612</v>
      </c>
      <c r="F403">
        <v>0</v>
      </c>
      <c r="G403">
        <f>IF(ISNUMBER('formatted results'!AI403),SUM('formatted results'!AI403:AK403),"")</f>
        <v>0</v>
      </c>
      <c r="I403" t="s">
        <v>613</v>
      </c>
      <c r="K403">
        <v>1</v>
      </c>
      <c r="L403">
        <f>IF(ISNUMBER('formatted results'!V403),SUM('formatted results'!V403:X403),"")</f>
        <v>0</v>
      </c>
    </row>
    <row r="404" spans="1:12" x14ac:dyDescent="0.2">
      <c r="A404" s="19">
        <v>2306.00981</v>
      </c>
      <c r="B404" s="6" t="s">
        <v>68</v>
      </c>
      <c r="F404">
        <v>0</v>
      </c>
      <c r="G404">
        <f>IF(ISNUMBER('formatted results'!AI404),SUM('formatted results'!AI404:AK404),"")</f>
        <v>2</v>
      </c>
      <c r="K404">
        <v>0</v>
      </c>
      <c r="L404">
        <f>IF(ISNUMBER('formatted results'!V404),SUM('formatted results'!V404:X404),"")</f>
        <v>2</v>
      </c>
    </row>
    <row r="405" spans="1:12" x14ac:dyDescent="0.2">
      <c r="A405" s="19">
        <v>2306.01017</v>
      </c>
      <c r="B405" s="6" t="s">
        <v>68</v>
      </c>
      <c r="F405">
        <v>0</v>
      </c>
      <c r="G405">
        <f>IF(ISNUMBER('formatted results'!AI405),SUM('formatted results'!AI405:AK405),"")</f>
        <v>0</v>
      </c>
      <c r="K405">
        <v>0</v>
      </c>
      <c r="L405">
        <f>IF(ISNUMBER('formatted results'!V405),SUM('formatted results'!V405:X405),"")</f>
        <v>0</v>
      </c>
    </row>
    <row r="406" spans="1:12" x14ac:dyDescent="0.2">
      <c r="A406" s="19">
        <v>2306.0140200000001</v>
      </c>
      <c r="B406" s="6" t="s">
        <v>68</v>
      </c>
      <c r="F406">
        <v>0</v>
      </c>
      <c r="G406">
        <f>IF(ISNUMBER('formatted results'!AI406),SUM('formatted results'!AI406:AK406),"")</f>
        <v>0</v>
      </c>
      <c r="K406">
        <v>0</v>
      </c>
      <c r="L406">
        <f>IF(ISNUMBER('formatted results'!V406),SUM('formatted results'!V406:X406),"")</f>
        <v>0</v>
      </c>
    </row>
    <row r="407" spans="1:12" x14ac:dyDescent="0.2">
      <c r="A407" s="19">
        <v>2306.0140299999998</v>
      </c>
      <c r="B407" s="6" t="s">
        <v>68</v>
      </c>
      <c r="F407">
        <v>0</v>
      </c>
      <c r="G407">
        <f>IF(ISNUMBER('formatted results'!AI407),SUM('formatted results'!AI407:AK407),"")</f>
        <v>0</v>
      </c>
      <c r="K407">
        <v>0</v>
      </c>
      <c r="L407">
        <f>IF(ISNUMBER('formatted results'!V407),SUM('formatted results'!V407:X407),"")</f>
        <v>0</v>
      </c>
    </row>
    <row r="408" spans="1:12" x14ac:dyDescent="0.2">
      <c r="A408" s="19">
        <v>2306.0171300000002</v>
      </c>
      <c r="B408" s="6" t="s">
        <v>68</v>
      </c>
      <c r="F408" t="str">
        <v/>
      </c>
      <c r="G408" t="str">
        <f>IF(ISNUMBER('formatted results'!AI408),SUM('formatted results'!AI408:AK408),"")</f>
        <v/>
      </c>
      <c r="K408" t="str">
        <v/>
      </c>
      <c r="L408" t="str">
        <f>IF(ISNUMBER('formatted results'!V408),SUM('formatted results'!V408:X408),"")</f>
        <v/>
      </c>
    </row>
    <row r="409" spans="1:12" x14ac:dyDescent="0.2">
      <c r="A409" s="19">
        <v>2306.0196500000002</v>
      </c>
      <c r="B409" s="6" t="s">
        <v>68</v>
      </c>
      <c r="F409">
        <v>0</v>
      </c>
      <c r="G409">
        <f>IF(ISNUMBER('formatted results'!AI409),SUM('formatted results'!AI409:AK409),"")</f>
        <v>0</v>
      </c>
      <c r="K409">
        <v>0</v>
      </c>
      <c r="L409">
        <f>IF(ISNUMBER('formatted results'!V409),SUM('formatted results'!V409:X409),"")</f>
        <v>0</v>
      </c>
    </row>
    <row r="410" spans="1:12" x14ac:dyDescent="0.2">
      <c r="A410" s="19">
        <v>2306.0203299999998</v>
      </c>
      <c r="B410" s="6" t="s">
        <v>68</v>
      </c>
      <c r="F410">
        <v>0</v>
      </c>
      <c r="G410">
        <f>IF(ISNUMBER('formatted results'!AI410),SUM('formatted results'!AI410:AK410),"")</f>
        <v>0</v>
      </c>
      <c r="K410">
        <v>0</v>
      </c>
      <c r="L410">
        <f>IF(ISNUMBER('formatted results'!V410),SUM('formatted results'!V410:X410),"")</f>
        <v>0</v>
      </c>
    </row>
    <row r="411" spans="1:12" x14ac:dyDescent="0.2">
      <c r="A411" s="19">
        <v>2306.0228099999999</v>
      </c>
      <c r="B411" s="6" t="s">
        <v>68</v>
      </c>
      <c r="F411">
        <v>0</v>
      </c>
      <c r="G411">
        <f>IF(ISNUMBER('formatted results'!AI411),SUM('formatted results'!AI411:AK411),"")</f>
        <v>0</v>
      </c>
      <c r="K411">
        <v>0</v>
      </c>
      <c r="L411">
        <f>IF(ISNUMBER('formatted results'!V411),SUM('formatted results'!V411:X411),"")</f>
        <v>1</v>
      </c>
    </row>
    <row r="412" spans="1:12" x14ac:dyDescent="0.2">
      <c r="A412" s="19">
        <v>2306.0268099999998</v>
      </c>
      <c r="B412" s="6" t="s">
        <v>68</v>
      </c>
      <c r="F412" t="str">
        <v/>
      </c>
      <c r="G412" t="str">
        <f>IF(ISNUMBER('formatted results'!AI412),SUM('formatted results'!AI412:AK412),"")</f>
        <v/>
      </c>
      <c r="K412" t="str">
        <v/>
      </c>
      <c r="L412" t="str">
        <f>IF(ISNUMBER('formatted results'!V412),SUM('formatted results'!V412:X412),"")</f>
        <v/>
      </c>
    </row>
    <row r="413" spans="1:12" x14ac:dyDescent="0.2">
      <c r="A413" s="19">
        <v>2306.0305899999998</v>
      </c>
      <c r="B413" s="6" t="s">
        <v>68</v>
      </c>
      <c r="C413" t="s">
        <v>612</v>
      </c>
      <c r="F413">
        <v>0</v>
      </c>
      <c r="G413">
        <f>IF(ISNUMBER('formatted results'!AI413),SUM('formatted results'!AI413:AK413),"")</f>
        <v>0</v>
      </c>
      <c r="K413">
        <v>0</v>
      </c>
      <c r="L413">
        <f>IF(ISNUMBER('formatted results'!V413),SUM('formatted results'!V413:X413),"")</f>
        <v>0</v>
      </c>
    </row>
    <row r="414" spans="1:12" x14ac:dyDescent="0.2">
      <c r="A414" s="19">
        <v>2306.0323699999999</v>
      </c>
      <c r="B414" s="6" t="s">
        <v>68</v>
      </c>
      <c r="F414">
        <v>0</v>
      </c>
      <c r="G414">
        <f>IF(ISNUMBER('formatted results'!AI414),SUM('formatted results'!AI414:AK414),"")</f>
        <v>0</v>
      </c>
      <c r="K414">
        <v>0</v>
      </c>
      <c r="L414">
        <f>IF(ISNUMBER('formatted results'!V414),SUM('formatted results'!V414:X414),"")</f>
        <v>0</v>
      </c>
    </row>
    <row r="415" spans="1:12" x14ac:dyDescent="0.2">
      <c r="A415" s="19">
        <v>2306.0327499999999</v>
      </c>
      <c r="B415" s="6" t="s">
        <v>68</v>
      </c>
      <c r="F415">
        <v>0</v>
      </c>
      <c r="G415">
        <f>IF(ISNUMBER('formatted results'!AI415),SUM('formatted results'!AI415:AK415),"")</f>
        <v>0</v>
      </c>
      <c r="K415">
        <v>0</v>
      </c>
      <c r="L415">
        <f>IF(ISNUMBER('formatted results'!V415),SUM('formatted results'!V415:X415),"")</f>
        <v>0</v>
      </c>
    </row>
    <row r="416" spans="1:12" x14ac:dyDescent="0.2">
      <c r="A416" s="19">
        <v>2306.0369599999999</v>
      </c>
      <c r="B416" s="6" t="s">
        <v>68</v>
      </c>
      <c r="F416" t="str">
        <v/>
      </c>
      <c r="G416" t="str">
        <f>IF(ISNUMBER('formatted results'!AI416),SUM('formatted results'!AI416:AK416),"")</f>
        <v/>
      </c>
      <c r="K416" t="str">
        <v/>
      </c>
      <c r="L416" t="str">
        <f>IF(ISNUMBER('formatted results'!V416),SUM('formatted results'!V416:X416),"")</f>
        <v/>
      </c>
    </row>
    <row r="417" spans="1:12" x14ac:dyDescent="0.2">
      <c r="A417" s="19">
        <v>2306.0521699999999</v>
      </c>
      <c r="B417" s="6" t="s">
        <v>68</v>
      </c>
      <c r="F417" t="str">
        <v/>
      </c>
      <c r="G417" t="str">
        <f>IF(ISNUMBER('formatted results'!AI417),SUM('formatted results'!AI417:AK417),"")</f>
        <v/>
      </c>
      <c r="K417" t="str">
        <v/>
      </c>
      <c r="L417" t="str">
        <f>IF(ISNUMBER('formatted results'!V417),SUM('formatted results'!V417:X417),"")</f>
        <v/>
      </c>
    </row>
    <row r="418" spans="1:12" x14ac:dyDescent="0.2">
      <c r="A418" s="19">
        <v>2306.0593899999999</v>
      </c>
      <c r="B418" s="6" t="s">
        <v>68</v>
      </c>
      <c r="F418">
        <v>0</v>
      </c>
      <c r="G418">
        <f>IF(ISNUMBER('formatted results'!AI418),SUM('formatted results'!AI418:AK418),"")</f>
        <v>0</v>
      </c>
      <c r="K418">
        <v>0</v>
      </c>
      <c r="L418">
        <f>IF(ISNUMBER('formatted results'!V418),SUM('formatted results'!V418:X418),"")</f>
        <v>0</v>
      </c>
    </row>
    <row r="419" spans="1:12" x14ac:dyDescent="0.2">
      <c r="A419" s="19">
        <v>2306.08248</v>
      </c>
      <c r="B419" s="6" t="s">
        <v>68</v>
      </c>
      <c r="F419">
        <v>0</v>
      </c>
      <c r="G419">
        <f>IF(ISNUMBER('formatted results'!AI419),SUM('formatted results'!AI419:AK419),"")</f>
        <v>0</v>
      </c>
      <c r="K419">
        <v>0</v>
      </c>
      <c r="L419">
        <f>IF(ISNUMBER('formatted results'!V419),SUM('formatted results'!V419:X419),"")</f>
        <v>0</v>
      </c>
    </row>
    <row r="420" spans="1:12" x14ac:dyDescent="0.2">
      <c r="A420" s="19">
        <v>2306.0026400000002</v>
      </c>
      <c r="B420" s="6" t="s">
        <v>182</v>
      </c>
      <c r="C420" t="s">
        <v>612</v>
      </c>
      <c r="F420">
        <v>1</v>
      </c>
      <c r="G420">
        <f>IF(ISNUMBER('formatted results'!AI420),SUM('formatted results'!AI420:AK420),"")</f>
        <v>2</v>
      </c>
      <c r="K420">
        <v>0</v>
      </c>
      <c r="L420">
        <f>IF(ISNUMBER('formatted results'!V420),SUM('formatted results'!V420:X420),"")</f>
        <v>1</v>
      </c>
    </row>
    <row r="421" spans="1:12" x14ac:dyDescent="0.2">
      <c r="A421" s="19">
        <v>2306.0005299999998</v>
      </c>
      <c r="B421" s="6" t="s">
        <v>427</v>
      </c>
      <c r="F421">
        <v>0</v>
      </c>
      <c r="G421">
        <f>IF(ISNUMBER('formatted results'!AI421),SUM('formatted results'!AI421:AK421),"")</f>
        <v>0</v>
      </c>
      <c r="K421">
        <v>0</v>
      </c>
      <c r="L421">
        <f>IF(ISNUMBER('formatted results'!V421),SUM('formatted results'!V421:X421),"")</f>
        <v>0</v>
      </c>
    </row>
    <row r="422" spans="1:12" x14ac:dyDescent="0.2">
      <c r="A422" s="19">
        <v>2306.0277299999998</v>
      </c>
      <c r="B422" s="6" t="s">
        <v>488</v>
      </c>
      <c r="F422">
        <v>0</v>
      </c>
      <c r="G422">
        <f>IF(ISNUMBER('formatted results'!AI422),SUM('formatted results'!AI422:AK422),"")</f>
        <v>0</v>
      </c>
      <c r="K422">
        <v>0</v>
      </c>
      <c r="L422">
        <f>IF(ISNUMBER('formatted results'!V422),SUM('formatted results'!V422:X422),"")</f>
        <v>0</v>
      </c>
    </row>
    <row r="423" spans="1:12" x14ac:dyDescent="0.2">
      <c r="A423" s="19">
        <v>2306.0018399999999</v>
      </c>
      <c r="B423" s="6" t="s">
        <v>71</v>
      </c>
      <c r="F423">
        <v>0</v>
      </c>
      <c r="G423">
        <f>IF(ISNUMBER('formatted results'!AI423),SUM('formatted results'!AI423:AK423),"")</f>
        <v>2</v>
      </c>
      <c r="K423">
        <v>0</v>
      </c>
      <c r="L423">
        <f>IF(ISNUMBER('formatted results'!V423),SUM('formatted results'!V423:X423),"")</f>
        <v>0</v>
      </c>
    </row>
    <row r="424" spans="1:12" x14ac:dyDescent="0.2">
      <c r="A424" s="19">
        <v>2306.0004300000001</v>
      </c>
      <c r="B424" s="6" t="s">
        <v>293</v>
      </c>
      <c r="F424" t="str">
        <v/>
      </c>
      <c r="G424" t="str">
        <f>IF(ISNUMBER('formatted results'!AI424),SUM('formatted results'!AI424:AK424),"")</f>
        <v/>
      </c>
      <c r="K424" t="str">
        <v/>
      </c>
      <c r="L424" t="str">
        <f>IF(ISNUMBER('formatted results'!V424),SUM('formatted results'!V424:X424),"")</f>
        <v/>
      </c>
    </row>
    <row r="425" spans="1:12" x14ac:dyDescent="0.2">
      <c r="A425" s="19">
        <v>2306.0051600000002</v>
      </c>
      <c r="B425" s="6" t="s">
        <v>293</v>
      </c>
      <c r="F425">
        <v>0</v>
      </c>
      <c r="G425">
        <f>IF(ISNUMBER('formatted results'!AI425),SUM('formatted results'!AI425:AK425),"")</f>
        <v>2</v>
      </c>
      <c r="K425">
        <v>0</v>
      </c>
      <c r="L425">
        <f>IF(ISNUMBER('formatted results'!V425),SUM('formatted results'!V425:X425),"")</f>
        <v>2</v>
      </c>
    </row>
    <row r="426" spans="1:12" x14ac:dyDescent="0.2">
      <c r="A426" s="19">
        <v>2306.00767</v>
      </c>
      <c r="B426" s="6" t="s">
        <v>293</v>
      </c>
      <c r="E426" t="s">
        <v>643</v>
      </c>
      <c r="F426">
        <v>0</v>
      </c>
      <c r="G426">
        <f>IF(ISNUMBER('formatted results'!AI426),SUM('formatted results'!AI426:AK426),"")</f>
        <v>1</v>
      </c>
      <c r="K426">
        <v>0</v>
      </c>
      <c r="L426">
        <f>IF(ISNUMBER('formatted results'!V426),SUM('formatted results'!V426:X426),"")</f>
        <v>0</v>
      </c>
    </row>
    <row r="427" spans="1:12" x14ac:dyDescent="0.2">
      <c r="A427" s="19">
        <v>2306.01791</v>
      </c>
      <c r="B427" s="6" t="s">
        <v>293</v>
      </c>
      <c r="F427" t="str">
        <v/>
      </c>
      <c r="G427" t="str">
        <f>IF(ISNUMBER('formatted results'!AI427),SUM('formatted results'!AI427:AK427),"")</f>
        <v/>
      </c>
      <c r="K427" t="str">
        <v/>
      </c>
      <c r="L427" t="str">
        <f>IF(ISNUMBER('formatted results'!V427),SUM('formatted results'!V427:X427),"")</f>
        <v/>
      </c>
    </row>
    <row r="428" spans="1:12" x14ac:dyDescent="0.2">
      <c r="A428" s="19">
        <v>2306.0016599999999</v>
      </c>
      <c r="B428" s="6" t="s">
        <v>543</v>
      </c>
      <c r="F428">
        <v>0</v>
      </c>
      <c r="G428">
        <f>IF(ISNUMBER('formatted results'!AI428),SUM('formatted results'!AI428:AK428),"")</f>
        <v>0</v>
      </c>
      <c r="K428">
        <v>0</v>
      </c>
      <c r="L428">
        <f>IF(ISNUMBER('formatted results'!V428),SUM('formatted results'!V428:X428),"")</f>
        <v>0</v>
      </c>
    </row>
    <row r="429" spans="1:12" x14ac:dyDescent="0.2">
      <c r="A429" s="19">
        <v>2306.11627</v>
      </c>
      <c r="B429" s="6" t="s">
        <v>543</v>
      </c>
      <c r="F429" t="str">
        <v/>
      </c>
      <c r="G429" t="str">
        <f>IF(ISNUMBER('formatted results'!AI429),SUM('formatted results'!AI429:AK429),"")</f>
        <v/>
      </c>
      <c r="K429" t="str">
        <v/>
      </c>
      <c r="L429" t="str">
        <f>IF(ISNUMBER('formatted results'!V429),SUM('formatted results'!V429:X429),"")</f>
        <v/>
      </c>
    </row>
    <row r="430" spans="1:12" x14ac:dyDescent="0.2">
      <c r="A430" s="19">
        <v>2306.01179</v>
      </c>
      <c r="B430" s="6" t="s">
        <v>195</v>
      </c>
      <c r="F430">
        <v>0</v>
      </c>
      <c r="G430">
        <f>IF(ISNUMBER('formatted results'!AI430),SUM('formatted results'!AI430:AK430),"")</f>
        <v>0</v>
      </c>
      <c r="K430">
        <v>0</v>
      </c>
      <c r="L430">
        <f>IF(ISNUMBER('formatted results'!V430),SUM('formatted results'!V430:X430),"")</f>
        <v>0</v>
      </c>
    </row>
    <row r="431" spans="1:12" x14ac:dyDescent="0.2">
      <c r="A431" s="19">
        <v>2306.0076199999999</v>
      </c>
      <c r="B431" s="6" t="s">
        <v>577</v>
      </c>
      <c r="F431">
        <v>0</v>
      </c>
      <c r="G431">
        <f>IF(ISNUMBER('formatted results'!AI431),SUM('formatted results'!AI431:AK431),"")</f>
        <v>0</v>
      </c>
      <c r="K431">
        <v>0</v>
      </c>
      <c r="L431">
        <f>IF(ISNUMBER('formatted results'!V431),SUM('formatted results'!V431:X431),"")</f>
        <v>0</v>
      </c>
    </row>
    <row r="432" spans="1:12" x14ac:dyDescent="0.2">
      <c r="A432" s="19">
        <v>2306.0012000000002</v>
      </c>
      <c r="B432" s="6" t="s">
        <v>365</v>
      </c>
      <c r="F432" t="str">
        <v/>
      </c>
      <c r="G432" t="str">
        <f>IF(ISNUMBER('formatted results'!AI432),SUM('formatted results'!AI432:AK432),"")</f>
        <v/>
      </c>
      <c r="K432" t="str">
        <v/>
      </c>
      <c r="L432" t="str">
        <f>IF(ISNUMBER('formatted results'!V432),SUM('formatted results'!V432:X432),"")</f>
        <v/>
      </c>
    </row>
    <row r="433" spans="1:12" x14ac:dyDescent="0.2">
      <c r="A433" s="19">
        <v>2306.0016700000001</v>
      </c>
      <c r="B433" s="6" t="s">
        <v>566</v>
      </c>
      <c r="F433" t="str">
        <v/>
      </c>
      <c r="G433" t="str">
        <f>IF(ISNUMBER('formatted results'!AI433),SUM('formatted results'!AI433:AK433),"")</f>
        <v/>
      </c>
      <c r="K433" t="str">
        <v/>
      </c>
      <c r="L433" t="str">
        <f>IF(ISNUMBER('formatted results'!V433),SUM('formatted results'!V433:X433),"")</f>
        <v/>
      </c>
    </row>
    <row r="434" spans="1:12" x14ac:dyDescent="0.2">
      <c r="A434" s="19">
        <v>2306.0214500000002</v>
      </c>
      <c r="B434" s="6" t="s">
        <v>299</v>
      </c>
      <c r="F434">
        <v>0</v>
      </c>
      <c r="G434">
        <f>IF(ISNUMBER('formatted results'!AI434),SUM('formatted results'!AI434:AK434),"")</f>
        <v>1</v>
      </c>
      <c r="K434">
        <v>0</v>
      </c>
      <c r="L434">
        <f>IF(ISNUMBER('formatted results'!V434),SUM('formatted results'!V434:X434),"")</f>
        <v>1</v>
      </c>
    </row>
  </sheetData>
  <mergeCells count="6">
    <mergeCell ref="Z4:AD4"/>
    <mergeCell ref="AF4:AJ4"/>
    <mergeCell ref="AK4:AO4"/>
    <mergeCell ref="C1:G1"/>
    <mergeCell ref="H1:L1"/>
    <mergeCell ref="U4:Y4"/>
  </mergeCells>
  <conditionalFormatting sqref="AF6:AO6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{E3D94E5D-9722-5445-A5E9-BBED8B6ED3EB}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D94E5D-9722-5445-A5E9-BBED8B6ED3E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AF6:AO68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A9E4-E02E-5941-A41E-D3DEF32AE513}">
  <dimension ref="A1:AM43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:B1048576"/>
    </sheetView>
  </sheetViews>
  <sheetFormatPr baseColWidth="10" defaultRowHeight="16" x14ac:dyDescent="0.2"/>
  <cols>
    <col min="1" max="1" width="10.83203125" style="10"/>
    <col min="3" max="5" width="3.83203125" customWidth="1"/>
    <col min="6" max="6" width="3.5" customWidth="1"/>
    <col min="7" max="9" width="3.83203125" customWidth="1"/>
    <col min="10" max="10" width="3.33203125" customWidth="1"/>
    <col min="11" max="12" width="4.83203125" customWidth="1"/>
    <col min="13" max="13" width="3.33203125" customWidth="1"/>
    <col min="19" max="21" width="6" customWidth="1"/>
    <col min="22" max="24" width="6.33203125" customWidth="1"/>
    <col min="26" max="26" width="3.6640625" customWidth="1"/>
    <col min="32" max="34" width="5.6640625" customWidth="1"/>
    <col min="35" max="37" width="6" customWidth="1"/>
  </cols>
  <sheetData>
    <row r="1" spans="1:38" x14ac:dyDescent="0.2">
      <c r="C1" s="24" t="s">
        <v>592</v>
      </c>
      <c r="D1" s="24"/>
      <c r="E1" s="24"/>
      <c r="G1" s="24" t="s">
        <v>595</v>
      </c>
      <c r="H1" s="24"/>
      <c r="I1" s="24"/>
      <c r="K1" s="24" t="s">
        <v>617</v>
      </c>
      <c r="L1" s="24"/>
      <c r="N1" s="24" t="s">
        <v>55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AA1" s="24" t="s">
        <v>56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</row>
    <row r="2" spans="1:38" s="4" customFormat="1" ht="54" customHeight="1" x14ac:dyDescent="0.2">
      <c r="A2" s="11" t="s">
        <v>0</v>
      </c>
      <c r="B2" s="4" t="s">
        <v>591</v>
      </c>
      <c r="C2" s="4" t="str" cm="1">
        <f t="array" ref="C2:C434">raw_sort_by_docclass!AP2:AP434</f>
        <v>pdflatex</v>
      </c>
      <c r="D2" s="4" t="str" cm="1">
        <f t="array" ref="D2:D434">raw_sort_by_docclass!AR2:AR434</f>
        <v>xelatex</v>
      </c>
      <c r="E2" s="4" t="str" cm="1">
        <f t="array" ref="E2:E434">raw_sort_by_docclass!AQ2:AQ434</f>
        <v>lualatex</v>
      </c>
      <c r="G2" s="4" t="str" cm="1">
        <f t="array" ref="G2:G434">raw_sort_by_docclass!AH2:AH434</f>
        <v>pdf</v>
      </c>
      <c r="H2" s="4" t="str" cm="1">
        <f t="array" ref="H2:H434">raw_sort_by_docclass!AI2:AI434</f>
        <v>xe</v>
      </c>
      <c r="I2" s="4" t="str" cm="1">
        <f t="array" ref="I2:I434">raw_sort_by_docclass!AJ2:AJ434</f>
        <v>lua</v>
      </c>
      <c r="K2" s="4" t="str" cm="1">
        <f t="array" ref="K2:L434">raw_sort_by_docclass!AS2:AT434</f>
        <v>xe&lt;&gt;pdf</v>
      </c>
      <c r="L2" s="4" t="str">
        <v>xe&lt;&gt;lua</v>
      </c>
      <c r="N2" s="4" t="s">
        <v>594</v>
      </c>
      <c r="O2" s="4" t="str" cm="1">
        <f t="array" ref="O2:Y434">_xlfn.CHOOSECOLS(raw_sort_by_docclass!A2:AE434,2,7,5,8,9,10,12,13,14,15,16)</f>
        <v>levenshtein</v>
      </c>
      <c r="P2" s="4" t="str">
        <v>levenshtein cleaned</v>
      </c>
      <c r="Q2" s="4" t="str">
        <v>levenshtein normalised</v>
      </c>
      <c r="R2" s="4" t="str">
        <v>levenshtein cleaned normalised</v>
      </c>
      <c r="S2" s="4" t="str">
        <v>op uppercase</v>
      </c>
      <c r="T2" s="4" t="str">
        <v>op lowercase</v>
      </c>
      <c r="U2" s="4" t="str">
        <v>op whitespace</v>
      </c>
      <c r="V2" s="4" t="str">
        <v>num images</v>
      </c>
      <c r="W2" s="4" t="str">
        <v>img placements</v>
      </c>
      <c r="X2" s="4" t="str">
        <v>img info</v>
      </c>
      <c r="Y2" s="4" t="str">
        <v>insert minus delete</v>
      </c>
      <c r="AA2" s="4" t="s">
        <v>594</v>
      </c>
      <c r="AB2" s="4" t="str" cm="1">
        <f t="array" ref="AB2:AL434">_xlfn.CHOOSECOLS(raw_sort_by_docclass!A2:AE434,17, 22, 20, 23, 24, 25, 27, 28, 29, 30, 31)</f>
        <v>levenshtein</v>
      </c>
      <c r="AC2" s="4" t="str">
        <v>levenshtein cleaned</v>
      </c>
      <c r="AD2" s="4" t="str">
        <v>levenshtein normalised</v>
      </c>
      <c r="AE2" s="4" t="str">
        <v>levenshtein cleaned normalised</v>
      </c>
      <c r="AF2" s="4" t="str">
        <v>op uppercase</v>
      </c>
      <c r="AG2" s="4" t="str">
        <v>op lowercase</v>
      </c>
      <c r="AH2" s="4" t="str">
        <v>op whitespace</v>
      </c>
      <c r="AI2" s="4" t="str">
        <v>num images</v>
      </c>
      <c r="AJ2" s="4" t="str">
        <v>img placements</v>
      </c>
      <c r="AK2" s="4" t="str">
        <v>img info</v>
      </c>
      <c r="AL2" s="4" t="str">
        <v>insert minus delete</v>
      </c>
    </row>
    <row r="3" spans="1:38" x14ac:dyDescent="0.2">
      <c r="A3" s="12" cm="1">
        <f t="array" ref="A3:A434">raw_sort_by_docclass!A3:A434</f>
        <v>2306.0088000000001</v>
      </c>
      <c r="B3" t="str" cm="1">
        <f t="array" ref="B3:B434">IF(raw_sort_by_docclass!AN3:AN434=0,"",raw_sort_by_docclass!AN3:AN434)</f>
        <v/>
      </c>
      <c r="C3">
        <v>12</v>
      </c>
      <c r="D3">
        <v>12</v>
      </c>
      <c r="E3">
        <v>12</v>
      </c>
      <c r="G3" t="b">
        <v>0</v>
      </c>
      <c r="H3" t="b">
        <v>0</v>
      </c>
      <c r="I3" t="b">
        <v>0</v>
      </c>
      <c r="K3" t="b">
        <v>0</v>
      </c>
      <c r="L3" t="b">
        <v>0</v>
      </c>
      <c r="N3" t="str" cm="1">
        <f t="array" ref="N3:N434">raw_sort_by_docclass!BA3:BA434</f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AA3" t="str" cm="1">
        <f t="array" ref="AA3:AA434">raw_sort_by_docclass!AZ3:AZ434</f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</row>
    <row r="4" spans="1:38" x14ac:dyDescent="0.2">
      <c r="A4" s="12">
        <v>2306.0016300000002</v>
      </c>
      <c r="B4" t="str">
        <v>aa</v>
      </c>
      <c r="C4">
        <v>12</v>
      </c>
      <c r="D4">
        <v>12</v>
      </c>
      <c r="E4">
        <v>12</v>
      </c>
      <c r="G4" t="b">
        <v>1</v>
      </c>
      <c r="H4" t="b">
        <v>0</v>
      </c>
      <c r="I4" t="b">
        <v>1</v>
      </c>
      <c r="K4" t="b">
        <v>0</v>
      </c>
      <c r="L4" t="b">
        <v>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</row>
    <row r="5" spans="1:38" x14ac:dyDescent="0.2">
      <c r="A5" s="12">
        <v>2306.0015800000001</v>
      </c>
      <c r="B5" t="str">
        <v>aastex63</v>
      </c>
      <c r="C5">
        <v>0</v>
      </c>
      <c r="D5">
        <v>0</v>
      </c>
      <c r="E5">
        <v>0</v>
      </c>
      <c r="G5" t="b">
        <v>1</v>
      </c>
      <c r="H5" t="b">
        <v>1</v>
      </c>
      <c r="I5" t="b">
        <v>1</v>
      </c>
      <c r="K5" t="b">
        <v>0</v>
      </c>
      <c r="L5" t="b">
        <v>0</v>
      </c>
      <c r="N5">
        <v>0</v>
      </c>
      <c r="O5">
        <v>228</v>
      </c>
      <c r="P5">
        <v>0</v>
      </c>
      <c r="Q5">
        <v>0.99817133000000002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B5">
        <v>290</v>
      </c>
      <c r="AC5">
        <v>56</v>
      </c>
      <c r="AD5">
        <v>0.99767406000000003</v>
      </c>
      <c r="AE5">
        <v>0.99955084999999999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-3</v>
      </c>
    </row>
    <row r="6" spans="1:38" x14ac:dyDescent="0.2">
      <c r="A6" s="12">
        <v>2306.0459799999999</v>
      </c>
      <c r="B6" t="str">
        <v>aastex631</v>
      </c>
      <c r="C6">
        <v>0</v>
      </c>
      <c r="D6">
        <v>0</v>
      </c>
      <c r="E6">
        <v>0</v>
      </c>
      <c r="G6" t="b">
        <v>1</v>
      </c>
      <c r="H6" t="b">
        <v>1</v>
      </c>
      <c r="I6" t="b">
        <v>1</v>
      </c>
      <c r="K6" t="b">
        <v>0</v>
      </c>
      <c r="L6" t="b">
        <v>0</v>
      </c>
      <c r="N6">
        <v>0</v>
      </c>
      <c r="O6">
        <v>3</v>
      </c>
      <c r="P6">
        <v>3</v>
      </c>
      <c r="Q6">
        <v>0.99993778</v>
      </c>
      <c r="R6">
        <v>0.99993778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B6">
        <v>23</v>
      </c>
      <c r="AC6">
        <v>23</v>
      </c>
      <c r="AD6">
        <v>0.99952308999999995</v>
      </c>
      <c r="AE6">
        <v>0.99952308999999995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</row>
    <row r="7" spans="1:38" x14ac:dyDescent="0.2">
      <c r="A7" s="12">
        <v>2306.1365599999999</v>
      </c>
      <c r="B7" t="str">
        <v>aastex631</v>
      </c>
      <c r="C7">
        <v>0</v>
      </c>
      <c r="D7">
        <v>0</v>
      </c>
      <c r="E7">
        <v>0</v>
      </c>
      <c r="G7" t="b">
        <v>1</v>
      </c>
      <c r="H7" t="b">
        <v>1</v>
      </c>
      <c r="I7" t="b">
        <v>1</v>
      </c>
      <c r="K7" t="b">
        <v>0</v>
      </c>
      <c r="L7" t="b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2</v>
      </c>
      <c r="AC7">
        <v>2</v>
      </c>
      <c r="AD7">
        <v>0.99991068999999999</v>
      </c>
      <c r="AE7">
        <v>0.99991068999999999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</row>
    <row r="8" spans="1:38" x14ac:dyDescent="0.2">
      <c r="A8" s="12">
        <v>2306.00128</v>
      </c>
      <c r="B8" t="str">
        <v>achemso</v>
      </c>
      <c r="C8">
        <v>0</v>
      </c>
      <c r="D8">
        <v>0</v>
      </c>
      <c r="E8">
        <v>0</v>
      </c>
      <c r="G8" t="b">
        <v>1</v>
      </c>
      <c r="H8" t="b">
        <v>1</v>
      </c>
      <c r="I8" t="b">
        <v>1</v>
      </c>
      <c r="K8" t="b">
        <v>0</v>
      </c>
      <c r="L8" t="b">
        <v>0</v>
      </c>
      <c r="N8">
        <v>0</v>
      </c>
      <c r="O8">
        <v>5</v>
      </c>
      <c r="P8">
        <v>5</v>
      </c>
      <c r="Q8">
        <v>0.99985606999999999</v>
      </c>
      <c r="R8">
        <v>0.99985606999999999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B8">
        <v>13</v>
      </c>
      <c r="AC8">
        <v>9</v>
      </c>
      <c r="AD8">
        <v>0.99962578999999996</v>
      </c>
      <c r="AE8">
        <v>0.99974092999999997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</row>
    <row r="9" spans="1:38" x14ac:dyDescent="0.2">
      <c r="A9" s="12">
        <v>2306.0029300000001</v>
      </c>
      <c r="B9" t="str">
        <v>achemso</v>
      </c>
      <c r="C9">
        <v>0</v>
      </c>
      <c r="D9">
        <v>12</v>
      </c>
      <c r="E9">
        <v>12</v>
      </c>
      <c r="G9" t="b">
        <v>1</v>
      </c>
      <c r="H9" t="b">
        <v>0</v>
      </c>
      <c r="I9" t="b">
        <v>1</v>
      </c>
      <c r="K9" t="b">
        <v>0</v>
      </c>
      <c r="L9" t="b">
        <v>0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</row>
    <row r="10" spans="1:38" x14ac:dyDescent="0.2">
      <c r="A10" s="12">
        <v>2306.1062999999999</v>
      </c>
      <c r="B10" t="str">
        <v>achemso</v>
      </c>
      <c r="C10">
        <v>0</v>
      </c>
      <c r="D10">
        <v>0</v>
      </c>
      <c r="E10">
        <v>0</v>
      </c>
      <c r="G10" t="b">
        <v>1</v>
      </c>
      <c r="H10" t="b">
        <v>1</v>
      </c>
      <c r="I10" t="b">
        <v>1</v>
      </c>
      <c r="K10" t="b">
        <v>0</v>
      </c>
      <c r="L10" t="b">
        <v>0</v>
      </c>
      <c r="N10">
        <v>0</v>
      </c>
      <c r="O10">
        <v>818</v>
      </c>
      <c r="P10">
        <v>18</v>
      </c>
      <c r="Q10">
        <v>0.98269735000000003</v>
      </c>
      <c r="R10">
        <v>0.99961926000000001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AA10">
        <v>0</v>
      </c>
      <c r="AB10">
        <v>29</v>
      </c>
      <c r="AC10">
        <v>17</v>
      </c>
      <c r="AD10">
        <v>0.99938656999999997</v>
      </c>
      <c r="AE10">
        <v>0.99964039999999998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s="12">
        <v>2306.00009</v>
      </c>
      <c r="B11" t="str">
        <v>acmart</v>
      </c>
      <c r="C11">
        <v>0</v>
      </c>
      <c r="D11">
        <v>0</v>
      </c>
      <c r="E11">
        <v>0</v>
      </c>
      <c r="G11" t="b">
        <v>1</v>
      </c>
      <c r="H11" t="b">
        <v>1</v>
      </c>
      <c r="I11" t="b">
        <v>1</v>
      </c>
      <c r="K11" t="b">
        <v>0</v>
      </c>
      <c r="L11" t="b">
        <v>0</v>
      </c>
      <c r="N11">
        <v>0</v>
      </c>
      <c r="O11">
        <v>3311</v>
      </c>
      <c r="P11">
        <v>529</v>
      </c>
      <c r="Q11">
        <v>0.92061093999999999</v>
      </c>
      <c r="R11">
        <v>0.98731597000000004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-265</v>
      </c>
      <c r="AA11">
        <v>0</v>
      </c>
      <c r="AB11">
        <v>3449</v>
      </c>
      <c r="AC11">
        <v>671</v>
      </c>
      <c r="AD11">
        <v>0.91799419999999998</v>
      </c>
      <c r="AE11">
        <v>0.98404583999999995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352</v>
      </c>
    </row>
    <row r="12" spans="1:38" x14ac:dyDescent="0.2">
      <c r="A12" s="12">
        <v>2306.0002500000001</v>
      </c>
      <c r="B12" t="str">
        <v>acmart</v>
      </c>
      <c r="C12">
        <v>12</v>
      </c>
      <c r="D12">
        <v>12</v>
      </c>
      <c r="E12">
        <v>12</v>
      </c>
      <c r="G12" t="b">
        <v>1</v>
      </c>
      <c r="H12" t="b">
        <v>0</v>
      </c>
      <c r="I12" t="b">
        <v>1</v>
      </c>
      <c r="K12" t="b">
        <v>0</v>
      </c>
      <c r="L12" t="b">
        <v>0</v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</row>
    <row r="13" spans="1:38" x14ac:dyDescent="0.2">
      <c r="A13" s="12">
        <v>2306.0022899999999</v>
      </c>
      <c r="B13" t="str">
        <v>acmart</v>
      </c>
      <c r="C13">
        <v>12</v>
      </c>
      <c r="D13">
        <v>12</v>
      </c>
      <c r="E13">
        <v>12</v>
      </c>
      <c r="G13" t="b">
        <v>1</v>
      </c>
      <c r="H13" t="b">
        <v>1</v>
      </c>
      <c r="I13" t="b">
        <v>1</v>
      </c>
      <c r="K13" t="b">
        <v>0</v>
      </c>
      <c r="L13" t="b">
        <v>0</v>
      </c>
      <c r="N13">
        <v>0</v>
      </c>
      <c r="O13">
        <v>2097</v>
      </c>
      <c r="P13">
        <v>208</v>
      </c>
      <c r="Q13">
        <v>0.94945038999999998</v>
      </c>
      <c r="R13">
        <v>0.99498602000000003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-48</v>
      </c>
      <c r="AA13">
        <v>0</v>
      </c>
      <c r="AB13">
        <v>2430</v>
      </c>
      <c r="AC13">
        <v>621</v>
      </c>
      <c r="AD13">
        <v>0.94198539000000003</v>
      </c>
      <c r="AE13">
        <v>0.98517403999999997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402</v>
      </c>
    </row>
    <row r="14" spans="1:38" x14ac:dyDescent="0.2">
      <c r="A14" s="12">
        <v>2306.0024800000001</v>
      </c>
      <c r="B14" t="str">
        <v>acmart</v>
      </c>
      <c r="C14">
        <v>0</v>
      </c>
      <c r="D14">
        <v>0</v>
      </c>
      <c r="E14">
        <v>0</v>
      </c>
      <c r="G14" t="b">
        <v>1</v>
      </c>
      <c r="H14" t="b">
        <v>1</v>
      </c>
      <c r="I14" t="b">
        <v>1</v>
      </c>
      <c r="K14" t="b">
        <v>0</v>
      </c>
      <c r="L14" t="b">
        <v>0</v>
      </c>
      <c r="N14">
        <v>0</v>
      </c>
      <c r="O14">
        <v>7123</v>
      </c>
      <c r="P14">
        <v>1672</v>
      </c>
      <c r="Q14">
        <v>0.87874092999999998</v>
      </c>
      <c r="R14">
        <v>0.97153655000000005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-326</v>
      </c>
      <c r="AA14">
        <v>0</v>
      </c>
      <c r="AB14">
        <v>7363</v>
      </c>
      <c r="AC14">
        <v>2659</v>
      </c>
      <c r="AD14">
        <v>0.87649703000000001</v>
      </c>
      <c r="AE14">
        <v>0.95539938000000002</v>
      </c>
      <c r="AF14">
        <v>2</v>
      </c>
      <c r="AG14">
        <v>2</v>
      </c>
      <c r="AH14">
        <v>0</v>
      </c>
      <c r="AI14">
        <v>0</v>
      </c>
      <c r="AJ14">
        <v>0</v>
      </c>
      <c r="AK14">
        <v>1</v>
      </c>
      <c r="AL14">
        <v>876</v>
      </c>
    </row>
    <row r="15" spans="1:38" x14ac:dyDescent="0.2">
      <c r="A15" s="12">
        <v>2306.00378</v>
      </c>
      <c r="B15" t="str">
        <v>acmart</v>
      </c>
      <c r="C15">
        <v>12</v>
      </c>
      <c r="D15">
        <v>12</v>
      </c>
      <c r="E15">
        <v>12</v>
      </c>
      <c r="G15" t="b">
        <v>1</v>
      </c>
      <c r="H15" t="b">
        <v>0</v>
      </c>
      <c r="I15" t="b">
        <v>1</v>
      </c>
      <c r="K15" t="b">
        <v>0</v>
      </c>
      <c r="L15" t="b">
        <v>0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</row>
    <row r="16" spans="1:38" x14ac:dyDescent="0.2">
      <c r="A16" s="12">
        <v>2306.0046400000001</v>
      </c>
      <c r="B16" t="str">
        <v>acmart</v>
      </c>
      <c r="C16">
        <v>0</v>
      </c>
      <c r="D16">
        <v>0</v>
      </c>
      <c r="E16">
        <v>0</v>
      </c>
      <c r="G16" t="b">
        <v>1</v>
      </c>
      <c r="H16" t="b">
        <v>1</v>
      </c>
      <c r="I16" t="b">
        <v>1</v>
      </c>
      <c r="K16" t="b">
        <v>0</v>
      </c>
      <c r="L16" t="b">
        <v>0</v>
      </c>
      <c r="N16">
        <v>0</v>
      </c>
      <c r="O16">
        <v>348</v>
      </c>
      <c r="P16">
        <v>56</v>
      </c>
      <c r="Q16">
        <v>0.98873677000000004</v>
      </c>
      <c r="R16">
        <v>0.99818753000000005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-56</v>
      </c>
      <c r="AA16">
        <v>0</v>
      </c>
      <c r="AB16">
        <v>298</v>
      </c>
      <c r="AC16">
        <v>0</v>
      </c>
      <c r="AD16">
        <v>0.99035505000000001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">
      <c r="A17" s="12">
        <v>2306.00479</v>
      </c>
      <c r="B17" t="str">
        <v>acmart</v>
      </c>
      <c r="C17">
        <v>0</v>
      </c>
      <c r="D17">
        <v>0</v>
      </c>
      <c r="E17">
        <v>0</v>
      </c>
      <c r="G17" t="b">
        <v>1</v>
      </c>
      <c r="H17" t="b">
        <v>1</v>
      </c>
      <c r="I17" t="b">
        <v>1</v>
      </c>
      <c r="K17" t="b">
        <v>0</v>
      </c>
      <c r="L17" t="b">
        <v>0</v>
      </c>
      <c r="N17">
        <v>0</v>
      </c>
      <c r="O17">
        <v>4495</v>
      </c>
      <c r="P17">
        <v>1718</v>
      </c>
      <c r="Q17">
        <v>0.87877561999999998</v>
      </c>
      <c r="R17">
        <v>0.95366775000000004</v>
      </c>
      <c r="S17">
        <v>3</v>
      </c>
      <c r="T17">
        <v>3</v>
      </c>
      <c r="U17">
        <v>0</v>
      </c>
      <c r="V17">
        <v>0</v>
      </c>
      <c r="W17">
        <v>1</v>
      </c>
      <c r="X17">
        <v>1</v>
      </c>
      <c r="Y17">
        <v>4</v>
      </c>
      <c r="AA17">
        <v>0</v>
      </c>
      <c r="AB17">
        <v>5593</v>
      </c>
      <c r="AC17">
        <v>2780</v>
      </c>
      <c r="AD17">
        <v>0.85358255000000005</v>
      </c>
      <c r="AE17">
        <v>0.92722322999999995</v>
      </c>
      <c r="AF17">
        <v>2</v>
      </c>
      <c r="AG17">
        <v>4</v>
      </c>
      <c r="AH17">
        <v>0</v>
      </c>
      <c r="AI17">
        <v>0</v>
      </c>
      <c r="AJ17">
        <v>1</v>
      </c>
      <c r="AK17">
        <v>1</v>
      </c>
      <c r="AL17">
        <v>1123</v>
      </c>
    </row>
    <row r="18" spans="1:38" x14ac:dyDescent="0.2">
      <c r="A18" s="12">
        <v>2306.0057499999998</v>
      </c>
      <c r="B18" t="str">
        <v>acmart</v>
      </c>
      <c r="C18">
        <v>12</v>
      </c>
      <c r="D18">
        <v>12</v>
      </c>
      <c r="E18">
        <v>12</v>
      </c>
      <c r="G18" t="b">
        <v>1</v>
      </c>
      <c r="H18" t="b">
        <v>1</v>
      </c>
      <c r="I18" t="b">
        <v>1</v>
      </c>
      <c r="K18" t="b">
        <v>0</v>
      </c>
      <c r="L18" t="b">
        <v>0</v>
      </c>
      <c r="N18">
        <v>0</v>
      </c>
      <c r="O18">
        <v>779</v>
      </c>
      <c r="P18">
        <v>85</v>
      </c>
      <c r="Q18">
        <v>0.97204679000000005</v>
      </c>
      <c r="R18">
        <v>0.99694990999999999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AA18">
        <v>0</v>
      </c>
      <c r="AB18">
        <v>784</v>
      </c>
      <c r="AC18">
        <v>88</v>
      </c>
      <c r="AD18">
        <v>0.97187040000000002</v>
      </c>
      <c r="AE18">
        <v>0.99684260000000002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</v>
      </c>
    </row>
    <row r="19" spans="1:38" x14ac:dyDescent="0.2">
      <c r="A19" s="12">
        <v>2306.0084499999998</v>
      </c>
      <c r="B19" t="str">
        <v>acmart</v>
      </c>
      <c r="C19">
        <v>0</v>
      </c>
      <c r="D19">
        <v>0</v>
      </c>
      <c r="E19">
        <v>0</v>
      </c>
      <c r="G19" t="b">
        <v>1</v>
      </c>
      <c r="H19" t="b">
        <v>1</v>
      </c>
      <c r="I19" t="b">
        <v>1</v>
      </c>
      <c r="K19" t="b">
        <v>0</v>
      </c>
      <c r="L19" t="b">
        <v>0</v>
      </c>
      <c r="N19">
        <v>0</v>
      </c>
      <c r="O19">
        <v>5822</v>
      </c>
      <c r="P19">
        <v>1795</v>
      </c>
      <c r="Q19">
        <v>0.87690811000000002</v>
      </c>
      <c r="R19">
        <v>0.96204913999999997</v>
      </c>
      <c r="S19">
        <v>1</v>
      </c>
      <c r="T19">
        <v>2</v>
      </c>
      <c r="U19">
        <v>0</v>
      </c>
      <c r="V19">
        <v>0</v>
      </c>
      <c r="W19">
        <v>1</v>
      </c>
      <c r="X19">
        <v>1</v>
      </c>
      <c r="Y19">
        <v>-360</v>
      </c>
      <c r="AA19">
        <v>0</v>
      </c>
      <c r="AB19">
        <v>5752</v>
      </c>
      <c r="AC19">
        <v>2162</v>
      </c>
      <c r="AD19">
        <v>0.87904022999999998</v>
      </c>
      <c r="AE19">
        <v>0.95453494000000005</v>
      </c>
      <c r="AF19">
        <v>2</v>
      </c>
      <c r="AG19">
        <v>5</v>
      </c>
      <c r="AH19">
        <v>0</v>
      </c>
      <c r="AI19">
        <v>0</v>
      </c>
      <c r="AJ19">
        <v>1</v>
      </c>
      <c r="AK19">
        <v>1</v>
      </c>
      <c r="AL19">
        <v>255</v>
      </c>
    </row>
    <row r="20" spans="1:38" x14ac:dyDescent="0.2">
      <c r="A20" s="12">
        <v>2306.01388</v>
      </c>
      <c r="B20" t="str">
        <v>acmart</v>
      </c>
      <c r="C20">
        <v>0</v>
      </c>
      <c r="D20">
        <v>0</v>
      </c>
      <c r="E20">
        <v>0</v>
      </c>
      <c r="G20" t="b">
        <v>1</v>
      </c>
      <c r="H20" t="b">
        <v>1</v>
      </c>
      <c r="I20" t="b">
        <v>1</v>
      </c>
      <c r="K20" t="b">
        <v>0</v>
      </c>
      <c r="L20" t="b">
        <v>0</v>
      </c>
      <c r="N20">
        <v>0</v>
      </c>
      <c r="O20">
        <v>1310</v>
      </c>
      <c r="P20">
        <v>88</v>
      </c>
      <c r="Q20">
        <v>0.96232817999999998</v>
      </c>
      <c r="R20">
        <v>0.99746937000000002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-77</v>
      </c>
      <c r="AA20">
        <v>0</v>
      </c>
      <c r="AB20">
        <v>1230</v>
      </c>
      <c r="AC20">
        <v>4</v>
      </c>
      <c r="AD20">
        <v>0.96462875000000003</v>
      </c>
      <c r="AE20">
        <v>0.99988496999999998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-1</v>
      </c>
    </row>
    <row r="21" spans="1:38" x14ac:dyDescent="0.2">
      <c r="A21" s="12">
        <v>2306.0169099999998</v>
      </c>
      <c r="B21" t="str">
        <v>acmart</v>
      </c>
      <c r="C21">
        <v>0</v>
      </c>
      <c r="D21">
        <v>0</v>
      </c>
      <c r="E21">
        <v>0</v>
      </c>
      <c r="G21" t="b">
        <v>1</v>
      </c>
      <c r="H21" t="b">
        <v>1</v>
      </c>
      <c r="I21" t="b">
        <v>1</v>
      </c>
      <c r="K21" t="b">
        <v>0</v>
      </c>
      <c r="L21" t="b">
        <v>0</v>
      </c>
      <c r="N21">
        <v>0</v>
      </c>
      <c r="O21">
        <v>5727</v>
      </c>
      <c r="P21">
        <v>649</v>
      </c>
      <c r="Q21">
        <v>0.89490778999999998</v>
      </c>
      <c r="R21">
        <v>0.98809064999999996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AA21">
        <v>0</v>
      </c>
      <c r="AB21">
        <v>778</v>
      </c>
      <c r="AC21">
        <v>148</v>
      </c>
      <c r="AD21">
        <v>0.98575144000000003</v>
      </c>
      <c r="AE21">
        <v>0.99728947999999995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108</v>
      </c>
    </row>
    <row r="22" spans="1:38" x14ac:dyDescent="0.2">
      <c r="A22" s="12">
        <v>2306.03395</v>
      </c>
      <c r="B22" t="str">
        <v>acmart</v>
      </c>
      <c r="C22">
        <v>12</v>
      </c>
      <c r="D22">
        <v>12</v>
      </c>
      <c r="E22">
        <v>12</v>
      </c>
      <c r="G22" t="b">
        <v>1</v>
      </c>
      <c r="H22" t="b">
        <v>0</v>
      </c>
      <c r="I22" t="b">
        <v>1</v>
      </c>
      <c r="K22" t="b">
        <v>0</v>
      </c>
      <c r="L22" t="b">
        <v>0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</row>
    <row r="23" spans="1:38" x14ac:dyDescent="0.2">
      <c r="A23" s="12">
        <v>2306.0385500000002</v>
      </c>
      <c r="B23" t="str">
        <v>acmart</v>
      </c>
      <c r="C23">
        <v>0</v>
      </c>
      <c r="D23">
        <v>0</v>
      </c>
      <c r="E23">
        <v>0</v>
      </c>
      <c r="G23" t="b">
        <v>1</v>
      </c>
      <c r="H23" t="b">
        <v>1</v>
      </c>
      <c r="I23" t="b">
        <v>1</v>
      </c>
      <c r="K23" t="b">
        <v>0</v>
      </c>
      <c r="L23" t="b">
        <v>0</v>
      </c>
      <c r="N23">
        <v>0</v>
      </c>
      <c r="O23">
        <v>6535</v>
      </c>
      <c r="P23">
        <v>6109</v>
      </c>
      <c r="Q23">
        <v>0.85744514000000005</v>
      </c>
      <c r="R23">
        <v>0.86673792999999999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-3355</v>
      </c>
      <c r="AA23">
        <v>0</v>
      </c>
      <c r="AB23">
        <v>7606</v>
      </c>
      <c r="AC23">
        <v>7194</v>
      </c>
      <c r="AD23">
        <v>0.84884137000000004</v>
      </c>
      <c r="AE23">
        <v>0.85702929000000005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4476</v>
      </c>
    </row>
    <row r="24" spans="1:38" x14ac:dyDescent="0.2">
      <c r="A24" s="12">
        <v>2306.0427100000002</v>
      </c>
      <c r="B24" t="str">
        <v>acmart</v>
      </c>
      <c r="C24">
        <v>12</v>
      </c>
      <c r="D24">
        <v>12</v>
      </c>
      <c r="E24">
        <v>12</v>
      </c>
      <c r="G24" t="b">
        <v>1</v>
      </c>
      <c r="H24" t="b">
        <v>1</v>
      </c>
      <c r="I24" t="b">
        <v>1</v>
      </c>
      <c r="K24" t="b">
        <v>0</v>
      </c>
      <c r="L24" t="b">
        <v>0</v>
      </c>
      <c r="N24">
        <v>0</v>
      </c>
      <c r="O24">
        <v>4444</v>
      </c>
      <c r="P24">
        <v>4412</v>
      </c>
      <c r="Q24">
        <v>0.86416017000000001</v>
      </c>
      <c r="R24">
        <v>0.86513832000000002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-1471</v>
      </c>
      <c r="AA24">
        <v>0</v>
      </c>
      <c r="AB24">
        <v>9616</v>
      </c>
      <c r="AC24">
        <v>9584</v>
      </c>
      <c r="AD24">
        <v>0.75678478000000005</v>
      </c>
      <c r="AE24">
        <v>0.75759414999999997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6822</v>
      </c>
    </row>
    <row r="25" spans="1:38" x14ac:dyDescent="0.2">
      <c r="A25" s="12">
        <v>2306.05701</v>
      </c>
      <c r="B25" t="str">
        <v>acmart</v>
      </c>
      <c r="C25">
        <v>0</v>
      </c>
      <c r="D25">
        <v>0</v>
      </c>
      <c r="E25">
        <v>0</v>
      </c>
      <c r="G25" t="b">
        <v>1</v>
      </c>
      <c r="H25" t="b">
        <v>1</v>
      </c>
      <c r="I25" t="b">
        <v>1</v>
      </c>
      <c r="K25" t="b">
        <v>0</v>
      </c>
      <c r="L25" t="b">
        <v>0</v>
      </c>
      <c r="N25">
        <v>0</v>
      </c>
      <c r="O25">
        <v>5116</v>
      </c>
      <c r="P25">
        <v>1647</v>
      </c>
      <c r="Q25">
        <v>0.9142747</v>
      </c>
      <c r="R25">
        <v>0.97240234999999997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43</v>
      </c>
      <c r="AA25">
        <v>0</v>
      </c>
      <c r="AB25">
        <v>5919</v>
      </c>
      <c r="AC25">
        <v>2478</v>
      </c>
      <c r="AD25">
        <v>0.90176586000000003</v>
      </c>
      <c r="AE25">
        <v>0.95887409999999995</v>
      </c>
      <c r="AF25">
        <v>5</v>
      </c>
      <c r="AG25">
        <v>8</v>
      </c>
      <c r="AH25">
        <v>0</v>
      </c>
      <c r="AI25">
        <v>0</v>
      </c>
      <c r="AJ25">
        <v>0</v>
      </c>
      <c r="AK25">
        <v>0</v>
      </c>
      <c r="AL25">
        <v>618</v>
      </c>
    </row>
    <row r="26" spans="1:38" x14ac:dyDescent="0.2">
      <c r="A26" s="12">
        <v>2306.07888</v>
      </c>
      <c r="B26" t="str">
        <v>acmart</v>
      </c>
      <c r="C26">
        <v>12</v>
      </c>
      <c r="D26">
        <v>12</v>
      </c>
      <c r="E26">
        <v>12</v>
      </c>
      <c r="G26" t="b">
        <v>1</v>
      </c>
      <c r="H26" t="b">
        <v>1</v>
      </c>
      <c r="I26" t="b">
        <v>1</v>
      </c>
      <c r="K26" t="b">
        <v>0</v>
      </c>
      <c r="L26" t="b">
        <v>0</v>
      </c>
      <c r="N26">
        <v>0</v>
      </c>
      <c r="O26">
        <v>9367</v>
      </c>
      <c r="P26">
        <v>1648</v>
      </c>
      <c r="Q26">
        <v>0.87588281000000001</v>
      </c>
      <c r="R26">
        <v>0.97816322</v>
      </c>
      <c r="S26">
        <v>1</v>
      </c>
      <c r="T26">
        <v>4</v>
      </c>
      <c r="U26">
        <v>0</v>
      </c>
      <c r="V26">
        <v>0</v>
      </c>
      <c r="W26">
        <v>0</v>
      </c>
      <c r="X26">
        <v>0</v>
      </c>
      <c r="Y26">
        <v>-565</v>
      </c>
      <c r="AA26">
        <v>1</v>
      </c>
      <c r="AB26">
        <v>23309</v>
      </c>
      <c r="AC26">
        <v>6993</v>
      </c>
      <c r="AD26">
        <v>0.69399115</v>
      </c>
      <c r="AE26">
        <v>0.90819340999999998</v>
      </c>
      <c r="AF26">
        <v>14</v>
      </c>
      <c r="AG26">
        <v>12</v>
      </c>
      <c r="AH26">
        <v>2</v>
      </c>
      <c r="AI26">
        <v>0</v>
      </c>
      <c r="AJ26">
        <v>1</v>
      </c>
      <c r="AK26">
        <v>1</v>
      </c>
      <c r="AL26">
        <v>702</v>
      </c>
    </row>
    <row r="27" spans="1:38" x14ac:dyDescent="0.2">
      <c r="A27" s="12">
        <v>2306.0834500000001</v>
      </c>
      <c r="B27" t="str">
        <v>acmart</v>
      </c>
      <c r="C27">
        <v>0</v>
      </c>
      <c r="D27">
        <v>12</v>
      </c>
      <c r="E27">
        <v>0</v>
      </c>
      <c r="G27" t="b">
        <v>1</v>
      </c>
      <c r="H27" t="b">
        <v>0</v>
      </c>
      <c r="I27" t="b">
        <v>1</v>
      </c>
      <c r="K27" t="b">
        <v>0</v>
      </c>
      <c r="L27" t="b">
        <v>0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</row>
    <row r="28" spans="1:38" x14ac:dyDescent="0.2">
      <c r="A28" s="12">
        <v>2306.08367</v>
      </c>
      <c r="B28" t="str">
        <v>acmart</v>
      </c>
      <c r="C28">
        <v>12</v>
      </c>
      <c r="D28">
        <v>12</v>
      </c>
      <c r="E28">
        <v>12</v>
      </c>
      <c r="G28" t="b">
        <v>1</v>
      </c>
      <c r="H28" t="b">
        <v>0</v>
      </c>
      <c r="I28" t="b">
        <v>1</v>
      </c>
      <c r="K28" t="b">
        <v>0</v>
      </c>
      <c r="L28" t="b">
        <v>0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</row>
    <row r="29" spans="1:38" x14ac:dyDescent="0.2">
      <c r="A29" s="12">
        <v>2306.1004800000001</v>
      </c>
      <c r="B29" t="str">
        <v>acmart</v>
      </c>
      <c r="C29">
        <v>0</v>
      </c>
      <c r="D29">
        <v>0</v>
      </c>
      <c r="E29">
        <v>0</v>
      </c>
      <c r="G29" t="b">
        <v>1</v>
      </c>
      <c r="H29" t="b">
        <v>1</v>
      </c>
      <c r="I29" t="b">
        <v>1</v>
      </c>
      <c r="K29" t="b">
        <v>0</v>
      </c>
      <c r="L29" t="b">
        <v>0</v>
      </c>
      <c r="N29">
        <v>0</v>
      </c>
      <c r="O29">
        <v>17545</v>
      </c>
      <c r="P29">
        <v>5095</v>
      </c>
      <c r="Q29">
        <v>0.89135078999999995</v>
      </c>
      <c r="R29">
        <v>0.96844869</v>
      </c>
      <c r="S29">
        <v>6</v>
      </c>
      <c r="T29">
        <v>7</v>
      </c>
      <c r="U29">
        <v>0</v>
      </c>
      <c r="V29">
        <v>0</v>
      </c>
      <c r="W29">
        <v>0</v>
      </c>
      <c r="X29">
        <v>1</v>
      </c>
      <c r="Y29">
        <v>-1455</v>
      </c>
      <c r="AA29">
        <v>0</v>
      </c>
      <c r="AB29">
        <v>19118</v>
      </c>
      <c r="AC29">
        <v>7207</v>
      </c>
      <c r="AD29">
        <v>0.88356597999999997</v>
      </c>
      <c r="AE29">
        <v>0.95610733999999997</v>
      </c>
      <c r="AF29">
        <v>7</v>
      </c>
      <c r="AG29">
        <v>10</v>
      </c>
      <c r="AH29">
        <v>0</v>
      </c>
      <c r="AI29">
        <v>0</v>
      </c>
      <c r="AJ29">
        <v>0</v>
      </c>
      <c r="AK29">
        <v>1</v>
      </c>
      <c r="AL29">
        <v>2713</v>
      </c>
    </row>
    <row r="30" spans="1:38" x14ac:dyDescent="0.2">
      <c r="A30" s="12">
        <v>2306.15076</v>
      </c>
      <c r="B30" t="str">
        <v>acmart</v>
      </c>
      <c r="C30">
        <v>0</v>
      </c>
      <c r="D30">
        <v>0</v>
      </c>
      <c r="E30">
        <v>0</v>
      </c>
      <c r="G30" t="b">
        <v>1</v>
      </c>
      <c r="H30" t="b">
        <v>1</v>
      </c>
      <c r="I30" t="b">
        <v>1</v>
      </c>
      <c r="K30" t="b">
        <v>0</v>
      </c>
      <c r="L30" t="b">
        <v>0</v>
      </c>
      <c r="N30">
        <v>0</v>
      </c>
      <c r="O30">
        <v>6810</v>
      </c>
      <c r="P30">
        <v>1642</v>
      </c>
      <c r="Q30">
        <v>0.90990037000000001</v>
      </c>
      <c r="R30">
        <v>0.97827554000000005</v>
      </c>
      <c r="S30">
        <v>5</v>
      </c>
      <c r="T30">
        <v>9</v>
      </c>
      <c r="U30">
        <v>0</v>
      </c>
      <c r="V30">
        <v>0</v>
      </c>
      <c r="W30">
        <v>0</v>
      </c>
      <c r="X30">
        <v>0</v>
      </c>
      <c r="Y30">
        <v>8</v>
      </c>
      <c r="AA30">
        <v>0</v>
      </c>
      <c r="AB30">
        <v>6883</v>
      </c>
      <c r="AC30">
        <v>1720</v>
      </c>
      <c r="AD30">
        <v>0.90901639999999995</v>
      </c>
      <c r="AE30">
        <v>0.97726402000000001</v>
      </c>
      <c r="AF30">
        <v>5</v>
      </c>
      <c r="AG30">
        <v>9</v>
      </c>
      <c r="AH30">
        <v>0</v>
      </c>
      <c r="AI30">
        <v>0</v>
      </c>
      <c r="AJ30">
        <v>0</v>
      </c>
      <c r="AK30">
        <v>0</v>
      </c>
      <c r="AL30">
        <v>76</v>
      </c>
    </row>
    <row r="31" spans="1:38" x14ac:dyDescent="0.2">
      <c r="A31" s="12">
        <v>2306.1658900000002</v>
      </c>
      <c r="B31" t="str">
        <v>acmart</v>
      </c>
      <c r="C31">
        <v>0</v>
      </c>
      <c r="D31">
        <v>0</v>
      </c>
      <c r="E31">
        <v>0</v>
      </c>
      <c r="G31" t="b">
        <v>1</v>
      </c>
      <c r="H31" t="b">
        <v>1</v>
      </c>
      <c r="I31" t="b">
        <v>1</v>
      </c>
      <c r="K31" t="b">
        <v>0</v>
      </c>
      <c r="L31" t="b">
        <v>0</v>
      </c>
      <c r="N31">
        <v>0</v>
      </c>
      <c r="O31">
        <v>1326</v>
      </c>
      <c r="P31">
        <v>645</v>
      </c>
      <c r="Q31">
        <v>0.96449419000000003</v>
      </c>
      <c r="R31">
        <v>0.98272906999999998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-309</v>
      </c>
      <c r="AA31">
        <v>0</v>
      </c>
      <c r="AB31">
        <v>868</v>
      </c>
      <c r="AC31">
        <v>258</v>
      </c>
      <c r="AD31">
        <v>0.97682800000000003</v>
      </c>
      <c r="AE31">
        <v>0.99311247000000002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113</v>
      </c>
    </row>
    <row r="32" spans="1:38" x14ac:dyDescent="0.2">
      <c r="A32" s="12">
        <v>2306.0077299999998</v>
      </c>
      <c r="B32" t="str">
        <v>agujournal2019</v>
      </c>
      <c r="C32">
        <v>12</v>
      </c>
      <c r="D32">
        <v>12</v>
      </c>
      <c r="E32">
        <v>12</v>
      </c>
      <c r="G32" t="b">
        <v>1</v>
      </c>
      <c r="H32" t="b">
        <v>0</v>
      </c>
      <c r="I32" t="b">
        <v>1</v>
      </c>
      <c r="K32" t="b">
        <v>0</v>
      </c>
      <c r="L32" t="b">
        <v>0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</row>
    <row r="33" spans="1:38" x14ac:dyDescent="0.2">
      <c r="A33" s="12">
        <v>2306.02169</v>
      </c>
      <c r="B33" t="str">
        <v>agujournal2019</v>
      </c>
      <c r="C33">
        <v>0</v>
      </c>
      <c r="D33">
        <v>0</v>
      </c>
      <c r="E33">
        <v>0</v>
      </c>
      <c r="G33" t="b">
        <v>1</v>
      </c>
      <c r="H33" t="b">
        <v>1</v>
      </c>
      <c r="I33" t="b">
        <v>1</v>
      </c>
      <c r="K33" t="b">
        <v>0</v>
      </c>
      <c r="L33" t="b">
        <v>0</v>
      </c>
      <c r="N33">
        <v>0</v>
      </c>
      <c r="O33">
        <v>3657</v>
      </c>
      <c r="P33">
        <v>511</v>
      </c>
      <c r="Q33">
        <v>0.92914026999999999</v>
      </c>
      <c r="R33">
        <v>0.99009862999999998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AA33">
        <v>0</v>
      </c>
      <c r="AB33">
        <v>3656</v>
      </c>
      <c r="AC33">
        <v>510</v>
      </c>
      <c r="AD33">
        <v>0.92915826999999995</v>
      </c>
      <c r="AE33">
        <v>0.99011780999999999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-1</v>
      </c>
    </row>
    <row r="34" spans="1:38" x14ac:dyDescent="0.2">
      <c r="A34" s="12">
        <v>2306.0008200000002</v>
      </c>
      <c r="B34" t="str">
        <v>amsart</v>
      </c>
      <c r="C34">
        <v>0</v>
      </c>
      <c r="D34">
        <v>0</v>
      </c>
      <c r="E34">
        <v>0</v>
      </c>
      <c r="G34" t="b">
        <v>1</v>
      </c>
      <c r="H34" t="b">
        <v>1</v>
      </c>
      <c r="I34" t="b">
        <v>1</v>
      </c>
      <c r="K34" t="b">
        <v>0</v>
      </c>
      <c r="L34" t="b">
        <v>0</v>
      </c>
      <c r="N34">
        <v>0</v>
      </c>
      <c r="O34">
        <v>4</v>
      </c>
      <c r="P34">
        <v>4</v>
      </c>
      <c r="Q34">
        <v>0.99991554000000005</v>
      </c>
      <c r="R34">
        <v>0.99991554000000005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AA34">
        <v>1</v>
      </c>
      <c r="AB34">
        <v>1161</v>
      </c>
      <c r="AC34">
        <v>27</v>
      </c>
      <c r="AD34">
        <v>0.97548511999999998</v>
      </c>
      <c r="AE34">
        <v>0.99942989000000004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-24</v>
      </c>
    </row>
    <row r="35" spans="1:38" x14ac:dyDescent="0.2">
      <c r="A35" s="12">
        <v>2306.0010900000002</v>
      </c>
      <c r="B35" t="str">
        <v>amsart</v>
      </c>
      <c r="C35">
        <v>0</v>
      </c>
      <c r="D35">
        <v>0</v>
      </c>
      <c r="E35">
        <v>0</v>
      </c>
      <c r="G35" t="b">
        <v>1</v>
      </c>
      <c r="H35" t="b">
        <v>1</v>
      </c>
      <c r="I35" t="b">
        <v>1</v>
      </c>
      <c r="K35" t="b">
        <v>0</v>
      </c>
      <c r="L35" t="b">
        <v>0</v>
      </c>
      <c r="N35">
        <v>0</v>
      </c>
      <c r="O35">
        <v>14</v>
      </c>
      <c r="P35">
        <v>14</v>
      </c>
      <c r="Q35">
        <v>0.99984910000000005</v>
      </c>
      <c r="R35">
        <v>0.99984910000000005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v>0</v>
      </c>
      <c r="AB35">
        <v>64</v>
      </c>
      <c r="AC35">
        <v>64</v>
      </c>
      <c r="AD35">
        <v>0.99931035000000001</v>
      </c>
      <c r="AE35">
        <v>0.99931035000000001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</v>
      </c>
    </row>
    <row r="36" spans="1:38" x14ac:dyDescent="0.2">
      <c r="A36" s="12">
        <v>2306.0011300000001</v>
      </c>
      <c r="B36" t="str">
        <v>amsart</v>
      </c>
      <c r="C36">
        <v>0</v>
      </c>
      <c r="D36">
        <v>0</v>
      </c>
      <c r="E36">
        <v>12</v>
      </c>
      <c r="G36" t="b">
        <v>1</v>
      </c>
      <c r="H36" t="b">
        <v>1</v>
      </c>
      <c r="I36" t="b">
        <v>1</v>
      </c>
      <c r="K36" t="b">
        <v>0</v>
      </c>
      <c r="L36" t="b">
        <v>0</v>
      </c>
      <c r="N36" t="str">
        <v/>
      </c>
      <c r="O36">
        <v>41457</v>
      </c>
      <c r="P36">
        <v>41457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-41457</v>
      </c>
      <c r="AA36">
        <v>0</v>
      </c>
      <c r="AB36">
        <v>18</v>
      </c>
      <c r="AC36">
        <v>18</v>
      </c>
      <c r="AD36">
        <v>0.99956582000000005</v>
      </c>
      <c r="AE36">
        <v>0.99956582000000005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-15</v>
      </c>
    </row>
    <row r="37" spans="1:38" x14ac:dyDescent="0.2">
      <c r="A37" s="12">
        <v>2306.0011599999998</v>
      </c>
      <c r="B37" t="str">
        <v>amsart</v>
      </c>
      <c r="C37">
        <v>0</v>
      </c>
      <c r="D37">
        <v>0</v>
      </c>
      <c r="E37">
        <v>0</v>
      </c>
      <c r="G37" t="b">
        <v>1</v>
      </c>
      <c r="H37" t="b">
        <v>1</v>
      </c>
      <c r="I37" t="b">
        <v>1</v>
      </c>
      <c r="K37" t="b">
        <v>0</v>
      </c>
      <c r="L37" t="b">
        <v>0</v>
      </c>
      <c r="N37">
        <v>0</v>
      </c>
      <c r="O37">
        <v>101</v>
      </c>
      <c r="P37">
        <v>101</v>
      </c>
      <c r="Q37">
        <v>0.99647752000000001</v>
      </c>
      <c r="R37">
        <v>0.99647752000000001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v>0</v>
      </c>
      <c r="AB37">
        <v>133</v>
      </c>
      <c r="AC37">
        <v>133</v>
      </c>
      <c r="AD37">
        <v>0.99536374999999999</v>
      </c>
      <c r="AE37">
        <v>0.99536374999999999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14</v>
      </c>
    </row>
    <row r="38" spans="1:38" x14ac:dyDescent="0.2">
      <c r="A38" s="12">
        <v>2306.0014099999999</v>
      </c>
      <c r="B38" t="str">
        <v>amsart</v>
      </c>
      <c r="C38">
        <v>12</v>
      </c>
      <c r="D38">
        <v>12</v>
      </c>
      <c r="E38">
        <v>12</v>
      </c>
      <c r="G38" t="b">
        <v>1</v>
      </c>
      <c r="H38" t="b">
        <v>0</v>
      </c>
      <c r="I38" t="b">
        <v>1</v>
      </c>
      <c r="K38" t="b">
        <v>0</v>
      </c>
      <c r="L38" t="b">
        <v>0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</row>
    <row r="39" spans="1:38" x14ac:dyDescent="0.2">
      <c r="A39" s="12">
        <v>2306.00155</v>
      </c>
      <c r="B39" t="str">
        <v>amsart</v>
      </c>
      <c r="C39">
        <v>0</v>
      </c>
      <c r="D39">
        <v>0</v>
      </c>
      <c r="E39">
        <v>12</v>
      </c>
      <c r="G39" t="b">
        <v>1</v>
      </c>
      <c r="H39" t="b">
        <v>1</v>
      </c>
      <c r="I39" t="b">
        <v>1</v>
      </c>
      <c r="K39" t="b">
        <v>0</v>
      </c>
      <c r="L39" t="b">
        <v>0</v>
      </c>
      <c r="N39">
        <v>0</v>
      </c>
      <c r="O39">
        <v>574</v>
      </c>
      <c r="P39">
        <v>182</v>
      </c>
      <c r="Q39">
        <v>0.98711068000000002</v>
      </c>
      <c r="R39">
        <v>0.99591313999999997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-55</v>
      </c>
      <c r="AA39">
        <v>0</v>
      </c>
      <c r="AB39">
        <v>397</v>
      </c>
      <c r="AC39">
        <v>5</v>
      </c>
      <c r="AD39">
        <v>0.99108626</v>
      </c>
      <c r="AE39">
        <v>0.99988774000000002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</v>
      </c>
    </row>
    <row r="40" spans="1:38" x14ac:dyDescent="0.2">
      <c r="A40" s="12">
        <v>2306.00182</v>
      </c>
      <c r="B40" t="str">
        <v>amsart</v>
      </c>
      <c r="C40">
        <v>12</v>
      </c>
      <c r="D40">
        <v>12</v>
      </c>
      <c r="E40">
        <v>12</v>
      </c>
      <c r="G40" t="b">
        <v>1</v>
      </c>
      <c r="H40" t="b">
        <v>1</v>
      </c>
      <c r="I40" t="b">
        <v>1</v>
      </c>
      <c r="K40" t="b">
        <v>0</v>
      </c>
      <c r="L40" t="b">
        <v>0</v>
      </c>
      <c r="N40">
        <v>0</v>
      </c>
      <c r="O40">
        <v>2614</v>
      </c>
      <c r="P40">
        <v>546</v>
      </c>
      <c r="Q40">
        <v>0.97970780000000002</v>
      </c>
      <c r="R40">
        <v>0.99576145999999999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AA40">
        <v>0</v>
      </c>
      <c r="AB40">
        <v>9464</v>
      </c>
      <c r="AC40">
        <v>842</v>
      </c>
      <c r="AD40">
        <v>0.92653372000000001</v>
      </c>
      <c r="AE40">
        <v>0.99346380000000001</v>
      </c>
      <c r="AF40">
        <v>5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4</v>
      </c>
    </row>
    <row r="41" spans="1:38" x14ac:dyDescent="0.2">
      <c r="A41" s="12">
        <v>2306.0019400000001</v>
      </c>
      <c r="B41" t="str">
        <v>amsart</v>
      </c>
      <c r="C41">
        <v>0</v>
      </c>
      <c r="D41">
        <v>0</v>
      </c>
      <c r="E41">
        <v>12</v>
      </c>
      <c r="G41" t="b">
        <v>1</v>
      </c>
      <c r="H41" t="b">
        <v>1</v>
      </c>
      <c r="I41" t="b">
        <v>1</v>
      </c>
      <c r="K41" t="b">
        <v>0</v>
      </c>
      <c r="L41" t="b">
        <v>0</v>
      </c>
      <c r="N41">
        <v>1</v>
      </c>
      <c r="O41">
        <v>2617</v>
      </c>
      <c r="P41">
        <v>541</v>
      </c>
      <c r="Q41">
        <v>0.93678132999999997</v>
      </c>
      <c r="R41">
        <v>0.98693109999999995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-178</v>
      </c>
      <c r="AA41">
        <v>0</v>
      </c>
      <c r="AB41">
        <v>30</v>
      </c>
      <c r="AC41">
        <v>30</v>
      </c>
      <c r="AD41">
        <v>0.99927533000000002</v>
      </c>
      <c r="AE41">
        <v>0.99927533000000002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</row>
    <row r="42" spans="1:38" x14ac:dyDescent="0.2">
      <c r="A42" s="12">
        <v>2306.00207</v>
      </c>
      <c r="B42" t="str">
        <v>amsart</v>
      </c>
      <c r="C42">
        <v>0</v>
      </c>
      <c r="D42">
        <v>0</v>
      </c>
      <c r="E42">
        <v>12</v>
      </c>
      <c r="G42" t="b">
        <v>1</v>
      </c>
      <c r="H42" t="b">
        <v>1</v>
      </c>
      <c r="I42" t="b">
        <v>1</v>
      </c>
      <c r="K42" t="b">
        <v>0</v>
      </c>
      <c r="L42" t="b">
        <v>0</v>
      </c>
      <c r="N42">
        <v>0</v>
      </c>
      <c r="O42">
        <v>2190</v>
      </c>
      <c r="P42">
        <v>940</v>
      </c>
      <c r="Q42">
        <v>0.97765078000000005</v>
      </c>
      <c r="R42">
        <v>0.99040718000000005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-511</v>
      </c>
      <c r="AA42">
        <v>0</v>
      </c>
      <c r="AB42">
        <v>733</v>
      </c>
      <c r="AC42">
        <v>79</v>
      </c>
      <c r="AD42">
        <v>0.99251964000000004</v>
      </c>
      <c r="AE42">
        <v>0.99919380000000002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-58</v>
      </c>
    </row>
    <row r="43" spans="1:38" x14ac:dyDescent="0.2">
      <c r="A43" s="12">
        <v>2306.00209</v>
      </c>
      <c r="B43" t="str">
        <v>amsart</v>
      </c>
      <c r="C43">
        <v>0</v>
      </c>
      <c r="D43">
        <v>0</v>
      </c>
      <c r="E43">
        <v>0</v>
      </c>
      <c r="G43" t="b">
        <v>1</v>
      </c>
      <c r="H43" t="b">
        <v>1</v>
      </c>
      <c r="I43" t="b">
        <v>1</v>
      </c>
      <c r="K43" t="b">
        <v>0</v>
      </c>
      <c r="L43" t="b">
        <v>0</v>
      </c>
      <c r="N43">
        <v>0</v>
      </c>
      <c r="O43">
        <v>41</v>
      </c>
      <c r="P43">
        <v>41</v>
      </c>
      <c r="Q43">
        <v>0.99928328</v>
      </c>
      <c r="R43">
        <v>0.99928328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>
        <v>0</v>
      </c>
      <c r="AB43">
        <v>41</v>
      </c>
      <c r="AC43">
        <v>41</v>
      </c>
      <c r="AD43">
        <v>0.99928331999999997</v>
      </c>
      <c r="AE43">
        <v>0.99928331999999997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</row>
    <row r="44" spans="1:38" x14ac:dyDescent="0.2">
      <c r="A44" s="12">
        <v>2306.0021400000001</v>
      </c>
      <c r="B44" t="str">
        <v>amsart</v>
      </c>
      <c r="C44">
        <v>0</v>
      </c>
      <c r="D44">
        <v>0</v>
      </c>
      <c r="E44">
        <v>0</v>
      </c>
      <c r="G44" t="b">
        <v>1</v>
      </c>
      <c r="H44" t="b">
        <v>1</v>
      </c>
      <c r="I44" t="b">
        <v>1</v>
      </c>
      <c r="K44" t="b">
        <v>0</v>
      </c>
      <c r="L44" t="b">
        <v>0</v>
      </c>
      <c r="N44">
        <v>0</v>
      </c>
      <c r="O44">
        <v>2843</v>
      </c>
      <c r="P44">
        <v>7</v>
      </c>
      <c r="Q44">
        <v>0.93214149000000002</v>
      </c>
      <c r="R44">
        <v>0.99983292000000001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>
        <v>0</v>
      </c>
      <c r="AB44">
        <v>132</v>
      </c>
      <c r="AC44">
        <v>0</v>
      </c>
      <c r="AD44">
        <v>0.99684934000000003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 s="12">
        <v>2306.0021499999998</v>
      </c>
      <c r="B45" t="str">
        <v>amsart</v>
      </c>
      <c r="C45">
        <v>12</v>
      </c>
      <c r="D45">
        <v>12</v>
      </c>
      <c r="E45">
        <v>12</v>
      </c>
      <c r="G45" t="b">
        <v>1</v>
      </c>
      <c r="H45" t="b">
        <v>1</v>
      </c>
      <c r="I45" t="b">
        <v>1</v>
      </c>
      <c r="K45" t="b">
        <v>0</v>
      </c>
      <c r="L45" t="b">
        <v>0</v>
      </c>
      <c r="N45">
        <v>0</v>
      </c>
      <c r="O45">
        <v>40</v>
      </c>
      <c r="P45">
        <v>38</v>
      </c>
      <c r="Q45">
        <v>0.99941774000000005</v>
      </c>
      <c r="R45">
        <v>0.99944685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-6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 s="12">
        <v>2306.00216</v>
      </c>
      <c r="B46" t="str">
        <v>amsart</v>
      </c>
      <c r="C46">
        <v>0</v>
      </c>
      <c r="D46">
        <v>0</v>
      </c>
      <c r="E46">
        <v>0</v>
      </c>
      <c r="G46" t="b">
        <v>1</v>
      </c>
      <c r="H46" t="b">
        <v>1</v>
      </c>
      <c r="I46" t="b">
        <v>1</v>
      </c>
      <c r="K46" t="b">
        <v>0</v>
      </c>
      <c r="L46" t="b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>
        <v>0</v>
      </c>
      <c r="AB46">
        <v>19</v>
      </c>
      <c r="AC46">
        <v>19</v>
      </c>
      <c r="AD46">
        <v>0.99847523999999999</v>
      </c>
      <c r="AE46">
        <v>0.99847523999999999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</v>
      </c>
    </row>
    <row r="47" spans="1:38" x14ac:dyDescent="0.2">
      <c r="A47" s="12">
        <v>2306.00225</v>
      </c>
      <c r="B47" t="str">
        <v>amsart</v>
      </c>
      <c r="C47">
        <v>0</v>
      </c>
      <c r="D47">
        <v>0</v>
      </c>
      <c r="E47">
        <v>0</v>
      </c>
      <c r="G47" t="b">
        <v>1</v>
      </c>
      <c r="H47" t="b">
        <v>1</v>
      </c>
      <c r="I47" t="b">
        <v>1</v>
      </c>
      <c r="K47" t="b">
        <v>0</v>
      </c>
      <c r="L47" t="b">
        <v>0</v>
      </c>
      <c r="N47">
        <v>0</v>
      </c>
      <c r="O47">
        <v>24</v>
      </c>
      <c r="P47">
        <v>18</v>
      </c>
      <c r="Q47">
        <v>0.99937595999999995</v>
      </c>
      <c r="R47">
        <v>0.99953197000000005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158</v>
      </c>
      <c r="AC47">
        <v>2</v>
      </c>
      <c r="AD47">
        <v>0.99589183999999997</v>
      </c>
      <c r="AE47">
        <v>0.99994799999999995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</row>
    <row r="48" spans="1:38" x14ac:dyDescent="0.2">
      <c r="A48" s="12">
        <v>2306.0025700000001</v>
      </c>
      <c r="B48" t="str">
        <v>amsart</v>
      </c>
      <c r="C48">
        <v>0</v>
      </c>
      <c r="D48">
        <v>0</v>
      </c>
      <c r="E48">
        <v>0</v>
      </c>
      <c r="G48" t="b">
        <v>1</v>
      </c>
      <c r="H48" t="b">
        <v>1</v>
      </c>
      <c r="I48" t="b">
        <v>1</v>
      </c>
      <c r="K48" t="b">
        <v>0</v>
      </c>
      <c r="L48" t="b">
        <v>0</v>
      </c>
      <c r="N48">
        <v>0</v>
      </c>
      <c r="O48">
        <v>6</v>
      </c>
      <c r="P48">
        <v>6</v>
      </c>
      <c r="Q48">
        <v>0.99954538999999998</v>
      </c>
      <c r="R48">
        <v>0.99954538999999998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>
        <v>0</v>
      </c>
      <c r="AB48">
        <v>2</v>
      </c>
      <c r="AC48">
        <v>2</v>
      </c>
      <c r="AD48">
        <v>0.99984846999999999</v>
      </c>
      <c r="AE48">
        <v>0.99984846999999999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</row>
    <row r="49" spans="1:38" x14ac:dyDescent="0.2">
      <c r="A49" s="12">
        <v>2306.0025999999998</v>
      </c>
      <c r="B49" t="str">
        <v>amsart</v>
      </c>
      <c r="C49">
        <v>0</v>
      </c>
      <c r="D49">
        <v>12</v>
      </c>
      <c r="E49">
        <v>12</v>
      </c>
      <c r="G49" t="b">
        <v>1</v>
      </c>
      <c r="H49" t="b">
        <v>0</v>
      </c>
      <c r="I49" t="b">
        <v>0</v>
      </c>
      <c r="K49" t="b">
        <v>0</v>
      </c>
      <c r="L49" t="b">
        <v>0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</row>
    <row r="50" spans="1:38" x14ac:dyDescent="0.2">
      <c r="A50" s="12">
        <v>2306.0027799999998</v>
      </c>
      <c r="B50" t="str">
        <v>amsart</v>
      </c>
      <c r="C50">
        <v>0</v>
      </c>
      <c r="D50">
        <v>0</v>
      </c>
      <c r="E50">
        <v>0</v>
      </c>
      <c r="G50" t="b">
        <v>1</v>
      </c>
      <c r="H50" t="b">
        <v>1</v>
      </c>
      <c r="I50" t="b">
        <v>1</v>
      </c>
      <c r="K50" t="b">
        <v>0</v>
      </c>
      <c r="L50" t="b">
        <v>0</v>
      </c>
      <c r="N50">
        <v>0</v>
      </c>
      <c r="O50">
        <v>15</v>
      </c>
      <c r="P50">
        <v>15</v>
      </c>
      <c r="Q50">
        <v>0.99965355</v>
      </c>
      <c r="R50">
        <v>0.99965355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388</v>
      </c>
      <c r="AC50">
        <v>16</v>
      </c>
      <c r="AD50">
        <v>0.99104071000000005</v>
      </c>
      <c r="AE50">
        <v>0.99963053999999996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</row>
    <row r="51" spans="1:38" x14ac:dyDescent="0.2">
      <c r="A51" s="12">
        <v>2306.0031300000001</v>
      </c>
      <c r="B51" t="str">
        <v>amsart</v>
      </c>
      <c r="C51">
        <v>12</v>
      </c>
      <c r="D51">
        <v>12</v>
      </c>
      <c r="E51">
        <v>12</v>
      </c>
      <c r="G51" t="b">
        <v>1</v>
      </c>
      <c r="H51" t="b">
        <v>1</v>
      </c>
      <c r="I51" t="b">
        <v>1</v>
      </c>
      <c r="K51" t="b">
        <v>0</v>
      </c>
      <c r="L51" t="b">
        <v>0</v>
      </c>
      <c r="N51">
        <v>0</v>
      </c>
      <c r="O51">
        <v>852</v>
      </c>
      <c r="P51">
        <v>232</v>
      </c>
      <c r="Q51">
        <v>0.98358159999999994</v>
      </c>
      <c r="R51">
        <v>0.99552925999999997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-131</v>
      </c>
      <c r="AA51">
        <v>0</v>
      </c>
      <c r="AB51">
        <v>79</v>
      </c>
      <c r="AC51">
        <v>79</v>
      </c>
      <c r="AD51">
        <v>0.99847772000000001</v>
      </c>
      <c r="AE51">
        <v>0.99847772000000001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</row>
    <row r="52" spans="1:38" x14ac:dyDescent="0.2">
      <c r="A52" s="12">
        <v>2306.0032700000002</v>
      </c>
      <c r="B52" t="str">
        <v>amsart</v>
      </c>
      <c r="C52">
        <v>0</v>
      </c>
      <c r="D52">
        <v>0</v>
      </c>
      <c r="E52">
        <v>0</v>
      </c>
      <c r="G52" t="b">
        <v>1</v>
      </c>
      <c r="H52" t="b">
        <v>1</v>
      </c>
      <c r="I52" t="b">
        <v>1</v>
      </c>
      <c r="K52" t="b">
        <v>0</v>
      </c>
      <c r="L52" t="b">
        <v>0</v>
      </c>
      <c r="N52">
        <v>0</v>
      </c>
      <c r="O52">
        <v>1</v>
      </c>
      <c r="P52">
        <v>1</v>
      </c>
      <c r="Q52">
        <v>0.99989671999999996</v>
      </c>
      <c r="R52">
        <v>0.99989671999999996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>
        <v>0</v>
      </c>
      <c r="AB52">
        <v>1</v>
      </c>
      <c r="AC52">
        <v>1</v>
      </c>
      <c r="AD52">
        <v>0.99989671999999996</v>
      </c>
      <c r="AE52">
        <v>0.99989671999999996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 s="12">
        <v>2306.0033400000002</v>
      </c>
      <c r="B53" t="str">
        <v>amsart</v>
      </c>
      <c r="C53">
        <v>0</v>
      </c>
      <c r="D53">
        <v>0</v>
      </c>
      <c r="E53">
        <v>0</v>
      </c>
      <c r="G53" t="b">
        <v>1</v>
      </c>
      <c r="H53" t="b">
        <v>1</v>
      </c>
      <c r="I53" t="b">
        <v>1</v>
      </c>
      <c r="K53" t="b">
        <v>0</v>
      </c>
      <c r="L53" t="b">
        <v>0</v>
      </c>
      <c r="N53">
        <v>0</v>
      </c>
      <c r="O53">
        <v>15</v>
      </c>
      <c r="P53">
        <v>15</v>
      </c>
      <c r="Q53">
        <v>0.99976728999999998</v>
      </c>
      <c r="R53">
        <v>0.99976728999999998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40</v>
      </c>
      <c r="AC53">
        <v>16</v>
      </c>
      <c r="AD53">
        <v>0.99937944999999995</v>
      </c>
      <c r="AE53">
        <v>0.99975177999999998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-1</v>
      </c>
    </row>
    <row r="54" spans="1:38" x14ac:dyDescent="0.2">
      <c r="A54" s="12">
        <v>2306.0037299999999</v>
      </c>
      <c r="B54" t="str">
        <v>amsart</v>
      </c>
      <c r="C54">
        <v>12</v>
      </c>
      <c r="D54">
        <v>12</v>
      </c>
      <c r="E54">
        <v>12</v>
      </c>
      <c r="G54" t="b">
        <v>1</v>
      </c>
      <c r="H54" t="b">
        <v>0</v>
      </c>
      <c r="I54" t="b">
        <v>1</v>
      </c>
      <c r="K54" t="b">
        <v>0</v>
      </c>
      <c r="L54" t="b">
        <v>0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</row>
    <row r="55" spans="1:38" x14ac:dyDescent="0.2">
      <c r="A55" s="12">
        <v>2306.00387</v>
      </c>
      <c r="B55" t="str">
        <v>amsart</v>
      </c>
      <c r="C55">
        <v>0</v>
      </c>
      <c r="D55">
        <v>0</v>
      </c>
      <c r="E55">
        <v>12</v>
      </c>
      <c r="G55" t="b">
        <v>1</v>
      </c>
      <c r="H55" t="b">
        <v>1</v>
      </c>
      <c r="I55" t="b">
        <v>1</v>
      </c>
      <c r="K55" t="b">
        <v>0</v>
      </c>
      <c r="L55" t="b">
        <v>0</v>
      </c>
      <c r="N55">
        <v>0</v>
      </c>
      <c r="O55">
        <v>146</v>
      </c>
      <c r="P55">
        <v>146</v>
      </c>
      <c r="Q55">
        <v>0.99445331000000003</v>
      </c>
      <c r="R55">
        <v>0.99445331000000003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-33</v>
      </c>
      <c r="AA55">
        <v>0</v>
      </c>
      <c r="AB55">
        <v>1</v>
      </c>
      <c r="AC55">
        <v>1</v>
      </c>
      <c r="AD55">
        <v>0.99996200999999996</v>
      </c>
      <c r="AE55">
        <v>0.99996200999999996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">
      <c r="A56" s="12">
        <v>2306.0039700000002</v>
      </c>
      <c r="B56" t="str">
        <v>amsart</v>
      </c>
      <c r="C56">
        <v>0</v>
      </c>
      <c r="D56">
        <v>0</v>
      </c>
      <c r="E56">
        <v>0</v>
      </c>
      <c r="G56" t="b">
        <v>1</v>
      </c>
      <c r="H56" t="b">
        <v>1</v>
      </c>
      <c r="I56" t="b">
        <v>1</v>
      </c>
      <c r="K56" t="b">
        <v>0</v>
      </c>
      <c r="L56" t="b">
        <v>0</v>
      </c>
      <c r="N56">
        <v>0</v>
      </c>
      <c r="O56">
        <v>61</v>
      </c>
      <c r="P56">
        <v>61</v>
      </c>
      <c r="Q56">
        <v>0.99902736000000003</v>
      </c>
      <c r="R56">
        <v>0.99902736000000003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>
        <v>0</v>
      </c>
      <c r="AB56">
        <v>2078</v>
      </c>
      <c r="AC56">
        <v>62</v>
      </c>
      <c r="AD56">
        <v>0.96686651000000001</v>
      </c>
      <c r="AE56">
        <v>0.99901141999999998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">
      <c r="A57" s="12">
        <v>2306.0042800000001</v>
      </c>
      <c r="B57" t="str">
        <v>amsart</v>
      </c>
      <c r="C57">
        <v>0</v>
      </c>
      <c r="D57">
        <v>0</v>
      </c>
      <c r="E57">
        <v>0</v>
      </c>
      <c r="G57" t="b">
        <v>1</v>
      </c>
      <c r="H57" t="b">
        <v>1</v>
      </c>
      <c r="I57" t="b">
        <v>1</v>
      </c>
      <c r="K57" t="b">
        <v>0</v>
      </c>
      <c r="L57" t="b">
        <v>0</v>
      </c>
      <c r="N57">
        <v>0</v>
      </c>
      <c r="O57">
        <v>106</v>
      </c>
      <c r="P57">
        <v>106</v>
      </c>
      <c r="Q57">
        <v>0.99692155999999998</v>
      </c>
      <c r="R57">
        <v>0.99692155999999998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>
        <v>10</v>
      </c>
      <c r="AC57">
        <v>10</v>
      </c>
      <c r="AD57">
        <v>0.99970961999999997</v>
      </c>
      <c r="AE57">
        <v>0.99970961999999997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</v>
      </c>
    </row>
    <row r="58" spans="1:38" x14ac:dyDescent="0.2">
      <c r="A58" s="12">
        <v>2306.00441</v>
      </c>
      <c r="B58" t="str">
        <v>amsart</v>
      </c>
      <c r="C58">
        <v>0</v>
      </c>
      <c r="D58">
        <v>12</v>
      </c>
      <c r="E58">
        <v>12</v>
      </c>
      <c r="G58" t="b">
        <v>1</v>
      </c>
      <c r="H58" t="b">
        <v>0</v>
      </c>
      <c r="I58" t="b">
        <v>1</v>
      </c>
      <c r="K58" t="b">
        <v>0</v>
      </c>
      <c r="L58" t="b">
        <v>0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</row>
    <row r="59" spans="1:38" x14ac:dyDescent="0.2">
      <c r="A59" s="12">
        <v>2306.0047100000002</v>
      </c>
      <c r="B59" t="str">
        <v>amsart</v>
      </c>
      <c r="C59">
        <v>0</v>
      </c>
      <c r="D59">
        <v>0</v>
      </c>
      <c r="E59">
        <v>0</v>
      </c>
      <c r="G59" t="b">
        <v>1</v>
      </c>
      <c r="H59" t="b">
        <v>0</v>
      </c>
      <c r="I59" t="b">
        <v>1</v>
      </c>
      <c r="K59" t="b">
        <v>0</v>
      </c>
      <c r="L59" t="b">
        <v>0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</row>
    <row r="60" spans="1:38" x14ac:dyDescent="0.2">
      <c r="A60" s="12">
        <v>2306.0047399999999</v>
      </c>
      <c r="B60" t="str">
        <v>amsart</v>
      </c>
      <c r="C60">
        <v>0</v>
      </c>
      <c r="D60">
        <v>0</v>
      </c>
      <c r="E60">
        <v>0</v>
      </c>
      <c r="G60" t="b">
        <v>1</v>
      </c>
      <c r="H60" t="b">
        <v>1</v>
      </c>
      <c r="I60" t="b">
        <v>1</v>
      </c>
      <c r="K60" t="b">
        <v>0</v>
      </c>
      <c r="L60" t="b">
        <v>0</v>
      </c>
      <c r="N60">
        <v>0</v>
      </c>
      <c r="O60">
        <v>1</v>
      </c>
      <c r="P60">
        <v>1</v>
      </c>
      <c r="Q60">
        <v>0.99998218000000005</v>
      </c>
      <c r="R60">
        <v>0.99998218000000005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>
        <v>0</v>
      </c>
      <c r="AB60">
        <v>5</v>
      </c>
      <c r="AC60">
        <v>5</v>
      </c>
      <c r="AD60">
        <v>0.99991092000000004</v>
      </c>
      <c r="AE60">
        <v>0.99991092000000004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</row>
    <row r="61" spans="1:38" x14ac:dyDescent="0.2">
      <c r="A61" s="12">
        <v>2306.0048400000001</v>
      </c>
      <c r="B61" t="str">
        <v>amsart</v>
      </c>
      <c r="C61">
        <v>0</v>
      </c>
      <c r="D61">
        <v>0</v>
      </c>
      <c r="E61">
        <v>0</v>
      </c>
      <c r="G61" t="b">
        <v>1</v>
      </c>
      <c r="H61" t="b">
        <v>1</v>
      </c>
      <c r="I61" t="b">
        <v>1</v>
      </c>
      <c r="K61" t="b">
        <v>0</v>
      </c>
      <c r="L61" t="b">
        <v>0</v>
      </c>
      <c r="N61">
        <v>0</v>
      </c>
      <c r="O61">
        <v>346</v>
      </c>
      <c r="P61">
        <v>82</v>
      </c>
      <c r="Q61">
        <v>0.99276392999999996</v>
      </c>
      <c r="R61">
        <v>0.99828508999999999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AA61">
        <v>0</v>
      </c>
      <c r="AB61">
        <v>270</v>
      </c>
      <c r="AC61">
        <v>6</v>
      </c>
      <c r="AD61">
        <v>0.99435335000000002</v>
      </c>
      <c r="AE61">
        <v>0.99987451999999999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</row>
    <row r="62" spans="1:38" x14ac:dyDescent="0.2">
      <c r="A62" s="12">
        <v>2306.0051100000001</v>
      </c>
      <c r="B62" t="str">
        <v>amsart</v>
      </c>
      <c r="C62">
        <v>0</v>
      </c>
      <c r="D62">
        <v>0</v>
      </c>
      <c r="E62">
        <v>0</v>
      </c>
      <c r="G62" t="b">
        <v>1</v>
      </c>
      <c r="H62" t="b">
        <v>1</v>
      </c>
      <c r="I62" t="b">
        <v>1</v>
      </c>
      <c r="K62" t="b">
        <v>0</v>
      </c>
      <c r="L62" t="b">
        <v>0</v>
      </c>
      <c r="N62">
        <v>0</v>
      </c>
      <c r="O62">
        <v>129</v>
      </c>
      <c r="P62">
        <v>129</v>
      </c>
      <c r="Q62">
        <v>0.99732831</v>
      </c>
      <c r="R62">
        <v>0.99732831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>
        <v>0</v>
      </c>
      <c r="AB62">
        <v>620</v>
      </c>
      <c r="AC62">
        <v>2</v>
      </c>
      <c r="AD62">
        <v>0.98715931000000001</v>
      </c>
      <c r="AE62">
        <v>0.99995858000000004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-2</v>
      </c>
    </row>
    <row r="63" spans="1:38" x14ac:dyDescent="0.2">
      <c r="A63" s="12">
        <v>2306.00531</v>
      </c>
      <c r="B63" t="str">
        <v>amsart</v>
      </c>
      <c r="C63">
        <v>0</v>
      </c>
      <c r="D63">
        <v>0</v>
      </c>
      <c r="E63">
        <v>0</v>
      </c>
      <c r="G63" t="b">
        <v>1</v>
      </c>
      <c r="H63" t="b">
        <v>1</v>
      </c>
      <c r="I63" t="b">
        <v>1</v>
      </c>
      <c r="K63" t="b">
        <v>0</v>
      </c>
      <c r="L63" t="b">
        <v>0</v>
      </c>
      <c r="N63">
        <v>0</v>
      </c>
      <c r="O63">
        <v>1</v>
      </c>
      <c r="P63">
        <v>1</v>
      </c>
      <c r="Q63">
        <v>0.99996289999999999</v>
      </c>
      <c r="R63">
        <v>0.99996289999999999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B63">
        <v>1</v>
      </c>
      <c r="AC63">
        <v>1</v>
      </c>
      <c r="AD63">
        <v>0.99996289999999999</v>
      </c>
      <c r="AE63">
        <v>0.99996289999999999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">
      <c r="A64" s="12">
        <v>2306.00533</v>
      </c>
      <c r="B64" t="str">
        <v>amsart</v>
      </c>
      <c r="C64">
        <v>0</v>
      </c>
      <c r="D64">
        <v>0</v>
      </c>
      <c r="E64">
        <v>0</v>
      </c>
      <c r="G64" t="b">
        <v>1</v>
      </c>
      <c r="H64" t="b">
        <v>1</v>
      </c>
      <c r="I64" t="b">
        <v>1</v>
      </c>
      <c r="K64" t="b">
        <v>0</v>
      </c>
      <c r="L64" t="b">
        <v>0</v>
      </c>
      <c r="N64">
        <v>0</v>
      </c>
      <c r="O64">
        <v>2</v>
      </c>
      <c r="P64">
        <v>2</v>
      </c>
      <c r="Q64">
        <v>0.99992579000000004</v>
      </c>
      <c r="R64">
        <v>0.99992579000000004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>
        <v>0</v>
      </c>
      <c r="AB64">
        <v>73</v>
      </c>
      <c r="AC64">
        <v>3</v>
      </c>
      <c r="AD64">
        <v>0.99729137999999995</v>
      </c>
      <c r="AE64">
        <v>0.99988869000000002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-1</v>
      </c>
    </row>
    <row r="65" spans="1:38" x14ac:dyDescent="0.2">
      <c r="A65" s="12">
        <v>2306.00558</v>
      </c>
      <c r="B65" t="str">
        <v>amsart</v>
      </c>
      <c r="C65">
        <v>12</v>
      </c>
      <c r="D65">
        <v>12</v>
      </c>
      <c r="E65">
        <v>12</v>
      </c>
      <c r="G65" t="b">
        <v>1</v>
      </c>
      <c r="H65" t="b">
        <v>0</v>
      </c>
      <c r="I65" t="b">
        <v>1</v>
      </c>
      <c r="K65" t="b">
        <v>0</v>
      </c>
      <c r="L65" t="b">
        <v>0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</row>
    <row r="66" spans="1:38" x14ac:dyDescent="0.2">
      <c r="A66" s="12">
        <v>2306.0056199999999</v>
      </c>
      <c r="B66" t="str">
        <v>amsart</v>
      </c>
      <c r="C66">
        <v>0</v>
      </c>
      <c r="D66">
        <v>0</v>
      </c>
      <c r="E66">
        <v>0</v>
      </c>
      <c r="G66" t="b">
        <v>1</v>
      </c>
      <c r="H66" t="b">
        <v>1</v>
      </c>
      <c r="I66" t="b">
        <v>1</v>
      </c>
      <c r="K66" t="b">
        <v>0</v>
      </c>
      <c r="L66" t="b">
        <v>0</v>
      </c>
      <c r="N66">
        <v>0</v>
      </c>
      <c r="O66">
        <v>93</v>
      </c>
      <c r="P66">
        <v>83</v>
      </c>
      <c r="Q66">
        <v>0.99807899</v>
      </c>
      <c r="R66">
        <v>0.99828554999999997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AA66">
        <v>0</v>
      </c>
      <c r="AB66">
        <v>13</v>
      </c>
      <c r="AC66">
        <v>3</v>
      </c>
      <c r="AD66">
        <v>0.99973146999999996</v>
      </c>
      <c r="AE66">
        <v>0.99993803000000003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</row>
    <row r="67" spans="1:38" x14ac:dyDescent="0.2">
      <c r="A67" s="12">
        <v>2306.0059000000001</v>
      </c>
      <c r="B67" t="str">
        <v>amsart</v>
      </c>
      <c r="C67">
        <v>0</v>
      </c>
      <c r="D67">
        <v>0</v>
      </c>
      <c r="E67">
        <v>0</v>
      </c>
      <c r="G67" t="b">
        <v>1</v>
      </c>
      <c r="H67" t="b">
        <v>1</v>
      </c>
      <c r="I67" t="b">
        <v>1</v>
      </c>
      <c r="K67" t="b">
        <v>0</v>
      </c>
      <c r="L67" t="b">
        <v>0</v>
      </c>
      <c r="N67">
        <v>0</v>
      </c>
      <c r="O67">
        <v>16</v>
      </c>
      <c r="P67">
        <v>16</v>
      </c>
      <c r="Q67">
        <v>0.99933623999999999</v>
      </c>
      <c r="R67">
        <v>0.99933623999999999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-8</v>
      </c>
      <c r="AA67">
        <v>0</v>
      </c>
      <c r="AB67">
        <v>95</v>
      </c>
      <c r="AC67">
        <v>95</v>
      </c>
      <c r="AD67">
        <v>0.99605891000000002</v>
      </c>
      <c r="AE67">
        <v>0.99605891000000002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 s="12">
        <v>2306.0059900000001</v>
      </c>
      <c r="B68" t="str">
        <v>amsart</v>
      </c>
      <c r="C68">
        <v>12</v>
      </c>
      <c r="D68">
        <v>12</v>
      </c>
      <c r="E68">
        <v>12</v>
      </c>
      <c r="G68" t="b">
        <v>1</v>
      </c>
      <c r="H68" t="b">
        <v>1</v>
      </c>
      <c r="I68" t="b">
        <v>1</v>
      </c>
      <c r="K68" t="b">
        <v>0</v>
      </c>
      <c r="L68" t="b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 s="12">
        <v>2306.0063100000002</v>
      </c>
      <c r="B69" t="str">
        <v>amsart</v>
      </c>
      <c r="C69">
        <v>12</v>
      </c>
      <c r="D69">
        <v>12</v>
      </c>
      <c r="E69">
        <v>12</v>
      </c>
      <c r="G69" t="b">
        <v>1</v>
      </c>
      <c r="H69" t="b">
        <v>1</v>
      </c>
      <c r="I69" t="b">
        <v>1</v>
      </c>
      <c r="K69" t="b">
        <v>0</v>
      </c>
      <c r="L69" t="b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s="12">
        <v>2306.0065300000001</v>
      </c>
      <c r="B70" t="str">
        <v>amsart</v>
      </c>
      <c r="C70">
        <v>12</v>
      </c>
      <c r="D70">
        <v>12</v>
      </c>
      <c r="E70">
        <v>12</v>
      </c>
      <c r="G70" t="b">
        <v>1</v>
      </c>
      <c r="H70" t="b">
        <v>1</v>
      </c>
      <c r="I70" t="b">
        <v>1</v>
      </c>
      <c r="K70" t="b">
        <v>0</v>
      </c>
      <c r="L70" t="b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">
      <c r="A71" s="12">
        <v>2306.0066099999999</v>
      </c>
      <c r="B71" t="str">
        <v>amsart</v>
      </c>
      <c r="C71">
        <v>0</v>
      </c>
      <c r="D71">
        <v>0</v>
      </c>
      <c r="E71">
        <v>12</v>
      </c>
      <c r="G71" t="b">
        <v>1</v>
      </c>
      <c r="H71" t="b">
        <v>1</v>
      </c>
      <c r="I71" t="b">
        <v>1</v>
      </c>
      <c r="K71" t="b">
        <v>0</v>
      </c>
      <c r="L71" t="b">
        <v>0</v>
      </c>
      <c r="N71">
        <v>0</v>
      </c>
      <c r="O71">
        <v>72</v>
      </c>
      <c r="P71">
        <v>72</v>
      </c>
      <c r="Q71">
        <v>0.99136690999999999</v>
      </c>
      <c r="R71">
        <v>0.99136690999999999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 s="12">
        <v>2306.0067899999999</v>
      </c>
      <c r="B72" t="str">
        <v>amsart</v>
      </c>
      <c r="C72">
        <v>0</v>
      </c>
      <c r="D72">
        <v>0</v>
      </c>
      <c r="E72">
        <v>0</v>
      </c>
      <c r="G72" t="b">
        <v>1</v>
      </c>
      <c r="H72" t="b">
        <v>1</v>
      </c>
      <c r="I72" t="b">
        <v>1</v>
      </c>
      <c r="K72" t="b">
        <v>0</v>
      </c>
      <c r="L72" t="b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>
        <v>0</v>
      </c>
      <c r="AB72">
        <v>40</v>
      </c>
      <c r="AC72">
        <v>40</v>
      </c>
      <c r="AD72">
        <v>0.99932186000000001</v>
      </c>
      <c r="AE72">
        <v>0.99932186000000001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">
      <c r="A73" s="12">
        <v>2306.0070999999998</v>
      </c>
      <c r="B73" t="str">
        <v>amsart</v>
      </c>
      <c r="C73">
        <v>0</v>
      </c>
      <c r="D73">
        <v>12</v>
      </c>
      <c r="E73">
        <v>12</v>
      </c>
      <c r="G73" t="b">
        <v>1</v>
      </c>
      <c r="H73" t="b">
        <v>0</v>
      </c>
      <c r="I73" t="b">
        <v>1</v>
      </c>
      <c r="K73" t="b">
        <v>0</v>
      </c>
      <c r="L73" t="b">
        <v>0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</row>
    <row r="74" spans="1:38" x14ac:dyDescent="0.2">
      <c r="A74" s="12">
        <v>2306.0072700000001</v>
      </c>
      <c r="B74" t="str">
        <v>amsart</v>
      </c>
      <c r="C74">
        <v>0</v>
      </c>
      <c r="D74">
        <v>0</v>
      </c>
      <c r="E74">
        <v>12</v>
      </c>
      <c r="G74" t="b">
        <v>1</v>
      </c>
      <c r="H74" t="b">
        <v>1</v>
      </c>
      <c r="I74" t="b">
        <v>1</v>
      </c>
      <c r="K74" t="b">
        <v>0</v>
      </c>
      <c r="L74" t="b">
        <v>0</v>
      </c>
      <c r="N74">
        <v>1</v>
      </c>
      <c r="O74">
        <v>5132</v>
      </c>
      <c r="P74">
        <v>2507</v>
      </c>
      <c r="Q74">
        <v>0.91527718000000002</v>
      </c>
      <c r="R74">
        <v>0.95861260999999998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-1433</v>
      </c>
      <c r="AA74">
        <v>0</v>
      </c>
      <c r="AB74">
        <v>32</v>
      </c>
      <c r="AC74">
        <v>32</v>
      </c>
      <c r="AD74">
        <v>0.99947184</v>
      </c>
      <c r="AE74">
        <v>0.99947184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14</v>
      </c>
    </row>
    <row r="75" spans="1:38" x14ac:dyDescent="0.2">
      <c r="A75" s="12">
        <v>2306.0074100000002</v>
      </c>
      <c r="B75" t="str">
        <v>amsart</v>
      </c>
      <c r="C75">
        <v>0</v>
      </c>
      <c r="D75">
        <v>0</v>
      </c>
      <c r="E75">
        <v>0</v>
      </c>
      <c r="G75" t="b">
        <v>1</v>
      </c>
      <c r="H75" t="b">
        <v>1</v>
      </c>
      <c r="I75" t="b">
        <v>1</v>
      </c>
      <c r="K75" t="b">
        <v>0</v>
      </c>
      <c r="L75" t="b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>
        <v>0</v>
      </c>
      <c r="AB75">
        <v>269</v>
      </c>
      <c r="AC75">
        <v>1</v>
      </c>
      <c r="AD75">
        <v>0.98307644000000005</v>
      </c>
      <c r="AE75">
        <v>0.99993708999999997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</row>
    <row r="76" spans="1:38" x14ac:dyDescent="0.2">
      <c r="A76" s="12">
        <v>2306.00882</v>
      </c>
      <c r="B76" t="str">
        <v>amsart</v>
      </c>
      <c r="C76">
        <v>12</v>
      </c>
      <c r="D76">
        <v>12</v>
      </c>
      <c r="E76">
        <v>12</v>
      </c>
      <c r="G76" t="b">
        <v>1</v>
      </c>
      <c r="H76" t="b">
        <v>1</v>
      </c>
      <c r="I76" t="b">
        <v>1</v>
      </c>
      <c r="K76" t="b">
        <v>0</v>
      </c>
      <c r="L76" t="b">
        <v>0</v>
      </c>
      <c r="N76">
        <v>0</v>
      </c>
      <c r="O76">
        <v>115</v>
      </c>
      <c r="P76">
        <v>115</v>
      </c>
      <c r="Q76">
        <v>0.99386110000000005</v>
      </c>
      <c r="R76">
        <v>0.99386110000000005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>
        <v>0</v>
      </c>
      <c r="AB76">
        <v>115</v>
      </c>
      <c r="AC76">
        <v>115</v>
      </c>
      <c r="AD76">
        <v>0.99386110000000005</v>
      </c>
      <c r="AE76">
        <v>0.99386110000000005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">
      <c r="A77" s="12">
        <v>2306.0090300000002</v>
      </c>
      <c r="B77" t="str">
        <v>amsart</v>
      </c>
      <c r="C77">
        <v>12</v>
      </c>
      <c r="D77">
        <v>12</v>
      </c>
      <c r="E77">
        <v>12</v>
      </c>
      <c r="G77" t="b">
        <v>1</v>
      </c>
      <c r="H77" t="b">
        <v>1</v>
      </c>
      <c r="I77" t="b">
        <v>1</v>
      </c>
      <c r="K77" t="b">
        <v>0</v>
      </c>
      <c r="L77" t="b">
        <v>0</v>
      </c>
      <c r="N77">
        <v>0</v>
      </c>
      <c r="O77">
        <v>2474</v>
      </c>
      <c r="P77">
        <v>1283</v>
      </c>
      <c r="Q77">
        <v>0.96197005999999996</v>
      </c>
      <c r="R77">
        <v>0.98027792000000002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-475</v>
      </c>
      <c r="AA77">
        <v>0</v>
      </c>
      <c r="AB77">
        <v>9</v>
      </c>
      <c r="AC77">
        <v>9</v>
      </c>
      <c r="AD77">
        <v>0.99986165000000005</v>
      </c>
      <c r="AE77">
        <v>0.99986165000000005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">
      <c r="A78" s="12">
        <v>2306.0091600000001</v>
      </c>
      <c r="B78" t="str">
        <v>amsart</v>
      </c>
      <c r="C78">
        <v>12</v>
      </c>
      <c r="D78">
        <v>12</v>
      </c>
      <c r="E78">
        <v>12</v>
      </c>
      <c r="G78" t="b">
        <v>1</v>
      </c>
      <c r="H78" t="b">
        <v>1</v>
      </c>
      <c r="I78" t="b">
        <v>1</v>
      </c>
      <c r="K78" t="b">
        <v>0</v>
      </c>
      <c r="L78" t="b">
        <v>0</v>
      </c>
      <c r="N78">
        <v>0</v>
      </c>
      <c r="O78">
        <v>334</v>
      </c>
      <c r="P78">
        <v>334</v>
      </c>
      <c r="Q78">
        <v>0.99216623999999998</v>
      </c>
      <c r="R78">
        <v>0.99216623999999998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-87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">
      <c r="A79" s="12">
        <v>2306.0092199999999</v>
      </c>
      <c r="B79" t="str">
        <v>amsart</v>
      </c>
      <c r="C79">
        <v>0</v>
      </c>
      <c r="D79">
        <v>0</v>
      </c>
      <c r="E79">
        <v>0</v>
      </c>
      <c r="G79" t="b">
        <v>1</v>
      </c>
      <c r="H79" t="b">
        <v>1</v>
      </c>
      <c r="I79" t="b">
        <v>1</v>
      </c>
      <c r="K79" t="b">
        <v>0</v>
      </c>
      <c r="L79" t="b">
        <v>0</v>
      </c>
      <c r="N79">
        <v>0</v>
      </c>
      <c r="O79">
        <v>103</v>
      </c>
      <c r="P79">
        <v>103</v>
      </c>
      <c r="Q79">
        <v>0.99668084999999995</v>
      </c>
      <c r="R79">
        <v>0.99668084999999995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>
        <v>0</v>
      </c>
      <c r="AB79">
        <v>103</v>
      </c>
      <c r="AC79">
        <v>103</v>
      </c>
      <c r="AD79">
        <v>0.99668084999999995</v>
      </c>
      <c r="AE79">
        <v>0.99668084999999995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">
      <c r="A80" s="12">
        <v>2306.0099100000002</v>
      </c>
      <c r="B80" t="str">
        <v>amsart</v>
      </c>
      <c r="C80">
        <v>0</v>
      </c>
      <c r="D80">
        <v>0</v>
      </c>
      <c r="E80">
        <v>0</v>
      </c>
      <c r="G80" t="b">
        <v>1</v>
      </c>
      <c r="H80" t="b">
        <v>1</v>
      </c>
      <c r="I80" t="b">
        <v>1</v>
      </c>
      <c r="K80" t="b">
        <v>0</v>
      </c>
      <c r="L80" t="b">
        <v>0</v>
      </c>
      <c r="N80">
        <v>0</v>
      </c>
      <c r="O80">
        <v>31</v>
      </c>
      <c r="P80">
        <v>1</v>
      </c>
      <c r="Q80">
        <v>0.99920549000000003</v>
      </c>
      <c r="R80">
        <v>0.99997437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AA80">
        <v>0</v>
      </c>
      <c r="AB80">
        <v>1</v>
      </c>
      <c r="AC80">
        <v>1</v>
      </c>
      <c r="AD80">
        <v>0.99997437</v>
      </c>
      <c r="AE80">
        <v>0.99997437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</row>
    <row r="81" spans="1:38" x14ac:dyDescent="0.2">
      <c r="A81" s="12">
        <v>2306.0106300000002</v>
      </c>
      <c r="B81" t="str">
        <v>amsart</v>
      </c>
      <c r="C81">
        <v>12</v>
      </c>
      <c r="D81">
        <v>12</v>
      </c>
      <c r="E81">
        <v>12</v>
      </c>
      <c r="G81" t="b">
        <v>1</v>
      </c>
      <c r="H81" t="b">
        <v>1</v>
      </c>
      <c r="I81" t="b">
        <v>1</v>
      </c>
      <c r="K81" t="b">
        <v>1</v>
      </c>
      <c r="L81" t="b">
        <v>0</v>
      </c>
      <c r="N81">
        <v>0</v>
      </c>
      <c r="O81">
        <v>3766</v>
      </c>
      <c r="P81">
        <v>532</v>
      </c>
      <c r="Q81">
        <v>0.92718906000000001</v>
      </c>
      <c r="R81">
        <v>0.98971443999999997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-361</v>
      </c>
      <c r="AA81">
        <v>0</v>
      </c>
      <c r="AB81">
        <v>36</v>
      </c>
      <c r="AC81">
        <v>36</v>
      </c>
      <c r="AD81">
        <v>0.99930397999999998</v>
      </c>
      <c r="AE81">
        <v>0.99930397999999998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">
      <c r="A82" s="12">
        <v>2306.01127</v>
      </c>
      <c r="B82" t="str">
        <v>amsart</v>
      </c>
      <c r="C82">
        <v>0</v>
      </c>
      <c r="D82">
        <v>0</v>
      </c>
      <c r="E82">
        <v>12</v>
      </c>
      <c r="G82" t="b">
        <v>1</v>
      </c>
      <c r="H82" t="b">
        <v>1</v>
      </c>
      <c r="I82" t="b">
        <v>1</v>
      </c>
      <c r="K82" t="b">
        <v>0</v>
      </c>
      <c r="L82" t="b">
        <v>0</v>
      </c>
      <c r="N82">
        <v>0</v>
      </c>
      <c r="O82">
        <v>4229</v>
      </c>
      <c r="P82">
        <v>3073</v>
      </c>
      <c r="Q82">
        <v>0.92050005000000001</v>
      </c>
      <c r="R82">
        <v>0.94223140999999999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-2119</v>
      </c>
      <c r="AA82">
        <v>0</v>
      </c>
      <c r="AB82">
        <v>41</v>
      </c>
      <c r="AC82">
        <v>5</v>
      </c>
      <c r="AD82">
        <v>0.99922924999999996</v>
      </c>
      <c r="AE82">
        <v>0.99990601000000001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-1</v>
      </c>
    </row>
    <row r="83" spans="1:38" x14ac:dyDescent="0.2">
      <c r="A83" s="12">
        <v>2306.0113299999998</v>
      </c>
      <c r="B83" t="str">
        <v>amsart</v>
      </c>
      <c r="C83">
        <v>0</v>
      </c>
      <c r="D83">
        <v>12</v>
      </c>
      <c r="E83">
        <v>12</v>
      </c>
      <c r="G83" t="b">
        <v>1</v>
      </c>
      <c r="H83" t="b">
        <v>0</v>
      </c>
      <c r="I83" t="b">
        <v>1</v>
      </c>
      <c r="K83" t="b">
        <v>0</v>
      </c>
      <c r="L83" t="b">
        <v>0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</row>
    <row r="84" spans="1:38" x14ac:dyDescent="0.2">
      <c r="A84" s="12">
        <v>2306.01235</v>
      </c>
      <c r="B84" t="str">
        <v>amsart</v>
      </c>
      <c r="C84">
        <v>0</v>
      </c>
      <c r="D84">
        <v>0</v>
      </c>
      <c r="E84">
        <v>0</v>
      </c>
      <c r="G84" t="b">
        <v>1</v>
      </c>
      <c r="H84" t="b">
        <v>1</v>
      </c>
      <c r="I84" t="b">
        <v>1</v>
      </c>
      <c r="K84" t="b">
        <v>0</v>
      </c>
      <c r="L84" t="b">
        <v>0</v>
      </c>
      <c r="N84">
        <v>0</v>
      </c>
      <c r="O84">
        <v>22</v>
      </c>
      <c r="P84">
        <v>6</v>
      </c>
      <c r="Q84">
        <v>0.99826784999999996</v>
      </c>
      <c r="R84">
        <v>0.99952759999999996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>
        <v>0</v>
      </c>
      <c r="AB84">
        <v>10</v>
      </c>
      <c r="AC84">
        <v>8</v>
      </c>
      <c r="AD84">
        <v>0.99921278000000002</v>
      </c>
      <c r="AE84">
        <v>0.99937023000000003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</row>
    <row r="85" spans="1:38" x14ac:dyDescent="0.2">
      <c r="A85" s="12">
        <v>2306.0129400000001</v>
      </c>
      <c r="B85" t="str">
        <v>amsart</v>
      </c>
      <c r="C85">
        <v>0</v>
      </c>
      <c r="D85">
        <v>12</v>
      </c>
      <c r="E85">
        <v>12</v>
      </c>
      <c r="G85" t="b">
        <v>1</v>
      </c>
      <c r="H85" t="b">
        <v>0</v>
      </c>
      <c r="I85" t="b">
        <v>1</v>
      </c>
      <c r="K85" t="b">
        <v>0</v>
      </c>
      <c r="L85" t="b">
        <v>0</v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</row>
    <row r="86" spans="1:38" x14ac:dyDescent="0.2">
      <c r="A86" s="12">
        <v>2306.0137199999999</v>
      </c>
      <c r="B86" t="str">
        <v>amsart</v>
      </c>
      <c r="C86">
        <v>0</v>
      </c>
      <c r="D86">
        <v>0</v>
      </c>
      <c r="E86">
        <v>0</v>
      </c>
      <c r="G86" t="b">
        <v>1</v>
      </c>
      <c r="H86" t="b">
        <v>1</v>
      </c>
      <c r="I86" t="b">
        <v>1</v>
      </c>
      <c r="K86" t="b">
        <v>0</v>
      </c>
      <c r="L86" t="b">
        <v>0</v>
      </c>
      <c r="N86">
        <v>0</v>
      </c>
      <c r="O86">
        <v>122</v>
      </c>
      <c r="P86">
        <v>122</v>
      </c>
      <c r="Q86">
        <v>0.99888533999999995</v>
      </c>
      <c r="R86">
        <v>0.99888533999999995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">
      <c r="A87" s="12">
        <v>2306.0144100000002</v>
      </c>
      <c r="B87" t="str">
        <v>amsart</v>
      </c>
      <c r="C87">
        <v>0</v>
      </c>
      <c r="D87">
        <v>0</v>
      </c>
      <c r="E87">
        <v>0</v>
      </c>
      <c r="G87" t="b">
        <v>1</v>
      </c>
      <c r="H87" t="b">
        <v>1</v>
      </c>
      <c r="I87" t="b">
        <v>1</v>
      </c>
      <c r="K87" t="b">
        <v>0</v>
      </c>
      <c r="L87" t="b">
        <v>0</v>
      </c>
      <c r="N87">
        <v>0</v>
      </c>
      <c r="O87">
        <v>31</v>
      </c>
      <c r="P87">
        <v>31</v>
      </c>
      <c r="Q87">
        <v>0.99915931999999996</v>
      </c>
      <c r="R87">
        <v>0.99915931999999996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s="12">
        <v>2306.0150800000001</v>
      </c>
      <c r="B88" t="str">
        <v>amsart</v>
      </c>
      <c r="C88">
        <v>0</v>
      </c>
      <c r="D88">
        <v>0</v>
      </c>
      <c r="E88">
        <v>12</v>
      </c>
      <c r="G88" t="b">
        <v>1</v>
      </c>
      <c r="H88" t="b">
        <v>1</v>
      </c>
      <c r="I88" t="b">
        <v>1</v>
      </c>
      <c r="K88" t="b">
        <v>0</v>
      </c>
      <c r="L88" t="b">
        <v>0</v>
      </c>
      <c r="N88">
        <v>1</v>
      </c>
      <c r="O88">
        <v>9852</v>
      </c>
      <c r="P88">
        <v>3784</v>
      </c>
      <c r="Q88">
        <v>0.93644527</v>
      </c>
      <c r="R88">
        <v>0.97558962000000005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-2545</v>
      </c>
      <c r="AA88">
        <v>0</v>
      </c>
      <c r="AB88">
        <v>375</v>
      </c>
      <c r="AC88">
        <v>209</v>
      </c>
      <c r="AD88">
        <v>0.99758089000000005</v>
      </c>
      <c r="AE88">
        <v>0.99865174999999995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-8</v>
      </c>
    </row>
    <row r="89" spans="1:38" x14ac:dyDescent="0.2">
      <c r="A89" s="12">
        <v>2306.0151000000001</v>
      </c>
      <c r="B89" t="str">
        <v>amsart</v>
      </c>
      <c r="C89">
        <v>0</v>
      </c>
      <c r="D89">
        <v>0</v>
      </c>
      <c r="E89">
        <v>12</v>
      </c>
      <c r="G89" t="b">
        <v>1</v>
      </c>
      <c r="H89" t="b">
        <v>1</v>
      </c>
      <c r="I89" t="b">
        <v>1</v>
      </c>
      <c r="K89" t="b">
        <v>0</v>
      </c>
      <c r="L89" t="b">
        <v>0</v>
      </c>
      <c r="N89">
        <v>1</v>
      </c>
      <c r="O89">
        <v>2452</v>
      </c>
      <c r="P89">
        <v>1280</v>
      </c>
      <c r="Q89">
        <v>0.94145736000000002</v>
      </c>
      <c r="R89">
        <v>0.96943939999999995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-1033</v>
      </c>
      <c r="AA89">
        <v>0</v>
      </c>
      <c r="AB89">
        <v>68</v>
      </c>
      <c r="AC89">
        <v>68</v>
      </c>
      <c r="AD89">
        <v>0.99837646999999996</v>
      </c>
      <c r="AE89">
        <v>0.99837646999999996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-34</v>
      </c>
    </row>
    <row r="90" spans="1:38" x14ac:dyDescent="0.2">
      <c r="A90" s="12">
        <v>2306.0162500000001</v>
      </c>
      <c r="B90" t="str">
        <v>amsart</v>
      </c>
      <c r="C90">
        <v>0</v>
      </c>
      <c r="D90">
        <v>0</v>
      </c>
      <c r="E90">
        <v>0</v>
      </c>
      <c r="G90" t="b">
        <v>1</v>
      </c>
      <c r="H90" t="b">
        <v>1</v>
      </c>
      <c r="I90" t="b">
        <v>1</v>
      </c>
      <c r="K90" t="b">
        <v>0</v>
      </c>
      <c r="L90" t="b">
        <v>0</v>
      </c>
      <c r="N90">
        <v>1</v>
      </c>
      <c r="O90">
        <v>778</v>
      </c>
      <c r="P90">
        <v>22</v>
      </c>
      <c r="Q90">
        <v>0.98466995000000002</v>
      </c>
      <c r="R90">
        <v>0.99956650000000002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-6</v>
      </c>
      <c r="AA90">
        <v>1</v>
      </c>
      <c r="AB90">
        <v>801</v>
      </c>
      <c r="AC90">
        <v>45</v>
      </c>
      <c r="AD90">
        <v>0.98421674999999997</v>
      </c>
      <c r="AE90">
        <v>0.99911329999999998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-5</v>
      </c>
    </row>
    <row r="91" spans="1:38" x14ac:dyDescent="0.2">
      <c r="A91" s="12">
        <v>2306.0166300000001</v>
      </c>
      <c r="B91" t="str">
        <v>amsart</v>
      </c>
      <c r="C91">
        <v>12</v>
      </c>
      <c r="D91">
        <v>12</v>
      </c>
      <c r="E91">
        <v>12</v>
      </c>
      <c r="G91" t="b">
        <v>1</v>
      </c>
      <c r="H91" t="b">
        <v>1</v>
      </c>
      <c r="I91" t="b">
        <v>1</v>
      </c>
      <c r="K91" t="b">
        <v>0</v>
      </c>
      <c r="L91" t="b">
        <v>0</v>
      </c>
      <c r="N91">
        <v>0</v>
      </c>
      <c r="O91">
        <v>79</v>
      </c>
      <c r="P91">
        <v>79</v>
      </c>
      <c r="Q91">
        <v>0.98828762000000003</v>
      </c>
      <c r="R91">
        <v>0.98828762000000003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0</v>
      </c>
      <c r="AB91">
        <v>81</v>
      </c>
      <c r="AC91">
        <v>81</v>
      </c>
      <c r="AD91">
        <v>0.98799287999999996</v>
      </c>
      <c r="AE91">
        <v>0.98799287999999996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</row>
    <row r="92" spans="1:38" x14ac:dyDescent="0.2">
      <c r="A92" s="12">
        <v>2306.0182500000001</v>
      </c>
      <c r="B92" t="str">
        <v>amsart</v>
      </c>
      <c r="C92">
        <v>0</v>
      </c>
      <c r="D92">
        <v>0</v>
      </c>
      <c r="E92">
        <v>0</v>
      </c>
      <c r="G92" t="b">
        <v>1</v>
      </c>
      <c r="H92" t="b">
        <v>1</v>
      </c>
      <c r="I92" t="b">
        <v>1</v>
      </c>
      <c r="K92" t="b">
        <v>0</v>
      </c>
      <c r="L92" t="b">
        <v>0</v>
      </c>
      <c r="N92">
        <v>0</v>
      </c>
      <c r="O92">
        <v>143</v>
      </c>
      <c r="P92">
        <v>143</v>
      </c>
      <c r="Q92">
        <v>0.99473489999999998</v>
      </c>
      <c r="R92">
        <v>0.99473489999999998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</v>
      </c>
      <c r="AA92">
        <v>0</v>
      </c>
      <c r="AB92">
        <v>86</v>
      </c>
      <c r="AC92">
        <v>86</v>
      </c>
      <c r="AD92">
        <v>0.99683392999999998</v>
      </c>
      <c r="AE92">
        <v>0.99683392999999998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</row>
    <row r="93" spans="1:38" x14ac:dyDescent="0.2">
      <c r="A93" s="12">
        <v>2306.0218799999998</v>
      </c>
      <c r="B93" t="str">
        <v>amsart</v>
      </c>
      <c r="C93">
        <v>0</v>
      </c>
      <c r="D93">
        <v>0</v>
      </c>
      <c r="E93">
        <v>0</v>
      </c>
      <c r="G93" t="b">
        <v>1</v>
      </c>
      <c r="H93" t="b">
        <v>1</v>
      </c>
      <c r="I93" t="b">
        <v>1</v>
      </c>
      <c r="K93" t="b">
        <v>0</v>
      </c>
      <c r="L93" t="b">
        <v>0</v>
      </c>
      <c r="N93">
        <v>0</v>
      </c>
      <c r="O93">
        <v>19</v>
      </c>
      <c r="P93">
        <v>19</v>
      </c>
      <c r="Q93">
        <v>0.99929283999999996</v>
      </c>
      <c r="R93">
        <v>0.99929283999999996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>
        <v>0</v>
      </c>
      <c r="AB93">
        <v>24</v>
      </c>
      <c r="AC93">
        <v>24</v>
      </c>
      <c r="AD93">
        <v>0.99910690999999996</v>
      </c>
      <c r="AE93">
        <v>0.99910690999999996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</row>
    <row r="94" spans="1:38" x14ac:dyDescent="0.2">
      <c r="A94" s="12">
        <v>2306.0270799999998</v>
      </c>
      <c r="B94" t="str">
        <v>amsart</v>
      </c>
      <c r="C94">
        <v>12</v>
      </c>
      <c r="D94">
        <v>12</v>
      </c>
      <c r="E94">
        <v>12</v>
      </c>
      <c r="G94" t="b">
        <v>1</v>
      </c>
      <c r="H94" t="b">
        <v>0</v>
      </c>
      <c r="I94" t="b">
        <v>1</v>
      </c>
      <c r="K94" t="b">
        <v>0</v>
      </c>
      <c r="L94" t="b">
        <v>0</v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</row>
    <row r="95" spans="1:38" x14ac:dyDescent="0.2">
      <c r="A95" s="12">
        <v>2306.02792</v>
      </c>
      <c r="B95" t="str">
        <v>amsart</v>
      </c>
      <c r="C95">
        <v>0</v>
      </c>
      <c r="D95">
        <v>0</v>
      </c>
      <c r="E95">
        <v>12</v>
      </c>
      <c r="G95" t="b">
        <v>1</v>
      </c>
      <c r="H95" t="b">
        <v>1</v>
      </c>
      <c r="I95" t="b">
        <v>1</v>
      </c>
      <c r="K95" t="b">
        <v>0</v>
      </c>
      <c r="L95" t="b">
        <v>0</v>
      </c>
      <c r="N95" t="str">
        <v/>
      </c>
      <c r="O95">
        <v>32027</v>
      </c>
      <c r="P95">
        <v>32018</v>
      </c>
      <c r="Q95">
        <v>0</v>
      </c>
      <c r="R95">
        <v>2.8100999999999999E-4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-32027</v>
      </c>
      <c r="AA95">
        <v>1</v>
      </c>
      <c r="AB95">
        <v>369</v>
      </c>
      <c r="AC95">
        <v>124</v>
      </c>
      <c r="AD95">
        <v>0.98847847</v>
      </c>
      <c r="AE95">
        <v>0.99612827000000004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-127</v>
      </c>
    </row>
    <row r="96" spans="1:38" x14ac:dyDescent="0.2">
      <c r="A96" s="12">
        <v>2306.0388800000001</v>
      </c>
      <c r="B96" t="str">
        <v>amsart</v>
      </c>
      <c r="C96">
        <v>0</v>
      </c>
      <c r="D96">
        <v>0</v>
      </c>
      <c r="E96">
        <v>12</v>
      </c>
      <c r="G96" t="b">
        <v>1</v>
      </c>
      <c r="H96" t="b">
        <v>1</v>
      </c>
      <c r="I96" t="b">
        <v>1</v>
      </c>
      <c r="K96" t="b">
        <v>0</v>
      </c>
      <c r="L96" t="b">
        <v>0</v>
      </c>
      <c r="N96">
        <v>1</v>
      </c>
      <c r="O96">
        <v>4958</v>
      </c>
      <c r="P96">
        <v>4924</v>
      </c>
      <c r="Q96">
        <v>0.91632491000000005</v>
      </c>
      <c r="R96">
        <v>0.91689871999999994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-4519</v>
      </c>
      <c r="AA96">
        <v>0</v>
      </c>
      <c r="AB96">
        <v>110</v>
      </c>
      <c r="AC96">
        <v>110</v>
      </c>
      <c r="AD96">
        <v>0.99814367999999998</v>
      </c>
      <c r="AE96">
        <v>0.99814367999999998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</v>
      </c>
    </row>
    <row r="97" spans="1:38" x14ac:dyDescent="0.2">
      <c r="A97" s="12">
        <v>2306.0413199999998</v>
      </c>
      <c r="B97" t="str">
        <v>amsart</v>
      </c>
      <c r="C97">
        <v>0</v>
      </c>
      <c r="D97">
        <v>0</v>
      </c>
      <c r="E97">
        <v>12</v>
      </c>
      <c r="G97" t="b">
        <v>1</v>
      </c>
      <c r="H97" t="b">
        <v>1</v>
      </c>
      <c r="I97" t="b">
        <v>1</v>
      </c>
      <c r="K97" t="b">
        <v>0</v>
      </c>
      <c r="L97" t="b">
        <v>0</v>
      </c>
      <c r="N97">
        <v>1</v>
      </c>
      <c r="O97">
        <v>1316</v>
      </c>
      <c r="P97">
        <v>1222</v>
      </c>
      <c r="Q97">
        <v>0.97770625</v>
      </c>
      <c r="R97">
        <v>0.97929865999999999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-781</v>
      </c>
      <c r="AA97">
        <v>0</v>
      </c>
      <c r="AB97">
        <v>154</v>
      </c>
      <c r="AC97">
        <v>150</v>
      </c>
      <c r="AD97">
        <v>0.99739116000000005</v>
      </c>
      <c r="AE97">
        <v>0.99745892000000003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">
      <c r="A98" s="12">
        <v>2306.0773100000001</v>
      </c>
      <c r="B98" t="str">
        <v>amsart</v>
      </c>
      <c r="C98">
        <v>0</v>
      </c>
      <c r="D98">
        <v>12</v>
      </c>
      <c r="E98">
        <v>12</v>
      </c>
      <c r="G98" t="b">
        <v>1</v>
      </c>
      <c r="H98" t="b">
        <v>0</v>
      </c>
      <c r="I98" t="b">
        <v>1</v>
      </c>
      <c r="K98" t="b">
        <v>0</v>
      </c>
      <c r="L98" t="b">
        <v>0</v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</row>
    <row r="99" spans="1:38" x14ac:dyDescent="0.2">
      <c r="A99" s="12">
        <v>2306.00063</v>
      </c>
      <c r="B99" t="str">
        <v>amsart}%article</v>
      </c>
      <c r="C99">
        <v>0</v>
      </c>
      <c r="D99">
        <v>0</v>
      </c>
      <c r="E99">
        <v>12</v>
      </c>
      <c r="G99" t="b">
        <v>1</v>
      </c>
      <c r="H99" t="b">
        <v>1</v>
      </c>
      <c r="I99" t="b">
        <v>1</v>
      </c>
      <c r="K99" t="b">
        <v>0</v>
      </c>
      <c r="L99" t="b">
        <v>0</v>
      </c>
      <c r="N99">
        <v>0</v>
      </c>
      <c r="O99">
        <v>910</v>
      </c>
      <c r="P99">
        <v>823</v>
      </c>
      <c r="Q99">
        <v>0.97608724000000002</v>
      </c>
      <c r="R99">
        <v>0.97837341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-486</v>
      </c>
      <c r="AA99">
        <v>0</v>
      </c>
      <c r="AB99">
        <v>1</v>
      </c>
      <c r="AC99">
        <v>1</v>
      </c>
      <c r="AD99">
        <v>0.99997371999999995</v>
      </c>
      <c r="AE99">
        <v>0.99997371999999995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-1</v>
      </c>
    </row>
    <row r="100" spans="1:38" x14ac:dyDescent="0.2">
      <c r="A100" s="12">
        <v>2306.0376799999999</v>
      </c>
      <c r="B100" t="str">
        <v>amsproc</v>
      </c>
      <c r="C100">
        <v>0</v>
      </c>
      <c r="D100">
        <v>0</v>
      </c>
      <c r="E100">
        <v>12</v>
      </c>
      <c r="G100" t="b">
        <v>1</v>
      </c>
      <c r="H100" t="b">
        <v>1</v>
      </c>
      <c r="I100" t="b">
        <v>1</v>
      </c>
      <c r="K100" t="b">
        <v>0</v>
      </c>
      <c r="L100" t="b">
        <v>0</v>
      </c>
      <c r="N100">
        <v>0</v>
      </c>
      <c r="O100">
        <v>375</v>
      </c>
      <c r="P100">
        <v>361</v>
      </c>
      <c r="Q100">
        <v>0.99407442999999995</v>
      </c>
      <c r="R100">
        <v>0.99429564999999998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-86</v>
      </c>
      <c r="AA100">
        <v>0</v>
      </c>
      <c r="AB100">
        <v>170</v>
      </c>
      <c r="AC100">
        <v>58</v>
      </c>
      <c r="AD100">
        <v>0.99731382000000002</v>
      </c>
      <c r="AE100">
        <v>0.99908353999999999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</row>
    <row r="101" spans="1:38" x14ac:dyDescent="0.2">
      <c r="A101" s="12">
        <v>2306.0000500000001</v>
      </c>
      <c r="B101" t="str">
        <v>article</v>
      </c>
      <c r="C101">
        <v>0</v>
      </c>
      <c r="D101">
        <v>0</v>
      </c>
      <c r="E101">
        <v>0</v>
      </c>
      <c r="G101" t="b">
        <v>1</v>
      </c>
      <c r="H101" t="b">
        <v>1</v>
      </c>
      <c r="I101" t="b">
        <v>1</v>
      </c>
      <c r="K101" t="b">
        <v>0</v>
      </c>
      <c r="L101" t="b">
        <v>0</v>
      </c>
      <c r="N101">
        <v>1</v>
      </c>
      <c r="O101">
        <v>86</v>
      </c>
      <c r="P101">
        <v>2</v>
      </c>
      <c r="Q101">
        <v>0.99578946999999995</v>
      </c>
      <c r="R101">
        <v>0.99990208000000003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AA101">
        <v>1</v>
      </c>
      <c r="AB101">
        <v>87</v>
      </c>
      <c r="AC101">
        <v>3</v>
      </c>
      <c r="AD101">
        <v>0.99574072000000002</v>
      </c>
      <c r="AE101">
        <v>0.99985312999999998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</row>
    <row r="102" spans="1:38" x14ac:dyDescent="0.2">
      <c r="A102" s="12">
        <v>2306.0000599999998</v>
      </c>
      <c r="B102" t="str">
        <v>article</v>
      </c>
      <c r="C102">
        <v>0</v>
      </c>
      <c r="D102">
        <v>0</v>
      </c>
      <c r="E102">
        <v>0</v>
      </c>
      <c r="G102" t="b">
        <v>1</v>
      </c>
      <c r="H102" t="b">
        <v>1</v>
      </c>
      <c r="I102" t="b">
        <v>1</v>
      </c>
      <c r="K102" t="b">
        <v>0</v>
      </c>
      <c r="L102" t="b">
        <v>0</v>
      </c>
      <c r="N102">
        <v>1</v>
      </c>
      <c r="O102">
        <v>5220</v>
      </c>
      <c r="P102">
        <v>1315</v>
      </c>
      <c r="Q102">
        <v>0.90467668999999995</v>
      </c>
      <c r="R102">
        <v>0.97598655999999995</v>
      </c>
      <c r="S102">
        <v>5</v>
      </c>
      <c r="T102">
        <v>4</v>
      </c>
      <c r="U102">
        <v>0</v>
      </c>
      <c r="V102">
        <v>0</v>
      </c>
      <c r="W102">
        <v>1</v>
      </c>
      <c r="X102">
        <v>1</v>
      </c>
      <c r="Y102">
        <v>12</v>
      </c>
      <c r="AA102">
        <v>1</v>
      </c>
      <c r="AB102">
        <v>5216</v>
      </c>
      <c r="AC102">
        <v>1311</v>
      </c>
      <c r="AD102">
        <v>0.90474973000000003</v>
      </c>
      <c r="AE102">
        <v>0.97605960000000003</v>
      </c>
      <c r="AF102">
        <v>5</v>
      </c>
      <c r="AG102">
        <v>4</v>
      </c>
      <c r="AH102">
        <v>0</v>
      </c>
      <c r="AI102">
        <v>0</v>
      </c>
      <c r="AJ102">
        <v>1</v>
      </c>
      <c r="AK102">
        <v>1</v>
      </c>
      <c r="AL102">
        <v>12</v>
      </c>
    </row>
    <row r="103" spans="1:38" x14ac:dyDescent="0.2">
      <c r="A103" s="12">
        <v>2306.0000700000001</v>
      </c>
      <c r="B103" t="str">
        <v>article</v>
      </c>
      <c r="C103">
        <v>0</v>
      </c>
      <c r="D103">
        <v>0</v>
      </c>
      <c r="E103">
        <v>0</v>
      </c>
      <c r="G103" t="b">
        <v>1</v>
      </c>
      <c r="H103" t="b">
        <v>1</v>
      </c>
      <c r="I103" t="b">
        <v>1</v>
      </c>
      <c r="K103" t="b">
        <v>0</v>
      </c>
      <c r="L103" t="b">
        <v>0</v>
      </c>
      <c r="N103">
        <v>0</v>
      </c>
      <c r="O103">
        <v>16</v>
      </c>
      <c r="P103">
        <v>0</v>
      </c>
      <c r="Q103">
        <v>0.99952980999999996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B103">
        <v>19</v>
      </c>
      <c r="AC103">
        <v>3</v>
      </c>
      <c r="AD103">
        <v>0.99944164999999996</v>
      </c>
      <c r="AE103">
        <v>0.99991184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-1</v>
      </c>
    </row>
    <row r="104" spans="1:38" x14ac:dyDescent="0.2">
      <c r="A104" s="12">
        <v>2306.0000799999998</v>
      </c>
      <c r="B104" t="str">
        <v>article</v>
      </c>
      <c r="C104">
        <v>0</v>
      </c>
      <c r="D104">
        <v>0</v>
      </c>
      <c r="E104">
        <v>12</v>
      </c>
      <c r="G104" t="b">
        <v>1</v>
      </c>
      <c r="H104" t="b">
        <v>1</v>
      </c>
      <c r="I104" t="b">
        <v>1</v>
      </c>
      <c r="K104" t="b">
        <v>0</v>
      </c>
      <c r="L104" t="b">
        <v>0</v>
      </c>
      <c r="N104">
        <v>1</v>
      </c>
      <c r="O104">
        <v>18834</v>
      </c>
      <c r="P104">
        <v>13949</v>
      </c>
      <c r="Q104">
        <v>0.49244078000000002</v>
      </c>
      <c r="R104">
        <v>0.62408710000000001</v>
      </c>
      <c r="S104">
        <v>11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-10192</v>
      </c>
      <c r="AA104">
        <v>0</v>
      </c>
      <c r="AB104">
        <v>3457</v>
      </c>
      <c r="AC104">
        <v>461</v>
      </c>
      <c r="AD104">
        <v>0.90683698000000001</v>
      </c>
      <c r="AE104">
        <v>0.98757647000000004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">
      <c r="A105" s="12">
        <v>2306.0001000000002</v>
      </c>
      <c r="B105" t="str">
        <v>article</v>
      </c>
      <c r="C105">
        <v>0</v>
      </c>
      <c r="D105">
        <v>0</v>
      </c>
      <c r="E105">
        <v>0</v>
      </c>
      <c r="G105" t="b">
        <v>1</v>
      </c>
      <c r="H105" t="b">
        <v>1</v>
      </c>
      <c r="I105" t="b">
        <v>1</v>
      </c>
      <c r="K105" t="b">
        <v>0</v>
      </c>
      <c r="L105" t="b">
        <v>0</v>
      </c>
      <c r="N105">
        <v>0</v>
      </c>
      <c r="O105">
        <v>152</v>
      </c>
      <c r="P105">
        <v>152</v>
      </c>
      <c r="Q105">
        <v>0.99451836999999998</v>
      </c>
      <c r="R105">
        <v>0.99451836999999998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A105">
        <v>1</v>
      </c>
      <c r="AB105">
        <v>2293</v>
      </c>
      <c r="AC105">
        <v>597</v>
      </c>
      <c r="AD105">
        <v>0.91731574000000005</v>
      </c>
      <c r="AE105">
        <v>0.97847251999999996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3</v>
      </c>
    </row>
    <row r="106" spans="1:38" x14ac:dyDescent="0.2">
      <c r="A106" s="12">
        <v>2306.0001299999999</v>
      </c>
      <c r="B106" t="str">
        <v>article</v>
      </c>
      <c r="C106">
        <v>0</v>
      </c>
      <c r="D106">
        <v>0</v>
      </c>
      <c r="E106">
        <v>0</v>
      </c>
      <c r="G106" t="b">
        <v>1</v>
      </c>
      <c r="H106" t="b">
        <v>1</v>
      </c>
      <c r="I106" t="b">
        <v>1</v>
      </c>
      <c r="K106" t="b">
        <v>0</v>
      </c>
      <c r="L106" t="b">
        <v>0</v>
      </c>
      <c r="N106">
        <v>0</v>
      </c>
      <c r="O106">
        <v>246</v>
      </c>
      <c r="P106">
        <v>8</v>
      </c>
      <c r="Q106">
        <v>0.99007224000000005</v>
      </c>
      <c r="R106">
        <v>0.99967715000000001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</v>
      </c>
      <c r="AA106">
        <v>0</v>
      </c>
      <c r="AB106">
        <v>298</v>
      </c>
      <c r="AC106">
        <v>60</v>
      </c>
      <c r="AD106">
        <v>0.98799886999999997</v>
      </c>
      <c r="AE106">
        <v>0.99758367000000003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58</v>
      </c>
    </row>
    <row r="107" spans="1:38" x14ac:dyDescent="0.2">
      <c r="A107" s="12">
        <v>2306.0001900000002</v>
      </c>
      <c r="B107" t="str">
        <v>article</v>
      </c>
      <c r="C107">
        <v>12</v>
      </c>
      <c r="D107">
        <v>12</v>
      </c>
      <c r="E107">
        <v>12</v>
      </c>
      <c r="G107" t="b">
        <v>1</v>
      </c>
      <c r="H107" t="b">
        <v>1</v>
      </c>
      <c r="I107" t="b">
        <v>1</v>
      </c>
      <c r="K107" t="b">
        <v>0</v>
      </c>
      <c r="L107" t="b">
        <v>0</v>
      </c>
      <c r="N107">
        <v>0</v>
      </c>
      <c r="O107">
        <v>525</v>
      </c>
      <c r="P107">
        <v>525</v>
      </c>
      <c r="Q107">
        <v>0.99241460999999997</v>
      </c>
      <c r="R107">
        <v>0.99241460999999997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B107">
        <v>300</v>
      </c>
      <c r="AC107">
        <v>244</v>
      </c>
      <c r="AD107">
        <v>0.99566549000000004</v>
      </c>
      <c r="AE107">
        <v>0.99647459999999999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">
      <c r="A108" s="12">
        <v>2306.0002899999999</v>
      </c>
      <c r="B108" t="str">
        <v>article</v>
      </c>
      <c r="C108">
        <v>12</v>
      </c>
      <c r="D108">
        <v>12</v>
      </c>
      <c r="E108">
        <v>12</v>
      </c>
      <c r="G108" t="b">
        <v>1</v>
      </c>
      <c r="H108" t="b">
        <v>0</v>
      </c>
      <c r="I108" t="b">
        <v>1</v>
      </c>
      <c r="K108" t="b">
        <v>0</v>
      </c>
      <c r="L108" t="b">
        <v>0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</row>
    <row r="109" spans="1:38" x14ac:dyDescent="0.2">
      <c r="A109" s="12">
        <v>2306.0003200000001</v>
      </c>
      <c r="B109" t="str">
        <v>article</v>
      </c>
      <c r="C109">
        <v>12</v>
      </c>
      <c r="D109">
        <v>12</v>
      </c>
      <c r="E109">
        <v>12</v>
      </c>
      <c r="G109" t="b">
        <v>1</v>
      </c>
      <c r="H109" t="b">
        <v>1</v>
      </c>
      <c r="I109" t="b">
        <v>1</v>
      </c>
      <c r="K109" t="b">
        <v>0</v>
      </c>
      <c r="L109" t="b">
        <v>0</v>
      </c>
      <c r="N109">
        <v>0</v>
      </c>
      <c r="O109">
        <v>22</v>
      </c>
      <c r="P109">
        <v>6</v>
      </c>
      <c r="Q109">
        <v>0.99903198999999998</v>
      </c>
      <c r="R109">
        <v>0.99973599999999996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AA109">
        <v>0</v>
      </c>
      <c r="AB109">
        <v>20</v>
      </c>
      <c r="AC109">
        <v>6</v>
      </c>
      <c r="AD109">
        <v>0.99911998999999996</v>
      </c>
      <c r="AE109">
        <v>0.99973599999999996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</row>
    <row r="110" spans="1:38" x14ac:dyDescent="0.2">
      <c r="A110" s="12">
        <v>2306.0003299999998</v>
      </c>
      <c r="B110" t="str">
        <v>article</v>
      </c>
      <c r="C110">
        <v>0</v>
      </c>
      <c r="D110">
        <v>0</v>
      </c>
      <c r="E110">
        <v>0</v>
      </c>
      <c r="G110" t="b">
        <v>1</v>
      </c>
      <c r="H110" t="b">
        <v>1</v>
      </c>
      <c r="I110" t="b">
        <v>1</v>
      </c>
      <c r="K110" t="b">
        <v>0</v>
      </c>
      <c r="L110" t="b">
        <v>0</v>
      </c>
      <c r="N110">
        <v>0</v>
      </c>
      <c r="O110">
        <v>22</v>
      </c>
      <c r="P110">
        <v>22</v>
      </c>
      <c r="Q110">
        <v>0.99896479999999999</v>
      </c>
      <c r="R110">
        <v>0.99896479999999999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B110">
        <v>22</v>
      </c>
      <c r="AC110">
        <v>22</v>
      </c>
      <c r="AD110">
        <v>0.99896479999999999</v>
      </c>
      <c r="AE110">
        <v>0.99896479999999999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">
      <c r="A111" s="12">
        <v>2306.00036</v>
      </c>
      <c r="B111" t="str">
        <v>article</v>
      </c>
      <c r="C111">
        <v>0</v>
      </c>
      <c r="D111">
        <v>0</v>
      </c>
      <c r="E111">
        <v>12</v>
      </c>
      <c r="G111" t="b">
        <v>1</v>
      </c>
      <c r="H111" t="b">
        <v>1</v>
      </c>
      <c r="I111" t="b">
        <v>1</v>
      </c>
      <c r="K111" t="b">
        <v>0</v>
      </c>
      <c r="L111" t="b">
        <v>0</v>
      </c>
      <c r="N111">
        <v>1</v>
      </c>
      <c r="O111">
        <v>16842</v>
      </c>
      <c r="P111">
        <v>13935</v>
      </c>
      <c r="Q111">
        <v>0.72122816999999995</v>
      </c>
      <c r="R111">
        <v>0.76934535999999998</v>
      </c>
      <c r="S111">
        <v>6</v>
      </c>
      <c r="T111">
        <v>8</v>
      </c>
      <c r="U111">
        <v>0</v>
      </c>
      <c r="V111">
        <v>0</v>
      </c>
      <c r="W111">
        <v>1</v>
      </c>
      <c r="X111">
        <v>1</v>
      </c>
      <c r="Y111">
        <v>-9265</v>
      </c>
      <c r="AA111">
        <v>0</v>
      </c>
      <c r="AB111">
        <v>8955</v>
      </c>
      <c r="AC111">
        <v>5577</v>
      </c>
      <c r="AD111">
        <v>0.85177522000000006</v>
      </c>
      <c r="AE111">
        <v>0.90768848999999996</v>
      </c>
      <c r="AF111">
        <v>8</v>
      </c>
      <c r="AG111">
        <v>6</v>
      </c>
      <c r="AH111">
        <v>0</v>
      </c>
      <c r="AI111">
        <v>0</v>
      </c>
      <c r="AJ111">
        <v>1</v>
      </c>
      <c r="AK111">
        <v>1</v>
      </c>
      <c r="AL111">
        <v>-170</v>
      </c>
    </row>
    <row r="112" spans="1:38" x14ac:dyDescent="0.2">
      <c r="A112" s="12">
        <v>2306.00038</v>
      </c>
      <c r="B112" t="str">
        <v>article</v>
      </c>
      <c r="C112">
        <v>0</v>
      </c>
      <c r="D112">
        <v>0</v>
      </c>
      <c r="E112">
        <v>0</v>
      </c>
      <c r="G112" t="b">
        <v>1</v>
      </c>
      <c r="H112" t="b">
        <v>1</v>
      </c>
      <c r="I112" t="b">
        <v>1</v>
      </c>
      <c r="K112" t="b">
        <v>0</v>
      </c>
      <c r="L112" t="b">
        <v>0</v>
      </c>
      <c r="N112">
        <v>1</v>
      </c>
      <c r="O112">
        <v>3628</v>
      </c>
      <c r="P112">
        <v>538</v>
      </c>
      <c r="Q112">
        <v>0.93356771000000005</v>
      </c>
      <c r="R112">
        <v>0.99014869000000005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-64</v>
      </c>
      <c r="AA112">
        <v>1</v>
      </c>
      <c r="AB112">
        <v>3654</v>
      </c>
      <c r="AC112">
        <v>568</v>
      </c>
      <c r="AD112">
        <v>0.93309162999999995</v>
      </c>
      <c r="AE112">
        <v>0.98959936000000004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-36</v>
      </c>
    </row>
    <row r="113" spans="1:38" x14ac:dyDescent="0.2">
      <c r="A113" s="12">
        <v>2306.00045</v>
      </c>
      <c r="B113" t="str">
        <v>article</v>
      </c>
      <c r="C113">
        <v>0</v>
      </c>
      <c r="D113">
        <v>0</v>
      </c>
      <c r="E113">
        <v>12</v>
      </c>
      <c r="G113" t="b">
        <v>1</v>
      </c>
      <c r="H113" t="b">
        <v>1</v>
      </c>
      <c r="I113" t="b">
        <v>1</v>
      </c>
      <c r="K113" t="b">
        <v>0</v>
      </c>
      <c r="L113" t="b">
        <v>0</v>
      </c>
      <c r="N113">
        <v>1</v>
      </c>
      <c r="O113">
        <v>13346</v>
      </c>
      <c r="P113">
        <v>9190</v>
      </c>
      <c r="Q113">
        <v>0.64847494999999999</v>
      </c>
      <c r="R113">
        <v>0.75794132000000003</v>
      </c>
      <c r="S113">
        <v>4</v>
      </c>
      <c r="T113">
        <v>5</v>
      </c>
      <c r="U113">
        <v>0</v>
      </c>
      <c r="V113">
        <v>0</v>
      </c>
      <c r="W113">
        <v>1</v>
      </c>
      <c r="X113">
        <v>1</v>
      </c>
      <c r="Y113">
        <v>-7586</v>
      </c>
      <c r="AA113">
        <v>1</v>
      </c>
      <c r="AB113">
        <v>7150</v>
      </c>
      <c r="AC113">
        <v>1403</v>
      </c>
      <c r="AD113">
        <v>0.8116736</v>
      </c>
      <c r="AE113">
        <v>0.96304588000000002</v>
      </c>
      <c r="AF113">
        <v>5</v>
      </c>
      <c r="AG113">
        <v>2</v>
      </c>
      <c r="AH113">
        <v>0</v>
      </c>
      <c r="AI113">
        <v>0</v>
      </c>
      <c r="AJ113">
        <v>1</v>
      </c>
      <c r="AK113">
        <v>1</v>
      </c>
      <c r="AL113">
        <v>-13</v>
      </c>
    </row>
    <row r="114" spans="1:38" x14ac:dyDescent="0.2">
      <c r="A114" s="12">
        <v>2306.0005000000001</v>
      </c>
      <c r="B114" t="str">
        <v>article</v>
      </c>
      <c r="C114">
        <v>12</v>
      </c>
      <c r="D114">
        <v>12</v>
      </c>
      <c r="E114">
        <v>12</v>
      </c>
      <c r="G114" t="b">
        <v>1</v>
      </c>
      <c r="H114" t="b">
        <v>0</v>
      </c>
      <c r="I114" t="b">
        <v>1</v>
      </c>
      <c r="K114" t="b">
        <v>0</v>
      </c>
      <c r="L114" t="b">
        <v>0</v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</row>
    <row r="115" spans="1:38" x14ac:dyDescent="0.2">
      <c r="A115" s="12">
        <v>2306.0005200000001</v>
      </c>
      <c r="B115" t="str">
        <v>article</v>
      </c>
      <c r="C115">
        <v>12</v>
      </c>
      <c r="D115">
        <v>12</v>
      </c>
      <c r="E115">
        <v>12</v>
      </c>
      <c r="G115" t="b">
        <v>1</v>
      </c>
      <c r="H115" t="b">
        <v>1</v>
      </c>
      <c r="I115" t="b">
        <v>1</v>
      </c>
      <c r="K115" t="b">
        <v>0</v>
      </c>
      <c r="L115" t="b">
        <v>0</v>
      </c>
      <c r="N115">
        <v>0</v>
      </c>
      <c r="O115">
        <v>20</v>
      </c>
      <c r="P115">
        <v>0</v>
      </c>
      <c r="Q115">
        <v>0.99933561000000004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A115">
        <v>1</v>
      </c>
      <c r="AB115">
        <v>6604</v>
      </c>
      <c r="AC115">
        <v>1501</v>
      </c>
      <c r="AD115">
        <v>0.78070001</v>
      </c>
      <c r="AE115">
        <v>0.95015607000000002</v>
      </c>
      <c r="AF115">
        <v>21</v>
      </c>
      <c r="AG115">
        <v>3</v>
      </c>
      <c r="AH115">
        <v>0</v>
      </c>
      <c r="AI115">
        <v>0</v>
      </c>
      <c r="AJ115">
        <v>1</v>
      </c>
      <c r="AK115">
        <v>1</v>
      </c>
      <c r="AL115">
        <v>11</v>
      </c>
    </row>
    <row r="116" spans="1:38" x14ac:dyDescent="0.2">
      <c r="A116" s="12">
        <v>2306.0005500000002</v>
      </c>
      <c r="B116" t="str">
        <v>article</v>
      </c>
      <c r="C116">
        <v>12</v>
      </c>
      <c r="D116">
        <v>12</v>
      </c>
      <c r="E116">
        <v>12</v>
      </c>
      <c r="G116" t="b">
        <v>0</v>
      </c>
      <c r="H116" t="b">
        <v>0</v>
      </c>
      <c r="I116" t="b">
        <v>0</v>
      </c>
      <c r="K116" t="b">
        <v>0</v>
      </c>
      <c r="L116" t="b">
        <v>0</v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</row>
    <row r="117" spans="1:38" x14ac:dyDescent="0.2">
      <c r="A117" s="12">
        <v>2306.0007000000001</v>
      </c>
      <c r="B117" t="str">
        <v>article</v>
      </c>
      <c r="C117">
        <v>0</v>
      </c>
      <c r="D117">
        <v>0</v>
      </c>
      <c r="E117">
        <v>0</v>
      </c>
      <c r="G117" t="b">
        <v>1</v>
      </c>
      <c r="H117" t="b">
        <v>1</v>
      </c>
      <c r="I117" t="b">
        <v>1</v>
      </c>
      <c r="K117" t="b">
        <v>0</v>
      </c>
      <c r="L117" t="b">
        <v>0</v>
      </c>
      <c r="N117">
        <v>0</v>
      </c>
      <c r="O117">
        <v>6</v>
      </c>
      <c r="P117">
        <v>0</v>
      </c>
      <c r="Q117">
        <v>0.99991644999999996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B117">
        <v>3403</v>
      </c>
      <c r="AC117">
        <v>902</v>
      </c>
      <c r="AD117">
        <v>0.95261435999999999</v>
      </c>
      <c r="AE117">
        <v>0.98743994999999996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 s="12">
        <v>2306.0008499999999</v>
      </c>
      <c r="B118" t="str">
        <v>article</v>
      </c>
      <c r="C118">
        <v>12</v>
      </c>
      <c r="D118">
        <v>12</v>
      </c>
      <c r="E118">
        <v>12</v>
      </c>
      <c r="G118" t="b">
        <v>1</v>
      </c>
      <c r="H118" t="b">
        <v>1</v>
      </c>
      <c r="I118" t="b">
        <v>1</v>
      </c>
      <c r="K118" t="b">
        <v>0</v>
      </c>
      <c r="L118" t="b">
        <v>0</v>
      </c>
      <c r="N118">
        <v>0</v>
      </c>
      <c r="O118">
        <v>296</v>
      </c>
      <c r="P118">
        <v>296</v>
      </c>
      <c r="Q118">
        <v>0.99677479000000002</v>
      </c>
      <c r="R118">
        <v>0.99677479000000002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B118">
        <v>757</v>
      </c>
      <c r="AC118">
        <v>487</v>
      </c>
      <c r="AD118">
        <v>0.99175175000000004</v>
      </c>
      <c r="AE118">
        <v>0.99469366000000004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">
      <c r="A119" s="12">
        <v>2306.0009100000002</v>
      </c>
      <c r="B119" t="str">
        <v>article</v>
      </c>
      <c r="C119">
        <v>0</v>
      </c>
      <c r="D119">
        <v>0</v>
      </c>
      <c r="E119">
        <v>0</v>
      </c>
      <c r="G119" t="b">
        <v>1</v>
      </c>
      <c r="H119" t="b">
        <v>1</v>
      </c>
      <c r="I119" t="b">
        <v>1</v>
      </c>
      <c r="K119" t="b">
        <v>0</v>
      </c>
      <c r="L119" t="b">
        <v>0</v>
      </c>
      <c r="N119">
        <v>0</v>
      </c>
      <c r="O119">
        <v>177</v>
      </c>
      <c r="P119">
        <v>53</v>
      </c>
      <c r="Q119">
        <v>0.99566929999999998</v>
      </c>
      <c r="R119">
        <v>0.99870323999999999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3</v>
      </c>
      <c r="AA119">
        <v>0</v>
      </c>
      <c r="AB119">
        <v>127</v>
      </c>
      <c r="AC119">
        <v>3</v>
      </c>
      <c r="AD119">
        <v>0.99689265999999999</v>
      </c>
      <c r="AE119">
        <v>0.9999266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3</v>
      </c>
    </row>
    <row r="120" spans="1:38" x14ac:dyDescent="0.2">
      <c r="A120" s="12">
        <v>2306.0009300000002</v>
      </c>
      <c r="B120" t="str">
        <v>article</v>
      </c>
      <c r="C120">
        <v>12</v>
      </c>
      <c r="D120">
        <v>12</v>
      </c>
      <c r="E120">
        <v>12</v>
      </c>
      <c r="G120" t="b">
        <v>1</v>
      </c>
      <c r="H120" t="b">
        <v>0</v>
      </c>
      <c r="I120" t="b">
        <v>1</v>
      </c>
      <c r="K120" t="b">
        <v>0</v>
      </c>
      <c r="L120" t="b">
        <v>0</v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</row>
    <row r="121" spans="1:38" x14ac:dyDescent="0.2">
      <c r="A121" s="12">
        <v>2306.0009599999998</v>
      </c>
      <c r="B121" t="str">
        <v>article</v>
      </c>
      <c r="C121">
        <v>0</v>
      </c>
      <c r="D121">
        <v>0</v>
      </c>
      <c r="E121">
        <v>0</v>
      </c>
      <c r="G121" t="b">
        <v>1</v>
      </c>
      <c r="H121" t="b">
        <v>1</v>
      </c>
      <c r="I121" t="b">
        <v>1</v>
      </c>
      <c r="K121" t="b">
        <v>0</v>
      </c>
      <c r="L121" t="b">
        <v>0</v>
      </c>
      <c r="N121">
        <v>0</v>
      </c>
      <c r="O121">
        <v>68</v>
      </c>
      <c r="P121">
        <v>58</v>
      </c>
      <c r="Q121">
        <v>0.99854346000000005</v>
      </c>
      <c r="R121">
        <v>0.99875765999999999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4</v>
      </c>
      <c r="AA121">
        <v>0</v>
      </c>
      <c r="AB121">
        <v>15</v>
      </c>
      <c r="AC121">
        <v>5</v>
      </c>
      <c r="AD121">
        <v>0.99967870000000003</v>
      </c>
      <c r="AE121">
        <v>0.99989289999999997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4</v>
      </c>
    </row>
    <row r="122" spans="1:38" x14ac:dyDescent="0.2">
      <c r="A122" s="12">
        <v>2306.00101</v>
      </c>
      <c r="B122" t="str">
        <v>article</v>
      </c>
      <c r="C122">
        <v>0</v>
      </c>
      <c r="D122">
        <v>0</v>
      </c>
      <c r="E122">
        <v>0</v>
      </c>
      <c r="G122" t="b">
        <v>1</v>
      </c>
      <c r="H122" t="b">
        <v>1</v>
      </c>
      <c r="I122" t="b">
        <v>1</v>
      </c>
      <c r="K122" t="b">
        <v>0</v>
      </c>
      <c r="L122" t="b">
        <v>1</v>
      </c>
      <c r="N122">
        <v>0</v>
      </c>
      <c r="O122">
        <v>11</v>
      </c>
      <c r="P122">
        <v>11</v>
      </c>
      <c r="Q122">
        <v>0.99968862000000003</v>
      </c>
      <c r="R122">
        <v>0.99968862000000003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B122">
        <v>26</v>
      </c>
      <c r="AC122">
        <v>26</v>
      </c>
      <c r="AD122">
        <v>0.99926422999999998</v>
      </c>
      <c r="AE122">
        <v>0.99926422999999998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10</v>
      </c>
    </row>
    <row r="123" spans="1:38" x14ac:dyDescent="0.2">
      <c r="A123" s="12">
        <v>2306.0010299999999</v>
      </c>
      <c r="B123" t="str">
        <v>article</v>
      </c>
      <c r="C123">
        <v>0</v>
      </c>
      <c r="D123">
        <v>0</v>
      </c>
      <c r="E123">
        <v>0</v>
      </c>
      <c r="G123" t="b">
        <v>1</v>
      </c>
      <c r="H123" t="b">
        <v>1</v>
      </c>
      <c r="I123" t="b">
        <v>1</v>
      </c>
      <c r="K123" t="b">
        <v>0</v>
      </c>
      <c r="L123" t="b">
        <v>0</v>
      </c>
      <c r="N123">
        <v>0</v>
      </c>
      <c r="O123">
        <v>13336</v>
      </c>
      <c r="P123">
        <v>5808</v>
      </c>
      <c r="Q123">
        <v>0.76808569999999998</v>
      </c>
      <c r="R123">
        <v>0.89899832999999996</v>
      </c>
      <c r="S123">
        <v>8</v>
      </c>
      <c r="T123">
        <v>11</v>
      </c>
      <c r="U123">
        <v>0</v>
      </c>
      <c r="V123">
        <v>0</v>
      </c>
      <c r="W123">
        <v>1</v>
      </c>
      <c r="X123">
        <v>0</v>
      </c>
      <c r="Y123">
        <v>5</v>
      </c>
      <c r="AA123">
        <v>0</v>
      </c>
      <c r="AB123">
        <v>13357</v>
      </c>
      <c r="AC123">
        <v>5833</v>
      </c>
      <c r="AD123">
        <v>0.76772454999999995</v>
      </c>
      <c r="AE123">
        <v>0.89856533999999999</v>
      </c>
      <c r="AF123">
        <v>8</v>
      </c>
      <c r="AG123">
        <v>11</v>
      </c>
      <c r="AH123">
        <v>0</v>
      </c>
      <c r="AI123">
        <v>0</v>
      </c>
      <c r="AJ123">
        <v>1</v>
      </c>
      <c r="AK123">
        <v>0</v>
      </c>
      <c r="AL123">
        <v>6</v>
      </c>
    </row>
    <row r="124" spans="1:38" x14ac:dyDescent="0.2">
      <c r="A124" s="12">
        <v>2306.0010699999998</v>
      </c>
      <c r="B124" t="str">
        <v>article</v>
      </c>
      <c r="C124">
        <v>12</v>
      </c>
      <c r="D124">
        <v>12</v>
      </c>
      <c r="E124">
        <v>12</v>
      </c>
      <c r="G124" t="b">
        <v>1</v>
      </c>
      <c r="H124" t="b">
        <v>1</v>
      </c>
      <c r="I124" t="b">
        <v>1</v>
      </c>
      <c r="K124" t="b">
        <v>0</v>
      </c>
      <c r="L124" t="b">
        <v>0</v>
      </c>
      <c r="N124">
        <v>0</v>
      </c>
      <c r="O124">
        <v>43</v>
      </c>
      <c r="P124">
        <v>11</v>
      </c>
      <c r="Q124">
        <v>0.99911276000000004</v>
      </c>
      <c r="R124">
        <v>0.99977302999999995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AA124">
        <v>0</v>
      </c>
      <c r="AB124">
        <v>44</v>
      </c>
      <c r="AC124">
        <v>12</v>
      </c>
      <c r="AD124">
        <v>0.99909212999999997</v>
      </c>
      <c r="AE124">
        <v>0.99975239999999999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</row>
    <row r="125" spans="1:38" x14ac:dyDescent="0.2">
      <c r="A125" s="12">
        <v>2306.0011</v>
      </c>
      <c r="B125" t="str">
        <v>article</v>
      </c>
      <c r="C125">
        <v>0</v>
      </c>
      <c r="D125">
        <v>12</v>
      </c>
      <c r="E125">
        <v>12</v>
      </c>
      <c r="G125" t="b">
        <v>1</v>
      </c>
      <c r="H125" t="b">
        <v>0</v>
      </c>
      <c r="I125" t="b">
        <v>1</v>
      </c>
      <c r="K125" t="b">
        <v>0</v>
      </c>
      <c r="L125" t="b">
        <v>0</v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</row>
    <row r="126" spans="1:38" x14ac:dyDescent="0.2">
      <c r="A126" s="12">
        <v>2306.0012200000001</v>
      </c>
      <c r="B126" t="str">
        <v>article</v>
      </c>
      <c r="C126">
        <v>0</v>
      </c>
      <c r="D126">
        <v>0</v>
      </c>
      <c r="E126">
        <v>0</v>
      </c>
      <c r="G126" t="b">
        <v>1</v>
      </c>
      <c r="H126" t="b">
        <v>1</v>
      </c>
      <c r="I126" t="b">
        <v>1</v>
      </c>
      <c r="K126" t="b">
        <v>0</v>
      </c>
      <c r="L126" t="b">
        <v>0</v>
      </c>
      <c r="N126">
        <v>0</v>
      </c>
      <c r="O126">
        <v>26</v>
      </c>
      <c r="P126">
        <v>10</v>
      </c>
      <c r="Q126">
        <v>0.99963537999999996</v>
      </c>
      <c r="R126">
        <v>0.99985975999999999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-1</v>
      </c>
      <c r="AA126">
        <v>0</v>
      </c>
      <c r="AB126">
        <v>31</v>
      </c>
      <c r="AC126">
        <v>15</v>
      </c>
      <c r="AD126">
        <v>0.99956529999999999</v>
      </c>
      <c r="AE126">
        <v>0.99978966000000002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</v>
      </c>
    </row>
    <row r="127" spans="1:38" x14ac:dyDescent="0.2">
      <c r="A127" s="12">
        <v>2306.0012499999998</v>
      </c>
      <c r="B127" t="str">
        <v>article</v>
      </c>
      <c r="C127">
        <v>0</v>
      </c>
      <c r="D127">
        <v>0</v>
      </c>
      <c r="E127">
        <v>12</v>
      </c>
      <c r="G127" t="b">
        <v>1</v>
      </c>
      <c r="H127" t="b">
        <v>1</v>
      </c>
      <c r="I127" t="b">
        <v>1</v>
      </c>
      <c r="K127" t="b">
        <v>0</v>
      </c>
      <c r="L127" t="b">
        <v>0</v>
      </c>
      <c r="N127">
        <v>0</v>
      </c>
      <c r="O127">
        <v>5376</v>
      </c>
      <c r="P127">
        <v>1697</v>
      </c>
      <c r="Q127">
        <v>0.92085971</v>
      </c>
      <c r="R127">
        <v>0.97501839999999995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-677</v>
      </c>
      <c r="AA127">
        <v>1</v>
      </c>
      <c r="AB127">
        <v>4372</v>
      </c>
      <c r="AC127">
        <v>653</v>
      </c>
      <c r="AD127">
        <v>0.93563963000000006</v>
      </c>
      <c r="AE127">
        <v>0.99038716000000004</v>
      </c>
      <c r="AF127">
        <v>3</v>
      </c>
      <c r="AG127">
        <v>6</v>
      </c>
      <c r="AH127">
        <v>0</v>
      </c>
      <c r="AI127">
        <v>0</v>
      </c>
      <c r="AJ127">
        <v>0</v>
      </c>
      <c r="AK127">
        <v>0</v>
      </c>
      <c r="AL127">
        <v>-106</v>
      </c>
    </row>
    <row r="128" spans="1:38" x14ac:dyDescent="0.2">
      <c r="A128" s="12">
        <v>2306.00126</v>
      </c>
      <c r="B128" t="str">
        <v>article</v>
      </c>
      <c r="C128">
        <v>0</v>
      </c>
      <c r="D128">
        <v>0</v>
      </c>
      <c r="E128">
        <v>12</v>
      </c>
      <c r="G128" t="b">
        <v>1</v>
      </c>
      <c r="H128" t="b">
        <v>1</v>
      </c>
      <c r="I128" t="b">
        <v>1</v>
      </c>
      <c r="K128" t="b">
        <v>0</v>
      </c>
      <c r="L128" t="b">
        <v>0</v>
      </c>
      <c r="N128">
        <v>1</v>
      </c>
      <c r="O128">
        <v>12713</v>
      </c>
      <c r="P128">
        <v>11764</v>
      </c>
      <c r="Q128">
        <v>0.88730308999999996</v>
      </c>
      <c r="R128">
        <v>0.89571568999999995</v>
      </c>
      <c r="S128">
        <v>0</v>
      </c>
      <c r="T128">
        <v>2</v>
      </c>
      <c r="U128">
        <v>0</v>
      </c>
      <c r="V128">
        <v>0</v>
      </c>
      <c r="W128">
        <v>1</v>
      </c>
      <c r="X128">
        <v>0</v>
      </c>
      <c r="Y128">
        <v>-9967</v>
      </c>
      <c r="AA128">
        <v>0</v>
      </c>
      <c r="AB128">
        <v>5654</v>
      </c>
      <c r="AC128">
        <v>1804</v>
      </c>
      <c r="AD128">
        <v>0.94988121999999997</v>
      </c>
      <c r="AE128">
        <v>0.98400878999999997</v>
      </c>
      <c r="AF128">
        <v>7</v>
      </c>
      <c r="AG128">
        <v>7</v>
      </c>
      <c r="AH128">
        <v>0</v>
      </c>
      <c r="AI128">
        <v>0</v>
      </c>
      <c r="AJ128">
        <v>1</v>
      </c>
      <c r="AK128">
        <v>0</v>
      </c>
      <c r="AL128">
        <v>5</v>
      </c>
    </row>
    <row r="129" spans="1:39" x14ac:dyDescent="0.2">
      <c r="A129" s="12">
        <v>2306.0013300000001</v>
      </c>
      <c r="B129" t="str">
        <v>article</v>
      </c>
      <c r="C129">
        <v>0</v>
      </c>
      <c r="D129">
        <v>0</v>
      </c>
      <c r="E129">
        <v>0</v>
      </c>
      <c r="G129" t="b">
        <v>1</v>
      </c>
      <c r="H129" t="b">
        <v>1</v>
      </c>
      <c r="I129" t="b">
        <v>1</v>
      </c>
      <c r="K129" t="b">
        <v>0</v>
      </c>
      <c r="L129" t="b">
        <v>0</v>
      </c>
      <c r="N129">
        <v>0</v>
      </c>
      <c r="O129">
        <v>7</v>
      </c>
      <c r="P129">
        <v>7</v>
      </c>
      <c r="Q129">
        <v>0.99938698999999998</v>
      </c>
      <c r="R129">
        <v>0.99938698999999998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9</v>
      </c>
      <c r="AC129">
        <v>9</v>
      </c>
      <c r="AD129">
        <v>0.99921190999999998</v>
      </c>
      <c r="AE129">
        <v>0.99921190999999998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</row>
    <row r="130" spans="1:39" x14ac:dyDescent="0.2">
      <c r="A130" s="12">
        <v>2306.00135</v>
      </c>
      <c r="B130" t="str">
        <v>article</v>
      </c>
      <c r="C130">
        <v>12</v>
      </c>
      <c r="D130">
        <v>12</v>
      </c>
      <c r="E130">
        <v>12</v>
      </c>
      <c r="G130" t="b">
        <v>1</v>
      </c>
      <c r="H130" t="b">
        <v>1</v>
      </c>
      <c r="I130" t="b">
        <v>1</v>
      </c>
      <c r="K130" t="b">
        <v>0</v>
      </c>
      <c r="L130" t="b">
        <v>0</v>
      </c>
      <c r="N130">
        <v>0</v>
      </c>
      <c r="O130">
        <v>107</v>
      </c>
      <c r="P130">
        <v>107</v>
      </c>
      <c r="Q130">
        <v>0.99800204999999997</v>
      </c>
      <c r="R130">
        <v>0.99800204999999997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9" x14ac:dyDescent="0.2">
      <c r="A131" s="12">
        <v>2306.0014500000002</v>
      </c>
      <c r="B131" t="str">
        <v>article</v>
      </c>
      <c r="C131">
        <v>0</v>
      </c>
      <c r="D131">
        <v>0</v>
      </c>
      <c r="E131">
        <v>0</v>
      </c>
      <c r="G131" t="b">
        <v>1</v>
      </c>
      <c r="H131" t="b">
        <v>1</v>
      </c>
      <c r="I131" t="b">
        <v>1</v>
      </c>
      <c r="K131" t="b">
        <v>0</v>
      </c>
      <c r="L131" t="b">
        <v>0</v>
      </c>
      <c r="N131">
        <v>0</v>
      </c>
      <c r="O131">
        <v>28</v>
      </c>
      <c r="P131">
        <v>24</v>
      </c>
      <c r="Q131">
        <v>0.99953512</v>
      </c>
      <c r="R131">
        <v>0.99960152999999996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A131">
        <v>1</v>
      </c>
      <c r="AB131">
        <v>11</v>
      </c>
      <c r="AC131">
        <v>7</v>
      </c>
      <c r="AD131">
        <v>0.99981737999999998</v>
      </c>
      <c r="AE131">
        <v>0.99988378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</row>
    <row r="132" spans="1:39" x14ac:dyDescent="0.2">
      <c r="A132" s="12">
        <v>2306.0015400000002</v>
      </c>
      <c r="B132" t="str">
        <v>article</v>
      </c>
      <c r="C132">
        <v>12</v>
      </c>
      <c r="D132">
        <v>12</v>
      </c>
      <c r="E132">
        <v>12</v>
      </c>
      <c r="G132" t="b">
        <v>1</v>
      </c>
      <c r="H132" t="b">
        <v>1</v>
      </c>
      <c r="I132" t="b">
        <v>1</v>
      </c>
      <c r="K132" t="b">
        <v>0</v>
      </c>
      <c r="L132" t="b">
        <v>0</v>
      </c>
      <c r="N132">
        <v>0</v>
      </c>
      <c r="O132">
        <v>2715</v>
      </c>
      <c r="P132">
        <v>1981</v>
      </c>
      <c r="Q132">
        <v>0.95773923999999999</v>
      </c>
      <c r="R132">
        <v>0.96916444000000002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-1165</v>
      </c>
      <c r="AA132">
        <v>0</v>
      </c>
      <c r="AB132">
        <v>1354</v>
      </c>
      <c r="AC132">
        <v>1042</v>
      </c>
      <c r="AD132">
        <v>0.97892409999999996</v>
      </c>
      <c r="AE132">
        <v>0.98378058999999995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-2</v>
      </c>
    </row>
    <row r="133" spans="1:39" x14ac:dyDescent="0.2">
      <c r="A133" s="12">
        <v>2306.0015899999999</v>
      </c>
      <c r="B133" t="str">
        <v>article</v>
      </c>
      <c r="C133">
        <v>0</v>
      </c>
      <c r="D133">
        <v>0</v>
      </c>
      <c r="E133">
        <v>0</v>
      </c>
      <c r="G133" t="b">
        <v>1</v>
      </c>
      <c r="H133" t="b">
        <v>1</v>
      </c>
      <c r="I133" t="b">
        <v>1</v>
      </c>
      <c r="K133" t="b">
        <v>0</v>
      </c>
      <c r="L133" t="b">
        <v>0</v>
      </c>
      <c r="N133">
        <v>0</v>
      </c>
      <c r="O133">
        <v>90</v>
      </c>
      <c r="P133">
        <v>90</v>
      </c>
      <c r="Q133">
        <v>0.99634577000000002</v>
      </c>
      <c r="R133">
        <v>0.99634577000000002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B133">
        <v>94</v>
      </c>
      <c r="AC133">
        <v>94</v>
      </c>
      <c r="AD133">
        <v>0.99618366999999997</v>
      </c>
      <c r="AE133">
        <v>0.99618366999999997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</row>
    <row r="134" spans="1:39" x14ac:dyDescent="0.2">
      <c r="A134" s="12">
        <v>2306.0017800000001</v>
      </c>
      <c r="B134" t="str">
        <v>article</v>
      </c>
      <c r="C134">
        <v>12</v>
      </c>
      <c r="D134">
        <v>12</v>
      </c>
      <c r="E134">
        <v>12</v>
      </c>
      <c r="G134" t="b">
        <v>1</v>
      </c>
      <c r="H134" t="b">
        <v>0</v>
      </c>
      <c r="I134" t="b">
        <v>1</v>
      </c>
      <c r="K134" t="b">
        <v>0</v>
      </c>
      <c r="L134" t="b">
        <v>0</v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</row>
    <row r="135" spans="1:39" x14ac:dyDescent="0.2">
      <c r="A135" s="12">
        <v>2306.0018100000002</v>
      </c>
      <c r="B135" t="str">
        <v>article</v>
      </c>
      <c r="C135">
        <v>0</v>
      </c>
      <c r="D135">
        <v>0</v>
      </c>
      <c r="E135">
        <v>12</v>
      </c>
      <c r="G135" t="b">
        <v>1</v>
      </c>
      <c r="H135" t="b">
        <v>1</v>
      </c>
      <c r="I135" t="b">
        <v>1</v>
      </c>
      <c r="K135" t="b">
        <v>0</v>
      </c>
      <c r="L135" t="b">
        <v>0</v>
      </c>
      <c r="N135">
        <v>1</v>
      </c>
      <c r="O135">
        <v>15152</v>
      </c>
      <c r="P135">
        <v>11172</v>
      </c>
      <c r="Q135">
        <v>0.77027109000000005</v>
      </c>
      <c r="R135">
        <v>0.83061434999999995</v>
      </c>
      <c r="S135">
        <v>2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-9552</v>
      </c>
      <c r="AA135">
        <v>1</v>
      </c>
      <c r="AB135">
        <v>5996</v>
      </c>
      <c r="AC135">
        <v>1889</v>
      </c>
      <c r="AD135">
        <v>0.90962257000000002</v>
      </c>
      <c r="AE135">
        <v>0.97152718999999998</v>
      </c>
      <c r="AF135">
        <v>4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388</v>
      </c>
    </row>
    <row r="136" spans="1:39" x14ac:dyDescent="0.2">
      <c r="A136" s="12">
        <v>2306.0021000000002</v>
      </c>
      <c r="B136" t="str">
        <v>article</v>
      </c>
      <c r="C136">
        <v>0</v>
      </c>
      <c r="D136">
        <v>0</v>
      </c>
      <c r="E136">
        <v>0</v>
      </c>
      <c r="G136" t="b">
        <v>1</v>
      </c>
      <c r="H136" t="b">
        <v>1</v>
      </c>
      <c r="I136" t="b">
        <v>1</v>
      </c>
      <c r="K136" t="b">
        <v>0</v>
      </c>
      <c r="L136" t="b">
        <v>0</v>
      </c>
      <c r="N136">
        <v>0</v>
      </c>
      <c r="O136">
        <v>22</v>
      </c>
      <c r="P136">
        <v>0</v>
      </c>
      <c r="Q136">
        <v>0.99939376000000002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24</v>
      </c>
      <c r="AC136">
        <v>2</v>
      </c>
      <c r="AD136">
        <v>0.99933868000000003</v>
      </c>
      <c r="AE136">
        <v>0.99994488999999998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</row>
    <row r="137" spans="1:39" x14ac:dyDescent="0.2">
      <c r="A137" s="12">
        <v>2306.0021299999999</v>
      </c>
      <c r="B137" t="str">
        <v>article</v>
      </c>
      <c r="C137">
        <v>0</v>
      </c>
      <c r="D137">
        <v>0</v>
      </c>
      <c r="E137">
        <v>0</v>
      </c>
      <c r="G137" t="b">
        <v>1</v>
      </c>
      <c r="H137" t="b">
        <v>1</v>
      </c>
      <c r="I137" t="b">
        <v>1</v>
      </c>
      <c r="K137" t="b">
        <v>0</v>
      </c>
      <c r="L137" t="b">
        <v>0</v>
      </c>
      <c r="N137">
        <v>0</v>
      </c>
      <c r="O137">
        <v>20</v>
      </c>
      <c r="P137">
        <v>12</v>
      </c>
      <c r="Q137">
        <v>0.99962198000000002</v>
      </c>
      <c r="R137">
        <v>0.99977318999999998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AA137">
        <v>0</v>
      </c>
      <c r="AB137">
        <v>17</v>
      </c>
      <c r="AC137">
        <v>13</v>
      </c>
      <c r="AD137">
        <v>0.99967868999999998</v>
      </c>
      <c r="AE137">
        <v>0.99975429000000005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</row>
    <row r="138" spans="1:39" x14ac:dyDescent="0.2">
      <c r="A138" s="12">
        <v>2306.0022199999999</v>
      </c>
      <c r="B138" t="str">
        <v>article</v>
      </c>
      <c r="C138">
        <v>0</v>
      </c>
      <c r="D138">
        <v>0</v>
      </c>
      <c r="E138">
        <v>0</v>
      </c>
      <c r="G138" t="b">
        <v>1</v>
      </c>
      <c r="H138" t="b">
        <v>1</v>
      </c>
      <c r="I138" t="b">
        <v>1</v>
      </c>
      <c r="K138" t="b">
        <v>0</v>
      </c>
      <c r="L138" t="b">
        <v>0</v>
      </c>
      <c r="N138">
        <v>0</v>
      </c>
      <c r="O138">
        <v>24</v>
      </c>
      <c r="P138">
        <v>2</v>
      </c>
      <c r="Q138">
        <v>0.99976204999999996</v>
      </c>
      <c r="R138">
        <v>0.99998016999999995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B138">
        <v>1199</v>
      </c>
      <c r="AC138">
        <v>4</v>
      </c>
      <c r="AD138">
        <v>0.98811223000000004</v>
      </c>
      <c r="AE138">
        <v>0.99996034</v>
      </c>
      <c r="AF138">
        <v>18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-2</v>
      </c>
    </row>
    <row r="139" spans="1:39" x14ac:dyDescent="0.2">
      <c r="A139" s="12">
        <v>2306.0022600000002</v>
      </c>
      <c r="B139" t="str">
        <v>article</v>
      </c>
      <c r="C139">
        <v>0</v>
      </c>
      <c r="D139">
        <v>0</v>
      </c>
      <c r="E139">
        <v>0</v>
      </c>
      <c r="G139" t="b">
        <v>1</v>
      </c>
      <c r="H139" t="b">
        <v>1</v>
      </c>
      <c r="I139" t="b">
        <v>1</v>
      </c>
      <c r="K139" t="b">
        <v>0</v>
      </c>
      <c r="L139" t="b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B139">
        <v>6</v>
      </c>
      <c r="AC139">
        <v>6</v>
      </c>
      <c r="AD139">
        <v>0.99977090000000002</v>
      </c>
      <c r="AE139">
        <v>0.99977090000000002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</row>
    <row r="140" spans="1:39" x14ac:dyDescent="0.2">
      <c r="A140" s="12">
        <v>2306.0023500000002</v>
      </c>
      <c r="B140" t="str">
        <v>article</v>
      </c>
      <c r="C140">
        <v>0</v>
      </c>
      <c r="D140">
        <v>0</v>
      </c>
      <c r="E140">
        <v>0</v>
      </c>
      <c r="G140" t="b">
        <v>1</v>
      </c>
      <c r="H140" t="b">
        <v>1</v>
      </c>
      <c r="I140" t="b">
        <v>1</v>
      </c>
      <c r="K140" t="b">
        <v>0</v>
      </c>
      <c r="L140" t="b">
        <v>0</v>
      </c>
      <c r="N140">
        <v>0</v>
      </c>
      <c r="O140">
        <v>50</v>
      </c>
      <c r="P140">
        <v>50</v>
      </c>
      <c r="Q140">
        <v>0.99880619999999998</v>
      </c>
      <c r="R140">
        <v>0.99880619999999998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43</v>
      </c>
      <c r="AC140">
        <v>43</v>
      </c>
      <c r="AD140">
        <v>0.99897332999999999</v>
      </c>
      <c r="AE140">
        <v>0.99897332999999999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9" x14ac:dyDescent="0.2">
      <c r="A141" s="12">
        <v>2306.00236</v>
      </c>
      <c r="B141" t="str">
        <v>article</v>
      </c>
      <c r="C141">
        <v>12</v>
      </c>
      <c r="D141">
        <v>12</v>
      </c>
      <c r="E141">
        <v>12</v>
      </c>
      <c r="G141" t="b">
        <v>1</v>
      </c>
      <c r="H141" t="b">
        <v>0</v>
      </c>
      <c r="I141" t="b">
        <v>1</v>
      </c>
      <c r="K141" t="b">
        <v>0</v>
      </c>
      <c r="L141" t="b">
        <v>0</v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">
        <v>606</v>
      </c>
    </row>
    <row r="142" spans="1:39" x14ac:dyDescent="0.2">
      <c r="A142" s="12">
        <v>2306.0024899999999</v>
      </c>
      <c r="B142" t="str">
        <v>article</v>
      </c>
      <c r="C142">
        <v>0</v>
      </c>
      <c r="D142">
        <v>12</v>
      </c>
      <c r="E142">
        <v>0</v>
      </c>
      <c r="G142" t="b">
        <v>1</v>
      </c>
      <c r="H142" t="b">
        <v>0</v>
      </c>
      <c r="I142" t="b">
        <v>1</v>
      </c>
      <c r="K142" t="b">
        <v>0</v>
      </c>
      <c r="L142" t="b">
        <v>0</v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">
        <v>605</v>
      </c>
    </row>
    <row r="143" spans="1:39" x14ac:dyDescent="0.2">
      <c r="A143" s="12">
        <v>2306.0026600000001</v>
      </c>
      <c r="B143" t="str">
        <v>article</v>
      </c>
      <c r="C143">
        <v>0</v>
      </c>
      <c r="D143">
        <v>0</v>
      </c>
      <c r="E143">
        <v>12</v>
      </c>
      <c r="G143" t="b">
        <v>1</v>
      </c>
      <c r="H143" t="b">
        <v>1</v>
      </c>
      <c r="I143" t="b">
        <v>1</v>
      </c>
      <c r="K143" t="b">
        <v>0</v>
      </c>
      <c r="L143" t="b">
        <v>0</v>
      </c>
      <c r="N143">
        <v>0</v>
      </c>
      <c r="O143">
        <v>1553</v>
      </c>
      <c r="P143">
        <v>1537</v>
      </c>
      <c r="Q143">
        <v>0.98538283999999998</v>
      </c>
      <c r="R143">
        <v>0.98553343999999998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-664</v>
      </c>
      <c r="AA143">
        <v>1</v>
      </c>
      <c r="AB143">
        <v>234</v>
      </c>
      <c r="AC143">
        <v>22</v>
      </c>
      <c r="AD143">
        <v>0.99779753999999998</v>
      </c>
      <c r="AE143">
        <v>0.99979293000000002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-1</v>
      </c>
    </row>
    <row r="144" spans="1:39" x14ac:dyDescent="0.2">
      <c r="A144" s="12">
        <v>2306.0026800000001</v>
      </c>
      <c r="B144" t="str">
        <v>article</v>
      </c>
      <c r="C144">
        <v>0</v>
      </c>
      <c r="D144">
        <v>0</v>
      </c>
      <c r="E144">
        <v>0</v>
      </c>
      <c r="G144" t="b">
        <v>1</v>
      </c>
      <c r="H144" t="b">
        <v>1</v>
      </c>
      <c r="I144" t="b">
        <v>1</v>
      </c>
      <c r="K144" t="b">
        <v>0</v>
      </c>
      <c r="L144" t="b">
        <v>0</v>
      </c>
      <c r="N144">
        <v>0</v>
      </c>
      <c r="O144">
        <v>273</v>
      </c>
      <c r="P144">
        <v>273</v>
      </c>
      <c r="Q144">
        <v>0.99772050000000001</v>
      </c>
      <c r="R144">
        <v>0.99772050000000001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-1</v>
      </c>
      <c r="AA144">
        <v>0</v>
      </c>
      <c r="AB144">
        <v>10</v>
      </c>
      <c r="AC144">
        <v>10</v>
      </c>
      <c r="AD144">
        <v>0.99991651000000004</v>
      </c>
      <c r="AE144">
        <v>0.99991651000000004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</v>
      </c>
    </row>
    <row r="145" spans="1:38" x14ac:dyDescent="0.2">
      <c r="A145" s="12">
        <v>2306.0026899999998</v>
      </c>
      <c r="B145" t="str">
        <v>article</v>
      </c>
      <c r="C145">
        <v>0</v>
      </c>
      <c r="D145">
        <v>0</v>
      </c>
      <c r="E145">
        <v>0</v>
      </c>
      <c r="G145" t="b">
        <v>1</v>
      </c>
      <c r="H145" t="b">
        <v>1</v>
      </c>
      <c r="I145" t="b">
        <v>1</v>
      </c>
      <c r="K145" t="b">
        <v>0</v>
      </c>
      <c r="L145" t="b">
        <v>0</v>
      </c>
      <c r="N145">
        <v>0</v>
      </c>
      <c r="O145">
        <v>34</v>
      </c>
      <c r="P145">
        <v>34</v>
      </c>
      <c r="Q145">
        <v>0.99903898000000002</v>
      </c>
      <c r="R145">
        <v>0.99903898000000002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1</v>
      </c>
      <c r="AB145">
        <v>4155</v>
      </c>
      <c r="AC145">
        <v>1674</v>
      </c>
      <c r="AD145">
        <v>0.88255744999999997</v>
      </c>
      <c r="AE145">
        <v>0.95268379999999997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-9</v>
      </c>
    </row>
    <row r="146" spans="1:38" x14ac:dyDescent="0.2">
      <c r="A146" s="12">
        <v>2306.0027399999999</v>
      </c>
      <c r="B146" t="str">
        <v>article</v>
      </c>
      <c r="C146">
        <v>0</v>
      </c>
      <c r="D146">
        <v>0</v>
      </c>
      <c r="E146">
        <v>0</v>
      </c>
      <c r="G146" t="b">
        <v>1</v>
      </c>
      <c r="H146" t="b">
        <v>1</v>
      </c>
      <c r="I146" t="b">
        <v>1</v>
      </c>
      <c r="K146" t="b">
        <v>0</v>
      </c>
      <c r="L146" t="b">
        <v>0</v>
      </c>
      <c r="N146">
        <v>0</v>
      </c>
      <c r="O146">
        <v>48</v>
      </c>
      <c r="P146">
        <v>34</v>
      </c>
      <c r="Q146">
        <v>0.99938201999999998</v>
      </c>
      <c r="R146">
        <v>0.99956226999999997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-1</v>
      </c>
      <c r="AA146">
        <v>0</v>
      </c>
      <c r="AB146">
        <v>1613</v>
      </c>
      <c r="AC146">
        <v>19</v>
      </c>
      <c r="AD146">
        <v>0.97923344999999995</v>
      </c>
      <c r="AE146">
        <v>0.99975537999999997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-2</v>
      </c>
    </row>
    <row r="147" spans="1:38" x14ac:dyDescent="0.2">
      <c r="A147" s="12">
        <v>2306.0028499999999</v>
      </c>
      <c r="B147" t="str">
        <v>article</v>
      </c>
      <c r="C147">
        <v>0</v>
      </c>
      <c r="D147">
        <v>0</v>
      </c>
      <c r="E147">
        <v>0</v>
      </c>
      <c r="G147" t="b">
        <v>1</v>
      </c>
      <c r="H147" t="b">
        <v>1</v>
      </c>
      <c r="I147" t="b">
        <v>1</v>
      </c>
      <c r="K147" t="b">
        <v>0</v>
      </c>
      <c r="L147" t="b">
        <v>0</v>
      </c>
      <c r="N147">
        <v>0</v>
      </c>
      <c r="O147">
        <v>35</v>
      </c>
      <c r="P147">
        <v>35</v>
      </c>
      <c r="Q147">
        <v>0.99804097000000003</v>
      </c>
      <c r="R147">
        <v>0.99804097000000003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B147">
        <v>35</v>
      </c>
      <c r="AC147">
        <v>35</v>
      </c>
      <c r="AD147">
        <v>0.99804097000000003</v>
      </c>
      <c r="AE147">
        <v>0.99804097000000003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">
      <c r="A148" s="12">
        <v>2306.0029599999998</v>
      </c>
      <c r="B148" t="str">
        <v>article</v>
      </c>
      <c r="C148">
        <v>0</v>
      </c>
      <c r="D148">
        <v>0</v>
      </c>
      <c r="E148">
        <v>0</v>
      </c>
      <c r="G148" t="b">
        <v>1</v>
      </c>
      <c r="H148" t="b">
        <v>1</v>
      </c>
      <c r="I148" t="b">
        <v>1</v>
      </c>
      <c r="K148" t="b">
        <v>0</v>
      </c>
      <c r="L148" t="b">
        <v>0</v>
      </c>
      <c r="N148">
        <v>0</v>
      </c>
      <c r="O148">
        <v>82</v>
      </c>
      <c r="P148">
        <v>82</v>
      </c>
      <c r="Q148">
        <v>0.99915169999999998</v>
      </c>
      <c r="R148">
        <v>0.99915169999999998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11</v>
      </c>
      <c r="AC148">
        <v>11</v>
      </c>
      <c r="AD148">
        <v>0.99988619999999995</v>
      </c>
      <c r="AE148">
        <v>0.99988619999999995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-11</v>
      </c>
    </row>
    <row r="149" spans="1:38" x14ac:dyDescent="0.2">
      <c r="A149" s="12">
        <v>2306.00299</v>
      </c>
      <c r="B149" t="str">
        <v>article</v>
      </c>
      <c r="C149">
        <v>0</v>
      </c>
      <c r="D149">
        <v>0</v>
      </c>
      <c r="E149">
        <v>0</v>
      </c>
      <c r="G149" t="b">
        <v>1</v>
      </c>
      <c r="H149" t="b">
        <v>1</v>
      </c>
      <c r="I149" t="b">
        <v>1</v>
      </c>
      <c r="K149" t="b">
        <v>0</v>
      </c>
      <c r="L149" t="b">
        <v>0</v>
      </c>
      <c r="N149">
        <v>0</v>
      </c>
      <c r="O149">
        <v>9</v>
      </c>
      <c r="P149">
        <v>9</v>
      </c>
      <c r="Q149">
        <v>0.99973078999999998</v>
      </c>
      <c r="R149">
        <v>0.99973078999999998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13</v>
      </c>
      <c r="AC149">
        <v>13</v>
      </c>
      <c r="AD149">
        <v>0.99961113999999995</v>
      </c>
      <c r="AE149">
        <v>0.99961113999999995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-4</v>
      </c>
    </row>
    <row r="150" spans="1:38" x14ac:dyDescent="0.2">
      <c r="A150" s="12">
        <v>2306.00308</v>
      </c>
      <c r="B150" t="str">
        <v>article</v>
      </c>
      <c r="C150">
        <v>0</v>
      </c>
      <c r="D150">
        <v>0</v>
      </c>
      <c r="E150">
        <v>0</v>
      </c>
      <c r="G150" t="b">
        <v>1</v>
      </c>
      <c r="H150" t="b">
        <v>1</v>
      </c>
      <c r="I150" t="b">
        <v>1</v>
      </c>
      <c r="K150" t="b">
        <v>0</v>
      </c>
      <c r="L150" t="b">
        <v>0</v>
      </c>
      <c r="N150">
        <v>0</v>
      </c>
      <c r="O150">
        <v>29</v>
      </c>
      <c r="P150">
        <v>29</v>
      </c>
      <c r="Q150">
        <v>0.99978851999999996</v>
      </c>
      <c r="R150">
        <v>0.99978851999999996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B150">
        <v>12882</v>
      </c>
      <c r="AC150">
        <v>1021</v>
      </c>
      <c r="AD150">
        <v>0.90605720000000001</v>
      </c>
      <c r="AE150">
        <v>0.99255428999999995</v>
      </c>
      <c r="AF150">
        <v>2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">
      <c r="A151" s="12">
        <v>2306.0032900000001</v>
      </c>
      <c r="B151" t="str">
        <v>article</v>
      </c>
      <c r="C151">
        <v>0</v>
      </c>
      <c r="D151">
        <v>0</v>
      </c>
      <c r="E151">
        <v>0</v>
      </c>
      <c r="G151" t="b">
        <v>1</v>
      </c>
      <c r="H151" t="b">
        <v>1</v>
      </c>
      <c r="I151" t="b">
        <v>1</v>
      </c>
      <c r="K151" t="b">
        <v>0</v>
      </c>
      <c r="L151" t="b">
        <v>0</v>
      </c>
      <c r="N151">
        <v>0</v>
      </c>
      <c r="O151">
        <v>66</v>
      </c>
      <c r="P151">
        <v>66</v>
      </c>
      <c r="Q151">
        <v>0.99827445999999997</v>
      </c>
      <c r="R151">
        <v>0.99827445999999997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B151">
        <v>93</v>
      </c>
      <c r="AC151">
        <v>43</v>
      </c>
      <c r="AD151">
        <v>0.99756856000000005</v>
      </c>
      <c r="AE151">
        <v>0.99887579000000004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">
      <c r="A152" s="12">
        <v>2306.0034999999998</v>
      </c>
      <c r="B152" t="str">
        <v>article</v>
      </c>
      <c r="C152">
        <v>0</v>
      </c>
      <c r="D152">
        <v>0</v>
      </c>
      <c r="E152">
        <v>0</v>
      </c>
      <c r="G152" t="b">
        <v>1</v>
      </c>
      <c r="H152" t="b">
        <v>1</v>
      </c>
      <c r="I152" t="b">
        <v>1</v>
      </c>
      <c r="K152" t="b">
        <v>0</v>
      </c>
      <c r="L152" t="b">
        <v>0</v>
      </c>
      <c r="N152">
        <v>1</v>
      </c>
      <c r="O152">
        <v>1046</v>
      </c>
      <c r="P152">
        <v>267</v>
      </c>
      <c r="Q152">
        <v>0.96783419000000004</v>
      </c>
      <c r="R152">
        <v>0.99178942000000003</v>
      </c>
      <c r="S152">
        <v>1</v>
      </c>
      <c r="T152">
        <v>2</v>
      </c>
      <c r="U152">
        <v>0</v>
      </c>
      <c r="V152">
        <v>0</v>
      </c>
      <c r="W152">
        <v>0</v>
      </c>
      <c r="X152">
        <v>1</v>
      </c>
      <c r="Y152">
        <v>1</v>
      </c>
      <c r="AA152">
        <v>1</v>
      </c>
      <c r="AB152">
        <v>1047</v>
      </c>
      <c r="AC152">
        <v>268</v>
      </c>
      <c r="AD152">
        <v>0.96780443000000005</v>
      </c>
      <c r="AE152">
        <v>0.99175891999999999</v>
      </c>
      <c r="AF152">
        <v>1</v>
      </c>
      <c r="AG152">
        <v>2</v>
      </c>
      <c r="AH152">
        <v>0</v>
      </c>
      <c r="AI152">
        <v>0</v>
      </c>
      <c r="AJ152">
        <v>0</v>
      </c>
      <c r="AK152">
        <v>1</v>
      </c>
      <c r="AL152">
        <v>2</v>
      </c>
    </row>
    <row r="153" spans="1:38" x14ac:dyDescent="0.2">
      <c r="A153" s="12">
        <v>2306.0035800000001</v>
      </c>
      <c r="B153" t="str">
        <v>article</v>
      </c>
      <c r="C153">
        <v>0</v>
      </c>
      <c r="D153">
        <v>0</v>
      </c>
      <c r="E153">
        <v>0</v>
      </c>
      <c r="G153" t="b">
        <v>1</v>
      </c>
      <c r="H153" t="b">
        <v>1</v>
      </c>
      <c r="I153" t="b">
        <v>1</v>
      </c>
      <c r="K153" t="b">
        <v>0</v>
      </c>
      <c r="L153" t="b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B153">
        <v>9</v>
      </c>
      <c r="AC153">
        <v>1</v>
      </c>
      <c r="AD153">
        <v>0.99966918000000005</v>
      </c>
      <c r="AE153">
        <v>0.99996324000000003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</row>
    <row r="154" spans="1:38" x14ac:dyDescent="0.2">
      <c r="A154" s="12">
        <v>2306.0036700000001</v>
      </c>
      <c r="B154" t="str">
        <v>article</v>
      </c>
      <c r="C154">
        <v>0</v>
      </c>
      <c r="D154">
        <v>0</v>
      </c>
      <c r="E154">
        <v>12</v>
      </c>
      <c r="G154" t="b">
        <v>1</v>
      </c>
      <c r="H154" t="b">
        <v>1</v>
      </c>
      <c r="I154" t="b">
        <v>1</v>
      </c>
      <c r="K154" t="b">
        <v>0</v>
      </c>
      <c r="L154" t="b">
        <v>0</v>
      </c>
      <c r="N154">
        <v>1</v>
      </c>
      <c r="O154">
        <v>6895</v>
      </c>
      <c r="P154">
        <v>5223</v>
      </c>
      <c r="Q154">
        <v>0.70128237999999998</v>
      </c>
      <c r="R154">
        <v>0.77371977999999997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-4596</v>
      </c>
      <c r="AA154">
        <v>1</v>
      </c>
      <c r="AB154">
        <v>2606</v>
      </c>
      <c r="AC154">
        <v>959</v>
      </c>
      <c r="AD154">
        <v>0.88709817000000002</v>
      </c>
      <c r="AE154">
        <v>0.95845247</v>
      </c>
      <c r="AF154">
        <v>1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-50</v>
      </c>
    </row>
    <row r="155" spans="1:38" x14ac:dyDescent="0.2">
      <c r="A155" s="12">
        <v>2306.00371</v>
      </c>
      <c r="B155" t="str">
        <v>article</v>
      </c>
      <c r="C155">
        <v>0</v>
      </c>
      <c r="D155">
        <v>0</v>
      </c>
      <c r="E155">
        <v>0</v>
      </c>
      <c r="G155" t="b">
        <v>1</v>
      </c>
      <c r="H155" t="b">
        <v>1</v>
      </c>
      <c r="I155" t="b">
        <v>1</v>
      </c>
      <c r="K155" t="b">
        <v>0</v>
      </c>
      <c r="L155" t="b">
        <v>0</v>
      </c>
      <c r="N155">
        <v>0</v>
      </c>
      <c r="O155">
        <v>81</v>
      </c>
      <c r="P155">
        <v>81</v>
      </c>
      <c r="Q155">
        <v>0.99649624000000003</v>
      </c>
      <c r="R155">
        <v>0.99649624000000003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B155">
        <v>81</v>
      </c>
      <c r="AC155">
        <v>81</v>
      </c>
      <c r="AD155">
        <v>0.99649624000000003</v>
      </c>
      <c r="AE155">
        <v>0.99649624000000003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">
      <c r="A156" s="12">
        <v>2306.0038199999999</v>
      </c>
      <c r="B156" t="str">
        <v>article</v>
      </c>
      <c r="C156">
        <v>0</v>
      </c>
      <c r="D156">
        <v>0</v>
      </c>
      <c r="E156">
        <v>0</v>
      </c>
      <c r="G156" t="b">
        <v>1</v>
      </c>
      <c r="H156" t="b">
        <v>1</v>
      </c>
      <c r="I156" t="b">
        <v>1</v>
      </c>
      <c r="K156" t="b">
        <v>0</v>
      </c>
      <c r="L156" t="b">
        <v>0</v>
      </c>
      <c r="N156">
        <v>1</v>
      </c>
      <c r="O156">
        <v>1354</v>
      </c>
      <c r="P156">
        <v>30</v>
      </c>
      <c r="Q156">
        <v>0.97608408000000002</v>
      </c>
      <c r="R156">
        <v>0.99947010999999997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5</v>
      </c>
      <c r="AA156">
        <v>1</v>
      </c>
      <c r="AB156">
        <v>1355</v>
      </c>
      <c r="AC156">
        <v>31</v>
      </c>
      <c r="AD156">
        <v>0.97606683999999999</v>
      </c>
      <c r="AE156">
        <v>0.99945245000000005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6</v>
      </c>
    </row>
    <row r="157" spans="1:38" x14ac:dyDescent="0.2">
      <c r="A157" s="12">
        <v>2306.00389</v>
      </c>
      <c r="B157" t="str">
        <v>article</v>
      </c>
      <c r="C157">
        <v>0</v>
      </c>
      <c r="D157">
        <v>0</v>
      </c>
      <c r="E157">
        <v>0</v>
      </c>
      <c r="G157" t="b">
        <v>1</v>
      </c>
      <c r="H157" t="b">
        <v>1</v>
      </c>
      <c r="I157" t="b">
        <v>1</v>
      </c>
      <c r="K157" t="b">
        <v>0</v>
      </c>
      <c r="L157" t="b">
        <v>0</v>
      </c>
      <c r="N157">
        <v>0</v>
      </c>
      <c r="O157">
        <v>145</v>
      </c>
      <c r="P157">
        <v>145</v>
      </c>
      <c r="Q157">
        <v>0.99704870999999995</v>
      </c>
      <c r="R157">
        <v>0.99704870999999995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">
      <c r="A158" s="12">
        <v>2306.00425</v>
      </c>
      <c r="B158" t="str">
        <v>article</v>
      </c>
      <c r="C158">
        <v>0</v>
      </c>
      <c r="D158">
        <v>0</v>
      </c>
      <c r="E158">
        <v>0</v>
      </c>
      <c r="G158" t="b">
        <v>1</v>
      </c>
      <c r="H158" t="b">
        <v>1</v>
      </c>
      <c r="I158" t="b">
        <v>1</v>
      </c>
      <c r="K158" t="b">
        <v>0</v>
      </c>
      <c r="L158" t="b">
        <v>0</v>
      </c>
      <c r="N158">
        <v>0</v>
      </c>
      <c r="O158">
        <v>63</v>
      </c>
      <c r="P158">
        <v>63</v>
      </c>
      <c r="Q158">
        <v>0.99951701999999998</v>
      </c>
      <c r="R158">
        <v>0.99951701999999998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AA158">
        <v>1</v>
      </c>
      <c r="AB158">
        <v>391</v>
      </c>
      <c r="AC158">
        <v>279</v>
      </c>
      <c r="AD158">
        <v>0.99700500000000003</v>
      </c>
      <c r="AE158">
        <v>0.9978629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113</v>
      </c>
    </row>
    <row r="159" spans="1:38" x14ac:dyDescent="0.2">
      <c r="A159" s="12">
        <v>2306.00432</v>
      </c>
      <c r="B159" t="str">
        <v>article</v>
      </c>
      <c r="C159">
        <v>12</v>
      </c>
      <c r="D159">
        <v>12</v>
      </c>
      <c r="E159">
        <v>12</v>
      </c>
      <c r="G159" t="b">
        <v>1</v>
      </c>
      <c r="H159" t="b">
        <v>1</v>
      </c>
      <c r="I159" t="b">
        <v>1</v>
      </c>
      <c r="K159" t="b">
        <v>0</v>
      </c>
      <c r="L159" t="b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1</v>
      </c>
      <c r="AC159">
        <v>1</v>
      </c>
      <c r="AD159">
        <v>0.99996196999999998</v>
      </c>
      <c r="AE159">
        <v>0.99996196999999998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-1</v>
      </c>
    </row>
    <row r="160" spans="1:38" x14ac:dyDescent="0.2">
      <c r="A160" s="12">
        <v>2306.0045300000002</v>
      </c>
      <c r="B160" t="str">
        <v>article</v>
      </c>
      <c r="C160">
        <v>0</v>
      </c>
      <c r="D160">
        <v>0</v>
      </c>
      <c r="E160">
        <v>0</v>
      </c>
      <c r="G160" t="b">
        <v>1</v>
      </c>
      <c r="H160" t="b">
        <v>1</v>
      </c>
      <c r="I160" t="b">
        <v>1</v>
      </c>
      <c r="K160" t="b">
        <v>0</v>
      </c>
      <c r="L160" t="b">
        <v>0</v>
      </c>
      <c r="N160">
        <v>0</v>
      </c>
      <c r="O160">
        <v>42</v>
      </c>
      <c r="P160">
        <v>42</v>
      </c>
      <c r="Q160">
        <v>0.99912089999999998</v>
      </c>
      <c r="R160">
        <v>0.99912089999999998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A160">
        <v>1</v>
      </c>
      <c r="AB160">
        <v>7379</v>
      </c>
      <c r="AC160">
        <v>1740</v>
      </c>
      <c r="AD160">
        <v>0.84555007000000004</v>
      </c>
      <c r="AE160">
        <v>0.96358003999999997</v>
      </c>
      <c r="AF160">
        <v>18</v>
      </c>
      <c r="AG160">
        <v>4</v>
      </c>
      <c r="AH160">
        <v>0</v>
      </c>
      <c r="AI160">
        <v>0</v>
      </c>
      <c r="AJ160">
        <v>0</v>
      </c>
      <c r="AK160">
        <v>0</v>
      </c>
      <c r="AL160">
        <v>-54</v>
      </c>
    </row>
    <row r="161" spans="1:38" x14ac:dyDescent="0.2">
      <c r="A161" s="12">
        <v>2306.0045399999999</v>
      </c>
      <c r="B161" t="str">
        <v>article</v>
      </c>
      <c r="C161">
        <v>0</v>
      </c>
      <c r="D161">
        <v>0</v>
      </c>
      <c r="E161">
        <v>0</v>
      </c>
      <c r="G161" t="b">
        <v>1</v>
      </c>
      <c r="H161" t="b">
        <v>1</v>
      </c>
      <c r="I161" t="b">
        <v>1</v>
      </c>
      <c r="K161" t="b">
        <v>0</v>
      </c>
      <c r="L161" t="b">
        <v>0</v>
      </c>
      <c r="N161">
        <v>0</v>
      </c>
      <c r="O161">
        <v>6</v>
      </c>
      <c r="P161">
        <v>6</v>
      </c>
      <c r="Q161">
        <v>0.99975369000000003</v>
      </c>
      <c r="R161">
        <v>0.99975369000000003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">
      <c r="A162" s="12">
        <v>2306.00461</v>
      </c>
      <c r="B162" t="str">
        <v>article</v>
      </c>
      <c r="C162">
        <v>12</v>
      </c>
      <c r="D162">
        <v>12</v>
      </c>
      <c r="E162">
        <v>12</v>
      </c>
      <c r="G162" t="b">
        <v>1</v>
      </c>
      <c r="H162" t="b">
        <v>0</v>
      </c>
      <c r="I162" t="b">
        <v>1</v>
      </c>
      <c r="K162" t="b">
        <v>0</v>
      </c>
      <c r="L162" t="b">
        <v>0</v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</row>
    <row r="163" spans="1:38" x14ac:dyDescent="0.2">
      <c r="A163" s="12">
        <v>2306.0047800000002</v>
      </c>
      <c r="B163" t="str">
        <v>article</v>
      </c>
      <c r="C163">
        <v>0</v>
      </c>
      <c r="D163">
        <v>0</v>
      </c>
      <c r="E163">
        <v>0</v>
      </c>
      <c r="G163" t="b">
        <v>1</v>
      </c>
      <c r="H163" t="b">
        <v>1</v>
      </c>
      <c r="I163" t="b">
        <v>1</v>
      </c>
      <c r="K163" t="b">
        <v>0</v>
      </c>
      <c r="L163" t="b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B163">
        <v>1</v>
      </c>
      <c r="AC163">
        <v>1</v>
      </c>
      <c r="AD163">
        <v>0.99996870000000004</v>
      </c>
      <c r="AE163">
        <v>0.99996870000000004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</row>
    <row r="164" spans="1:38" x14ac:dyDescent="0.2">
      <c r="A164" s="12">
        <v>2306.0049300000001</v>
      </c>
      <c r="B164" t="str">
        <v>article</v>
      </c>
      <c r="C164">
        <v>0</v>
      </c>
      <c r="D164">
        <v>0</v>
      </c>
      <c r="E164">
        <v>0</v>
      </c>
      <c r="G164" t="b">
        <v>1</v>
      </c>
      <c r="H164" t="b">
        <v>1</v>
      </c>
      <c r="I164" t="b">
        <v>1</v>
      </c>
      <c r="K164" t="b">
        <v>0</v>
      </c>
      <c r="L164" t="b">
        <v>0</v>
      </c>
      <c r="N164">
        <v>0</v>
      </c>
      <c r="O164">
        <v>39</v>
      </c>
      <c r="P164">
        <v>17</v>
      </c>
      <c r="Q164">
        <v>0.99932551999999997</v>
      </c>
      <c r="R164">
        <v>0.99970599000000004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-1</v>
      </c>
      <c r="AA164">
        <v>0</v>
      </c>
      <c r="AB164">
        <v>38</v>
      </c>
      <c r="AC164">
        <v>16</v>
      </c>
      <c r="AD164">
        <v>0.99934290000000003</v>
      </c>
      <c r="AE164">
        <v>0.99972333000000002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8</v>
      </c>
    </row>
    <row r="165" spans="1:38" x14ac:dyDescent="0.2">
      <c r="A165" s="12">
        <v>2306.0050999999999</v>
      </c>
      <c r="B165" t="str">
        <v>article</v>
      </c>
      <c r="C165">
        <v>0</v>
      </c>
      <c r="D165">
        <v>0</v>
      </c>
      <c r="E165">
        <v>0</v>
      </c>
      <c r="G165" t="b">
        <v>1</v>
      </c>
      <c r="H165" t="b">
        <v>1</v>
      </c>
      <c r="I165" t="b">
        <v>1</v>
      </c>
      <c r="K165" t="b">
        <v>0</v>
      </c>
      <c r="L165" t="b">
        <v>0</v>
      </c>
      <c r="N165">
        <v>0</v>
      </c>
      <c r="O165">
        <v>2</v>
      </c>
      <c r="P165">
        <v>0</v>
      </c>
      <c r="Q165">
        <v>0.99996129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B165">
        <v>53</v>
      </c>
      <c r="AC165">
        <v>17</v>
      </c>
      <c r="AD165">
        <v>0.99897422000000002</v>
      </c>
      <c r="AE165">
        <v>0.99967097999999999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">
      <c r="A166" s="12">
        <v>2306.0053699999999</v>
      </c>
      <c r="B166" t="str">
        <v>article</v>
      </c>
      <c r="C166">
        <v>0</v>
      </c>
      <c r="D166">
        <v>0</v>
      </c>
      <c r="E166">
        <v>0</v>
      </c>
      <c r="G166" t="b">
        <v>1</v>
      </c>
      <c r="H166" t="b">
        <v>1</v>
      </c>
      <c r="I166" t="b">
        <v>1</v>
      </c>
      <c r="K166" t="b">
        <v>0</v>
      </c>
      <c r="L166" t="b">
        <v>0</v>
      </c>
      <c r="N166">
        <v>0</v>
      </c>
      <c r="O166">
        <v>33</v>
      </c>
      <c r="P166">
        <v>33</v>
      </c>
      <c r="Q166">
        <v>0.99956281000000002</v>
      </c>
      <c r="R166">
        <v>0.99956281000000002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B166">
        <v>45</v>
      </c>
      <c r="AC166">
        <v>45</v>
      </c>
      <c r="AD166">
        <v>0.99940388999999996</v>
      </c>
      <c r="AE166">
        <v>0.99940388999999996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</v>
      </c>
    </row>
    <row r="167" spans="1:38" x14ac:dyDescent="0.2">
      <c r="A167" s="12">
        <v>2306.0055699999998</v>
      </c>
      <c r="B167" t="str">
        <v>article</v>
      </c>
      <c r="C167">
        <v>0</v>
      </c>
      <c r="D167">
        <v>0</v>
      </c>
      <c r="E167">
        <v>0</v>
      </c>
      <c r="G167" t="b">
        <v>1</v>
      </c>
      <c r="H167" t="b">
        <v>1</v>
      </c>
      <c r="I167" t="b">
        <v>1</v>
      </c>
      <c r="K167" t="b">
        <v>0</v>
      </c>
      <c r="L167" t="b">
        <v>0</v>
      </c>
      <c r="N167">
        <v>0</v>
      </c>
      <c r="O167">
        <v>8</v>
      </c>
      <c r="P167">
        <v>8</v>
      </c>
      <c r="Q167">
        <v>0.99945392</v>
      </c>
      <c r="R167">
        <v>0.99945392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A167">
        <v>1</v>
      </c>
      <c r="AB167">
        <v>732</v>
      </c>
      <c r="AC167">
        <v>53</v>
      </c>
      <c r="AD167">
        <v>0.95003413000000003</v>
      </c>
      <c r="AE167">
        <v>0.99638225000000002</v>
      </c>
      <c r="AF167">
        <v>23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-34</v>
      </c>
    </row>
    <row r="168" spans="1:38" x14ac:dyDescent="0.2">
      <c r="A168" s="12">
        <v>2306.0057400000001</v>
      </c>
      <c r="B168" t="str">
        <v>article</v>
      </c>
      <c r="C168">
        <v>12</v>
      </c>
      <c r="D168">
        <v>12</v>
      </c>
      <c r="E168">
        <v>12</v>
      </c>
      <c r="G168" t="b">
        <v>1</v>
      </c>
      <c r="H168" t="b">
        <v>0</v>
      </c>
      <c r="I168" t="b">
        <v>1</v>
      </c>
      <c r="K168" t="b">
        <v>0</v>
      </c>
      <c r="L168" t="b">
        <v>0</v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</row>
    <row r="169" spans="1:38" x14ac:dyDescent="0.2">
      <c r="A169" s="12">
        <v>2306.0058100000001</v>
      </c>
      <c r="B169" t="str">
        <v>article</v>
      </c>
      <c r="C169">
        <v>0</v>
      </c>
      <c r="D169">
        <v>0</v>
      </c>
      <c r="E169">
        <v>12</v>
      </c>
      <c r="G169" t="b">
        <v>1</v>
      </c>
      <c r="H169" t="b">
        <v>1</v>
      </c>
      <c r="I169" t="b">
        <v>1</v>
      </c>
      <c r="K169" t="b">
        <v>0</v>
      </c>
      <c r="L169" t="b">
        <v>0</v>
      </c>
      <c r="N169">
        <v>1</v>
      </c>
      <c r="O169">
        <v>5610</v>
      </c>
      <c r="P169">
        <v>5532</v>
      </c>
      <c r="Q169">
        <v>0.72289453999999997</v>
      </c>
      <c r="R169">
        <v>0.72674735000000001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-5432</v>
      </c>
      <c r="AA169">
        <v>0</v>
      </c>
      <c r="AB169">
        <v>81</v>
      </c>
      <c r="AC169">
        <v>5</v>
      </c>
      <c r="AD169">
        <v>0.99599901000000002</v>
      </c>
      <c r="AE169">
        <v>0.99975303000000004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-1</v>
      </c>
    </row>
    <row r="170" spans="1:38" x14ac:dyDescent="0.2">
      <c r="A170" s="12">
        <v>2306.0061300000002</v>
      </c>
      <c r="B170" t="str">
        <v>article</v>
      </c>
      <c r="C170">
        <v>12</v>
      </c>
      <c r="D170">
        <v>12</v>
      </c>
      <c r="E170">
        <v>12</v>
      </c>
      <c r="G170" t="b">
        <v>1</v>
      </c>
      <c r="H170" t="b">
        <v>1</v>
      </c>
      <c r="I170" t="b">
        <v>1</v>
      </c>
      <c r="K170" t="b">
        <v>0</v>
      </c>
      <c r="L170" t="b">
        <v>0</v>
      </c>
      <c r="N170">
        <v>0</v>
      </c>
      <c r="O170">
        <v>71</v>
      </c>
      <c r="P170">
        <v>71</v>
      </c>
      <c r="Q170">
        <v>0.99875431999999997</v>
      </c>
      <c r="R170">
        <v>0.99875431999999997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B170">
        <v>178</v>
      </c>
      <c r="AC170">
        <v>6</v>
      </c>
      <c r="AD170">
        <v>0.99687703000000005</v>
      </c>
      <c r="AE170">
        <v>0.99989472999999995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-1</v>
      </c>
    </row>
    <row r="171" spans="1:38" x14ac:dyDescent="0.2">
      <c r="A171" s="12">
        <v>2306.0061500000002</v>
      </c>
      <c r="B171" t="str">
        <v>article</v>
      </c>
      <c r="C171">
        <v>0</v>
      </c>
      <c r="D171">
        <v>12</v>
      </c>
      <c r="E171">
        <v>12</v>
      </c>
      <c r="G171" t="b">
        <v>1</v>
      </c>
      <c r="H171" t="b">
        <v>0</v>
      </c>
      <c r="I171" t="b">
        <v>1</v>
      </c>
      <c r="K171" t="b">
        <v>0</v>
      </c>
      <c r="L171" t="b">
        <v>0</v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</row>
    <row r="172" spans="1:38" x14ac:dyDescent="0.2">
      <c r="A172" s="12">
        <v>2306.00621</v>
      </c>
      <c r="B172" t="str">
        <v>article</v>
      </c>
      <c r="C172">
        <v>0</v>
      </c>
      <c r="D172">
        <v>0</v>
      </c>
      <c r="E172">
        <v>0</v>
      </c>
      <c r="G172" t="b">
        <v>1</v>
      </c>
      <c r="H172" t="b">
        <v>1</v>
      </c>
      <c r="I172" t="b">
        <v>1</v>
      </c>
      <c r="K172" t="b">
        <v>0</v>
      </c>
      <c r="L172" t="b">
        <v>0</v>
      </c>
      <c r="N172">
        <v>0</v>
      </c>
      <c r="O172">
        <v>5</v>
      </c>
      <c r="P172">
        <v>3</v>
      </c>
      <c r="Q172">
        <v>0.99993677000000003</v>
      </c>
      <c r="R172">
        <v>0.99996205999999999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B172">
        <v>577</v>
      </c>
      <c r="AC172">
        <v>11</v>
      </c>
      <c r="AD172">
        <v>0.99270424000000002</v>
      </c>
      <c r="AE172">
        <v>0.99986090999999999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8</v>
      </c>
    </row>
    <row r="173" spans="1:38" x14ac:dyDescent="0.2">
      <c r="A173" s="12">
        <v>2306.00702</v>
      </c>
      <c r="B173" t="str">
        <v>article</v>
      </c>
      <c r="C173">
        <v>12</v>
      </c>
      <c r="D173">
        <v>12</v>
      </c>
      <c r="E173">
        <v>12</v>
      </c>
      <c r="G173" t="b">
        <v>1</v>
      </c>
      <c r="H173" t="b">
        <v>1</v>
      </c>
      <c r="I173" t="b">
        <v>1</v>
      </c>
      <c r="K173" t="b">
        <v>0</v>
      </c>
      <c r="L173" t="b">
        <v>0</v>
      </c>
      <c r="N173">
        <v>0</v>
      </c>
      <c r="O173">
        <v>2</v>
      </c>
      <c r="P173">
        <v>2</v>
      </c>
      <c r="Q173">
        <v>0.99995259999999997</v>
      </c>
      <c r="R173">
        <v>0.99995259999999997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AA173">
        <v>0</v>
      </c>
      <c r="AB173">
        <v>3</v>
      </c>
      <c r="AC173">
        <v>3</v>
      </c>
      <c r="AD173">
        <v>0.99992888999999996</v>
      </c>
      <c r="AE173">
        <v>0.99992888999999996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">
      <c r="A174" s="12">
        <v>2306.0070599999999</v>
      </c>
      <c r="B174" t="str">
        <v>article</v>
      </c>
      <c r="C174">
        <v>0</v>
      </c>
      <c r="D174">
        <v>0</v>
      </c>
      <c r="E174">
        <v>0</v>
      </c>
      <c r="G174" t="b">
        <v>1</v>
      </c>
      <c r="H174" t="b">
        <v>1</v>
      </c>
      <c r="I174" t="b">
        <v>1</v>
      </c>
      <c r="K174" t="b">
        <v>0</v>
      </c>
      <c r="L174" t="b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B174">
        <v>3</v>
      </c>
      <c r="AC174">
        <v>3</v>
      </c>
      <c r="AD174">
        <v>0.99991912000000005</v>
      </c>
      <c r="AE174">
        <v>0.99991912000000005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</row>
    <row r="175" spans="1:38" x14ac:dyDescent="0.2">
      <c r="A175" s="12">
        <v>2306.0071200000002</v>
      </c>
      <c r="B175" t="str">
        <v>article</v>
      </c>
      <c r="C175">
        <v>0</v>
      </c>
      <c r="D175">
        <v>0</v>
      </c>
      <c r="E175">
        <v>0</v>
      </c>
      <c r="G175" t="b">
        <v>1</v>
      </c>
      <c r="H175" t="b">
        <v>1</v>
      </c>
      <c r="I175" t="b">
        <v>1</v>
      </c>
      <c r="K175" t="b">
        <v>0</v>
      </c>
      <c r="L175" t="b">
        <v>0</v>
      </c>
      <c r="N175">
        <v>0</v>
      </c>
      <c r="O175">
        <v>85</v>
      </c>
      <c r="P175">
        <v>85</v>
      </c>
      <c r="Q175">
        <v>0.99065318000000002</v>
      </c>
      <c r="R175">
        <v>0.99065318000000002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B175">
        <v>85</v>
      </c>
      <c r="AC175">
        <v>85</v>
      </c>
      <c r="AD175">
        <v>0.99065318000000002</v>
      </c>
      <c r="AE175">
        <v>0.99065318000000002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">
      <c r="A176" s="12">
        <v>2306.0073299999999</v>
      </c>
      <c r="B176" t="str">
        <v>article</v>
      </c>
      <c r="C176">
        <v>0</v>
      </c>
      <c r="D176">
        <v>12</v>
      </c>
      <c r="E176">
        <v>0</v>
      </c>
      <c r="G176" t="b">
        <v>1</v>
      </c>
      <c r="H176" t="b">
        <v>0</v>
      </c>
      <c r="I176" t="b">
        <v>1</v>
      </c>
      <c r="K176" t="b">
        <v>0</v>
      </c>
      <c r="L176" t="b">
        <v>0</v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</row>
    <row r="177" spans="1:38" x14ac:dyDescent="0.2">
      <c r="A177" s="12">
        <v>2306.0074300000001</v>
      </c>
      <c r="B177" t="str">
        <v>article</v>
      </c>
      <c r="C177">
        <v>0</v>
      </c>
      <c r="D177">
        <v>0</v>
      </c>
      <c r="E177">
        <v>0</v>
      </c>
      <c r="G177" t="b">
        <v>1</v>
      </c>
      <c r="H177" t="b">
        <v>1</v>
      </c>
      <c r="I177" t="b">
        <v>1</v>
      </c>
      <c r="K177" t="b">
        <v>0</v>
      </c>
      <c r="L177" t="b">
        <v>0</v>
      </c>
      <c r="N177">
        <v>0</v>
      </c>
      <c r="O177">
        <v>1</v>
      </c>
      <c r="P177">
        <v>1</v>
      </c>
      <c r="Q177">
        <v>0.99994042000000005</v>
      </c>
      <c r="R177">
        <v>0.99994042000000005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-1</v>
      </c>
      <c r="AA177">
        <v>0</v>
      </c>
      <c r="AB177">
        <v>1</v>
      </c>
      <c r="AC177">
        <v>1</v>
      </c>
      <c r="AD177">
        <v>0.99994042000000005</v>
      </c>
      <c r="AE177">
        <v>0.99994042000000005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-1</v>
      </c>
    </row>
    <row r="178" spans="1:38" x14ac:dyDescent="0.2">
      <c r="A178" s="12">
        <v>2306.0074599999998</v>
      </c>
      <c r="B178" t="str">
        <v>article</v>
      </c>
      <c r="C178">
        <v>0</v>
      </c>
      <c r="D178">
        <v>0</v>
      </c>
      <c r="E178">
        <v>0</v>
      </c>
      <c r="G178" t="b">
        <v>1</v>
      </c>
      <c r="H178" t="b">
        <v>1</v>
      </c>
      <c r="I178" t="b">
        <v>1</v>
      </c>
      <c r="K178" t="b">
        <v>0</v>
      </c>
      <c r="L178" t="b">
        <v>0</v>
      </c>
      <c r="N178">
        <v>0</v>
      </c>
      <c r="O178">
        <v>45</v>
      </c>
      <c r="P178">
        <v>45</v>
      </c>
      <c r="Q178">
        <v>0.99910986000000002</v>
      </c>
      <c r="R178">
        <v>0.99910986000000002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B178">
        <v>12</v>
      </c>
      <c r="AC178">
        <v>2</v>
      </c>
      <c r="AD178">
        <v>0.99976262999999999</v>
      </c>
      <c r="AE178">
        <v>0.99996043999999995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-2</v>
      </c>
    </row>
    <row r="179" spans="1:38" x14ac:dyDescent="0.2">
      <c r="A179" s="12">
        <v>2306.0075000000002</v>
      </c>
      <c r="B179" t="str">
        <v>article</v>
      </c>
      <c r="C179">
        <v>0</v>
      </c>
      <c r="D179">
        <v>0</v>
      </c>
      <c r="E179">
        <v>0</v>
      </c>
      <c r="G179" t="b">
        <v>1</v>
      </c>
      <c r="H179" t="b">
        <v>1</v>
      </c>
      <c r="I179" t="b">
        <v>1</v>
      </c>
      <c r="K179" t="b">
        <v>0</v>
      </c>
      <c r="L179" t="b">
        <v>0</v>
      </c>
      <c r="N179">
        <v>0</v>
      </c>
      <c r="O179">
        <v>3114</v>
      </c>
      <c r="P179">
        <v>354</v>
      </c>
      <c r="Q179">
        <v>0.93203396000000005</v>
      </c>
      <c r="R179">
        <v>0.99227361000000003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4</v>
      </c>
      <c r="AA179">
        <v>0</v>
      </c>
      <c r="AB179">
        <v>3118</v>
      </c>
      <c r="AC179">
        <v>358</v>
      </c>
      <c r="AD179">
        <v>0.93194962999999997</v>
      </c>
      <c r="AE179">
        <v>0.99218664999999995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6</v>
      </c>
    </row>
    <row r="180" spans="1:38" x14ac:dyDescent="0.2">
      <c r="A180" s="12">
        <v>2306.0081799999998</v>
      </c>
      <c r="B180" t="str">
        <v>article</v>
      </c>
      <c r="C180">
        <v>0</v>
      </c>
      <c r="D180">
        <v>0</v>
      </c>
      <c r="E180">
        <v>0</v>
      </c>
      <c r="G180" t="b">
        <v>1</v>
      </c>
      <c r="H180" t="b">
        <v>1</v>
      </c>
      <c r="I180" t="b">
        <v>1</v>
      </c>
      <c r="K180" t="b">
        <v>0</v>
      </c>
      <c r="L180" t="b">
        <v>0</v>
      </c>
      <c r="N180">
        <v>0</v>
      </c>
      <c r="O180">
        <v>1602</v>
      </c>
      <c r="P180">
        <v>536</v>
      </c>
      <c r="Q180">
        <v>0.95942558</v>
      </c>
      <c r="R180">
        <v>0.98642454000000002</v>
      </c>
      <c r="S180">
        <v>0</v>
      </c>
      <c r="T180">
        <v>17</v>
      </c>
      <c r="U180">
        <v>0</v>
      </c>
      <c r="V180">
        <v>0</v>
      </c>
      <c r="W180">
        <v>0</v>
      </c>
      <c r="X180">
        <v>0</v>
      </c>
      <c r="Y180">
        <v>-324</v>
      </c>
      <c r="AA180">
        <v>0</v>
      </c>
      <c r="AB180">
        <v>641</v>
      </c>
      <c r="AC180">
        <v>511</v>
      </c>
      <c r="AD180">
        <v>0.98388556000000005</v>
      </c>
      <c r="AE180">
        <v>0.98715370000000002</v>
      </c>
      <c r="AF180">
        <v>0</v>
      </c>
      <c r="AG180">
        <v>17</v>
      </c>
      <c r="AH180">
        <v>0</v>
      </c>
      <c r="AI180">
        <v>0</v>
      </c>
      <c r="AJ180">
        <v>0</v>
      </c>
      <c r="AK180">
        <v>0</v>
      </c>
      <c r="AL180">
        <v>295</v>
      </c>
    </row>
    <row r="181" spans="1:38" x14ac:dyDescent="0.2">
      <c r="A181" s="12">
        <v>2306.0082200000002</v>
      </c>
      <c r="B181" t="str">
        <v>article</v>
      </c>
      <c r="C181">
        <v>0</v>
      </c>
      <c r="D181">
        <v>0</v>
      </c>
      <c r="E181">
        <v>12</v>
      </c>
      <c r="G181" t="b">
        <v>1</v>
      </c>
      <c r="H181" t="b">
        <v>1</v>
      </c>
      <c r="I181" t="b">
        <v>1</v>
      </c>
      <c r="K181" t="b">
        <v>0</v>
      </c>
      <c r="L181" t="b">
        <v>0</v>
      </c>
      <c r="N181">
        <v>0</v>
      </c>
      <c r="O181">
        <v>291</v>
      </c>
      <c r="P181">
        <v>281</v>
      </c>
      <c r="Q181">
        <v>0.98736486000000001</v>
      </c>
      <c r="R181">
        <v>0.98779905000000001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-58</v>
      </c>
      <c r="AA181">
        <v>0</v>
      </c>
      <c r="AB181">
        <v>97</v>
      </c>
      <c r="AC181">
        <v>87</v>
      </c>
      <c r="AD181">
        <v>0.99578829000000002</v>
      </c>
      <c r="AE181">
        <v>0.99622248000000002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">
      <c r="A182" s="12">
        <v>2306.0085300000001</v>
      </c>
      <c r="B182" t="str">
        <v>article</v>
      </c>
      <c r="C182">
        <v>0</v>
      </c>
      <c r="D182">
        <v>0</v>
      </c>
      <c r="E182">
        <v>0</v>
      </c>
      <c r="G182" t="b">
        <v>1</v>
      </c>
      <c r="H182" t="b">
        <v>1</v>
      </c>
      <c r="I182" t="b">
        <v>1</v>
      </c>
      <c r="K182" t="b">
        <v>0</v>
      </c>
      <c r="L182" t="b">
        <v>0</v>
      </c>
      <c r="N182">
        <v>0</v>
      </c>
      <c r="O182">
        <v>34</v>
      </c>
      <c r="P182">
        <v>18</v>
      </c>
      <c r="Q182">
        <v>0.99921813999999998</v>
      </c>
      <c r="R182">
        <v>0.99958606999999999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-1</v>
      </c>
      <c r="AA182">
        <v>0</v>
      </c>
      <c r="AB182">
        <v>45</v>
      </c>
      <c r="AC182">
        <v>29</v>
      </c>
      <c r="AD182">
        <v>0.99896518000000001</v>
      </c>
      <c r="AE182">
        <v>0.99933311999999996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-1</v>
      </c>
    </row>
    <row r="183" spans="1:38" x14ac:dyDescent="0.2">
      <c r="A183" s="12">
        <v>2306.00927</v>
      </c>
      <c r="B183" t="str">
        <v>article</v>
      </c>
      <c r="C183">
        <v>0</v>
      </c>
      <c r="D183">
        <v>0</v>
      </c>
      <c r="E183">
        <v>0</v>
      </c>
      <c r="G183" t="b">
        <v>1</v>
      </c>
      <c r="H183" t="b">
        <v>1</v>
      </c>
      <c r="I183" t="b">
        <v>1</v>
      </c>
      <c r="K183" t="b">
        <v>0</v>
      </c>
      <c r="L183" t="b">
        <v>0</v>
      </c>
      <c r="N183">
        <v>1</v>
      </c>
      <c r="O183">
        <v>2231</v>
      </c>
      <c r="P183">
        <v>899</v>
      </c>
      <c r="Q183">
        <v>0.94819699999999996</v>
      </c>
      <c r="R183">
        <v>0.97912555000000001</v>
      </c>
      <c r="S183">
        <v>4</v>
      </c>
      <c r="T183">
        <v>3</v>
      </c>
      <c r="U183">
        <v>0</v>
      </c>
      <c r="V183">
        <v>0</v>
      </c>
      <c r="W183">
        <v>1</v>
      </c>
      <c r="X183">
        <v>1</v>
      </c>
      <c r="Y183">
        <v>0</v>
      </c>
      <c r="AA183">
        <v>1</v>
      </c>
      <c r="AB183">
        <v>2278</v>
      </c>
      <c r="AC183">
        <v>944</v>
      </c>
      <c r="AD183">
        <v>0.94715965999999996</v>
      </c>
      <c r="AE183">
        <v>0.97810304000000003</v>
      </c>
      <c r="AF183">
        <v>4</v>
      </c>
      <c r="AG183">
        <v>3</v>
      </c>
      <c r="AH183">
        <v>0</v>
      </c>
      <c r="AI183">
        <v>0</v>
      </c>
      <c r="AJ183">
        <v>1</v>
      </c>
      <c r="AK183">
        <v>1</v>
      </c>
      <c r="AL183">
        <v>44</v>
      </c>
    </row>
    <row r="184" spans="1:38" x14ac:dyDescent="0.2">
      <c r="A184" s="12">
        <v>2306.01073</v>
      </c>
      <c r="B184" t="str">
        <v>article</v>
      </c>
      <c r="C184">
        <v>0</v>
      </c>
      <c r="D184">
        <v>0</v>
      </c>
      <c r="E184">
        <v>0</v>
      </c>
      <c r="G184" t="b">
        <v>1</v>
      </c>
      <c r="H184" t="b">
        <v>1</v>
      </c>
      <c r="I184" t="b">
        <v>1</v>
      </c>
      <c r="K184" t="b">
        <v>0</v>
      </c>
      <c r="L184" t="b">
        <v>0</v>
      </c>
      <c r="N184">
        <v>0</v>
      </c>
      <c r="O184">
        <v>68</v>
      </c>
      <c r="P184">
        <v>68</v>
      </c>
      <c r="Q184">
        <v>0.99872353000000003</v>
      </c>
      <c r="R184">
        <v>0.99872353000000003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B184">
        <v>70</v>
      </c>
      <c r="AC184">
        <v>70</v>
      </c>
      <c r="AD184">
        <v>0.99868601000000001</v>
      </c>
      <c r="AE184">
        <v>0.99868601000000001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</row>
    <row r="185" spans="1:38" x14ac:dyDescent="0.2">
      <c r="A185" s="12">
        <v>2306.0128399999999</v>
      </c>
      <c r="B185" t="str">
        <v>article</v>
      </c>
      <c r="C185">
        <v>0</v>
      </c>
      <c r="D185">
        <v>0</v>
      </c>
      <c r="E185">
        <v>0</v>
      </c>
      <c r="G185" t="b">
        <v>1</v>
      </c>
      <c r="H185" t="b">
        <v>1</v>
      </c>
      <c r="I185" t="b">
        <v>1</v>
      </c>
      <c r="K185" t="b">
        <v>0</v>
      </c>
      <c r="L185" t="b">
        <v>0</v>
      </c>
      <c r="N185">
        <v>0</v>
      </c>
      <c r="O185">
        <v>24</v>
      </c>
      <c r="P185">
        <v>24</v>
      </c>
      <c r="Q185">
        <v>0.99977943000000002</v>
      </c>
      <c r="R185">
        <v>0.99977943000000002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AA185">
        <v>0</v>
      </c>
      <c r="AB185">
        <v>3</v>
      </c>
      <c r="AC185">
        <v>3</v>
      </c>
      <c r="AD185">
        <v>0.99997243000000002</v>
      </c>
      <c r="AE185">
        <v>0.99997243000000002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</row>
    <row r="186" spans="1:38" x14ac:dyDescent="0.2">
      <c r="A186" s="12">
        <v>2306.0135799999998</v>
      </c>
      <c r="B186" t="str">
        <v>article</v>
      </c>
      <c r="C186">
        <v>0</v>
      </c>
      <c r="D186">
        <v>0</v>
      </c>
      <c r="E186">
        <v>0</v>
      </c>
      <c r="G186" t="b">
        <v>1</v>
      </c>
      <c r="H186" t="b">
        <v>1</v>
      </c>
      <c r="I186" t="b">
        <v>1</v>
      </c>
      <c r="K186" t="b">
        <v>0</v>
      </c>
      <c r="L186" t="b">
        <v>0</v>
      </c>
      <c r="N186">
        <v>1</v>
      </c>
      <c r="O186">
        <v>123</v>
      </c>
      <c r="P186">
        <v>85</v>
      </c>
      <c r="Q186">
        <v>0.99552043000000001</v>
      </c>
      <c r="R186">
        <v>0.99690436000000004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-76</v>
      </c>
      <c r="AA186">
        <v>1</v>
      </c>
      <c r="AB186">
        <v>169</v>
      </c>
      <c r="AC186">
        <v>131</v>
      </c>
      <c r="AD186">
        <v>0.99384514999999995</v>
      </c>
      <c r="AE186">
        <v>0.99522907999999999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-70</v>
      </c>
    </row>
    <row r="187" spans="1:38" x14ac:dyDescent="0.2">
      <c r="A187" s="12">
        <v>2306.0151099999998</v>
      </c>
      <c r="B187" t="str">
        <v>article</v>
      </c>
      <c r="C187">
        <v>0</v>
      </c>
      <c r="D187">
        <v>12</v>
      </c>
      <c r="E187">
        <v>12</v>
      </c>
      <c r="G187" t="b">
        <v>1</v>
      </c>
      <c r="H187" t="b">
        <v>0</v>
      </c>
      <c r="I187" t="b">
        <v>1</v>
      </c>
      <c r="K187" t="b">
        <v>0</v>
      </c>
      <c r="L187" t="b">
        <v>0</v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</row>
    <row r="188" spans="1:38" x14ac:dyDescent="0.2">
      <c r="A188" s="12">
        <v>2306.0153399999999</v>
      </c>
      <c r="B188" t="str">
        <v>article</v>
      </c>
      <c r="C188">
        <v>12</v>
      </c>
      <c r="D188">
        <v>12</v>
      </c>
      <c r="E188">
        <v>12</v>
      </c>
      <c r="G188" t="b">
        <v>1</v>
      </c>
      <c r="H188" t="b">
        <v>1</v>
      </c>
      <c r="I188" t="b">
        <v>1</v>
      </c>
      <c r="K188" t="b">
        <v>0</v>
      </c>
      <c r="L188" t="b">
        <v>0</v>
      </c>
      <c r="N188">
        <v>0</v>
      </c>
      <c r="O188">
        <v>250</v>
      </c>
      <c r="P188">
        <v>188</v>
      </c>
      <c r="Q188">
        <v>0.99332443000000004</v>
      </c>
      <c r="R188">
        <v>0.99497997000000005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95</v>
      </c>
      <c r="AA188">
        <v>0</v>
      </c>
      <c r="AB188">
        <v>3</v>
      </c>
      <c r="AC188">
        <v>3</v>
      </c>
      <c r="AD188">
        <v>0.99991969000000003</v>
      </c>
      <c r="AE188">
        <v>0.99991969000000003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 x14ac:dyDescent="0.2">
      <c r="A189" s="12">
        <v>2306.0154400000001</v>
      </c>
      <c r="B189" t="str">
        <v>article</v>
      </c>
      <c r="C189">
        <v>12</v>
      </c>
      <c r="D189">
        <v>12</v>
      </c>
      <c r="E189">
        <v>12</v>
      </c>
      <c r="G189" t="b">
        <v>1</v>
      </c>
      <c r="H189" t="b">
        <v>0</v>
      </c>
      <c r="I189" t="b">
        <v>1</v>
      </c>
      <c r="K189" t="b">
        <v>0</v>
      </c>
      <c r="L189" t="b">
        <v>0</v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/>
      </c>
    </row>
    <row r="190" spans="1:38" x14ac:dyDescent="0.2">
      <c r="A190" s="12">
        <v>2306.0156900000002</v>
      </c>
      <c r="B190" t="str">
        <v>article</v>
      </c>
      <c r="C190">
        <v>0</v>
      </c>
      <c r="D190">
        <v>0</v>
      </c>
      <c r="E190">
        <v>0</v>
      </c>
      <c r="G190" t="b">
        <v>1</v>
      </c>
      <c r="H190" t="b">
        <v>1</v>
      </c>
      <c r="I190" t="b">
        <v>1</v>
      </c>
      <c r="K190" t="b">
        <v>0</v>
      </c>
      <c r="L190" t="b">
        <v>0</v>
      </c>
      <c r="N190">
        <v>0</v>
      </c>
      <c r="O190">
        <v>30</v>
      </c>
      <c r="P190">
        <v>2</v>
      </c>
      <c r="Q190">
        <v>0.99897499000000001</v>
      </c>
      <c r="R190">
        <v>0.99993167000000005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A190">
        <v>1</v>
      </c>
      <c r="AB190">
        <v>4085</v>
      </c>
      <c r="AC190">
        <v>1008</v>
      </c>
      <c r="AD190">
        <v>0.86044208</v>
      </c>
      <c r="AE190">
        <v>0.96556319000000002</v>
      </c>
      <c r="AF190">
        <v>1</v>
      </c>
      <c r="AG190">
        <v>4</v>
      </c>
      <c r="AH190">
        <v>0</v>
      </c>
      <c r="AI190">
        <v>0</v>
      </c>
      <c r="AJ190">
        <v>0</v>
      </c>
      <c r="AK190">
        <v>1</v>
      </c>
      <c r="AL190">
        <v>3</v>
      </c>
    </row>
    <row r="191" spans="1:38" x14ac:dyDescent="0.2">
      <c r="A191" s="12">
        <v>2306.0159199999998</v>
      </c>
      <c r="B191" t="str">
        <v>article</v>
      </c>
      <c r="C191">
        <v>0</v>
      </c>
      <c r="D191">
        <v>0</v>
      </c>
      <c r="E191">
        <v>0</v>
      </c>
      <c r="G191" t="b">
        <v>1</v>
      </c>
      <c r="H191" t="b">
        <v>1</v>
      </c>
      <c r="I191" t="b">
        <v>1</v>
      </c>
      <c r="K191" t="b">
        <v>0</v>
      </c>
      <c r="L191" t="b">
        <v>1</v>
      </c>
      <c r="N191">
        <v>0</v>
      </c>
      <c r="O191">
        <v>35</v>
      </c>
      <c r="P191">
        <v>35</v>
      </c>
      <c r="Q191">
        <v>0.99873142000000004</v>
      </c>
      <c r="R191">
        <v>0.99873142000000004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5</v>
      </c>
      <c r="AC191">
        <v>3</v>
      </c>
      <c r="AD191">
        <v>0.99981876999999997</v>
      </c>
      <c r="AE191">
        <v>0.99989125999999995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">
      <c r="A192" s="12">
        <v>2306.0163200000002</v>
      </c>
      <c r="B192" t="str">
        <v>article</v>
      </c>
      <c r="C192">
        <v>0</v>
      </c>
      <c r="D192">
        <v>0</v>
      </c>
      <c r="E192">
        <v>0</v>
      </c>
      <c r="G192" t="b">
        <v>1</v>
      </c>
      <c r="H192" t="b">
        <v>1</v>
      </c>
      <c r="I192" t="b">
        <v>1</v>
      </c>
      <c r="K192" t="b">
        <v>0</v>
      </c>
      <c r="L192" t="b">
        <v>0</v>
      </c>
      <c r="N192">
        <v>0</v>
      </c>
      <c r="O192">
        <v>178</v>
      </c>
      <c r="P192">
        <v>170</v>
      </c>
      <c r="Q192">
        <v>0.99549765999999995</v>
      </c>
      <c r="R192">
        <v>0.99570000999999997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178</v>
      </c>
      <c r="AC192">
        <v>170</v>
      </c>
      <c r="AD192">
        <v>0.99549765999999995</v>
      </c>
      <c r="AE192">
        <v>0.99570000999999997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 x14ac:dyDescent="0.2">
      <c r="A193" s="12">
        <v>2306.0165999999999</v>
      </c>
      <c r="B193" t="str">
        <v>article</v>
      </c>
      <c r="C193">
        <v>12</v>
      </c>
      <c r="D193">
        <v>12</v>
      </c>
      <c r="E193">
        <v>12</v>
      </c>
      <c r="G193" t="b">
        <v>1</v>
      </c>
      <c r="H193" t="b">
        <v>1</v>
      </c>
      <c r="I193" t="b">
        <v>1</v>
      </c>
      <c r="K193" t="b">
        <v>0</v>
      </c>
      <c r="L193" t="b">
        <v>0</v>
      </c>
      <c r="N193">
        <v>0</v>
      </c>
      <c r="O193">
        <v>2453</v>
      </c>
      <c r="P193">
        <v>280</v>
      </c>
      <c r="Q193">
        <v>0.92028986000000002</v>
      </c>
      <c r="R193">
        <v>0.99090140999999998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2</v>
      </c>
      <c r="AA193">
        <v>0</v>
      </c>
      <c r="AB193">
        <v>2453</v>
      </c>
      <c r="AC193">
        <v>280</v>
      </c>
      <c r="AD193">
        <v>0.92028986000000002</v>
      </c>
      <c r="AE193">
        <v>0.99090140999999998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1</v>
      </c>
      <c r="AL193">
        <v>2</v>
      </c>
    </row>
    <row r="194" spans="1:38" x14ac:dyDescent="0.2">
      <c r="A194" s="12">
        <v>2306.0174499999998</v>
      </c>
      <c r="B194" t="str">
        <v>article</v>
      </c>
      <c r="C194">
        <v>0</v>
      </c>
      <c r="D194">
        <v>0</v>
      </c>
      <c r="E194">
        <v>0</v>
      </c>
      <c r="G194" t="b">
        <v>1</v>
      </c>
      <c r="H194" t="b">
        <v>1</v>
      </c>
      <c r="I194" t="b">
        <v>1</v>
      </c>
      <c r="K194" t="b">
        <v>0</v>
      </c>
      <c r="L194" t="b">
        <v>0</v>
      </c>
      <c r="N194">
        <v>0</v>
      </c>
      <c r="O194">
        <v>127</v>
      </c>
      <c r="P194">
        <v>29</v>
      </c>
      <c r="Q194">
        <v>0.99769739999999996</v>
      </c>
      <c r="R194">
        <v>0.99947421000000003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</v>
      </c>
      <c r="AA194">
        <v>0</v>
      </c>
      <c r="AB194">
        <v>124</v>
      </c>
      <c r="AC194">
        <v>26</v>
      </c>
      <c r="AD194">
        <v>0.99775186999999999</v>
      </c>
      <c r="AE194">
        <v>0.99952861999999998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</v>
      </c>
    </row>
    <row r="195" spans="1:38" x14ac:dyDescent="0.2">
      <c r="A195" s="12">
        <v>2306.01793</v>
      </c>
      <c r="B195" t="str">
        <v>article</v>
      </c>
      <c r="C195">
        <v>0</v>
      </c>
      <c r="D195">
        <v>12</v>
      </c>
      <c r="E195">
        <v>12</v>
      </c>
      <c r="G195" t="b">
        <v>1</v>
      </c>
      <c r="H195" t="b">
        <v>0</v>
      </c>
      <c r="I195" t="b">
        <v>1</v>
      </c>
      <c r="K195" t="b">
        <v>0</v>
      </c>
      <c r="L195" t="b">
        <v>0</v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t="str">
        <v/>
      </c>
      <c r="AL195" t="str">
        <v/>
      </c>
    </row>
    <row r="196" spans="1:38" x14ac:dyDescent="0.2">
      <c r="A196" s="12">
        <v>2306.0179899999998</v>
      </c>
      <c r="B196" t="str">
        <v>article</v>
      </c>
      <c r="C196">
        <v>12</v>
      </c>
      <c r="D196">
        <v>12</v>
      </c>
      <c r="E196">
        <v>12</v>
      </c>
      <c r="G196" t="b">
        <v>1</v>
      </c>
      <c r="H196" t="b">
        <v>0</v>
      </c>
      <c r="I196" t="b">
        <v>1</v>
      </c>
      <c r="K196" t="b">
        <v>0</v>
      </c>
      <c r="L196" t="b">
        <v>0</v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 t="str">
        <v/>
      </c>
      <c r="AK196" t="str">
        <v/>
      </c>
      <c r="AL196" t="str">
        <v/>
      </c>
    </row>
    <row r="197" spans="1:38" x14ac:dyDescent="0.2">
      <c r="A197" s="12">
        <v>2306.01838</v>
      </c>
      <c r="B197" t="str">
        <v>article</v>
      </c>
      <c r="C197">
        <v>12</v>
      </c>
      <c r="D197">
        <v>12</v>
      </c>
      <c r="E197">
        <v>12</v>
      </c>
      <c r="G197" t="b">
        <v>1</v>
      </c>
      <c r="H197" t="b">
        <v>0</v>
      </c>
      <c r="I197" t="b">
        <v>1</v>
      </c>
      <c r="K197" t="b">
        <v>0</v>
      </c>
      <c r="L197" t="b">
        <v>0</v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 t="str">
        <v/>
      </c>
      <c r="AK197" t="str">
        <v/>
      </c>
      <c r="AL197" t="str">
        <v/>
      </c>
    </row>
    <row r="198" spans="1:38" x14ac:dyDescent="0.2">
      <c r="A198" s="12">
        <v>2306.0192000000002</v>
      </c>
      <c r="B198" t="str">
        <v>article</v>
      </c>
      <c r="C198">
        <v>0</v>
      </c>
      <c r="D198">
        <v>0</v>
      </c>
      <c r="E198">
        <v>12</v>
      </c>
      <c r="G198" t="b">
        <v>1</v>
      </c>
      <c r="H198" t="b">
        <v>1</v>
      </c>
      <c r="I198" t="b">
        <v>1</v>
      </c>
      <c r="K198" t="b">
        <v>0</v>
      </c>
      <c r="L198" t="b">
        <v>0</v>
      </c>
      <c r="N198">
        <v>1</v>
      </c>
      <c r="O198">
        <v>11908</v>
      </c>
      <c r="P198">
        <v>5950</v>
      </c>
      <c r="Q198">
        <v>0.79443447</v>
      </c>
      <c r="R198">
        <v>0.89728629000000004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-4691</v>
      </c>
      <c r="AA198">
        <v>1</v>
      </c>
      <c r="AB198">
        <v>8104</v>
      </c>
      <c r="AC198">
        <v>3214</v>
      </c>
      <c r="AD198">
        <v>0.86320054000000002</v>
      </c>
      <c r="AE198">
        <v>0.94574612000000002</v>
      </c>
      <c r="AF198">
        <v>20</v>
      </c>
      <c r="AG198">
        <v>4</v>
      </c>
      <c r="AH198">
        <v>0</v>
      </c>
      <c r="AI198">
        <v>0</v>
      </c>
      <c r="AJ198">
        <v>0</v>
      </c>
      <c r="AK198">
        <v>0</v>
      </c>
      <c r="AL198">
        <v>1312</v>
      </c>
    </row>
    <row r="199" spans="1:38" x14ac:dyDescent="0.2">
      <c r="A199" s="12">
        <v>2306.0196700000001</v>
      </c>
      <c r="B199" t="str">
        <v>article</v>
      </c>
      <c r="C199">
        <v>0</v>
      </c>
      <c r="D199">
        <v>0</v>
      </c>
      <c r="E199">
        <v>0</v>
      </c>
      <c r="G199" t="b">
        <v>1</v>
      </c>
      <c r="H199" t="b">
        <v>1</v>
      </c>
      <c r="I199" t="b">
        <v>1</v>
      </c>
      <c r="K199" t="b">
        <v>0</v>
      </c>
      <c r="L199" t="b">
        <v>0</v>
      </c>
      <c r="N199">
        <v>0</v>
      </c>
      <c r="O199">
        <v>2</v>
      </c>
      <c r="P199">
        <v>0</v>
      </c>
      <c r="Q199">
        <v>0.99997267999999995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B199">
        <v>7</v>
      </c>
      <c r="AC199">
        <v>3</v>
      </c>
      <c r="AD199">
        <v>0.99990436999999999</v>
      </c>
      <c r="AE199">
        <v>0.99995902000000003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</row>
    <row r="200" spans="1:38" x14ac:dyDescent="0.2">
      <c r="A200" s="12">
        <v>2306.0213600000002</v>
      </c>
      <c r="B200" t="str">
        <v>article</v>
      </c>
      <c r="C200">
        <v>0</v>
      </c>
      <c r="D200">
        <v>0</v>
      </c>
      <c r="E200">
        <v>0</v>
      </c>
      <c r="G200" t="b">
        <v>1</v>
      </c>
      <c r="H200" t="b">
        <v>1</v>
      </c>
      <c r="I200" t="b">
        <v>1</v>
      </c>
      <c r="K200" t="b">
        <v>0</v>
      </c>
      <c r="L200" t="b">
        <v>0</v>
      </c>
      <c r="N200">
        <v>0</v>
      </c>
      <c r="O200">
        <v>24</v>
      </c>
      <c r="P200">
        <v>6</v>
      </c>
      <c r="Q200">
        <v>0.99834528</v>
      </c>
      <c r="R200">
        <v>0.99958632000000003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6</v>
      </c>
      <c r="AA200">
        <v>1</v>
      </c>
      <c r="AB200">
        <v>713</v>
      </c>
      <c r="AC200">
        <v>5</v>
      </c>
      <c r="AD200">
        <v>0.95082080000000002</v>
      </c>
      <c r="AE200">
        <v>0.99965512000000001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-3</v>
      </c>
    </row>
    <row r="201" spans="1:38" x14ac:dyDescent="0.2">
      <c r="A201" s="12">
        <v>2306.0230299999998</v>
      </c>
      <c r="B201" t="str">
        <v>article</v>
      </c>
      <c r="C201">
        <v>0</v>
      </c>
      <c r="D201">
        <v>0</v>
      </c>
      <c r="E201">
        <v>0</v>
      </c>
      <c r="G201" t="b">
        <v>1</v>
      </c>
      <c r="H201" t="b">
        <v>1</v>
      </c>
      <c r="I201" t="b">
        <v>1</v>
      </c>
      <c r="K201" t="b">
        <v>0</v>
      </c>
      <c r="L201" t="b">
        <v>0</v>
      </c>
      <c r="N201">
        <v>0</v>
      </c>
      <c r="O201">
        <v>468</v>
      </c>
      <c r="P201">
        <v>70</v>
      </c>
      <c r="Q201">
        <v>0.98149465999999996</v>
      </c>
      <c r="R201">
        <v>0.99723211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AA201">
        <v>0</v>
      </c>
      <c r="AB201">
        <v>471</v>
      </c>
      <c r="AC201">
        <v>73</v>
      </c>
      <c r="AD201">
        <v>0.98137825000000001</v>
      </c>
      <c r="AE201">
        <v>0.99711382999999998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3</v>
      </c>
    </row>
    <row r="202" spans="1:38" x14ac:dyDescent="0.2">
      <c r="A202" s="12">
        <v>2306.0269199999998</v>
      </c>
      <c r="B202" t="str">
        <v>article</v>
      </c>
      <c r="C202">
        <v>0</v>
      </c>
      <c r="D202">
        <v>0</v>
      </c>
      <c r="E202">
        <v>0</v>
      </c>
      <c r="G202" t="b">
        <v>1</v>
      </c>
      <c r="H202" t="b">
        <v>1</v>
      </c>
      <c r="I202" t="b">
        <v>1</v>
      </c>
      <c r="K202" t="b">
        <v>0</v>
      </c>
      <c r="L202" t="b">
        <v>0</v>
      </c>
      <c r="N202">
        <v>0</v>
      </c>
      <c r="O202">
        <v>845</v>
      </c>
      <c r="P202">
        <v>809</v>
      </c>
      <c r="Q202">
        <v>0.97047313000000002</v>
      </c>
      <c r="R202">
        <v>0.97173107999999997</v>
      </c>
      <c r="S202">
        <v>0</v>
      </c>
      <c r="T202">
        <v>17</v>
      </c>
      <c r="U202">
        <v>0</v>
      </c>
      <c r="V202">
        <v>0</v>
      </c>
      <c r="W202">
        <v>0</v>
      </c>
      <c r="X202">
        <v>0</v>
      </c>
      <c r="Y202">
        <v>-411</v>
      </c>
      <c r="AA202">
        <v>0</v>
      </c>
      <c r="AB202">
        <v>1112</v>
      </c>
      <c r="AC202">
        <v>1052</v>
      </c>
      <c r="AD202">
        <v>0.96205554999999998</v>
      </c>
      <c r="AE202">
        <v>0.96410291000000004</v>
      </c>
      <c r="AF202">
        <v>0</v>
      </c>
      <c r="AG202">
        <v>17</v>
      </c>
      <c r="AH202">
        <v>0</v>
      </c>
      <c r="AI202">
        <v>0</v>
      </c>
      <c r="AJ202">
        <v>0</v>
      </c>
      <c r="AK202">
        <v>0</v>
      </c>
      <c r="AL202">
        <v>688</v>
      </c>
    </row>
    <row r="203" spans="1:38" x14ac:dyDescent="0.2">
      <c r="A203" s="12">
        <v>2306.02925</v>
      </c>
      <c r="B203" t="str">
        <v>article</v>
      </c>
      <c r="C203">
        <v>0</v>
      </c>
      <c r="D203">
        <v>0</v>
      </c>
      <c r="E203">
        <v>0</v>
      </c>
      <c r="G203" t="b">
        <v>1</v>
      </c>
      <c r="H203" t="b">
        <v>1</v>
      </c>
      <c r="I203" t="b">
        <v>1</v>
      </c>
      <c r="K203" t="b">
        <v>0</v>
      </c>
      <c r="L203" t="b">
        <v>0</v>
      </c>
      <c r="N203">
        <v>0</v>
      </c>
      <c r="O203">
        <v>43</v>
      </c>
      <c r="P203">
        <v>39</v>
      </c>
      <c r="Q203">
        <v>0.99864388000000004</v>
      </c>
      <c r="R203">
        <v>0.99877002999999998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-3</v>
      </c>
      <c r="AA203">
        <v>0</v>
      </c>
      <c r="AB203">
        <v>44</v>
      </c>
      <c r="AC203">
        <v>38</v>
      </c>
      <c r="AD203">
        <v>0.99861255999999998</v>
      </c>
      <c r="AE203">
        <v>0.99880175000000004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5</v>
      </c>
    </row>
    <row r="204" spans="1:38" x14ac:dyDescent="0.2">
      <c r="A204" s="12">
        <v>2306.0298400000001</v>
      </c>
      <c r="B204" t="str">
        <v>article</v>
      </c>
      <c r="C204">
        <v>0</v>
      </c>
      <c r="D204">
        <v>0</v>
      </c>
      <c r="E204">
        <v>0</v>
      </c>
      <c r="G204" t="b">
        <v>1</v>
      </c>
      <c r="H204" t="b">
        <v>1</v>
      </c>
      <c r="I204" t="b">
        <v>1</v>
      </c>
      <c r="K204" t="b">
        <v>0</v>
      </c>
      <c r="L204" t="b">
        <v>0</v>
      </c>
      <c r="N204">
        <v>0</v>
      </c>
      <c r="O204">
        <v>143</v>
      </c>
      <c r="P204">
        <v>5</v>
      </c>
      <c r="Q204">
        <v>0.98524403999999999</v>
      </c>
      <c r="R204">
        <v>0.99948406000000001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AA204">
        <v>1</v>
      </c>
      <c r="AB204">
        <v>1237</v>
      </c>
      <c r="AC204">
        <v>550</v>
      </c>
      <c r="AD204">
        <v>0.87236895999999997</v>
      </c>
      <c r="AE204">
        <v>0.94325216999999995</v>
      </c>
      <c r="AF204">
        <v>1</v>
      </c>
      <c r="AG204">
        <v>3</v>
      </c>
      <c r="AH204">
        <v>0</v>
      </c>
      <c r="AI204">
        <v>0</v>
      </c>
      <c r="AJ204">
        <v>0</v>
      </c>
      <c r="AK204">
        <v>1</v>
      </c>
      <c r="AL204">
        <v>2</v>
      </c>
    </row>
    <row r="205" spans="1:38" x14ac:dyDescent="0.2">
      <c r="A205" s="12">
        <v>2306.0339899999999</v>
      </c>
      <c r="B205" t="str">
        <v>article</v>
      </c>
      <c r="C205">
        <v>0</v>
      </c>
      <c r="D205">
        <v>0</v>
      </c>
      <c r="E205">
        <v>0</v>
      </c>
      <c r="G205" t="b">
        <v>1</v>
      </c>
      <c r="H205" t="b">
        <v>1</v>
      </c>
      <c r="I205" t="b">
        <v>1</v>
      </c>
      <c r="K205" t="b">
        <v>0</v>
      </c>
      <c r="L205" t="b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B205">
        <v>167</v>
      </c>
      <c r="AC205">
        <v>163</v>
      </c>
      <c r="AD205">
        <v>0.98652574000000004</v>
      </c>
      <c r="AE205">
        <v>0.98684848000000003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-72</v>
      </c>
    </row>
    <row r="206" spans="1:38" x14ac:dyDescent="0.2">
      <c r="A206" s="12">
        <v>2306.03442</v>
      </c>
      <c r="B206" t="str">
        <v>article</v>
      </c>
      <c r="C206">
        <v>0</v>
      </c>
      <c r="D206">
        <v>0</v>
      </c>
      <c r="E206">
        <v>0</v>
      </c>
      <c r="G206" t="b">
        <v>1</v>
      </c>
      <c r="H206" t="b">
        <v>1</v>
      </c>
      <c r="I206" t="b">
        <v>1</v>
      </c>
      <c r="K206" t="b">
        <v>0</v>
      </c>
      <c r="L206" t="b">
        <v>0</v>
      </c>
      <c r="N206">
        <v>0</v>
      </c>
      <c r="O206">
        <v>92</v>
      </c>
      <c r="P206">
        <v>8</v>
      </c>
      <c r="Q206">
        <v>0.99703761000000002</v>
      </c>
      <c r="R206">
        <v>0.99974240000000003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</v>
      </c>
      <c r="AA206">
        <v>1</v>
      </c>
      <c r="AB206">
        <v>1143</v>
      </c>
      <c r="AC206">
        <v>112</v>
      </c>
      <c r="AD206">
        <v>0.96318959000000004</v>
      </c>
      <c r="AE206">
        <v>0.99639303000000001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-83</v>
      </c>
    </row>
    <row r="207" spans="1:38" x14ac:dyDescent="0.2">
      <c r="A207" s="12">
        <v>2306.0376299999998</v>
      </c>
      <c r="B207" t="str">
        <v>article</v>
      </c>
      <c r="C207">
        <v>0</v>
      </c>
      <c r="D207">
        <v>0</v>
      </c>
      <c r="E207">
        <v>0</v>
      </c>
      <c r="G207" t="b">
        <v>1</v>
      </c>
      <c r="H207" t="b">
        <v>1</v>
      </c>
      <c r="I207" t="b">
        <v>1</v>
      </c>
      <c r="K207" t="b">
        <v>0</v>
      </c>
      <c r="L207" t="b">
        <v>0</v>
      </c>
      <c r="N207">
        <v>0</v>
      </c>
      <c r="O207">
        <v>1660</v>
      </c>
      <c r="P207">
        <v>259</v>
      </c>
      <c r="Q207">
        <v>0.95100932999999999</v>
      </c>
      <c r="R207">
        <v>0.99235627000000004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AA207">
        <v>0</v>
      </c>
      <c r="AB207">
        <v>1675</v>
      </c>
      <c r="AC207">
        <v>274</v>
      </c>
      <c r="AD207">
        <v>0.95058851</v>
      </c>
      <c r="AE207">
        <v>0.99191717000000001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15</v>
      </c>
    </row>
    <row r="208" spans="1:38" x14ac:dyDescent="0.2">
      <c r="A208" s="12">
        <v>2306.0382199999999</v>
      </c>
      <c r="B208" t="str">
        <v>article</v>
      </c>
      <c r="C208">
        <v>0</v>
      </c>
      <c r="D208">
        <v>0</v>
      </c>
      <c r="E208">
        <v>0</v>
      </c>
      <c r="G208" t="b">
        <v>1</v>
      </c>
      <c r="H208" t="b">
        <v>1</v>
      </c>
      <c r="I208" t="b">
        <v>1</v>
      </c>
      <c r="K208" t="b">
        <v>0</v>
      </c>
      <c r="L208" t="b">
        <v>0</v>
      </c>
      <c r="N208">
        <v>0</v>
      </c>
      <c r="O208">
        <v>59</v>
      </c>
      <c r="P208">
        <v>59</v>
      </c>
      <c r="Q208">
        <v>0.99914966999999999</v>
      </c>
      <c r="R208">
        <v>0.99914966999999999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A208">
        <v>1</v>
      </c>
      <c r="AB208">
        <v>1106</v>
      </c>
      <c r="AC208">
        <v>402</v>
      </c>
      <c r="AD208">
        <v>0.98405995999999996</v>
      </c>
      <c r="AE208">
        <v>0.99420624000000002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-1</v>
      </c>
    </row>
    <row r="209" spans="1:38" x14ac:dyDescent="0.2">
      <c r="A209" s="12">
        <v>2306.0394099999999</v>
      </c>
      <c r="B209" t="str">
        <v>article</v>
      </c>
      <c r="C209">
        <v>12</v>
      </c>
      <c r="D209">
        <v>12</v>
      </c>
      <c r="E209">
        <v>12</v>
      </c>
      <c r="G209" t="b">
        <v>1</v>
      </c>
      <c r="H209" t="b">
        <v>1</v>
      </c>
      <c r="I209" t="b">
        <v>1</v>
      </c>
      <c r="K209" t="b">
        <v>0</v>
      </c>
      <c r="L209" t="b">
        <v>0</v>
      </c>
      <c r="N209">
        <v>0</v>
      </c>
      <c r="O209">
        <v>5</v>
      </c>
      <c r="P209">
        <v>1</v>
      </c>
      <c r="Q209">
        <v>0.99985475999999995</v>
      </c>
      <c r="R209">
        <v>0.99997095000000003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AA209">
        <v>0</v>
      </c>
      <c r="AB209">
        <v>15</v>
      </c>
      <c r="AC209">
        <v>5</v>
      </c>
      <c r="AD209">
        <v>0.99956427000000003</v>
      </c>
      <c r="AE209">
        <v>0.99985475999999995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-3</v>
      </c>
    </row>
    <row r="210" spans="1:38" x14ac:dyDescent="0.2">
      <c r="A210" s="12">
        <v>2306.0396000000001</v>
      </c>
      <c r="B210" t="str">
        <v>article</v>
      </c>
      <c r="C210">
        <v>12</v>
      </c>
      <c r="D210">
        <v>12</v>
      </c>
      <c r="E210">
        <v>12</v>
      </c>
      <c r="G210" t="b">
        <v>1</v>
      </c>
      <c r="H210" t="b">
        <v>1</v>
      </c>
      <c r="I210" t="b">
        <v>1</v>
      </c>
      <c r="K210" t="b">
        <v>0</v>
      </c>
      <c r="L210" t="b">
        <v>0</v>
      </c>
      <c r="N210">
        <v>0</v>
      </c>
      <c r="O210">
        <v>38</v>
      </c>
      <c r="P210">
        <v>38</v>
      </c>
      <c r="Q210">
        <v>0.9996988</v>
      </c>
      <c r="R210">
        <v>0.9996988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A210">
        <v>1</v>
      </c>
      <c r="AB210">
        <v>248</v>
      </c>
      <c r="AC210">
        <v>32</v>
      </c>
      <c r="AD210">
        <v>0.99803430000000004</v>
      </c>
      <c r="AE210">
        <v>0.99974635999999995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-1</v>
      </c>
    </row>
    <row r="211" spans="1:38" x14ac:dyDescent="0.2">
      <c r="A211" s="12">
        <v>2306.0398700000001</v>
      </c>
      <c r="B211" t="str">
        <v>article</v>
      </c>
      <c r="C211">
        <v>0</v>
      </c>
      <c r="D211">
        <v>0</v>
      </c>
      <c r="E211">
        <v>0</v>
      </c>
      <c r="G211" t="b">
        <v>1</v>
      </c>
      <c r="H211" t="b">
        <v>1</v>
      </c>
      <c r="I211" t="b">
        <v>1</v>
      </c>
      <c r="K211" t="b">
        <v>0</v>
      </c>
      <c r="L211" t="b">
        <v>0</v>
      </c>
      <c r="N211">
        <v>0</v>
      </c>
      <c r="O211">
        <v>10</v>
      </c>
      <c r="P211">
        <v>10</v>
      </c>
      <c r="Q211">
        <v>0.99972936000000001</v>
      </c>
      <c r="R211">
        <v>0.99972936000000001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B211">
        <v>10</v>
      </c>
      <c r="AC211">
        <v>10</v>
      </c>
      <c r="AD211">
        <v>0.99972936000000001</v>
      </c>
      <c r="AE211">
        <v>0.99972936000000001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">
      <c r="A212" s="12">
        <v>2306.0443</v>
      </c>
      <c r="B212" t="str">
        <v>article</v>
      </c>
      <c r="C212">
        <v>0</v>
      </c>
      <c r="D212">
        <v>0</v>
      </c>
      <c r="E212">
        <v>0</v>
      </c>
      <c r="G212" t="b">
        <v>1</v>
      </c>
      <c r="H212" t="b">
        <v>1</v>
      </c>
      <c r="I212" t="b">
        <v>1</v>
      </c>
      <c r="K212" t="b">
        <v>0</v>
      </c>
      <c r="L212" t="b">
        <v>0</v>
      </c>
      <c r="N212">
        <v>0</v>
      </c>
      <c r="O212">
        <v>14</v>
      </c>
      <c r="P212">
        <v>14</v>
      </c>
      <c r="Q212">
        <v>0.99951111999999998</v>
      </c>
      <c r="R212">
        <v>0.99951111999999998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B212">
        <v>14</v>
      </c>
      <c r="AC212">
        <v>14</v>
      </c>
      <c r="AD212">
        <v>0.99951111999999998</v>
      </c>
      <c r="AE212">
        <v>0.99951111999999998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">
      <c r="A213" s="12">
        <v>2306.0458699999999</v>
      </c>
      <c r="B213" t="str">
        <v>article</v>
      </c>
      <c r="C213">
        <v>0</v>
      </c>
      <c r="D213">
        <v>0</v>
      </c>
      <c r="E213">
        <v>0</v>
      </c>
      <c r="G213" t="b">
        <v>1</v>
      </c>
      <c r="H213" t="b">
        <v>1</v>
      </c>
      <c r="I213" t="b">
        <v>1</v>
      </c>
      <c r="K213" t="b">
        <v>0</v>
      </c>
      <c r="L213" t="b">
        <v>1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">
      <c r="A214" s="12">
        <v>2306.0524099999998</v>
      </c>
      <c r="B214" t="str">
        <v>article</v>
      </c>
      <c r="C214">
        <v>0</v>
      </c>
      <c r="D214">
        <v>0</v>
      </c>
      <c r="E214">
        <v>0</v>
      </c>
      <c r="G214" t="b">
        <v>1</v>
      </c>
      <c r="H214" t="b">
        <v>1</v>
      </c>
      <c r="I214" t="b">
        <v>1</v>
      </c>
      <c r="K214" t="b">
        <v>0</v>
      </c>
      <c r="L214" t="b">
        <v>0</v>
      </c>
      <c r="N214">
        <v>1</v>
      </c>
      <c r="O214">
        <v>4422</v>
      </c>
      <c r="P214">
        <v>386</v>
      </c>
      <c r="Q214">
        <v>0.89067445000000001</v>
      </c>
      <c r="R214">
        <v>0.99045687999999998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97</v>
      </c>
      <c r="AA214">
        <v>1</v>
      </c>
      <c r="AB214">
        <v>4441</v>
      </c>
      <c r="AC214">
        <v>367</v>
      </c>
      <c r="AD214">
        <v>0.89019928000000004</v>
      </c>
      <c r="AE214">
        <v>0.99092617000000005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95</v>
      </c>
    </row>
    <row r="215" spans="1:38" x14ac:dyDescent="0.2">
      <c r="A215" s="12">
        <v>2306.0574999999999</v>
      </c>
      <c r="B215" t="str">
        <v>article</v>
      </c>
      <c r="C215">
        <v>0</v>
      </c>
      <c r="D215">
        <v>0</v>
      </c>
      <c r="E215">
        <v>0</v>
      </c>
      <c r="G215" t="b">
        <v>1</v>
      </c>
      <c r="H215" t="b">
        <v>1</v>
      </c>
      <c r="I215" t="b">
        <v>1</v>
      </c>
      <c r="K215" t="b">
        <v>0</v>
      </c>
      <c r="L215" t="b">
        <v>0</v>
      </c>
      <c r="N215">
        <v>0</v>
      </c>
      <c r="O215">
        <v>4</v>
      </c>
      <c r="P215">
        <v>4</v>
      </c>
      <c r="Q215">
        <v>0.99977627000000002</v>
      </c>
      <c r="R215">
        <v>0.99977627000000002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8</v>
      </c>
      <c r="AC215">
        <v>8</v>
      </c>
      <c r="AD215">
        <v>0.99955260000000001</v>
      </c>
      <c r="AE215">
        <v>0.99955260000000001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</v>
      </c>
    </row>
    <row r="216" spans="1:38" x14ac:dyDescent="0.2">
      <c r="A216" s="12">
        <v>2306.0580300000001</v>
      </c>
      <c r="B216" t="str">
        <v>article</v>
      </c>
      <c r="C216">
        <v>0</v>
      </c>
      <c r="D216">
        <v>0</v>
      </c>
      <c r="E216">
        <v>0</v>
      </c>
      <c r="G216" t="b">
        <v>1</v>
      </c>
      <c r="H216" t="b">
        <v>1</v>
      </c>
      <c r="I216" t="b">
        <v>1</v>
      </c>
      <c r="K216" t="b">
        <v>0</v>
      </c>
      <c r="L216" t="b">
        <v>0</v>
      </c>
      <c r="N216">
        <v>0</v>
      </c>
      <c r="O216">
        <v>871</v>
      </c>
      <c r="P216">
        <v>374</v>
      </c>
      <c r="Q216">
        <v>0.97414893000000002</v>
      </c>
      <c r="R216">
        <v>0.98889976999999996</v>
      </c>
      <c r="S216">
        <v>3</v>
      </c>
      <c r="T216">
        <v>4</v>
      </c>
      <c r="U216">
        <v>0</v>
      </c>
      <c r="V216">
        <v>0</v>
      </c>
      <c r="W216">
        <v>0</v>
      </c>
      <c r="X216">
        <v>1</v>
      </c>
      <c r="Y216">
        <v>3</v>
      </c>
      <c r="AA216">
        <v>0</v>
      </c>
      <c r="AB216">
        <v>905</v>
      </c>
      <c r="AC216">
        <v>398</v>
      </c>
      <c r="AD216">
        <v>0.97315974000000005</v>
      </c>
      <c r="AE216">
        <v>0.98819621999999996</v>
      </c>
      <c r="AF216">
        <v>3</v>
      </c>
      <c r="AG216">
        <v>4</v>
      </c>
      <c r="AH216">
        <v>0</v>
      </c>
      <c r="AI216">
        <v>0</v>
      </c>
      <c r="AJ216">
        <v>0</v>
      </c>
      <c r="AK216">
        <v>1</v>
      </c>
      <c r="AL216">
        <v>28</v>
      </c>
    </row>
    <row r="217" spans="1:38" x14ac:dyDescent="0.2">
      <c r="A217" s="12">
        <v>2306.06</v>
      </c>
      <c r="B217" t="str">
        <v>article</v>
      </c>
      <c r="C217">
        <v>0</v>
      </c>
      <c r="D217">
        <v>0</v>
      </c>
      <c r="E217">
        <v>0</v>
      </c>
      <c r="G217" t="b">
        <v>1</v>
      </c>
      <c r="H217" t="b">
        <v>1</v>
      </c>
      <c r="I217" t="b">
        <v>1</v>
      </c>
      <c r="K217" t="b">
        <v>0</v>
      </c>
      <c r="L217" t="b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1</v>
      </c>
      <c r="AB217">
        <v>3830</v>
      </c>
      <c r="AC217">
        <v>1276</v>
      </c>
      <c r="AD217">
        <v>0.90117659000000006</v>
      </c>
      <c r="AE217">
        <v>0.96707606999999995</v>
      </c>
      <c r="AF217">
        <v>5</v>
      </c>
      <c r="AG217">
        <v>3</v>
      </c>
      <c r="AH217">
        <v>0</v>
      </c>
      <c r="AI217">
        <v>0</v>
      </c>
      <c r="AJ217">
        <v>0</v>
      </c>
      <c r="AK217">
        <v>0</v>
      </c>
      <c r="AL217">
        <v>-6</v>
      </c>
    </row>
    <row r="218" spans="1:38" x14ac:dyDescent="0.2">
      <c r="A218" s="12">
        <v>2306.0669800000001</v>
      </c>
      <c r="B218" t="str">
        <v>article</v>
      </c>
      <c r="C218">
        <v>12</v>
      </c>
      <c r="D218">
        <v>12</v>
      </c>
      <c r="E218">
        <v>12</v>
      </c>
      <c r="G218" t="b">
        <v>1</v>
      </c>
      <c r="H218" t="b">
        <v>0</v>
      </c>
      <c r="I218" t="b">
        <v>1</v>
      </c>
      <c r="K218" t="b">
        <v>0</v>
      </c>
      <c r="L218" t="b">
        <v>0</v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F218" t="str">
        <v/>
      </c>
      <c r="AG218" t="str">
        <v/>
      </c>
      <c r="AH218" t="str">
        <v/>
      </c>
      <c r="AI218" t="str">
        <v/>
      </c>
      <c r="AJ218" t="str">
        <v/>
      </c>
      <c r="AK218" t="str">
        <v/>
      </c>
      <c r="AL218" t="str">
        <v/>
      </c>
    </row>
    <row r="219" spans="1:38" x14ac:dyDescent="0.2">
      <c r="A219" s="12">
        <v>2306.0672800000002</v>
      </c>
      <c r="B219" t="str">
        <v>article</v>
      </c>
      <c r="C219">
        <v>12</v>
      </c>
      <c r="D219">
        <v>0</v>
      </c>
      <c r="E219">
        <v>12</v>
      </c>
      <c r="G219" t="b">
        <v>1</v>
      </c>
      <c r="H219" t="b">
        <v>1</v>
      </c>
      <c r="I219" t="b">
        <v>1</v>
      </c>
      <c r="K219" t="b">
        <v>0</v>
      </c>
      <c r="L219" t="b">
        <v>0</v>
      </c>
      <c r="N219">
        <v>1</v>
      </c>
      <c r="O219">
        <v>672</v>
      </c>
      <c r="P219">
        <v>610</v>
      </c>
      <c r="Q219">
        <v>0.98943861</v>
      </c>
      <c r="R219">
        <v>0.99041303000000003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-290</v>
      </c>
      <c r="AA219">
        <v>1</v>
      </c>
      <c r="AB219">
        <v>672</v>
      </c>
      <c r="AC219">
        <v>610</v>
      </c>
      <c r="AD219">
        <v>0.98943861</v>
      </c>
      <c r="AE219">
        <v>0.99041303000000003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-290</v>
      </c>
    </row>
    <row r="220" spans="1:38" x14ac:dyDescent="0.2">
      <c r="A220" s="12">
        <v>2306.0810999999999</v>
      </c>
      <c r="B220" t="str">
        <v>article</v>
      </c>
      <c r="C220">
        <v>0</v>
      </c>
      <c r="D220">
        <v>0</v>
      </c>
      <c r="E220">
        <v>0</v>
      </c>
      <c r="G220" t="b">
        <v>1</v>
      </c>
      <c r="H220" t="b">
        <v>1</v>
      </c>
      <c r="I220" t="b">
        <v>1</v>
      </c>
      <c r="K220" t="b">
        <v>0</v>
      </c>
      <c r="L220" t="b">
        <v>0</v>
      </c>
      <c r="N220">
        <v>0</v>
      </c>
      <c r="O220">
        <v>230</v>
      </c>
      <c r="P220">
        <v>230</v>
      </c>
      <c r="Q220">
        <v>0.99818130000000005</v>
      </c>
      <c r="R220">
        <v>0.99818130000000005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572</v>
      </c>
      <c r="AC220">
        <v>24</v>
      </c>
      <c r="AD220">
        <v>0.99547697000000002</v>
      </c>
      <c r="AE220">
        <v>0.99981021999999997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">
      <c r="A221" s="12">
        <v>2306.08421</v>
      </c>
      <c r="B221" t="str">
        <v>article</v>
      </c>
      <c r="C221">
        <v>12</v>
      </c>
      <c r="D221">
        <v>12</v>
      </c>
      <c r="E221">
        <v>12</v>
      </c>
      <c r="G221" t="b">
        <v>1</v>
      </c>
      <c r="H221" t="b">
        <v>0</v>
      </c>
      <c r="I221" t="b">
        <v>1</v>
      </c>
      <c r="K221" t="b">
        <v>0</v>
      </c>
      <c r="L221" t="b">
        <v>0</v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 t="str">
        <v/>
      </c>
      <c r="AK221" t="str">
        <v/>
      </c>
      <c r="AL221" t="str">
        <v/>
      </c>
    </row>
    <row r="222" spans="1:38" x14ac:dyDescent="0.2">
      <c r="A222" s="12">
        <v>2306.0908399999998</v>
      </c>
      <c r="B222" t="str">
        <v>article</v>
      </c>
      <c r="C222">
        <v>12</v>
      </c>
      <c r="D222">
        <v>12</v>
      </c>
      <c r="E222">
        <v>12</v>
      </c>
      <c r="G222" t="b">
        <v>1</v>
      </c>
      <c r="H222" t="b">
        <v>1</v>
      </c>
      <c r="I222" t="b">
        <v>1</v>
      </c>
      <c r="K222" t="b">
        <v>0</v>
      </c>
      <c r="L222" t="b">
        <v>1</v>
      </c>
      <c r="N222">
        <v>0</v>
      </c>
      <c r="O222">
        <v>154</v>
      </c>
      <c r="P222">
        <v>154</v>
      </c>
      <c r="Q222">
        <v>0.99404254999999997</v>
      </c>
      <c r="R222">
        <v>0.99404254999999997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154</v>
      </c>
      <c r="AC222">
        <v>154</v>
      </c>
      <c r="AD222">
        <v>0.99404254999999997</v>
      </c>
      <c r="AE222">
        <v>0.99404254999999997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2">
      <c r="A223" s="12">
        <v>2306.09175</v>
      </c>
      <c r="B223" t="str">
        <v>article</v>
      </c>
      <c r="C223">
        <v>0</v>
      </c>
      <c r="D223">
        <v>0</v>
      </c>
      <c r="E223">
        <v>0</v>
      </c>
      <c r="G223" t="b">
        <v>1</v>
      </c>
      <c r="H223" t="b">
        <v>1</v>
      </c>
      <c r="I223" t="b">
        <v>1</v>
      </c>
      <c r="K223" t="b">
        <v>0</v>
      </c>
      <c r="L223" t="b">
        <v>0</v>
      </c>
      <c r="N223">
        <v>0</v>
      </c>
      <c r="O223">
        <v>5</v>
      </c>
      <c r="P223">
        <v>5</v>
      </c>
      <c r="Q223">
        <v>0.99956166999999996</v>
      </c>
      <c r="R223">
        <v>0.99956166999999996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AA223">
        <v>0</v>
      </c>
      <c r="AB223">
        <v>5</v>
      </c>
      <c r="AC223">
        <v>5</v>
      </c>
      <c r="AD223">
        <v>0.99956166999999996</v>
      </c>
      <c r="AE223">
        <v>0.99956166999999996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</row>
    <row r="224" spans="1:38" x14ac:dyDescent="0.2">
      <c r="A224" s="12">
        <v>2306.09186</v>
      </c>
      <c r="B224" t="str">
        <v>article</v>
      </c>
      <c r="C224">
        <v>0</v>
      </c>
      <c r="D224">
        <v>0</v>
      </c>
      <c r="E224">
        <v>0</v>
      </c>
      <c r="G224" t="b">
        <v>1</v>
      </c>
      <c r="H224" t="b">
        <v>1</v>
      </c>
      <c r="I224" t="b">
        <v>1</v>
      </c>
      <c r="K224" t="b">
        <v>0</v>
      </c>
      <c r="L224" t="b">
        <v>0</v>
      </c>
      <c r="N224">
        <v>0</v>
      </c>
      <c r="O224">
        <v>810</v>
      </c>
      <c r="P224">
        <v>24</v>
      </c>
      <c r="Q224">
        <v>0.98466345</v>
      </c>
      <c r="R224">
        <v>0.99954558000000004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AA224">
        <v>0</v>
      </c>
      <c r="AB224">
        <v>799</v>
      </c>
      <c r="AC224">
        <v>13</v>
      </c>
      <c r="AD224">
        <v>0.98487115000000003</v>
      </c>
      <c r="AE224">
        <v>0.99975385000000005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</row>
    <row r="225" spans="1:38" x14ac:dyDescent="0.2">
      <c r="A225" s="12">
        <v>2306.0952900000002</v>
      </c>
      <c r="B225" t="str">
        <v>article</v>
      </c>
      <c r="C225">
        <v>12</v>
      </c>
      <c r="D225">
        <v>12</v>
      </c>
      <c r="E225">
        <v>12</v>
      </c>
      <c r="G225" t="b">
        <v>1</v>
      </c>
      <c r="H225" t="b">
        <v>1</v>
      </c>
      <c r="I225" t="b">
        <v>1</v>
      </c>
      <c r="K225" t="b">
        <v>0</v>
      </c>
      <c r="L225" t="b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22</v>
      </c>
      <c r="AC225">
        <v>20</v>
      </c>
      <c r="AD225">
        <v>0.99839778999999995</v>
      </c>
      <c r="AE225">
        <v>0.99854343999999995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2">
      <c r="A226" s="12">
        <v>2306.1106100000002</v>
      </c>
      <c r="B226" t="str">
        <v>article</v>
      </c>
      <c r="C226">
        <v>0</v>
      </c>
      <c r="D226">
        <v>0</v>
      </c>
      <c r="E226">
        <v>0</v>
      </c>
      <c r="G226" t="b">
        <v>1</v>
      </c>
      <c r="H226" t="b">
        <v>1</v>
      </c>
      <c r="I226" t="b">
        <v>1</v>
      </c>
      <c r="K226" t="b">
        <v>0</v>
      </c>
      <c r="L226" t="b">
        <v>0</v>
      </c>
      <c r="N226">
        <v>0</v>
      </c>
      <c r="O226">
        <v>1320</v>
      </c>
      <c r="P226">
        <v>24</v>
      </c>
      <c r="Q226">
        <v>0.98117834999999998</v>
      </c>
      <c r="R226">
        <v>0.99965778999999999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AA226">
        <v>0</v>
      </c>
      <c r="AB226">
        <v>1320</v>
      </c>
      <c r="AC226">
        <v>24</v>
      </c>
      <c r="AD226">
        <v>0.98117834999999998</v>
      </c>
      <c r="AE226">
        <v>0.99965778999999999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</row>
    <row r="227" spans="1:38" x14ac:dyDescent="0.2">
      <c r="A227" s="12">
        <v>2306.1205599999998</v>
      </c>
      <c r="B227" t="str">
        <v>article</v>
      </c>
      <c r="C227">
        <v>0</v>
      </c>
      <c r="D227">
        <v>0</v>
      </c>
      <c r="E227">
        <v>0</v>
      </c>
      <c r="G227" t="b">
        <v>1</v>
      </c>
      <c r="H227" t="b">
        <v>1</v>
      </c>
      <c r="I227" t="b">
        <v>1</v>
      </c>
      <c r="K227" t="b">
        <v>0</v>
      </c>
      <c r="L227" t="b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AA227">
        <v>0</v>
      </c>
      <c r="AB227">
        <v>5</v>
      </c>
      <c r="AC227">
        <v>5</v>
      </c>
      <c r="AD227">
        <v>0.99984846999999999</v>
      </c>
      <c r="AE227">
        <v>0.99984846999999999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5</v>
      </c>
    </row>
    <row r="228" spans="1:38" x14ac:dyDescent="0.2">
      <c r="A228" s="12">
        <v>2306.1260200000002</v>
      </c>
      <c r="B228" t="str">
        <v>article</v>
      </c>
      <c r="C228">
        <v>0</v>
      </c>
      <c r="D228">
        <v>0</v>
      </c>
      <c r="E228">
        <v>0</v>
      </c>
      <c r="G228" t="b">
        <v>1</v>
      </c>
      <c r="H228" t="b">
        <v>1</v>
      </c>
      <c r="I228" t="b">
        <v>1</v>
      </c>
      <c r="K228" t="b">
        <v>0</v>
      </c>
      <c r="L228" t="b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2</v>
      </c>
      <c r="AC228">
        <v>0</v>
      </c>
      <c r="AD228">
        <v>0.99995434999999999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 s="12">
        <v>2306.1365500000002</v>
      </c>
      <c r="B229" t="str">
        <v>article</v>
      </c>
      <c r="C229">
        <v>0</v>
      </c>
      <c r="D229">
        <v>0</v>
      </c>
      <c r="E229">
        <v>0</v>
      </c>
      <c r="G229" t="b">
        <v>1</v>
      </c>
      <c r="H229" t="b">
        <v>1</v>
      </c>
      <c r="I229" t="b">
        <v>1</v>
      </c>
      <c r="K229" t="b">
        <v>0</v>
      </c>
      <c r="L229" t="b">
        <v>0</v>
      </c>
      <c r="N229">
        <v>0</v>
      </c>
      <c r="O229">
        <v>27</v>
      </c>
      <c r="P229">
        <v>27</v>
      </c>
      <c r="Q229">
        <v>0.99942836999999995</v>
      </c>
      <c r="R229">
        <v>0.99942836999999995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B229">
        <v>13</v>
      </c>
      <c r="AC229">
        <v>13</v>
      </c>
      <c r="AD229">
        <v>0.99972477000000004</v>
      </c>
      <c r="AE229">
        <v>0.99972477000000004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 s="12">
        <v>2306.1450599999998</v>
      </c>
      <c r="B230" t="str">
        <v>article</v>
      </c>
      <c r="C230">
        <v>0</v>
      </c>
      <c r="D230">
        <v>0</v>
      </c>
      <c r="E230">
        <v>0</v>
      </c>
      <c r="G230" t="b">
        <v>1</v>
      </c>
      <c r="H230" t="b">
        <v>1</v>
      </c>
      <c r="I230" t="b">
        <v>1</v>
      </c>
      <c r="K230" t="b">
        <v>0</v>
      </c>
      <c r="L230" t="b">
        <v>0</v>
      </c>
      <c r="N230">
        <v>0</v>
      </c>
      <c r="O230">
        <v>26</v>
      </c>
      <c r="P230">
        <v>26</v>
      </c>
      <c r="Q230">
        <v>0.99848731999999996</v>
      </c>
      <c r="R230">
        <v>0.99848731999999996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50</v>
      </c>
      <c r="AC230">
        <v>32</v>
      </c>
      <c r="AD230">
        <v>0.99709150000000002</v>
      </c>
      <c r="AE230">
        <v>0.99813856000000001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</v>
      </c>
    </row>
    <row r="231" spans="1:38" x14ac:dyDescent="0.2">
      <c r="A231" s="12">
        <v>2306.1529099999998</v>
      </c>
      <c r="B231" t="str">
        <v>article</v>
      </c>
      <c r="C231">
        <v>0</v>
      </c>
      <c r="D231">
        <v>0</v>
      </c>
      <c r="E231">
        <v>0</v>
      </c>
      <c r="G231" t="b">
        <v>1</v>
      </c>
      <c r="H231" t="b">
        <v>1</v>
      </c>
      <c r="I231" t="b">
        <v>1</v>
      </c>
      <c r="K231" t="b">
        <v>0</v>
      </c>
      <c r="L231" t="b">
        <v>0</v>
      </c>
      <c r="N231">
        <v>0</v>
      </c>
      <c r="O231">
        <v>306</v>
      </c>
      <c r="P231">
        <v>306</v>
      </c>
      <c r="Q231">
        <v>0.99208320000000005</v>
      </c>
      <c r="R231">
        <v>0.99208320000000005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AA231">
        <v>1</v>
      </c>
      <c r="AB231">
        <v>2449</v>
      </c>
      <c r="AC231">
        <v>547</v>
      </c>
      <c r="AD231">
        <v>0.93663976000000004</v>
      </c>
      <c r="AE231">
        <v>0.98584808000000002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-36</v>
      </c>
    </row>
    <row r="232" spans="1:38" x14ac:dyDescent="0.2">
      <c r="A232" s="12">
        <v>2306.1634600000002</v>
      </c>
      <c r="B232" t="str">
        <v>article</v>
      </c>
      <c r="C232">
        <v>0</v>
      </c>
      <c r="D232">
        <v>12</v>
      </c>
      <c r="E232">
        <v>12</v>
      </c>
      <c r="G232" t="b">
        <v>1</v>
      </c>
      <c r="H232" t="b">
        <v>0</v>
      </c>
      <c r="I232" t="b">
        <v>1</v>
      </c>
      <c r="K232" t="b">
        <v>0</v>
      </c>
      <c r="L232" t="b">
        <v>0</v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 t="str">
        <v/>
      </c>
      <c r="AK232" t="str">
        <v/>
      </c>
      <c r="AL232" t="str">
        <v/>
      </c>
    </row>
    <row r="233" spans="1:38" x14ac:dyDescent="0.2">
      <c r="A233" s="12">
        <v>2306.1673099999998</v>
      </c>
      <c r="B233" t="str">
        <v>article</v>
      </c>
      <c r="C233">
        <v>0</v>
      </c>
      <c r="D233">
        <v>0</v>
      </c>
      <c r="E233">
        <v>0</v>
      </c>
      <c r="G233" t="b">
        <v>1</v>
      </c>
      <c r="H233" t="b">
        <v>1</v>
      </c>
      <c r="I233" t="b">
        <v>1</v>
      </c>
      <c r="K233" t="b">
        <v>0</v>
      </c>
      <c r="L233" t="b">
        <v>0</v>
      </c>
      <c r="N233">
        <v>0</v>
      </c>
      <c r="O233">
        <v>120</v>
      </c>
      <c r="P233">
        <v>46</v>
      </c>
      <c r="Q233">
        <v>0.99681925000000005</v>
      </c>
      <c r="R233">
        <v>0.99878071000000002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-21</v>
      </c>
      <c r="AA233">
        <v>0</v>
      </c>
      <c r="AB233">
        <v>27</v>
      </c>
      <c r="AC233">
        <v>25</v>
      </c>
      <c r="AD233">
        <v>0.99928433000000005</v>
      </c>
      <c r="AE233">
        <v>0.99933733999999996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-18</v>
      </c>
    </row>
    <row r="234" spans="1:38" x14ac:dyDescent="0.2">
      <c r="A234" s="12">
        <v>2306.1754099999998</v>
      </c>
      <c r="B234" t="str">
        <v>article</v>
      </c>
      <c r="C234">
        <v>0</v>
      </c>
      <c r="D234">
        <v>0</v>
      </c>
      <c r="E234">
        <v>0</v>
      </c>
      <c r="G234" t="b">
        <v>1</v>
      </c>
      <c r="H234" t="b">
        <v>1</v>
      </c>
      <c r="I234" t="b">
        <v>1</v>
      </c>
      <c r="K234" t="b">
        <v>0</v>
      </c>
      <c r="L234" t="b">
        <v>0</v>
      </c>
      <c r="N234">
        <v>0</v>
      </c>
      <c r="O234">
        <v>8</v>
      </c>
      <c r="P234">
        <v>8</v>
      </c>
      <c r="Q234">
        <v>0.99987351000000002</v>
      </c>
      <c r="R234">
        <v>0.99987351000000002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B234">
        <v>81</v>
      </c>
      <c r="AC234">
        <v>81</v>
      </c>
      <c r="AD234">
        <v>0.99871924999999995</v>
      </c>
      <c r="AE234">
        <v>0.99871924999999995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-4</v>
      </c>
    </row>
    <row r="235" spans="1:38" x14ac:dyDescent="0.2">
      <c r="A235" s="12">
        <v>2306.00641</v>
      </c>
      <c r="B235" t="str">
        <v>atlasdoc</v>
      </c>
      <c r="C235">
        <v>0</v>
      </c>
      <c r="D235">
        <v>0</v>
      </c>
      <c r="E235">
        <v>0</v>
      </c>
      <c r="G235" t="b">
        <v>1</v>
      </c>
      <c r="H235" t="b">
        <v>1</v>
      </c>
      <c r="I235" t="b">
        <v>1</v>
      </c>
      <c r="K235" t="b">
        <v>0</v>
      </c>
      <c r="L235" t="b">
        <v>0</v>
      </c>
      <c r="N235">
        <v>1</v>
      </c>
      <c r="O235">
        <v>8614</v>
      </c>
      <c r="P235">
        <v>7281</v>
      </c>
      <c r="Q235">
        <v>0.95339224</v>
      </c>
      <c r="R235">
        <v>0.96060469999999998</v>
      </c>
      <c r="S235">
        <v>0</v>
      </c>
      <c r="T235">
        <v>14</v>
      </c>
      <c r="U235">
        <v>0</v>
      </c>
      <c r="V235">
        <v>0</v>
      </c>
      <c r="W235">
        <v>1</v>
      </c>
      <c r="X235">
        <v>1</v>
      </c>
      <c r="Y235">
        <v>-4301</v>
      </c>
      <c r="AA235">
        <v>1</v>
      </c>
      <c r="AB235">
        <v>8275</v>
      </c>
      <c r="AC235">
        <v>6694</v>
      </c>
      <c r="AD235">
        <v>0.95612012000000002</v>
      </c>
      <c r="AE235">
        <v>0.96450369000000002</v>
      </c>
      <c r="AF235">
        <v>0</v>
      </c>
      <c r="AG235">
        <v>14</v>
      </c>
      <c r="AH235">
        <v>0</v>
      </c>
      <c r="AI235">
        <v>0</v>
      </c>
      <c r="AJ235">
        <v>1</v>
      </c>
      <c r="AK235">
        <v>1</v>
      </c>
      <c r="AL235">
        <v>3764</v>
      </c>
    </row>
    <row r="236" spans="1:38" x14ac:dyDescent="0.2">
      <c r="A236" s="12">
        <v>2306.0003400000001</v>
      </c>
      <c r="B236" t="str">
        <v>book</v>
      </c>
      <c r="C236">
        <v>0</v>
      </c>
      <c r="D236">
        <v>0</v>
      </c>
      <c r="E236">
        <v>0</v>
      </c>
      <c r="G236" t="b">
        <v>1</v>
      </c>
      <c r="H236" t="b">
        <v>1</v>
      </c>
      <c r="I236" t="b">
        <v>1</v>
      </c>
      <c r="K236" t="b">
        <v>0</v>
      </c>
      <c r="L236" t="b">
        <v>0</v>
      </c>
      <c r="N236">
        <v>0</v>
      </c>
      <c r="O236">
        <v>4</v>
      </c>
      <c r="P236">
        <v>2</v>
      </c>
      <c r="Q236">
        <v>0.99995632000000001</v>
      </c>
      <c r="R236">
        <v>0.99997815999999995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-2</v>
      </c>
      <c r="AA236">
        <v>0</v>
      </c>
      <c r="AB236">
        <v>28</v>
      </c>
      <c r="AC236">
        <v>26</v>
      </c>
      <c r="AD236">
        <v>0.99969432999999996</v>
      </c>
      <c r="AE236">
        <v>0.99971615999999996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19</v>
      </c>
    </row>
    <row r="237" spans="1:38" x14ac:dyDescent="0.2">
      <c r="A237" s="12">
        <v>2306.0028200000002</v>
      </c>
      <c r="B237" t="str">
        <v>cas-dc</v>
      </c>
      <c r="C237">
        <v>0</v>
      </c>
      <c r="D237">
        <v>0</v>
      </c>
      <c r="E237">
        <v>0</v>
      </c>
      <c r="G237" t="b">
        <v>1</v>
      </c>
      <c r="H237" t="b">
        <v>1</v>
      </c>
      <c r="I237" t="b">
        <v>1</v>
      </c>
      <c r="K237" t="b">
        <v>0</v>
      </c>
      <c r="L237" t="b">
        <v>0</v>
      </c>
      <c r="N237">
        <v>0</v>
      </c>
      <c r="O237">
        <v>1271</v>
      </c>
      <c r="P237">
        <v>1271</v>
      </c>
      <c r="Q237">
        <v>0.97566533</v>
      </c>
      <c r="R237">
        <v>0.97566533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-60</v>
      </c>
      <c r="AA237">
        <v>0</v>
      </c>
      <c r="AB237">
        <v>4974</v>
      </c>
      <c r="AC237">
        <v>4463</v>
      </c>
      <c r="AD237">
        <v>0.91021660999999998</v>
      </c>
      <c r="AE237">
        <v>0.91944042999999998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3170</v>
      </c>
    </row>
    <row r="238" spans="1:38" x14ac:dyDescent="0.2">
      <c r="A238" s="12">
        <v>2306.0040300000001</v>
      </c>
      <c r="B238" t="str">
        <v>cas-dc</v>
      </c>
      <c r="C238">
        <v>0</v>
      </c>
      <c r="D238">
        <v>0</v>
      </c>
      <c r="E238">
        <v>0</v>
      </c>
      <c r="G238" t="b">
        <v>1</v>
      </c>
      <c r="H238" t="b">
        <v>1</v>
      </c>
      <c r="I238" t="b">
        <v>1</v>
      </c>
      <c r="K238" t="b">
        <v>0</v>
      </c>
      <c r="L238" t="b">
        <v>0</v>
      </c>
      <c r="N238">
        <v>0</v>
      </c>
      <c r="O238">
        <v>1816</v>
      </c>
      <c r="P238">
        <v>1816</v>
      </c>
      <c r="Q238">
        <v>0.98543623000000002</v>
      </c>
      <c r="R238">
        <v>0.98543623000000002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-1180</v>
      </c>
      <c r="AA238">
        <v>0</v>
      </c>
      <c r="AB238">
        <v>1062</v>
      </c>
      <c r="AC238">
        <v>1062</v>
      </c>
      <c r="AD238">
        <v>0.99152319</v>
      </c>
      <c r="AE238">
        <v>0.99152319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590</v>
      </c>
    </row>
    <row r="239" spans="1:38" x14ac:dyDescent="0.2">
      <c r="A239" s="12">
        <v>2306.0341600000002</v>
      </c>
      <c r="B239" t="str">
        <v>cas-sc</v>
      </c>
      <c r="C239">
        <v>12</v>
      </c>
      <c r="D239">
        <v>12</v>
      </c>
      <c r="E239">
        <v>12</v>
      </c>
      <c r="G239" t="b">
        <v>1</v>
      </c>
      <c r="H239" t="b">
        <v>1</v>
      </c>
      <c r="I239" t="b">
        <v>1</v>
      </c>
      <c r="K239" t="b">
        <v>0</v>
      </c>
      <c r="L239" t="b">
        <v>0</v>
      </c>
      <c r="N239">
        <v>0</v>
      </c>
      <c r="O239">
        <v>655</v>
      </c>
      <c r="P239">
        <v>655</v>
      </c>
      <c r="Q239">
        <v>0.98288118999999996</v>
      </c>
      <c r="R239">
        <v>0.98288118999999996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-237</v>
      </c>
      <c r="AA239">
        <v>0</v>
      </c>
      <c r="AB239">
        <v>1090</v>
      </c>
      <c r="AC239">
        <v>1090</v>
      </c>
      <c r="AD239">
        <v>0.97209206999999997</v>
      </c>
      <c r="AE239">
        <v>0.97209206999999997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795</v>
      </c>
    </row>
    <row r="240" spans="1:38" x14ac:dyDescent="0.2">
      <c r="A240" s="12">
        <v>2306.0019000000002</v>
      </c>
      <c r="B240" t="str">
        <v>ceurart</v>
      </c>
      <c r="C240">
        <v>0</v>
      </c>
      <c r="D240">
        <v>12</v>
      </c>
      <c r="E240">
        <v>0</v>
      </c>
      <c r="G240" t="b">
        <v>1</v>
      </c>
      <c r="H240" t="b">
        <v>0</v>
      </c>
      <c r="I240" t="b">
        <v>1</v>
      </c>
      <c r="K240" t="b">
        <v>0</v>
      </c>
      <c r="L240" t="b">
        <v>0</v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 t="str">
        <v/>
      </c>
      <c r="AK240" t="str">
        <v/>
      </c>
      <c r="AL240" t="str">
        <v/>
      </c>
    </row>
    <row r="241" spans="1:38" x14ac:dyDescent="0.2">
      <c r="A241" s="12">
        <v>2306.0137800000002</v>
      </c>
      <c r="B241" t="str">
        <v>comsoc2023</v>
      </c>
      <c r="C241">
        <v>0</v>
      </c>
      <c r="D241">
        <v>0</v>
      </c>
      <c r="E241">
        <v>0</v>
      </c>
      <c r="G241" t="b">
        <v>1</v>
      </c>
      <c r="H241" t="b">
        <v>1</v>
      </c>
      <c r="I241" t="b">
        <v>1</v>
      </c>
      <c r="K241" t="b">
        <v>0</v>
      </c>
      <c r="L241" t="b">
        <v>0</v>
      </c>
      <c r="N241">
        <v>0</v>
      </c>
      <c r="O241">
        <v>163</v>
      </c>
      <c r="P241">
        <v>43</v>
      </c>
      <c r="Q241">
        <v>0.99620639</v>
      </c>
      <c r="R241">
        <v>0.99899923000000002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>
        <v>1</v>
      </c>
      <c r="AB241">
        <v>2603</v>
      </c>
      <c r="AC241">
        <v>649</v>
      </c>
      <c r="AD241">
        <v>0.93941861999999998</v>
      </c>
      <c r="AE241">
        <v>0.98489537999999999</v>
      </c>
      <c r="AF241">
        <v>2</v>
      </c>
      <c r="AG241">
        <v>3</v>
      </c>
      <c r="AH241">
        <v>0</v>
      </c>
      <c r="AI241">
        <v>0</v>
      </c>
      <c r="AJ241">
        <v>1</v>
      </c>
      <c r="AK241">
        <v>0</v>
      </c>
      <c r="AL241">
        <v>-2</v>
      </c>
    </row>
    <row r="242" spans="1:38" x14ac:dyDescent="0.2">
      <c r="A242" s="12">
        <v>2306.0045599999999</v>
      </c>
      <c r="B242" t="str">
        <v>CUP-JNL-JMJ</v>
      </c>
      <c r="C242">
        <v>0</v>
      </c>
      <c r="D242">
        <v>0</v>
      </c>
      <c r="E242">
        <v>0</v>
      </c>
      <c r="G242" t="b">
        <v>1</v>
      </c>
      <c r="H242" t="b">
        <v>1</v>
      </c>
      <c r="I242" t="b">
        <v>1</v>
      </c>
      <c r="K242" t="b">
        <v>0</v>
      </c>
      <c r="L242" t="b">
        <v>0</v>
      </c>
      <c r="N242">
        <v>0</v>
      </c>
      <c r="O242">
        <v>58</v>
      </c>
      <c r="P242">
        <v>58</v>
      </c>
      <c r="Q242">
        <v>0.99563614</v>
      </c>
      <c r="R242">
        <v>0.99563614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B242">
        <v>48</v>
      </c>
      <c r="AC242">
        <v>48</v>
      </c>
      <c r="AD242">
        <v>0.99638853000000005</v>
      </c>
      <c r="AE242">
        <v>0.99638853000000005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">
      <c r="A243" s="12">
        <v>2306.0016099999998</v>
      </c>
      <c r="B243" t="str">
        <v>cup-journal</v>
      </c>
      <c r="C243">
        <v>0</v>
      </c>
      <c r="D243">
        <v>0</v>
      </c>
      <c r="E243">
        <v>0</v>
      </c>
      <c r="G243" t="b">
        <v>1</v>
      </c>
      <c r="H243" t="b">
        <v>1</v>
      </c>
      <c r="I243" t="b">
        <v>1</v>
      </c>
      <c r="K243" t="b">
        <v>0</v>
      </c>
      <c r="L243" t="b">
        <v>0</v>
      </c>
      <c r="N243">
        <v>1</v>
      </c>
      <c r="O243">
        <v>1029</v>
      </c>
      <c r="P243">
        <v>397</v>
      </c>
      <c r="Q243">
        <v>0.94824463999999997</v>
      </c>
      <c r="R243">
        <v>0.98003218999999997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-30</v>
      </c>
      <c r="AA243">
        <v>1</v>
      </c>
      <c r="AB243">
        <v>1293</v>
      </c>
      <c r="AC243">
        <v>513</v>
      </c>
      <c r="AD243">
        <v>0.93496630000000003</v>
      </c>
      <c r="AE243">
        <v>0.97419776999999996</v>
      </c>
      <c r="AF243">
        <v>3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-25</v>
      </c>
    </row>
    <row r="244" spans="1:38" x14ac:dyDescent="0.2">
      <c r="A244" s="12">
        <v>2306.0420199999999</v>
      </c>
      <c r="B244" t="str">
        <v>dccpaper</v>
      </c>
      <c r="C244">
        <v>0</v>
      </c>
      <c r="D244">
        <v>0</v>
      </c>
      <c r="E244">
        <v>0</v>
      </c>
      <c r="G244" t="b">
        <v>1</v>
      </c>
      <c r="H244" t="b">
        <v>1</v>
      </c>
      <c r="I244" t="b">
        <v>1</v>
      </c>
      <c r="K244" t="b">
        <v>0</v>
      </c>
      <c r="L244" t="b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B244">
        <v>6</v>
      </c>
      <c r="AC244">
        <v>6</v>
      </c>
      <c r="AD244">
        <v>0.99971069000000001</v>
      </c>
      <c r="AE244">
        <v>0.99971069000000001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-6</v>
      </c>
    </row>
    <row r="245" spans="1:38" x14ac:dyDescent="0.2">
      <c r="A245" s="12">
        <v>2306.0701300000001</v>
      </c>
      <c r="B245" t="str">
        <v>ecai</v>
      </c>
      <c r="C245">
        <v>0</v>
      </c>
      <c r="D245">
        <v>0</v>
      </c>
      <c r="E245">
        <v>0</v>
      </c>
      <c r="G245" t="b">
        <v>1</v>
      </c>
      <c r="H245" t="b">
        <v>1</v>
      </c>
      <c r="I245" t="b">
        <v>1</v>
      </c>
      <c r="K245" t="b">
        <v>0</v>
      </c>
      <c r="L245" t="b">
        <v>0</v>
      </c>
      <c r="N245">
        <v>0</v>
      </c>
      <c r="O245">
        <v>7</v>
      </c>
      <c r="P245">
        <v>7</v>
      </c>
      <c r="Q245">
        <v>0.99984295999999995</v>
      </c>
      <c r="R245">
        <v>0.99984295999999995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B245">
        <v>7</v>
      </c>
      <c r="AC245">
        <v>7</v>
      </c>
      <c r="AD245">
        <v>0.99984297</v>
      </c>
      <c r="AE245">
        <v>0.99984297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</v>
      </c>
    </row>
    <row r="246" spans="1:38" x14ac:dyDescent="0.2">
      <c r="A246" s="12">
        <v>2306.0055400000001</v>
      </c>
      <c r="B246" t="str">
        <v>egpubl</v>
      </c>
      <c r="C246">
        <v>12</v>
      </c>
      <c r="D246">
        <v>12</v>
      </c>
      <c r="E246">
        <v>12</v>
      </c>
      <c r="G246" t="b">
        <v>1</v>
      </c>
      <c r="H246" t="b">
        <v>0</v>
      </c>
      <c r="I246" t="b">
        <v>1</v>
      </c>
      <c r="K246" t="b">
        <v>0</v>
      </c>
      <c r="L246" t="b">
        <v>0</v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 t="str">
        <v/>
      </c>
      <c r="AK246" t="str">
        <v/>
      </c>
      <c r="AL246" t="str">
        <v/>
      </c>
    </row>
    <row r="247" spans="1:38" x14ac:dyDescent="0.2">
      <c r="A247" s="12">
        <v>2306.0000199999999</v>
      </c>
      <c r="B247" t="str">
        <v>elsarticle</v>
      </c>
      <c r="C247">
        <v>0</v>
      </c>
      <c r="D247">
        <v>0</v>
      </c>
      <c r="E247">
        <v>0</v>
      </c>
      <c r="G247" t="b">
        <v>1</v>
      </c>
      <c r="H247" t="b">
        <v>1</v>
      </c>
      <c r="I247" t="b">
        <v>1</v>
      </c>
      <c r="K247" t="b">
        <v>0</v>
      </c>
      <c r="L247" t="b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">
      <c r="A248" s="12">
        <v>2306.0008899999998</v>
      </c>
      <c r="B248" t="str">
        <v>elsarticle</v>
      </c>
      <c r="C248">
        <v>0</v>
      </c>
      <c r="D248">
        <v>0</v>
      </c>
      <c r="E248">
        <v>0</v>
      </c>
      <c r="G248" t="b">
        <v>1</v>
      </c>
      <c r="H248" t="b">
        <v>1</v>
      </c>
      <c r="I248" t="b">
        <v>1</v>
      </c>
      <c r="K248" t="b">
        <v>0</v>
      </c>
      <c r="L248" t="b">
        <v>0</v>
      </c>
      <c r="N248">
        <v>0</v>
      </c>
      <c r="O248">
        <v>9</v>
      </c>
      <c r="P248">
        <v>9</v>
      </c>
      <c r="Q248">
        <v>0.99981297000000002</v>
      </c>
      <c r="R248">
        <v>0.99981297000000002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AA248">
        <v>0</v>
      </c>
      <c r="AB248">
        <v>10</v>
      </c>
      <c r="AC248">
        <v>10</v>
      </c>
      <c r="AD248">
        <v>0.99979220000000002</v>
      </c>
      <c r="AE248">
        <v>0.99979220000000002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</v>
      </c>
    </row>
    <row r="249" spans="1:38" x14ac:dyDescent="0.2">
      <c r="A249" s="12">
        <v>2306.0009399999999</v>
      </c>
      <c r="B249" t="str">
        <v>elsarticle</v>
      </c>
      <c r="C249">
        <v>12</v>
      </c>
      <c r="D249">
        <v>12</v>
      </c>
      <c r="E249">
        <v>12</v>
      </c>
      <c r="G249" t="b">
        <v>1</v>
      </c>
      <c r="H249" t="b">
        <v>1</v>
      </c>
      <c r="I249" t="b">
        <v>1</v>
      </c>
      <c r="K249" t="b">
        <v>0</v>
      </c>
      <c r="L249" t="b">
        <v>0</v>
      </c>
      <c r="N249">
        <v>0</v>
      </c>
      <c r="O249">
        <v>13</v>
      </c>
      <c r="P249">
        <v>13</v>
      </c>
      <c r="Q249">
        <v>0.99977243999999998</v>
      </c>
      <c r="R249">
        <v>0.99977243999999998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2">
      <c r="A250" s="12">
        <v>2306.0012999999999</v>
      </c>
      <c r="B250" t="str">
        <v>elsarticle</v>
      </c>
      <c r="C250">
        <v>0</v>
      </c>
      <c r="D250">
        <v>12</v>
      </c>
      <c r="E250">
        <v>12</v>
      </c>
      <c r="G250" t="b">
        <v>1</v>
      </c>
      <c r="H250" t="b">
        <v>0</v>
      </c>
      <c r="I250" t="b">
        <v>1</v>
      </c>
      <c r="K250" t="b">
        <v>0</v>
      </c>
      <c r="L250" t="b">
        <v>0</v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 t="str">
        <v/>
      </c>
      <c r="AK250" t="str">
        <v/>
      </c>
      <c r="AL250" t="str">
        <v/>
      </c>
    </row>
    <row r="251" spans="1:38" x14ac:dyDescent="0.2">
      <c r="A251" s="12">
        <v>2306.0014200000001</v>
      </c>
      <c r="B251" t="str">
        <v>elsarticle</v>
      </c>
      <c r="C251">
        <v>12</v>
      </c>
      <c r="D251">
        <v>12</v>
      </c>
      <c r="E251">
        <v>12</v>
      </c>
      <c r="G251" t="b">
        <v>1</v>
      </c>
      <c r="H251" t="b">
        <v>1</v>
      </c>
      <c r="I251" t="b">
        <v>1</v>
      </c>
      <c r="K251" t="b">
        <v>0</v>
      </c>
      <c r="L251" t="b">
        <v>0</v>
      </c>
      <c r="N251">
        <v>0</v>
      </c>
      <c r="O251">
        <v>12</v>
      </c>
      <c r="P251">
        <v>12</v>
      </c>
      <c r="Q251">
        <v>0.99965523999999994</v>
      </c>
      <c r="R251">
        <v>0.99965523999999994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2">
      <c r="A252" s="12">
        <v>2306.0015600000002</v>
      </c>
      <c r="B252" t="str">
        <v>elsarticle</v>
      </c>
      <c r="C252">
        <v>12</v>
      </c>
      <c r="D252">
        <v>12</v>
      </c>
      <c r="E252">
        <v>12</v>
      </c>
      <c r="G252" t="b">
        <v>1</v>
      </c>
      <c r="H252" t="b">
        <v>0</v>
      </c>
      <c r="I252" t="b">
        <v>1</v>
      </c>
      <c r="K252" t="b">
        <v>0</v>
      </c>
      <c r="L252" t="b">
        <v>0</v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 t="str">
        <v/>
      </c>
      <c r="AK252" t="str">
        <v/>
      </c>
      <c r="AL252" t="str">
        <v/>
      </c>
    </row>
    <row r="253" spans="1:38" x14ac:dyDescent="0.2">
      <c r="A253" s="12">
        <v>2306.0020500000001</v>
      </c>
      <c r="B253" t="str">
        <v>elsarticle</v>
      </c>
      <c r="C253">
        <v>0</v>
      </c>
      <c r="D253">
        <v>0</v>
      </c>
      <c r="E253">
        <v>0</v>
      </c>
      <c r="G253" t="b">
        <v>1</v>
      </c>
      <c r="H253" t="b">
        <v>1</v>
      </c>
      <c r="I253" t="b">
        <v>1</v>
      </c>
      <c r="K253" t="b">
        <v>0</v>
      </c>
      <c r="L253" t="b">
        <v>0</v>
      </c>
      <c r="N253">
        <v>0</v>
      </c>
      <c r="O253">
        <v>29</v>
      </c>
      <c r="P253">
        <v>23</v>
      </c>
      <c r="Q253">
        <v>0.99936177000000004</v>
      </c>
      <c r="R253">
        <v>0.99949381999999998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B253">
        <v>38</v>
      </c>
      <c r="AC253">
        <v>30</v>
      </c>
      <c r="AD253">
        <v>0.99916375000000002</v>
      </c>
      <c r="AE253">
        <v>0.9993398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</v>
      </c>
    </row>
    <row r="254" spans="1:38" x14ac:dyDescent="0.2">
      <c r="A254" s="12">
        <v>2306.0023000000001</v>
      </c>
      <c r="B254" t="str">
        <v>elsarticle</v>
      </c>
      <c r="C254">
        <v>0</v>
      </c>
      <c r="D254">
        <v>0</v>
      </c>
      <c r="E254">
        <v>0</v>
      </c>
      <c r="G254" t="b">
        <v>1</v>
      </c>
      <c r="H254" t="b">
        <v>1</v>
      </c>
      <c r="I254" t="b">
        <v>1</v>
      </c>
      <c r="K254" t="b">
        <v>0</v>
      </c>
      <c r="L254" t="b">
        <v>0</v>
      </c>
      <c r="N254">
        <v>0</v>
      </c>
      <c r="O254">
        <v>746</v>
      </c>
      <c r="P254">
        <v>142</v>
      </c>
      <c r="Q254">
        <v>0.98798227999999999</v>
      </c>
      <c r="R254">
        <v>0.99771244000000003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AA254">
        <v>1</v>
      </c>
      <c r="AB254">
        <v>8282</v>
      </c>
      <c r="AC254">
        <v>854</v>
      </c>
      <c r="AD254">
        <v>0.86659578999999998</v>
      </c>
      <c r="AE254">
        <v>0.98624400000000001</v>
      </c>
      <c r="AF254">
        <v>4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7</v>
      </c>
    </row>
    <row r="255" spans="1:38" x14ac:dyDescent="0.2">
      <c r="A255" s="12">
        <v>2306.0027700000001</v>
      </c>
      <c r="B255" t="str">
        <v>elsarticle</v>
      </c>
      <c r="C255">
        <v>0</v>
      </c>
      <c r="D255">
        <v>0</v>
      </c>
      <c r="E255">
        <v>0</v>
      </c>
      <c r="G255" t="b">
        <v>1</v>
      </c>
      <c r="H255" t="b">
        <v>1</v>
      </c>
      <c r="I255" t="b">
        <v>1</v>
      </c>
      <c r="K255" t="b">
        <v>0</v>
      </c>
      <c r="L255" t="b">
        <v>0</v>
      </c>
      <c r="N255">
        <v>0</v>
      </c>
      <c r="O255">
        <v>644</v>
      </c>
      <c r="P255">
        <v>4</v>
      </c>
      <c r="Q255">
        <v>0.97881509</v>
      </c>
      <c r="R255">
        <v>0.99986841999999998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AA255">
        <v>0</v>
      </c>
      <c r="AB255">
        <v>796</v>
      </c>
      <c r="AC255">
        <v>4</v>
      </c>
      <c r="AD255">
        <v>0.97381492999999997</v>
      </c>
      <c r="AE255">
        <v>0.99986841999999998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</row>
    <row r="256" spans="1:38" x14ac:dyDescent="0.2">
      <c r="A256" s="12">
        <v>2306.0046900000002</v>
      </c>
      <c r="B256" t="str">
        <v>elsarticle</v>
      </c>
      <c r="C256">
        <v>12</v>
      </c>
      <c r="D256">
        <v>12</v>
      </c>
      <c r="E256">
        <v>12</v>
      </c>
      <c r="G256" t="b">
        <v>1</v>
      </c>
      <c r="H256" t="b">
        <v>1</v>
      </c>
      <c r="I256" t="b">
        <v>1</v>
      </c>
      <c r="K256" t="b">
        <v>0</v>
      </c>
      <c r="L256" t="b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">
      <c r="A257" s="12">
        <v>2306.0047500000001</v>
      </c>
      <c r="B257" t="str">
        <v>elsarticle</v>
      </c>
      <c r="C257">
        <v>0</v>
      </c>
      <c r="D257">
        <v>0</v>
      </c>
      <c r="E257">
        <v>0</v>
      </c>
      <c r="G257" t="b">
        <v>1</v>
      </c>
      <c r="H257" t="b">
        <v>1</v>
      </c>
      <c r="I257" t="b">
        <v>1</v>
      </c>
      <c r="K257" t="b">
        <v>0</v>
      </c>
      <c r="L257" t="b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</row>
    <row r="258" spans="1:38" x14ac:dyDescent="0.2">
      <c r="A258" s="12">
        <v>2306.0057299999999</v>
      </c>
      <c r="B258" t="str">
        <v>elsarticle</v>
      </c>
      <c r="C258">
        <v>0</v>
      </c>
      <c r="D258">
        <v>0</v>
      </c>
      <c r="E258">
        <v>0</v>
      </c>
      <c r="G258" t="b">
        <v>1</v>
      </c>
      <c r="H258" t="b">
        <v>1</v>
      </c>
      <c r="I258" t="b">
        <v>1</v>
      </c>
      <c r="K258" t="b">
        <v>0</v>
      </c>
      <c r="L258" t="b">
        <v>0</v>
      </c>
      <c r="N258">
        <v>0</v>
      </c>
      <c r="O258">
        <v>21</v>
      </c>
      <c r="P258">
        <v>5</v>
      </c>
      <c r="Q258">
        <v>0.99867424000000005</v>
      </c>
      <c r="R258">
        <v>0.99968433999999995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AA258">
        <v>0</v>
      </c>
      <c r="AB258">
        <v>21</v>
      </c>
      <c r="AC258">
        <v>5</v>
      </c>
      <c r="AD258">
        <v>0.99867424000000005</v>
      </c>
      <c r="AE258">
        <v>0.99968433999999995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</v>
      </c>
    </row>
    <row r="259" spans="1:38" x14ac:dyDescent="0.2">
      <c r="A259" s="12">
        <v>2306.0071800000001</v>
      </c>
      <c r="B259" t="str">
        <v>elsarticle</v>
      </c>
      <c r="C259">
        <v>0</v>
      </c>
      <c r="D259">
        <v>0</v>
      </c>
      <c r="E259">
        <v>0</v>
      </c>
      <c r="G259" t="b">
        <v>1</v>
      </c>
      <c r="H259" t="b">
        <v>1</v>
      </c>
      <c r="I259" t="b">
        <v>1</v>
      </c>
      <c r="K259" t="b">
        <v>0</v>
      </c>
      <c r="L259" t="b">
        <v>0</v>
      </c>
      <c r="N259">
        <v>0</v>
      </c>
      <c r="O259">
        <v>25</v>
      </c>
      <c r="P259">
        <v>21</v>
      </c>
      <c r="Q259">
        <v>0.99980270999999998</v>
      </c>
      <c r="R259">
        <v>0.99983427000000002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B259">
        <v>63</v>
      </c>
      <c r="AC259">
        <v>57</v>
      </c>
      <c r="AD259">
        <v>0.99950295</v>
      </c>
      <c r="AE259">
        <v>0.99955028999999995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34</v>
      </c>
    </row>
    <row r="260" spans="1:38" x14ac:dyDescent="0.2">
      <c r="A260" s="12">
        <v>2306.0108500000001</v>
      </c>
      <c r="B260" t="str">
        <v>elsarticle</v>
      </c>
      <c r="C260">
        <v>0</v>
      </c>
      <c r="D260">
        <v>0</v>
      </c>
      <c r="E260">
        <v>0</v>
      </c>
      <c r="G260" t="b">
        <v>1</v>
      </c>
      <c r="H260" t="b">
        <v>1</v>
      </c>
      <c r="I260" t="b">
        <v>1</v>
      </c>
      <c r="K260" t="b">
        <v>0</v>
      </c>
      <c r="L260" t="b">
        <v>0</v>
      </c>
      <c r="N260">
        <v>0</v>
      </c>
      <c r="O260">
        <v>21</v>
      </c>
      <c r="P260">
        <v>21</v>
      </c>
      <c r="Q260">
        <v>0.99960305999999999</v>
      </c>
      <c r="R260">
        <v>0.99960305999999999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1</v>
      </c>
      <c r="AC260">
        <v>1</v>
      </c>
      <c r="AD260">
        <v>0.99998109999999996</v>
      </c>
      <c r="AE260">
        <v>0.99998109999999996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</row>
    <row r="261" spans="1:38" x14ac:dyDescent="0.2">
      <c r="A261" s="12">
        <v>2306.0119199999999</v>
      </c>
      <c r="B261" t="str">
        <v>elsarticle</v>
      </c>
      <c r="C261">
        <v>0</v>
      </c>
      <c r="D261">
        <v>0</v>
      </c>
      <c r="E261">
        <v>0</v>
      </c>
      <c r="G261" t="b">
        <v>1</v>
      </c>
      <c r="H261" t="b">
        <v>1</v>
      </c>
      <c r="I261" t="b">
        <v>1</v>
      </c>
      <c r="K261" t="b">
        <v>0</v>
      </c>
      <c r="L261" t="b">
        <v>0</v>
      </c>
      <c r="N261">
        <v>0</v>
      </c>
      <c r="O261">
        <v>44</v>
      </c>
      <c r="P261">
        <v>22</v>
      </c>
      <c r="Q261">
        <v>0.99890767000000003</v>
      </c>
      <c r="R261">
        <v>0.99945384000000004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-6</v>
      </c>
      <c r="AA261">
        <v>0</v>
      </c>
      <c r="AB261">
        <v>4267</v>
      </c>
      <c r="AC261">
        <v>422</v>
      </c>
      <c r="AD261">
        <v>0.89409545999999995</v>
      </c>
      <c r="AE261">
        <v>0.98952620000000002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1</v>
      </c>
      <c r="AL261">
        <v>10</v>
      </c>
    </row>
    <row r="262" spans="1:38" x14ac:dyDescent="0.2">
      <c r="A262" s="12">
        <v>2306.0135300000002</v>
      </c>
      <c r="B262" t="str">
        <v>elsarticle</v>
      </c>
      <c r="C262">
        <v>12</v>
      </c>
      <c r="D262">
        <v>12</v>
      </c>
      <c r="E262">
        <v>12</v>
      </c>
      <c r="G262" t="b">
        <v>1</v>
      </c>
      <c r="H262" t="b">
        <v>1</v>
      </c>
      <c r="I262" t="b">
        <v>1</v>
      </c>
      <c r="K262" t="b">
        <v>0</v>
      </c>
      <c r="L262" t="b">
        <v>0</v>
      </c>
      <c r="N262">
        <v>0</v>
      </c>
      <c r="O262">
        <v>4</v>
      </c>
      <c r="P262">
        <v>4</v>
      </c>
      <c r="Q262">
        <v>0.99989810000000001</v>
      </c>
      <c r="R262">
        <v>0.99989810000000001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B262">
        <v>4</v>
      </c>
      <c r="AC262">
        <v>4</v>
      </c>
      <c r="AD262">
        <v>0.99989810999999995</v>
      </c>
      <c r="AE262">
        <v>0.99989810999999995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</v>
      </c>
    </row>
    <row r="263" spans="1:38" x14ac:dyDescent="0.2">
      <c r="A263" s="12">
        <v>2306.0174000000002</v>
      </c>
      <c r="B263" t="str">
        <v>elsarticle</v>
      </c>
      <c r="C263">
        <v>0</v>
      </c>
      <c r="D263">
        <v>0</v>
      </c>
      <c r="E263">
        <v>0</v>
      </c>
      <c r="G263" t="b">
        <v>1</v>
      </c>
      <c r="H263" t="b">
        <v>1</v>
      </c>
      <c r="I263" t="b">
        <v>1</v>
      </c>
      <c r="K263" t="b">
        <v>0</v>
      </c>
      <c r="L263" t="b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>
        <v>1</v>
      </c>
      <c r="AB263">
        <v>500</v>
      </c>
      <c r="AC263">
        <v>30</v>
      </c>
      <c r="AD263">
        <v>0.99001258000000003</v>
      </c>
      <c r="AE263">
        <v>0.99940076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-22</v>
      </c>
    </row>
    <row r="264" spans="1:38" x14ac:dyDescent="0.2">
      <c r="A264" s="12">
        <v>2306.0190299999999</v>
      </c>
      <c r="B264" t="str">
        <v>elsarticle</v>
      </c>
      <c r="C264">
        <v>0</v>
      </c>
      <c r="D264">
        <v>0</v>
      </c>
      <c r="E264">
        <v>0</v>
      </c>
      <c r="G264" t="b">
        <v>1</v>
      </c>
      <c r="H264" t="b">
        <v>1</v>
      </c>
      <c r="I264" t="b">
        <v>1</v>
      </c>
      <c r="K264" t="b">
        <v>0</v>
      </c>
      <c r="L264" t="b">
        <v>0</v>
      </c>
      <c r="N264">
        <v>0</v>
      </c>
      <c r="O264">
        <v>168</v>
      </c>
      <c r="P264">
        <v>152</v>
      </c>
      <c r="Q264">
        <v>0.99826029000000005</v>
      </c>
      <c r="R264">
        <v>0.99842598000000005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AA264">
        <v>0</v>
      </c>
      <c r="AB264">
        <v>57</v>
      </c>
      <c r="AC264">
        <v>57</v>
      </c>
      <c r="AD264">
        <v>0.99940991000000001</v>
      </c>
      <c r="AE264">
        <v>0.99940991000000001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27</v>
      </c>
    </row>
    <row r="265" spans="1:38" x14ac:dyDescent="0.2">
      <c r="A265" s="12">
        <v>2306.0209599999998</v>
      </c>
      <c r="B265" t="str">
        <v>elsarticle</v>
      </c>
      <c r="C265">
        <v>12</v>
      </c>
      <c r="D265">
        <v>12</v>
      </c>
      <c r="E265">
        <v>12</v>
      </c>
      <c r="G265" t="b">
        <v>1</v>
      </c>
      <c r="H265" t="b">
        <v>0</v>
      </c>
      <c r="I265" t="b">
        <v>1</v>
      </c>
      <c r="K265" t="b">
        <v>0</v>
      </c>
      <c r="L265" t="b">
        <v>0</v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 t="str">
        <v/>
      </c>
      <c r="AH265" t="str">
        <v/>
      </c>
      <c r="AI265" t="str">
        <v/>
      </c>
      <c r="AJ265" t="str">
        <v/>
      </c>
      <c r="AK265" t="str">
        <v/>
      </c>
      <c r="AL265" t="str">
        <v/>
      </c>
    </row>
    <row r="266" spans="1:38" x14ac:dyDescent="0.2">
      <c r="A266" s="12">
        <v>2306.0214799999999</v>
      </c>
      <c r="B266" t="str">
        <v>elsarticle</v>
      </c>
      <c r="C266">
        <v>0</v>
      </c>
      <c r="D266">
        <v>12</v>
      </c>
      <c r="E266">
        <v>0</v>
      </c>
      <c r="G266" t="b">
        <v>1</v>
      </c>
      <c r="H266" t="b">
        <v>0</v>
      </c>
      <c r="I266" t="b">
        <v>1</v>
      </c>
      <c r="K266" t="b">
        <v>0</v>
      </c>
      <c r="L266" t="b">
        <v>0</v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F266" t="str">
        <v/>
      </c>
      <c r="AG266" t="str">
        <v/>
      </c>
      <c r="AH266" t="str">
        <v/>
      </c>
      <c r="AI266" t="str">
        <v/>
      </c>
      <c r="AJ266" t="str">
        <v/>
      </c>
      <c r="AK266" t="str">
        <v/>
      </c>
      <c r="AL266" t="str">
        <v/>
      </c>
    </row>
    <row r="267" spans="1:38" x14ac:dyDescent="0.2">
      <c r="A267" s="12">
        <v>2306.0266700000002</v>
      </c>
      <c r="B267" t="str">
        <v>elsarticle</v>
      </c>
      <c r="C267">
        <v>12</v>
      </c>
      <c r="D267">
        <v>12</v>
      </c>
      <c r="E267">
        <v>12</v>
      </c>
      <c r="G267" t="b">
        <v>1</v>
      </c>
      <c r="H267" t="b">
        <v>0</v>
      </c>
      <c r="I267" t="b">
        <v>1</v>
      </c>
      <c r="K267" t="b">
        <v>0</v>
      </c>
      <c r="L267" t="b">
        <v>0</v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 t="str">
        <v/>
      </c>
      <c r="AG267" t="str">
        <v/>
      </c>
      <c r="AH267" t="str">
        <v/>
      </c>
      <c r="AI267" t="str">
        <v/>
      </c>
      <c r="AJ267" t="str">
        <v/>
      </c>
      <c r="AK267" t="str">
        <v/>
      </c>
      <c r="AL267" t="str">
        <v/>
      </c>
    </row>
    <row r="268" spans="1:38" x14ac:dyDescent="0.2">
      <c r="A268" s="12">
        <v>2306.0276399999998</v>
      </c>
      <c r="B268" t="str">
        <v>elsarticle</v>
      </c>
      <c r="C268">
        <v>0</v>
      </c>
      <c r="D268">
        <v>0</v>
      </c>
      <c r="E268">
        <v>0</v>
      </c>
      <c r="G268" t="b">
        <v>1</v>
      </c>
      <c r="H268" t="b">
        <v>1</v>
      </c>
      <c r="I268" t="b">
        <v>1</v>
      </c>
      <c r="K268" t="b">
        <v>0</v>
      </c>
      <c r="L268" t="b">
        <v>0</v>
      </c>
      <c r="N268">
        <v>0</v>
      </c>
      <c r="O268">
        <v>157</v>
      </c>
      <c r="P268">
        <v>143</v>
      </c>
      <c r="Q268">
        <v>0.99714902999999999</v>
      </c>
      <c r="R268">
        <v>0.99740326000000001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B268">
        <v>5222</v>
      </c>
      <c r="AC268">
        <v>2522</v>
      </c>
      <c r="AD268">
        <v>0.90518383999999996</v>
      </c>
      <c r="AE268">
        <v>0.9542079</v>
      </c>
      <c r="AF268">
        <v>4</v>
      </c>
      <c r="AG268">
        <v>2</v>
      </c>
      <c r="AH268">
        <v>0</v>
      </c>
      <c r="AI268">
        <v>0</v>
      </c>
      <c r="AJ268">
        <v>1</v>
      </c>
      <c r="AK268">
        <v>1</v>
      </c>
      <c r="AL268">
        <v>6</v>
      </c>
    </row>
    <row r="269" spans="1:38" x14ac:dyDescent="0.2">
      <c r="A269" s="12">
        <v>2306.06241</v>
      </c>
      <c r="B269" t="str">
        <v>elsarticle</v>
      </c>
      <c r="C269">
        <v>0</v>
      </c>
      <c r="D269">
        <v>12</v>
      </c>
      <c r="E269">
        <v>0</v>
      </c>
      <c r="G269" t="b">
        <v>1</v>
      </c>
      <c r="H269" t="b">
        <v>0</v>
      </c>
      <c r="I269" t="b">
        <v>1</v>
      </c>
      <c r="K269" t="b">
        <v>0</v>
      </c>
      <c r="L269" t="b">
        <v>0</v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 t="str">
        <v/>
      </c>
      <c r="AH269" t="str">
        <v/>
      </c>
      <c r="AI269" t="str">
        <v/>
      </c>
      <c r="AJ269" t="str">
        <v/>
      </c>
      <c r="AK269" t="str">
        <v/>
      </c>
      <c r="AL269" t="str">
        <v/>
      </c>
    </row>
    <row r="270" spans="1:38" x14ac:dyDescent="0.2">
      <c r="A270" s="12">
        <v>2306.0777800000001</v>
      </c>
      <c r="B270" t="str">
        <v>elsarticle</v>
      </c>
      <c r="C270">
        <v>0</v>
      </c>
      <c r="D270">
        <v>0</v>
      </c>
      <c r="E270">
        <v>0</v>
      </c>
      <c r="G270" t="b">
        <v>1</v>
      </c>
      <c r="H270" t="b">
        <v>1</v>
      </c>
      <c r="I270" t="b">
        <v>1</v>
      </c>
      <c r="K270" t="b">
        <v>0</v>
      </c>
      <c r="L270" t="b">
        <v>0</v>
      </c>
      <c r="N270">
        <v>0</v>
      </c>
      <c r="O270">
        <v>10</v>
      </c>
      <c r="P270">
        <v>10</v>
      </c>
      <c r="Q270">
        <v>0.99986567999999998</v>
      </c>
      <c r="R270">
        <v>0.99986567999999998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B270">
        <v>11</v>
      </c>
      <c r="AC270">
        <v>9</v>
      </c>
      <c r="AD270">
        <v>0.99985225</v>
      </c>
      <c r="AE270">
        <v>0.99987910999999996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</row>
    <row r="271" spans="1:38" x14ac:dyDescent="0.2">
      <c r="A271" s="12">
        <v>2306.0798799999998</v>
      </c>
      <c r="B271" t="str">
        <v>elsarticle</v>
      </c>
      <c r="C271">
        <v>0</v>
      </c>
      <c r="D271">
        <v>0</v>
      </c>
      <c r="E271">
        <v>0</v>
      </c>
      <c r="G271" t="b">
        <v>1</v>
      </c>
      <c r="H271" t="b">
        <v>1</v>
      </c>
      <c r="I271" t="b">
        <v>1</v>
      </c>
      <c r="K271" t="b">
        <v>0</v>
      </c>
      <c r="L271" t="b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291</v>
      </c>
      <c r="AC271">
        <v>29</v>
      </c>
      <c r="AD271">
        <v>0.99636031999999997</v>
      </c>
      <c r="AE271">
        <v>0.99963727999999996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-22</v>
      </c>
    </row>
    <row r="272" spans="1:38" x14ac:dyDescent="0.2">
      <c r="A272" s="12">
        <v>2306.1219999999998</v>
      </c>
      <c r="B272" t="str">
        <v>elsarticle</v>
      </c>
      <c r="C272">
        <v>0</v>
      </c>
      <c r="D272">
        <v>0</v>
      </c>
      <c r="E272">
        <v>0</v>
      </c>
      <c r="G272" t="b">
        <v>1</v>
      </c>
      <c r="H272" t="b">
        <v>1</v>
      </c>
      <c r="I272" t="b">
        <v>1</v>
      </c>
      <c r="K272" t="b">
        <v>0</v>
      </c>
      <c r="L272" t="b">
        <v>0</v>
      </c>
      <c r="N272">
        <v>0</v>
      </c>
      <c r="O272">
        <v>1</v>
      </c>
      <c r="P272">
        <v>1</v>
      </c>
      <c r="Q272">
        <v>0.99997188999999997</v>
      </c>
      <c r="R272">
        <v>0.99997188999999997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-1</v>
      </c>
      <c r="AA272">
        <v>0</v>
      </c>
      <c r="AB272">
        <v>1747</v>
      </c>
      <c r="AC272">
        <v>773</v>
      </c>
      <c r="AD272">
        <v>0.95090213999999995</v>
      </c>
      <c r="AE272">
        <v>0.97827553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4</v>
      </c>
    </row>
    <row r="273" spans="1:38" x14ac:dyDescent="0.2">
      <c r="A273" s="12">
        <v>2306.0848599999999</v>
      </c>
      <c r="B273" t="str">
        <v>GonnellaLab-StyleArXiv</v>
      </c>
      <c r="C273">
        <v>0</v>
      </c>
      <c r="D273">
        <v>12</v>
      </c>
      <c r="E273">
        <v>12</v>
      </c>
      <c r="G273" t="b">
        <v>1</v>
      </c>
      <c r="H273" t="b">
        <v>0</v>
      </c>
      <c r="I273" t="b">
        <v>1</v>
      </c>
      <c r="K273" t="b">
        <v>0</v>
      </c>
      <c r="L273" t="b">
        <v>0</v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  <c r="AI273" t="str">
        <v/>
      </c>
      <c r="AJ273" t="str">
        <v/>
      </c>
      <c r="AK273" t="str">
        <v/>
      </c>
      <c r="AL273" t="str">
        <v/>
      </c>
    </row>
    <row r="274" spans="1:38" x14ac:dyDescent="0.2">
      <c r="A274" s="12">
        <v>2306.0005900000001</v>
      </c>
      <c r="B274" t="str">
        <v>iau</v>
      </c>
      <c r="C274">
        <v>0</v>
      </c>
      <c r="D274">
        <v>12</v>
      </c>
      <c r="E274">
        <v>12</v>
      </c>
      <c r="G274" t="b">
        <v>1</v>
      </c>
      <c r="H274" t="b">
        <v>0</v>
      </c>
      <c r="I274" t="b">
        <v>1</v>
      </c>
      <c r="K274" t="b">
        <v>0</v>
      </c>
      <c r="L274" t="b">
        <v>0</v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  <c r="AI274" t="str">
        <v/>
      </c>
      <c r="AJ274" t="str">
        <v/>
      </c>
      <c r="AK274" t="str">
        <v/>
      </c>
      <c r="AL274" t="str">
        <v/>
      </c>
    </row>
    <row r="275" spans="1:38" x14ac:dyDescent="0.2">
      <c r="A275" s="12">
        <v>2306.0243399999999</v>
      </c>
      <c r="B275" t="str">
        <v>IEEEapm</v>
      </c>
      <c r="C275">
        <v>12</v>
      </c>
      <c r="D275">
        <v>12</v>
      </c>
      <c r="E275">
        <v>12</v>
      </c>
      <c r="G275" t="b">
        <v>1</v>
      </c>
      <c r="H275" t="b">
        <v>0</v>
      </c>
      <c r="I275" t="b">
        <v>1</v>
      </c>
      <c r="K275" t="b">
        <v>0</v>
      </c>
      <c r="L275" t="b">
        <v>0</v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 t="str">
        <v/>
      </c>
      <c r="AK275" t="str">
        <v/>
      </c>
      <c r="AL275" t="str">
        <v/>
      </c>
    </row>
    <row r="276" spans="1:38" x14ac:dyDescent="0.2">
      <c r="A276" s="12">
        <v>2306.0041500000002</v>
      </c>
      <c r="B276" t="str">
        <v>ieeecolor</v>
      </c>
      <c r="C276">
        <v>0</v>
      </c>
      <c r="D276">
        <v>0</v>
      </c>
      <c r="E276">
        <v>0</v>
      </c>
      <c r="G276" t="b">
        <v>1</v>
      </c>
      <c r="H276" t="b">
        <v>1</v>
      </c>
      <c r="I276" t="b">
        <v>1</v>
      </c>
      <c r="K276" t="b">
        <v>0</v>
      </c>
      <c r="L276" t="b">
        <v>0</v>
      </c>
      <c r="N276">
        <v>0</v>
      </c>
      <c r="O276">
        <v>220</v>
      </c>
      <c r="P276">
        <v>20</v>
      </c>
      <c r="Q276">
        <v>0.99162733999999997</v>
      </c>
      <c r="R276">
        <v>0.99923885000000001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  <c r="AA276">
        <v>1</v>
      </c>
      <c r="AB276">
        <v>3687</v>
      </c>
      <c r="AC276">
        <v>2438</v>
      </c>
      <c r="AD276">
        <v>0.85969251999999996</v>
      </c>
      <c r="AE276">
        <v>0.90722276999999996</v>
      </c>
      <c r="AF276">
        <v>4</v>
      </c>
      <c r="AG276">
        <v>6</v>
      </c>
      <c r="AH276">
        <v>0</v>
      </c>
      <c r="AI276">
        <v>0</v>
      </c>
      <c r="AJ276">
        <v>1</v>
      </c>
      <c r="AK276">
        <v>1</v>
      </c>
      <c r="AL276">
        <v>3</v>
      </c>
    </row>
    <row r="277" spans="1:38" x14ac:dyDescent="0.2">
      <c r="A277" s="12">
        <v>2306.0007500000002</v>
      </c>
      <c r="B277" t="str">
        <v>ieeeconf</v>
      </c>
      <c r="C277">
        <v>12</v>
      </c>
      <c r="D277">
        <v>12</v>
      </c>
      <c r="E277">
        <v>12</v>
      </c>
      <c r="G277" t="b">
        <v>1</v>
      </c>
      <c r="H277" t="b">
        <v>0</v>
      </c>
      <c r="I277" t="b">
        <v>1</v>
      </c>
      <c r="K277" t="b">
        <v>0</v>
      </c>
      <c r="L277" t="b">
        <v>0</v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  <c r="AF277" t="str">
        <v/>
      </c>
      <c r="AG277" t="str">
        <v/>
      </c>
      <c r="AH277" t="str">
        <v/>
      </c>
      <c r="AI277" t="str">
        <v/>
      </c>
      <c r="AJ277" t="str">
        <v/>
      </c>
      <c r="AK277" t="str">
        <v/>
      </c>
      <c r="AL277" t="str">
        <v/>
      </c>
    </row>
    <row r="278" spans="1:38" x14ac:dyDescent="0.2">
      <c r="A278" s="12">
        <v>2306.0000100000002</v>
      </c>
      <c r="B278" t="str">
        <v>IEEEtran</v>
      </c>
      <c r="C278">
        <v>0</v>
      </c>
      <c r="D278">
        <v>0</v>
      </c>
      <c r="E278">
        <v>0</v>
      </c>
      <c r="G278" t="b">
        <v>1</v>
      </c>
      <c r="H278" t="b">
        <v>1</v>
      </c>
      <c r="I278" t="b">
        <v>1</v>
      </c>
      <c r="K278" t="b">
        <v>0</v>
      </c>
      <c r="L278" t="b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B278">
        <v>586</v>
      </c>
      <c r="AC278">
        <v>2</v>
      </c>
      <c r="AD278">
        <v>0.97461774999999995</v>
      </c>
      <c r="AE278">
        <v>0.99991337000000002</v>
      </c>
      <c r="AF278">
        <v>24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-2</v>
      </c>
    </row>
    <row r="279" spans="1:38" x14ac:dyDescent="0.2">
      <c r="A279" s="12">
        <v>2306.00027</v>
      </c>
      <c r="B279" t="str">
        <v>IEEEtran</v>
      </c>
      <c r="C279">
        <v>0</v>
      </c>
      <c r="D279">
        <v>12</v>
      </c>
      <c r="E279">
        <v>0</v>
      </c>
      <c r="G279" t="b">
        <v>1</v>
      </c>
      <c r="H279" t="b">
        <v>0</v>
      </c>
      <c r="I279" t="b">
        <v>1</v>
      </c>
      <c r="K279" t="b">
        <v>0</v>
      </c>
      <c r="L279" t="b">
        <v>0</v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 t="str">
        <v/>
      </c>
      <c r="AH279" t="str">
        <v/>
      </c>
      <c r="AI279" t="str">
        <v/>
      </c>
      <c r="AJ279" t="str">
        <v/>
      </c>
      <c r="AK279" t="str">
        <v/>
      </c>
      <c r="AL279" t="str">
        <v/>
      </c>
    </row>
    <row r="280" spans="1:38" x14ac:dyDescent="0.2">
      <c r="A280" s="12">
        <v>2306.0003099999999</v>
      </c>
      <c r="B280" t="str">
        <v>IEEEtran</v>
      </c>
      <c r="C280">
        <v>0</v>
      </c>
      <c r="D280">
        <v>0</v>
      </c>
      <c r="E280">
        <v>0</v>
      </c>
      <c r="G280" t="b">
        <v>1</v>
      </c>
      <c r="H280" t="b">
        <v>1</v>
      </c>
      <c r="I280" t="b">
        <v>1</v>
      </c>
      <c r="K280" t="b">
        <v>0</v>
      </c>
      <c r="L280" t="b">
        <v>0</v>
      </c>
      <c r="N280">
        <v>0</v>
      </c>
      <c r="O280">
        <v>4296</v>
      </c>
      <c r="P280">
        <v>4202</v>
      </c>
      <c r="Q280">
        <v>0.88697413999999997</v>
      </c>
      <c r="R280">
        <v>0.88944723999999997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-4168</v>
      </c>
      <c r="AA280">
        <v>0</v>
      </c>
      <c r="AB280">
        <v>5266</v>
      </c>
      <c r="AC280">
        <v>2027</v>
      </c>
      <c r="AD280">
        <v>0.86145386999999995</v>
      </c>
      <c r="AE280">
        <v>0.94667053000000001</v>
      </c>
      <c r="AF280">
        <v>22</v>
      </c>
      <c r="AG280">
        <v>8</v>
      </c>
      <c r="AH280">
        <v>0</v>
      </c>
      <c r="AI280">
        <v>0</v>
      </c>
      <c r="AJ280">
        <v>1</v>
      </c>
      <c r="AK280">
        <v>1</v>
      </c>
      <c r="AL280">
        <v>-9</v>
      </c>
    </row>
    <row r="281" spans="1:38" x14ac:dyDescent="0.2">
      <c r="A281" s="12">
        <v>2306.0004100000001</v>
      </c>
      <c r="B281" t="str">
        <v>IEEEtran</v>
      </c>
      <c r="C281">
        <v>0</v>
      </c>
      <c r="D281">
        <v>0</v>
      </c>
      <c r="E281">
        <v>0</v>
      </c>
      <c r="G281" t="b">
        <v>1</v>
      </c>
      <c r="H281" t="b">
        <v>1</v>
      </c>
      <c r="I281" t="b">
        <v>1</v>
      </c>
      <c r="K281" t="b">
        <v>0</v>
      </c>
      <c r="L281" t="b">
        <v>0</v>
      </c>
      <c r="N281">
        <v>0</v>
      </c>
      <c r="O281">
        <v>1</v>
      </c>
      <c r="P281">
        <v>1</v>
      </c>
      <c r="Q281">
        <v>0.99996731999999999</v>
      </c>
      <c r="R281">
        <v>0.99996731999999999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-1</v>
      </c>
      <c r="AA281">
        <v>0</v>
      </c>
      <c r="AB281">
        <v>2726</v>
      </c>
      <c r="AC281">
        <v>858</v>
      </c>
      <c r="AD281">
        <v>0.91091794000000004</v>
      </c>
      <c r="AE281">
        <v>0.97196170000000004</v>
      </c>
      <c r="AF281">
        <v>19</v>
      </c>
      <c r="AG281">
        <v>6</v>
      </c>
      <c r="AH281">
        <v>0</v>
      </c>
      <c r="AI281">
        <v>0</v>
      </c>
      <c r="AJ281">
        <v>1</v>
      </c>
      <c r="AK281">
        <v>1</v>
      </c>
      <c r="AL281">
        <v>5</v>
      </c>
    </row>
    <row r="282" spans="1:38" x14ac:dyDescent="0.2">
      <c r="A282" s="12">
        <v>2306.0014700000002</v>
      </c>
      <c r="B282" t="str">
        <v>IEEEtran</v>
      </c>
      <c r="C282">
        <v>12</v>
      </c>
      <c r="D282">
        <v>12</v>
      </c>
      <c r="E282">
        <v>12</v>
      </c>
      <c r="G282" t="b">
        <v>1</v>
      </c>
      <c r="H282" t="b">
        <v>0</v>
      </c>
      <c r="I282" t="b">
        <v>1</v>
      </c>
      <c r="K282" t="b">
        <v>0</v>
      </c>
      <c r="L282" t="b">
        <v>0</v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 t="str">
        <v/>
      </c>
      <c r="AK282" t="str">
        <v/>
      </c>
      <c r="AL282" t="str">
        <v/>
      </c>
    </row>
    <row r="283" spans="1:38" x14ac:dyDescent="0.2">
      <c r="A283" s="12">
        <v>2306.0014900000001</v>
      </c>
      <c r="B283" t="str">
        <v>IEEEtran</v>
      </c>
      <c r="C283">
        <v>12</v>
      </c>
      <c r="D283">
        <v>12</v>
      </c>
      <c r="E283">
        <v>12</v>
      </c>
      <c r="G283" t="b">
        <v>1</v>
      </c>
      <c r="H283" t="b">
        <v>1</v>
      </c>
      <c r="I283" t="b">
        <v>1</v>
      </c>
      <c r="K283" t="b">
        <v>0</v>
      </c>
      <c r="L283" t="b">
        <v>0</v>
      </c>
      <c r="N283">
        <v>0</v>
      </c>
      <c r="O283">
        <v>496</v>
      </c>
      <c r="P283">
        <v>0</v>
      </c>
      <c r="Q283">
        <v>0.98944365999999995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A283">
        <v>1</v>
      </c>
      <c r="AB283">
        <v>4590</v>
      </c>
      <c r="AC283">
        <v>8</v>
      </c>
      <c r="AD283">
        <v>0.90231132999999997</v>
      </c>
      <c r="AE283">
        <v>0.99982974000000002</v>
      </c>
      <c r="AF283">
        <v>20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-4</v>
      </c>
    </row>
    <row r="284" spans="1:38" x14ac:dyDescent="0.2">
      <c r="A284" s="12">
        <v>2306.0018700000001</v>
      </c>
      <c r="B284" t="str">
        <v>IEEEtran</v>
      </c>
      <c r="C284">
        <v>0</v>
      </c>
      <c r="D284">
        <v>0</v>
      </c>
      <c r="E284">
        <v>0</v>
      </c>
      <c r="G284" t="b">
        <v>1</v>
      </c>
      <c r="H284" t="b">
        <v>1</v>
      </c>
      <c r="I284" t="b">
        <v>1</v>
      </c>
      <c r="K284" t="b">
        <v>0</v>
      </c>
      <c r="L284" t="b">
        <v>0</v>
      </c>
      <c r="N284">
        <v>0</v>
      </c>
      <c r="O284">
        <v>5</v>
      </c>
      <c r="P284">
        <v>5</v>
      </c>
      <c r="Q284">
        <v>0.99986958999999997</v>
      </c>
      <c r="R284">
        <v>0.99986958999999997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A284">
        <v>1</v>
      </c>
      <c r="AB284">
        <v>5802</v>
      </c>
      <c r="AC284">
        <v>1418</v>
      </c>
      <c r="AD284">
        <v>0.84873292</v>
      </c>
      <c r="AE284">
        <v>0.96303055999999998</v>
      </c>
      <c r="AF284">
        <v>22</v>
      </c>
      <c r="AG284">
        <v>4</v>
      </c>
      <c r="AH284">
        <v>0</v>
      </c>
      <c r="AI284">
        <v>0</v>
      </c>
      <c r="AJ284">
        <v>1</v>
      </c>
      <c r="AK284">
        <v>1</v>
      </c>
      <c r="AL284">
        <v>15</v>
      </c>
    </row>
    <row r="285" spans="1:38" x14ac:dyDescent="0.2">
      <c r="A285" s="12">
        <v>2306.00234</v>
      </c>
      <c r="B285" t="str">
        <v>IEEEtran</v>
      </c>
      <c r="C285">
        <v>0</v>
      </c>
      <c r="D285">
        <v>0</v>
      </c>
      <c r="E285">
        <v>0</v>
      </c>
      <c r="G285" t="b">
        <v>1</v>
      </c>
      <c r="H285" t="b">
        <v>1</v>
      </c>
      <c r="I285" t="b">
        <v>1</v>
      </c>
      <c r="K285" t="b">
        <v>0</v>
      </c>
      <c r="L285" t="b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A285">
        <v>1</v>
      </c>
      <c r="AB285">
        <v>565</v>
      </c>
      <c r="AC285">
        <v>148</v>
      </c>
      <c r="AD285">
        <v>0.98067053999999998</v>
      </c>
      <c r="AE285">
        <v>0.99493670999999995</v>
      </c>
      <c r="AF285">
        <v>17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4</v>
      </c>
    </row>
    <row r="286" spans="1:38" x14ac:dyDescent="0.2">
      <c r="A286" s="12">
        <v>2306.0024400000002</v>
      </c>
      <c r="B286" t="str">
        <v>IEEEtran</v>
      </c>
      <c r="C286">
        <v>0</v>
      </c>
      <c r="D286">
        <v>0</v>
      </c>
      <c r="E286">
        <v>0</v>
      </c>
      <c r="G286" t="b">
        <v>1</v>
      </c>
      <c r="H286" t="b">
        <v>1</v>
      </c>
      <c r="I286" t="b">
        <v>1</v>
      </c>
      <c r="K286" t="b">
        <v>0</v>
      </c>
      <c r="L286" t="b">
        <v>1</v>
      </c>
      <c r="N286">
        <v>0</v>
      </c>
      <c r="O286">
        <v>16</v>
      </c>
      <c r="P286">
        <v>16</v>
      </c>
      <c r="Q286">
        <v>0.99935240999999997</v>
      </c>
      <c r="R286">
        <v>0.99935240999999997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A286">
        <v>1</v>
      </c>
      <c r="AB286">
        <v>1754</v>
      </c>
      <c r="AC286">
        <v>335</v>
      </c>
      <c r="AD286">
        <v>0.92901372000000004</v>
      </c>
      <c r="AE286">
        <v>0.98644219</v>
      </c>
      <c r="AF286">
        <v>14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2</v>
      </c>
    </row>
    <row r="287" spans="1:38" x14ac:dyDescent="0.2">
      <c r="A287" s="12">
        <v>2306.0027500000001</v>
      </c>
      <c r="B287" t="str">
        <v>IEEEtran</v>
      </c>
      <c r="C287">
        <v>12</v>
      </c>
      <c r="D287">
        <v>12</v>
      </c>
      <c r="E287">
        <v>12</v>
      </c>
      <c r="G287" t="b">
        <v>1</v>
      </c>
      <c r="H287" t="b">
        <v>1</v>
      </c>
      <c r="I287" t="b">
        <v>1</v>
      </c>
      <c r="K287" t="b">
        <v>0</v>
      </c>
      <c r="L287" t="b">
        <v>0</v>
      </c>
      <c r="N287">
        <v>0</v>
      </c>
      <c r="O287">
        <v>225</v>
      </c>
      <c r="P287">
        <v>1</v>
      </c>
      <c r="Q287">
        <v>0.99679825</v>
      </c>
      <c r="R287">
        <v>0.99998577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1</v>
      </c>
      <c r="AA287">
        <v>0</v>
      </c>
      <c r="AB287">
        <v>11455</v>
      </c>
      <c r="AC287">
        <v>4424</v>
      </c>
      <c r="AD287">
        <v>0.83701143</v>
      </c>
      <c r="AE287">
        <v>0.93705269000000002</v>
      </c>
      <c r="AF287">
        <v>20</v>
      </c>
      <c r="AG287">
        <v>9</v>
      </c>
      <c r="AH287">
        <v>0</v>
      </c>
      <c r="AI287">
        <v>0</v>
      </c>
      <c r="AJ287">
        <v>1</v>
      </c>
      <c r="AK287">
        <v>1</v>
      </c>
      <c r="AL287">
        <v>8</v>
      </c>
    </row>
    <row r="288" spans="1:38" x14ac:dyDescent="0.2">
      <c r="A288" s="12">
        <v>2306.00279</v>
      </c>
      <c r="B288" t="str">
        <v>IEEEtran</v>
      </c>
      <c r="C288">
        <v>12</v>
      </c>
      <c r="D288">
        <v>12</v>
      </c>
      <c r="E288">
        <v>12</v>
      </c>
      <c r="G288" t="b">
        <v>1</v>
      </c>
      <c r="H288" t="b">
        <v>0</v>
      </c>
      <c r="I288" t="b">
        <v>1</v>
      </c>
      <c r="K288" t="b">
        <v>0</v>
      </c>
      <c r="L288" t="b">
        <v>0</v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 t="str">
        <v/>
      </c>
      <c r="AJ288" t="str">
        <v/>
      </c>
      <c r="AK288" t="str">
        <v/>
      </c>
      <c r="AL288" t="str">
        <v/>
      </c>
    </row>
    <row r="289" spans="1:38" x14ac:dyDescent="0.2">
      <c r="A289" s="12">
        <v>2306.0028600000001</v>
      </c>
      <c r="B289" t="str">
        <v>IEEEtran</v>
      </c>
      <c r="C289">
        <v>0</v>
      </c>
      <c r="D289">
        <v>12</v>
      </c>
      <c r="E289">
        <v>0</v>
      </c>
      <c r="G289" t="b">
        <v>1</v>
      </c>
      <c r="H289" t="b">
        <v>0</v>
      </c>
      <c r="I289" t="b">
        <v>1</v>
      </c>
      <c r="K289" t="b">
        <v>0</v>
      </c>
      <c r="L289" t="b">
        <v>0</v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  <c r="AI289" t="str">
        <v/>
      </c>
      <c r="AJ289" t="str">
        <v/>
      </c>
      <c r="AK289" t="str">
        <v/>
      </c>
      <c r="AL289" t="str">
        <v/>
      </c>
    </row>
    <row r="290" spans="1:38" x14ac:dyDescent="0.2">
      <c r="A290" s="12">
        <v>2306.0034300000002</v>
      </c>
      <c r="B290" t="str">
        <v>IEEEtran</v>
      </c>
      <c r="C290">
        <v>0</v>
      </c>
      <c r="D290">
        <v>0</v>
      </c>
      <c r="E290">
        <v>0</v>
      </c>
      <c r="G290" t="b">
        <v>1</v>
      </c>
      <c r="H290" t="b">
        <v>1</v>
      </c>
      <c r="I290" t="b">
        <v>1</v>
      </c>
      <c r="K290" t="b">
        <v>0</v>
      </c>
      <c r="L290" t="b">
        <v>0</v>
      </c>
      <c r="N290">
        <v>0</v>
      </c>
      <c r="O290">
        <v>13</v>
      </c>
      <c r="P290">
        <v>13</v>
      </c>
      <c r="Q290">
        <v>0.99949984999999997</v>
      </c>
      <c r="R290">
        <v>0.99949984999999997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B290">
        <v>13</v>
      </c>
      <c r="AC290">
        <v>11</v>
      </c>
      <c r="AD290">
        <v>0.99949986999999996</v>
      </c>
      <c r="AE290">
        <v>0.99957680999999998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</row>
    <row r="291" spans="1:38" x14ac:dyDescent="0.2">
      <c r="A291" s="12">
        <v>2306.0037200000002</v>
      </c>
      <c r="B291" t="str">
        <v>IEEEtran</v>
      </c>
      <c r="C291">
        <v>0</v>
      </c>
      <c r="D291">
        <v>0</v>
      </c>
      <c r="E291">
        <v>0</v>
      </c>
      <c r="G291" t="b">
        <v>1</v>
      </c>
      <c r="H291" t="b">
        <v>1</v>
      </c>
      <c r="I291" t="b">
        <v>1</v>
      </c>
      <c r="K291" t="b">
        <v>0</v>
      </c>
      <c r="L291" t="b">
        <v>0</v>
      </c>
      <c r="N291">
        <v>0</v>
      </c>
      <c r="O291">
        <v>46</v>
      </c>
      <c r="P291">
        <v>46</v>
      </c>
      <c r="Q291">
        <v>0.99925430000000004</v>
      </c>
      <c r="R291">
        <v>0.99925430000000004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AA291">
        <v>1</v>
      </c>
      <c r="AB291">
        <v>6680</v>
      </c>
      <c r="AC291">
        <v>774</v>
      </c>
      <c r="AD291">
        <v>0.89171138000000005</v>
      </c>
      <c r="AE291">
        <v>0.98745278999999997</v>
      </c>
      <c r="AF291">
        <v>18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-2</v>
      </c>
    </row>
    <row r="292" spans="1:38" x14ac:dyDescent="0.2">
      <c r="A292" s="12">
        <v>2306.0040800000002</v>
      </c>
      <c r="B292" t="str">
        <v>IEEEtran</v>
      </c>
      <c r="C292">
        <v>12</v>
      </c>
      <c r="D292">
        <v>12</v>
      </c>
      <c r="E292">
        <v>12</v>
      </c>
      <c r="G292" t="b">
        <v>1</v>
      </c>
      <c r="H292" t="b">
        <v>1</v>
      </c>
      <c r="I292" t="b">
        <v>1</v>
      </c>
      <c r="K292" t="b">
        <v>0</v>
      </c>
      <c r="L292" t="b">
        <v>0</v>
      </c>
      <c r="N292">
        <v>0</v>
      </c>
      <c r="O292">
        <v>6</v>
      </c>
      <c r="P292">
        <v>6</v>
      </c>
      <c r="Q292">
        <v>0.99977335000000001</v>
      </c>
      <c r="R292">
        <v>0.99977335000000001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-1</v>
      </c>
      <c r="AA292">
        <v>1</v>
      </c>
      <c r="AB292">
        <v>2104</v>
      </c>
      <c r="AC292">
        <v>745</v>
      </c>
      <c r="AD292">
        <v>0.92052279999999997</v>
      </c>
      <c r="AE292">
        <v>0.97185812000000005</v>
      </c>
      <c r="AF292">
        <v>20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-3</v>
      </c>
    </row>
    <row r="293" spans="1:38" x14ac:dyDescent="0.2">
      <c r="A293" s="12">
        <v>2306.0044200000002</v>
      </c>
      <c r="B293" t="str">
        <v>IEEEtran</v>
      </c>
      <c r="C293">
        <v>12</v>
      </c>
      <c r="D293">
        <v>12</v>
      </c>
      <c r="E293">
        <v>12</v>
      </c>
      <c r="G293" t="b">
        <v>1</v>
      </c>
      <c r="H293" t="b">
        <v>1</v>
      </c>
      <c r="I293" t="b">
        <v>1</v>
      </c>
      <c r="K293" t="b">
        <v>0</v>
      </c>
      <c r="L293" t="b">
        <v>0</v>
      </c>
      <c r="N293">
        <v>0</v>
      </c>
      <c r="O293">
        <v>1381</v>
      </c>
      <c r="P293">
        <v>197</v>
      </c>
      <c r="Q293">
        <v>0.96126336000000001</v>
      </c>
      <c r="R293">
        <v>0.99447421000000003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AA293">
        <v>1</v>
      </c>
      <c r="AB293">
        <v>6454</v>
      </c>
      <c r="AC293">
        <v>823</v>
      </c>
      <c r="AD293">
        <v>0.81896720999999995</v>
      </c>
      <c r="AE293">
        <v>0.97691508999999999</v>
      </c>
      <c r="AF293">
        <v>21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-3</v>
      </c>
    </row>
    <row r="294" spans="1:38" x14ac:dyDescent="0.2">
      <c r="A294" s="12">
        <v>2306.0046600000001</v>
      </c>
      <c r="B294" t="str">
        <v>IEEEtran</v>
      </c>
      <c r="C294">
        <v>12</v>
      </c>
      <c r="D294">
        <v>12</v>
      </c>
      <c r="E294">
        <v>12</v>
      </c>
      <c r="G294" t="b">
        <v>1</v>
      </c>
      <c r="H294" t="b">
        <v>0</v>
      </c>
      <c r="I294" t="b">
        <v>1</v>
      </c>
      <c r="K294" t="b">
        <v>0</v>
      </c>
      <c r="L294" t="b">
        <v>0</v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  <c r="AI294" t="str">
        <v/>
      </c>
      <c r="AJ294" t="str">
        <v/>
      </c>
      <c r="AK294" t="str">
        <v/>
      </c>
      <c r="AL294" t="str">
        <v/>
      </c>
    </row>
    <row r="295" spans="1:38" x14ac:dyDescent="0.2">
      <c r="A295" s="12">
        <v>2306.0056300000001</v>
      </c>
      <c r="B295" t="str">
        <v>IEEEtran</v>
      </c>
      <c r="C295">
        <v>12</v>
      </c>
      <c r="D295">
        <v>12</v>
      </c>
      <c r="E295">
        <v>12</v>
      </c>
      <c r="G295" t="b">
        <v>1</v>
      </c>
      <c r="H295" t="b">
        <v>1</v>
      </c>
      <c r="I295" t="b">
        <v>1</v>
      </c>
      <c r="K295" t="b">
        <v>0</v>
      </c>
      <c r="L295" t="b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 x14ac:dyDescent="0.2">
      <c r="A296" s="12">
        <v>2306.00675</v>
      </c>
      <c r="B296" t="str">
        <v>IEEEtran</v>
      </c>
      <c r="C296">
        <v>12</v>
      </c>
      <c r="D296">
        <v>12</v>
      </c>
      <c r="E296">
        <v>12</v>
      </c>
      <c r="G296" t="b">
        <v>1</v>
      </c>
      <c r="H296" t="b">
        <v>1</v>
      </c>
      <c r="I296" t="b">
        <v>1</v>
      </c>
      <c r="K296" t="b">
        <v>0</v>
      </c>
      <c r="L296" t="b">
        <v>0</v>
      </c>
      <c r="N296">
        <v>0</v>
      </c>
      <c r="O296">
        <v>46</v>
      </c>
      <c r="P296">
        <v>4</v>
      </c>
      <c r="Q296">
        <v>0.99867300999999997</v>
      </c>
      <c r="R296">
        <v>0.99988460999999995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AA296">
        <v>0</v>
      </c>
      <c r="AB296">
        <v>7442</v>
      </c>
      <c r="AC296">
        <v>1869</v>
      </c>
      <c r="AD296">
        <v>0.78532279000000005</v>
      </c>
      <c r="AE296">
        <v>0.94608550000000002</v>
      </c>
      <c r="AF296">
        <v>23</v>
      </c>
      <c r="AG296">
        <v>3</v>
      </c>
      <c r="AH296">
        <v>0</v>
      </c>
      <c r="AI296">
        <v>0</v>
      </c>
      <c r="AJ296">
        <v>1</v>
      </c>
      <c r="AK296">
        <v>1</v>
      </c>
      <c r="AL296">
        <v>2</v>
      </c>
    </row>
    <row r="297" spans="1:38" x14ac:dyDescent="0.2">
      <c r="A297" s="12">
        <v>2306.0068099999999</v>
      </c>
      <c r="B297" t="str">
        <v>IEEEtran</v>
      </c>
      <c r="C297">
        <v>0</v>
      </c>
      <c r="D297">
        <v>0</v>
      </c>
      <c r="E297">
        <v>0</v>
      </c>
      <c r="G297" t="b">
        <v>1</v>
      </c>
      <c r="H297" t="b">
        <v>1</v>
      </c>
      <c r="I297" t="b">
        <v>1</v>
      </c>
      <c r="K297" t="b">
        <v>0</v>
      </c>
      <c r="L297" t="b">
        <v>0</v>
      </c>
      <c r="N297">
        <v>0</v>
      </c>
      <c r="O297">
        <v>1108</v>
      </c>
      <c r="P297">
        <v>84</v>
      </c>
      <c r="Q297">
        <v>0.97189029999999998</v>
      </c>
      <c r="R297">
        <v>0.99786894000000004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-1</v>
      </c>
      <c r="AA297">
        <v>1</v>
      </c>
      <c r="AB297">
        <v>3442</v>
      </c>
      <c r="AC297">
        <v>608</v>
      </c>
      <c r="AD297">
        <v>0.91267726999999998</v>
      </c>
      <c r="AE297">
        <v>0.98457517999999999</v>
      </c>
      <c r="AF297">
        <v>20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 x14ac:dyDescent="0.2">
      <c r="A298" s="12">
        <v>2306.0071699999999</v>
      </c>
      <c r="B298" t="str">
        <v>IEEEtran</v>
      </c>
      <c r="C298">
        <v>0</v>
      </c>
      <c r="D298">
        <v>0</v>
      </c>
      <c r="E298">
        <v>0</v>
      </c>
      <c r="G298" t="b">
        <v>1</v>
      </c>
      <c r="H298" t="b">
        <v>1</v>
      </c>
      <c r="I298" t="b">
        <v>1</v>
      </c>
      <c r="K298" t="b">
        <v>0</v>
      </c>
      <c r="L298" t="b">
        <v>0</v>
      </c>
      <c r="N298">
        <v>0</v>
      </c>
      <c r="O298">
        <v>91</v>
      </c>
      <c r="P298">
        <v>91</v>
      </c>
      <c r="Q298">
        <v>0.99755534000000001</v>
      </c>
      <c r="R298">
        <v>0.99755534000000001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B298">
        <v>2528</v>
      </c>
      <c r="AC298">
        <v>1431</v>
      </c>
      <c r="AD298">
        <v>0.93208683000000003</v>
      </c>
      <c r="AE298">
        <v>0.96155705999999996</v>
      </c>
      <c r="AF298">
        <v>18</v>
      </c>
      <c r="AG298">
        <v>2</v>
      </c>
      <c r="AH298">
        <v>0</v>
      </c>
      <c r="AI298">
        <v>0</v>
      </c>
      <c r="AJ298">
        <v>1</v>
      </c>
      <c r="AK298">
        <v>1</v>
      </c>
      <c r="AL298">
        <v>0</v>
      </c>
    </row>
    <row r="299" spans="1:38" x14ac:dyDescent="0.2">
      <c r="A299" s="12">
        <v>2306.0084400000001</v>
      </c>
      <c r="B299" t="str">
        <v>IEEEtran</v>
      </c>
      <c r="C299">
        <v>0</v>
      </c>
      <c r="D299">
        <v>0</v>
      </c>
      <c r="E299">
        <v>0</v>
      </c>
      <c r="G299" t="b">
        <v>1</v>
      </c>
      <c r="H299" t="b">
        <v>1</v>
      </c>
      <c r="I299" t="b">
        <v>1</v>
      </c>
      <c r="K299" t="b">
        <v>0</v>
      </c>
      <c r="L299" t="b">
        <v>0</v>
      </c>
      <c r="N299">
        <v>0</v>
      </c>
      <c r="O299">
        <v>4</v>
      </c>
      <c r="P299">
        <v>4</v>
      </c>
      <c r="Q299">
        <v>0.99981997</v>
      </c>
      <c r="R299">
        <v>0.99981997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</v>
      </c>
      <c r="AA299">
        <v>0</v>
      </c>
      <c r="AB299">
        <v>1776</v>
      </c>
      <c r="AC299">
        <v>107</v>
      </c>
      <c r="AD299">
        <v>0.92005402000000003</v>
      </c>
      <c r="AE299">
        <v>0.99518342999999998</v>
      </c>
      <c r="AF299">
        <v>22</v>
      </c>
      <c r="AG299">
        <v>1</v>
      </c>
      <c r="AH299">
        <v>0</v>
      </c>
      <c r="AI299">
        <v>0</v>
      </c>
      <c r="AJ299">
        <v>1</v>
      </c>
      <c r="AK299">
        <v>1</v>
      </c>
      <c r="AL299">
        <v>-4</v>
      </c>
    </row>
    <row r="300" spans="1:38" x14ac:dyDescent="0.2">
      <c r="A300" s="12">
        <v>2306.0109200000002</v>
      </c>
      <c r="B300" t="str">
        <v>IEEEtran</v>
      </c>
      <c r="C300">
        <v>0</v>
      </c>
      <c r="D300">
        <v>12</v>
      </c>
      <c r="E300">
        <v>12</v>
      </c>
      <c r="G300" t="b">
        <v>1</v>
      </c>
      <c r="H300" t="b">
        <v>0</v>
      </c>
      <c r="I300" t="b">
        <v>1</v>
      </c>
      <c r="K300" t="b">
        <v>0</v>
      </c>
      <c r="L300" t="b">
        <v>0</v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  <c r="AF300" t="str">
        <v/>
      </c>
      <c r="AG300" t="str">
        <v/>
      </c>
      <c r="AH300" t="str">
        <v/>
      </c>
      <c r="AI300" t="str">
        <v/>
      </c>
      <c r="AJ300" t="str">
        <v/>
      </c>
      <c r="AK300" t="str">
        <v/>
      </c>
      <c r="AL300" t="str">
        <v/>
      </c>
    </row>
    <row r="301" spans="1:38" x14ac:dyDescent="0.2">
      <c r="A301" s="12">
        <v>2306.0206199999998</v>
      </c>
      <c r="B301" t="str">
        <v>IEEEtran</v>
      </c>
      <c r="C301">
        <v>0</v>
      </c>
      <c r="D301">
        <v>0</v>
      </c>
      <c r="E301">
        <v>0</v>
      </c>
      <c r="G301" t="b">
        <v>1</v>
      </c>
      <c r="H301" t="b">
        <v>1</v>
      </c>
      <c r="I301" t="b">
        <v>1</v>
      </c>
      <c r="K301" t="b">
        <v>0</v>
      </c>
      <c r="L301" t="b">
        <v>0</v>
      </c>
      <c r="N301">
        <v>0</v>
      </c>
      <c r="O301">
        <v>47</v>
      </c>
      <c r="P301">
        <v>47</v>
      </c>
      <c r="Q301">
        <v>0.99705569000000005</v>
      </c>
      <c r="R301">
        <v>0.99705569000000005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B301">
        <v>1146</v>
      </c>
      <c r="AC301">
        <v>54</v>
      </c>
      <c r="AD301">
        <v>0.92821798</v>
      </c>
      <c r="AE301">
        <v>0.99661759999999999</v>
      </c>
      <c r="AF301">
        <v>18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</v>
      </c>
    </row>
    <row r="302" spans="1:38" x14ac:dyDescent="0.2">
      <c r="A302" s="12">
        <v>2306.0215600000001</v>
      </c>
      <c r="B302" t="str">
        <v>IEEEtran</v>
      </c>
      <c r="C302">
        <v>12</v>
      </c>
      <c r="D302">
        <v>12</v>
      </c>
      <c r="E302">
        <v>12</v>
      </c>
      <c r="G302" t="b">
        <v>1</v>
      </c>
      <c r="H302" t="b">
        <v>0</v>
      </c>
      <c r="I302" t="b">
        <v>1</v>
      </c>
      <c r="K302" t="b">
        <v>0</v>
      </c>
      <c r="L302" t="b">
        <v>0</v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  <c r="AI302" t="str">
        <v/>
      </c>
      <c r="AJ302" t="str">
        <v/>
      </c>
      <c r="AK302" t="str">
        <v/>
      </c>
      <c r="AL302" t="str">
        <v/>
      </c>
    </row>
    <row r="303" spans="1:38" x14ac:dyDescent="0.2">
      <c r="A303" s="12">
        <v>2306.1050300000002</v>
      </c>
      <c r="B303" t="str">
        <v>IEEEtran</v>
      </c>
      <c r="C303">
        <v>12</v>
      </c>
      <c r="D303">
        <v>12</v>
      </c>
      <c r="E303">
        <v>12</v>
      </c>
      <c r="G303" t="b">
        <v>1</v>
      </c>
      <c r="H303" t="b">
        <v>0</v>
      </c>
      <c r="I303" t="b">
        <v>1</v>
      </c>
      <c r="K303" t="b">
        <v>0</v>
      </c>
      <c r="L303" t="b">
        <v>0</v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F303" t="str">
        <v/>
      </c>
      <c r="AG303" t="str">
        <v/>
      </c>
      <c r="AH303" t="str">
        <v/>
      </c>
      <c r="AI303" t="str">
        <v/>
      </c>
      <c r="AJ303" t="str">
        <v/>
      </c>
      <c r="AK303" t="str">
        <v/>
      </c>
      <c r="AL303" t="str">
        <v/>
      </c>
    </row>
    <row r="304" spans="1:38" x14ac:dyDescent="0.2">
      <c r="A304" s="12">
        <v>2306.1758300000001</v>
      </c>
      <c r="B304" t="str">
        <v>IEEEtran</v>
      </c>
      <c r="C304">
        <v>0</v>
      </c>
      <c r="D304">
        <v>0</v>
      </c>
      <c r="E304">
        <v>0</v>
      </c>
      <c r="G304" t="b">
        <v>1</v>
      </c>
      <c r="H304" t="b">
        <v>1</v>
      </c>
      <c r="I304" t="b">
        <v>1</v>
      </c>
      <c r="K304" t="b">
        <v>0</v>
      </c>
      <c r="L304" t="b">
        <v>0</v>
      </c>
      <c r="N304">
        <v>0</v>
      </c>
      <c r="O304">
        <v>15</v>
      </c>
      <c r="P304">
        <v>15</v>
      </c>
      <c r="Q304">
        <v>0.99924718000000001</v>
      </c>
      <c r="R304">
        <v>0.99924718000000001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A304">
        <v>1</v>
      </c>
      <c r="AB304">
        <v>1530</v>
      </c>
      <c r="AC304">
        <v>334</v>
      </c>
      <c r="AD304">
        <v>0.92321975000000001</v>
      </c>
      <c r="AE304">
        <v>0.98323881999999996</v>
      </c>
      <c r="AF304">
        <v>22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</row>
    <row r="305" spans="1:38" x14ac:dyDescent="0.2">
      <c r="A305" s="12">
        <v>2306.0016000000001</v>
      </c>
      <c r="B305" t="str">
        <v>INTERSPEECH2023</v>
      </c>
      <c r="C305">
        <v>0</v>
      </c>
      <c r="D305">
        <v>0</v>
      </c>
      <c r="E305">
        <v>0</v>
      </c>
      <c r="G305" t="b">
        <v>1</v>
      </c>
      <c r="H305" t="b">
        <v>1</v>
      </c>
      <c r="I305" t="b">
        <v>1</v>
      </c>
      <c r="K305" t="b">
        <v>0</v>
      </c>
      <c r="L305" t="b">
        <v>0</v>
      </c>
      <c r="N305">
        <v>0</v>
      </c>
      <c r="O305">
        <v>378</v>
      </c>
      <c r="P305">
        <v>6</v>
      </c>
      <c r="Q305">
        <v>0.98436659999999998</v>
      </c>
      <c r="R305">
        <v>0.99975185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A305">
        <v>1</v>
      </c>
      <c r="AB305">
        <v>4419</v>
      </c>
      <c r="AC305">
        <v>5</v>
      </c>
      <c r="AD305">
        <v>0.81726076999999997</v>
      </c>
      <c r="AE305">
        <v>0.99979322999999998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</v>
      </c>
    </row>
    <row r="306" spans="1:38" x14ac:dyDescent="0.2">
      <c r="A306" s="12">
        <v>2306.0020300000001</v>
      </c>
      <c r="B306" t="str">
        <v>INTERSPEECH2023</v>
      </c>
      <c r="C306">
        <v>0</v>
      </c>
      <c r="D306">
        <v>0</v>
      </c>
      <c r="E306">
        <v>0</v>
      </c>
      <c r="G306" t="b">
        <v>1</v>
      </c>
      <c r="H306" t="b">
        <v>1</v>
      </c>
      <c r="I306" t="b">
        <v>1</v>
      </c>
      <c r="K306" t="b">
        <v>0</v>
      </c>
      <c r="L306" t="b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AA306">
        <v>1</v>
      </c>
      <c r="AB306">
        <v>2514</v>
      </c>
      <c r="AC306">
        <v>754</v>
      </c>
      <c r="AD306">
        <v>0.89631278999999997</v>
      </c>
      <c r="AE306">
        <v>0.96890209000000005</v>
      </c>
      <c r="AF306">
        <v>4</v>
      </c>
      <c r="AG306">
        <v>4</v>
      </c>
      <c r="AH306">
        <v>0</v>
      </c>
      <c r="AI306">
        <v>0</v>
      </c>
      <c r="AJ306">
        <v>1</v>
      </c>
      <c r="AK306">
        <v>1</v>
      </c>
      <c r="AL306">
        <v>6</v>
      </c>
    </row>
    <row r="307" spans="1:38" x14ac:dyDescent="0.2">
      <c r="A307" s="12">
        <v>2306.0033100000001</v>
      </c>
      <c r="B307" t="str">
        <v>INTERSPEECH2023</v>
      </c>
      <c r="C307">
        <v>12</v>
      </c>
      <c r="D307">
        <v>12</v>
      </c>
      <c r="E307">
        <v>12</v>
      </c>
      <c r="G307" t="b">
        <v>1</v>
      </c>
      <c r="H307" t="b">
        <v>1</v>
      </c>
      <c r="I307" t="b">
        <v>1</v>
      </c>
      <c r="K307" t="b">
        <v>0</v>
      </c>
      <c r="L307" t="b">
        <v>0</v>
      </c>
      <c r="N307">
        <v>0</v>
      </c>
      <c r="O307">
        <v>31</v>
      </c>
      <c r="P307">
        <v>7</v>
      </c>
      <c r="Q307">
        <v>0.99840468999999998</v>
      </c>
      <c r="R307">
        <v>0.99963977000000004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>
        <v>1</v>
      </c>
      <c r="AB307">
        <v>4091</v>
      </c>
      <c r="AC307">
        <v>638</v>
      </c>
      <c r="AD307">
        <v>0.78960090999999999</v>
      </c>
      <c r="AE307">
        <v>0.96718782000000003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12</v>
      </c>
    </row>
    <row r="308" spans="1:38" x14ac:dyDescent="0.2">
      <c r="A308" s="12">
        <v>2306.0048900000002</v>
      </c>
      <c r="B308" t="str">
        <v>INTERSPEECH2023</v>
      </c>
      <c r="C308">
        <v>12</v>
      </c>
      <c r="D308">
        <v>12</v>
      </c>
      <c r="E308">
        <v>12</v>
      </c>
      <c r="G308" t="b">
        <v>1</v>
      </c>
      <c r="H308" t="b">
        <v>1</v>
      </c>
      <c r="I308" t="b">
        <v>1</v>
      </c>
      <c r="K308" t="b">
        <v>0</v>
      </c>
      <c r="L308" t="b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A308">
        <v>1</v>
      </c>
      <c r="AB308">
        <v>849</v>
      </c>
      <c r="AC308">
        <v>3</v>
      </c>
      <c r="AD308">
        <v>0.94833252000000001</v>
      </c>
      <c r="AE308">
        <v>0.99981743000000001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</v>
      </c>
    </row>
    <row r="309" spans="1:38" x14ac:dyDescent="0.2">
      <c r="A309" s="12">
        <v>2306.0003000000002</v>
      </c>
      <c r="B309" t="str">
        <v>iopart</v>
      </c>
      <c r="C309">
        <v>12</v>
      </c>
      <c r="D309">
        <v>12</v>
      </c>
      <c r="E309">
        <v>12</v>
      </c>
      <c r="G309" t="b">
        <v>0</v>
      </c>
      <c r="H309" t="b">
        <v>0</v>
      </c>
      <c r="I309" t="b">
        <v>0</v>
      </c>
      <c r="K309" t="b">
        <v>0</v>
      </c>
      <c r="L309" t="b">
        <v>0</v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  <c r="AI309" t="str">
        <v/>
      </c>
      <c r="AJ309" t="str">
        <v/>
      </c>
      <c r="AK309" t="str">
        <v/>
      </c>
      <c r="AL309" t="str">
        <v/>
      </c>
    </row>
    <row r="310" spans="1:38" x14ac:dyDescent="0.2">
      <c r="A310" s="12">
        <v>2306.0048999999999</v>
      </c>
      <c r="B310" t="str">
        <v>iopart</v>
      </c>
      <c r="C310">
        <v>12</v>
      </c>
      <c r="D310">
        <v>12</v>
      </c>
      <c r="E310">
        <v>12</v>
      </c>
      <c r="G310" t="b">
        <v>0</v>
      </c>
      <c r="H310" t="b">
        <v>0</v>
      </c>
      <c r="I310" t="b">
        <v>0</v>
      </c>
      <c r="K310" t="b">
        <v>0</v>
      </c>
      <c r="L310" t="b">
        <v>0</v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  <c r="AF310" t="str">
        <v/>
      </c>
      <c r="AG310" t="str">
        <v/>
      </c>
      <c r="AH310" t="str">
        <v/>
      </c>
      <c r="AI310" t="str">
        <v/>
      </c>
      <c r="AJ310" t="str">
        <v/>
      </c>
      <c r="AK310" t="str">
        <v/>
      </c>
      <c r="AL310" t="str">
        <v/>
      </c>
    </row>
    <row r="311" spans="1:38" x14ac:dyDescent="0.2">
      <c r="A311" s="12">
        <v>2306.0151500000002</v>
      </c>
      <c r="B311" t="str">
        <v>iopart</v>
      </c>
      <c r="C311">
        <v>0</v>
      </c>
      <c r="D311">
        <v>0</v>
      </c>
      <c r="E311">
        <v>0</v>
      </c>
      <c r="G311" t="b">
        <v>1</v>
      </c>
      <c r="H311" t="b">
        <v>1</v>
      </c>
      <c r="I311" t="b">
        <v>1</v>
      </c>
      <c r="K311" t="b">
        <v>0</v>
      </c>
      <c r="L311" t="b">
        <v>0</v>
      </c>
      <c r="N311">
        <v>0</v>
      </c>
      <c r="O311">
        <v>28</v>
      </c>
      <c r="P311">
        <v>28</v>
      </c>
      <c r="Q311">
        <v>0.99961836999999998</v>
      </c>
      <c r="R311">
        <v>0.99961836999999998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AA311">
        <v>0</v>
      </c>
      <c r="AB311">
        <v>384</v>
      </c>
      <c r="AC311">
        <v>220</v>
      </c>
      <c r="AD311">
        <v>0.99476640000000005</v>
      </c>
      <c r="AE311">
        <v>0.99700158000000005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3</v>
      </c>
    </row>
    <row r="312" spans="1:38" x14ac:dyDescent="0.2">
      <c r="A312" s="12">
        <v>2306.0016500000002</v>
      </c>
      <c r="B312" t="str">
        <v>jfm</v>
      </c>
      <c r="C312">
        <v>0</v>
      </c>
      <c r="D312">
        <v>0</v>
      </c>
      <c r="E312">
        <v>12</v>
      </c>
      <c r="G312" t="b">
        <v>1</v>
      </c>
      <c r="H312" t="b">
        <v>1</v>
      </c>
      <c r="I312" t="b">
        <v>1</v>
      </c>
      <c r="K312" t="b">
        <v>0</v>
      </c>
      <c r="L312" t="b">
        <v>0</v>
      </c>
      <c r="N312">
        <v>1</v>
      </c>
      <c r="O312">
        <v>8658</v>
      </c>
      <c r="P312">
        <v>5029</v>
      </c>
      <c r="Q312">
        <v>0.83511398000000003</v>
      </c>
      <c r="R312">
        <v>0.90422594000000001</v>
      </c>
      <c r="S312">
        <v>1</v>
      </c>
      <c r="T312">
        <v>25</v>
      </c>
      <c r="U312">
        <v>0</v>
      </c>
      <c r="V312">
        <v>0</v>
      </c>
      <c r="W312">
        <v>1</v>
      </c>
      <c r="X312">
        <v>1</v>
      </c>
      <c r="Y312">
        <v>-2672</v>
      </c>
      <c r="AA312">
        <v>0</v>
      </c>
      <c r="AB312">
        <v>4557</v>
      </c>
      <c r="AC312">
        <v>3271</v>
      </c>
      <c r="AD312">
        <v>0.91616998000000005</v>
      </c>
      <c r="AE312">
        <v>0.93982708000000004</v>
      </c>
      <c r="AF312">
        <v>0</v>
      </c>
      <c r="AG312">
        <v>25</v>
      </c>
      <c r="AH312">
        <v>0</v>
      </c>
      <c r="AI312">
        <v>0</v>
      </c>
      <c r="AJ312">
        <v>1</v>
      </c>
      <c r="AK312">
        <v>1</v>
      </c>
      <c r="AL312">
        <v>1851</v>
      </c>
    </row>
    <row r="313" spans="1:38" x14ac:dyDescent="0.2">
      <c r="A313" s="12">
        <v>2306.0000300000002</v>
      </c>
      <c r="B313" t="str">
        <v>jmlr</v>
      </c>
      <c r="C313">
        <v>12</v>
      </c>
      <c r="D313">
        <v>12</v>
      </c>
      <c r="E313">
        <v>12</v>
      </c>
      <c r="G313" t="b">
        <v>1</v>
      </c>
      <c r="H313" t="b">
        <v>1</v>
      </c>
      <c r="I313" t="b">
        <v>1</v>
      </c>
      <c r="K313" t="b">
        <v>0</v>
      </c>
      <c r="L313" t="b">
        <v>0</v>
      </c>
      <c r="N313">
        <v>0</v>
      </c>
      <c r="O313">
        <v>31</v>
      </c>
      <c r="P313">
        <v>31</v>
      </c>
      <c r="Q313">
        <v>0.99938369000000005</v>
      </c>
      <c r="R313">
        <v>0.99938369000000005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B313">
        <v>16</v>
      </c>
      <c r="AC313">
        <v>16</v>
      </c>
      <c r="AD313">
        <v>0.99968190000000001</v>
      </c>
      <c r="AE313">
        <v>0.99968190000000001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 x14ac:dyDescent="0.2">
      <c r="A314" s="12">
        <v>2306.0002599999998</v>
      </c>
      <c r="B314" t="str">
        <v>jmlr</v>
      </c>
      <c r="C314">
        <v>12</v>
      </c>
      <c r="D314">
        <v>12</v>
      </c>
      <c r="E314">
        <v>12</v>
      </c>
      <c r="G314" t="b">
        <v>1</v>
      </c>
      <c r="H314" t="b">
        <v>1</v>
      </c>
      <c r="I314" t="b">
        <v>1</v>
      </c>
      <c r="K314" t="b">
        <v>0</v>
      </c>
      <c r="L314" t="b">
        <v>0</v>
      </c>
      <c r="N314">
        <v>0</v>
      </c>
      <c r="O314">
        <v>102</v>
      </c>
      <c r="P314">
        <v>102</v>
      </c>
      <c r="Q314">
        <v>0.99760163999999996</v>
      </c>
      <c r="R314">
        <v>0.99760163999999996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A314">
        <v>1</v>
      </c>
      <c r="AB314">
        <v>3744</v>
      </c>
      <c r="AC314">
        <v>2021</v>
      </c>
      <c r="AD314">
        <v>0.91196595000000003</v>
      </c>
      <c r="AE314">
        <v>0.95247948000000004</v>
      </c>
      <c r="AF314">
        <v>23</v>
      </c>
      <c r="AG314">
        <v>6</v>
      </c>
      <c r="AH314">
        <v>0</v>
      </c>
      <c r="AI314">
        <v>0</v>
      </c>
      <c r="AJ314">
        <v>0</v>
      </c>
      <c r="AK314">
        <v>0</v>
      </c>
      <c r="AL314">
        <v>-11</v>
      </c>
    </row>
    <row r="315" spans="1:38" x14ac:dyDescent="0.2">
      <c r="A315" s="12">
        <v>2306.0003900000002</v>
      </c>
      <c r="B315" t="str">
        <v>jpconf</v>
      </c>
      <c r="C315">
        <v>12</v>
      </c>
      <c r="D315">
        <v>12</v>
      </c>
      <c r="E315">
        <v>12</v>
      </c>
      <c r="G315" t="b">
        <v>1</v>
      </c>
      <c r="H315" t="b">
        <v>1</v>
      </c>
      <c r="I315" t="b">
        <v>1</v>
      </c>
      <c r="K315" t="b">
        <v>0</v>
      </c>
      <c r="L315" t="b">
        <v>0</v>
      </c>
      <c r="N315">
        <v>0</v>
      </c>
      <c r="O315">
        <v>60</v>
      </c>
      <c r="P315">
        <v>60</v>
      </c>
      <c r="Q315">
        <v>0.99819303999999998</v>
      </c>
      <c r="R315">
        <v>0.99819303999999998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0</v>
      </c>
      <c r="AB315">
        <v>38</v>
      </c>
      <c r="AC315">
        <v>38</v>
      </c>
      <c r="AD315">
        <v>0.99885562999999999</v>
      </c>
      <c r="AE315">
        <v>0.99885562999999999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1</v>
      </c>
    </row>
    <row r="316" spans="1:38" x14ac:dyDescent="0.2">
      <c r="A316" s="12">
        <v>2306.0043099999998</v>
      </c>
      <c r="B316" t="str">
        <v>lipics-v2021</v>
      </c>
      <c r="C316">
        <v>0</v>
      </c>
      <c r="D316">
        <v>0</v>
      </c>
      <c r="E316">
        <v>0</v>
      </c>
      <c r="G316" t="b">
        <v>1</v>
      </c>
      <c r="H316" t="b">
        <v>1</v>
      </c>
      <c r="I316" t="b">
        <v>1</v>
      </c>
      <c r="K316" t="b">
        <v>0</v>
      </c>
      <c r="L316" t="b">
        <v>0</v>
      </c>
      <c r="N316">
        <v>0</v>
      </c>
      <c r="O316">
        <v>3305</v>
      </c>
      <c r="P316">
        <v>227</v>
      </c>
      <c r="Q316">
        <v>0.96070341000000004</v>
      </c>
      <c r="R316">
        <v>0.99730096000000001</v>
      </c>
      <c r="S316">
        <v>2</v>
      </c>
      <c r="T316">
        <v>3</v>
      </c>
      <c r="U316">
        <v>0</v>
      </c>
      <c r="V316">
        <v>0</v>
      </c>
      <c r="W316">
        <v>0</v>
      </c>
      <c r="X316">
        <v>1</v>
      </c>
      <c r="Y316">
        <v>1</v>
      </c>
      <c r="AA316">
        <v>0</v>
      </c>
      <c r="AB316">
        <v>2455</v>
      </c>
      <c r="AC316">
        <v>233</v>
      </c>
      <c r="AD316">
        <v>0.97081063999999995</v>
      </c>
      <c r="AE316">
        <v>0.99722968999999995</v>
      </c>
      <c r="AF316">
        <v>2</v>
      </c>
      <c r="AG316">
        <v>3</v>
      </c>
      <c r="AH316">
        <v>0</v>
      </c>
      <c r="AI316">
        <v>0</v>
      </c>
      <c r="AJ316">
        <v>0</v>
      </c>
      <c r="AK316">
        <v>1</v>
      </c>
      <c r="AL316">
        <v>3</v>
      </c>
    </row>
    <row r="317" spans="1:38" x14ac:dyDescent="0.2">
      <c r="A317" s="12">
        <v>2306.0088599999999</v>
      </c>
      <c r="B317" t="str">
        <v>lipics-v2021</v>
      </c>
      <c r="C317">
        <v>12</v>
      </c>
      <c r="D317">
        <v>12</v>
      </c>
      <c r="E317">
        <v>12</v>
      </c>
      <c r="G317" t="b">
        <v>1</v>
      </c>
      <c r="H317" t="b">
        <v>1</v>
      </c>
      <c r="I317" t="b">
        <v>1</v>
      </c>
      <c r="K317" t="b">
        <v>0</v>
      </c>
      <c r="L317" t="b">
        <v>0</v>
      </c>
      <c r="N317">
        <v>0</v>
      </c>
      <c r="O317">
        <v>177</v>
      </c>
      <c r="P317">
        <v>1</v>
      </c>
      <c r="Q317">
        <v>0.99337971000000003</v>
      </c>
      <c r="R317">
        <v>0.99996260000000003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AA317">
        <v>0</v>
      </c>
      <c r="AB317">
        <v>177</v>
      </c>
      <c r="AC317">
        <v>1</v>
      </c>
      <c r="AD317">
        <v>0.99337971000000003</v>
      </c>
      <c r="AE317">
        <v>0.99996260000000003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</row>
    <row r="318" spans="1:38" x14ac:dyDescent="0.2">
      <c r="A318" s="12">
        <v>2306.0000399999999</v>
      </c>
      <c r="B318" t="str">
        <v>llncs</v>
      </c>
      <c r="C318">
        <v>0</v>
      </c>
      <c r="D318">
        <v>0</v>
      </c>
      <c r="E318">
        <v>0</v>
      </c>
      <c r="G318" t="b">
        <v>1</v>
      </c>
      <c r="H318" t="b">
        <v>1</v>
      </c>
      <c r="I318" t="b">
        <v>1</v>
      </c>
      <c r="K318" t="b">
        <v>0</v>
      </c>
      <c r="L318" t="b">
        <v>0</v>
      </c>
      <c r="N318">
        <v>0</v>
      </c>
      <c r="O318">
        <v>2</v>
      </c>
      <c r="P318">
        <v>2</v>
      </c>
      <c r="Q318">
        <v>0.99997316000000003</v>
      </c>
      <c r="R318">
        <v>0.99997316000000003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B318">
        <v>8</v>
      </c>
      <c r="AC318">
        <v>4</v>
      </c>
      <c r="AD318">
        <v>0.99989265000000005</v>
      </c>
      <c r="AE318">
        <v>0.99994632000000006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</v>
      </c>
    </row>
    <row r="319" spans="1:38" x14ac:dyDescent="0.2">
      <c r="A319" s="12">
        <v>2306.00047</v>
      </c>
      <c r="B319" t="str">
        <v>llncs</v>
      </c>
      <c r="C319">
        <v>0</v>
      </c>
      <c r="D319">
        <v>0</v>
      </c>
      <c r="E319">
        <v>0</v>
      </c>
      <c r="G319" t="b">
        <v>1</v>
      </c>
      <c r="H319" t="b">
        <v>1</v>
      </c>
      <c r="I319" t="b">
        <v>1</v>
      </c>
      <c r="K319" t="b">
        <v>0</v>
      </c>
      <c r="L319" t="b">
        <v>0</v>
      </c>
      <c r="N319">
        <v>0</v>
      </c>
      <c r="O319">
        <v>7</v>
      </c>
      <c r="P319">
        <v>7</v>
      </c>
      <c r="Q319">
        <v>0.99971885000000005</v>
      </c>
      <c r="R319">
        <v>0.99971885000000005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A319">
        <v>1</v>
      </c>
      <c r="AB319">
        <v>5949</v>
      </c>
      <c r="AC319">
        <v>2423</v>
      </c>
      <c r="AD319">
        <v>0.76106514999999997</v>
      </c>
      <c r="AE319">
        <v>0.90268294999999998</v>
      </c>
      <c r="AF319">
        <v>5</v>
      </c>
      <c r="AG319">
        <v>6</v>
      </c>
      <c r="AH319">
        <v>0</v>
      </c>
      <c r="AI319">
        <v>0</v>
      </c>
      <c r="AJ319">
        <v>0</v>
      </c>
      <c r="AK319">
        <v>0</v>
      </c>
      <c r="AL319">
        <v>-42</v>
      </c>
    </row>
    <row r="320" spans="1:38" x14ac:dyDescent="0.2">
      <c r="A320" s="12">
        <v>2306.0010400000001</v>
      </c>
      <c r="B320" t="str">
        <v>llncs</v>
      </c>
      <c r="C320">
        <v>0</v>
      </c>
      <c r="D320">
        <v>0</v>
      </c>
      <c r="E320">
        <v>0</v>
      </c>
      <c r="G320" t="b">
        <v>1</v>
      </c>
      <c r="H320" t="b">
        <v>1</v>
      </c>
      <c r="I320" t="b">
        <v>1</v>
      </c>
      <c r="K320" t="b">
        <v>0</v>
      </c>
      <c r="L320" t="b">
        <v>0</v>
      </c>
      <c r="N320">
        <v>0</v>
      </c>
      <c r="O320">
        <v>8</v>
      </c>
      <c r="P320">
        <v>8</v>
      </c>
      <c r="Q320">
        <v>0.99978224000000004</v>
      </c>
      <c r="R320">
        <v>0.99978224000000004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B320">
        <v>9</v>
      </c>
      <c r="AC320">
        <v>9</v>
      </c>
      <c r="AD320">
        <v>0.99975502000000005</v>
      </c>
      <c r="AE320">
        <v>0.99975502000000005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-1</v>
      </c>
    </row>
    <row r="321" spans="1:38" x14ac:dyDescent="0.2">
      <c r="A321" s="12">
        <v>2306.0041999999999</v>
      </c>
      <c r="B321" t="str">
        <v>llncs</v>
      </c>
      <c r="C321">
        <v>12</v>
      </c>
      <c r="D321">
        <v>12</v>
      </c>
      <c r="E321">
        <v>12</v>
      </c>
      <c r="G321" t="b">
        <v>1</v>
      </c>
      <c r="H321" t="b">
        <v>1</v>
      </c>
      <c r="I321" t="b">
        <v>1</v>
      </c>
      <c r="K321" t="b">
        <v>0</v>
      </c>
      <c r="L321" t="b">
        <v>0</v>
      </c>
      <c r="N321">
        <v>0</v>
      </c>
      <c r="O321">
        <v>269</v>
      </c>
      <c r="P321">
        <v>269</v>
      </c>
      <c r="Q321">
        <v>0.99315067999999995</v>
      </c>
      <c r="R321">
        <v>0.99315067999999995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B321">
        <v>169</v>
      </c>
      <c r="AC321">
        <v>51</v>
      </c>
      <c r="AD321">
        <v>0.9956969</v>
      </c>
      <c r="AE321">
        <v>0.99870143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">
      <c r="A322" s="12">
        <v>2306.01028</v>
      </c>
      <c r="B322" t="str">
        <v>llncs</v>
      </c>
      <c r="C322">
        <v>12</v>
      </c>
      <c r="D322">
        <v>12</v>
      </c>
      <c r="E322">
        <v>12</v>
      </c>
      <c r="G322" t="b">
        <v>1</v>
      </c>
      <c r="H322" t="b">
        <v>1</v>
      </c>
      <c r="I322" t="b">
        <v>1</v>
      </c>
      <c r="K322" t="b">
        <v>0</v>
      </c>
      <c r="L322" t="b">
        <v>0</v>
      </c>
      <c r="N322">
        <v>0</v>
      </c>
      <c r="O322">
        <v>4</v>
      </c>
      <c r="P322">
        <v>4</v>
      </c>
      <c r="Q322">
        <v>0.99982804999999997</v>
      </c>
      <c r="R322">
        <v>0.99982804999999997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B322">
        <v>4</v>
      </c>
      <c r="AC322">
        <v>4</v>
      </c>
      <c r="AD322">
        <v>0.99982804999999997</v>
      </c>
      <c r="AE322">
        <v>0.99982804999999997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2">
      <c r="A323" s="12">
        <v>2306.0179699999999</v>
      </c>
      <c r="B323" t="str">
        <v>llncs</v>
      </c>
      <c r="C323">
        <v>0</v>
      </c>
      <c r="D323">
        <v>0</v>
      </c>
      <c r="E323">
        <v>0</v>
      </c>
      <c r="G323" t="b">
        <v>1</v>
      </c>
      <c r="H323" t="b">
        <v>1</v>
      </c>
      <c r="I323" t="b">
        <v>1</v>
      </c>
      <c r="K323" t="b">
        <v>0</v>
      </c>
      <c r="L323" t="b">
        <v>0</v>
      </c>
      <c r="N323">
        <v>0</v>
      </c>
      <c r="O323">
        <v>3</v>
      </c>
      <c r="P323">
        <v>1</v>
      </c>
      <c r="Q323">
        <v>0.99987106999999997</v>
      </c>
      <c r="R323">
        <v>0.99995701999999997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-1</v>
      </c>
      <c r="AA323">
        <v>0</v>
      </c>
      <c r="AB323">
        <v>1</v>
      </c>
      <c r="AC323">
        <v>1</v>
      </c>
      <c r="AD323">
        <v>0.99995701999999997</v>
      </c>
      <c r="AE323">
        <v>0.99995701999999997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-1</v>
      </c>
    </row>
    <row r="324" spans="1:38" x14ac:dyDescent="0.2">
      <c r="A324" s="12">
        <v>2306.0349000000001</v>
      </c>
      <c r="B324" t="str">
        <v>llncs</v>
      </c>
      <c r="C324">
        <v>12</v>
      </c>
      <c r="D324">
        <v>12</v>
      </c>
      <c r="E324">
        <v>12</v>
      </c>
      <c r="G324" t="b">
        <v>1</v>
      </c>
      <c r="H324" t="b">
        <v>1</v>
      </c>
      <c r="I324" t="b">
        <v>1</v>
      </c>
      <c r="K324" t="b">
        <v>0</v>
      </c>
      <c r="L324" t="b">
        <v>0</v>
      </c>
      <c r="N324">
        <v>0</v>
      </c>
      <c r="O324">
        <v>12</v>
      </c>
      <c r="P324">
        <v>12</v>
      </c>
      <c r="Q324">
        <v>0.99973984999999999</v>
      </c>
      <c r="R324">
        <v>0.99973984999999999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B324">
        <v>24</v>
      </c>
      <c r="AC324">
        <v>24</v>
      </c>
      <c r="AD324">
        <v>0.99947980000000003</v>
      </c>
      <c r="AE324">
        <v>0.99947980000000003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8</v>
      </c>
    </row>
    <row r="325" spans="1:38" x14ac:dyDescent="0.2">
      <c r="A325" s="12">
        <v>2306.0432700000001</v>
      </c>
      <c r="B325" t="str">
        <v>llncs</v>
      </c>
      <c r="C325">
        <v>0</v>
      </c>
      <c r="D325">
        <v>0</v>
      </c>
      <c r="E325">
        <v>0</v>
      </c>
      <c r="G325" t="b">
        <v>1</v>
      </c>
      <c r="H325" t="b">
        <v>1</v>
      </c>
      <c r="I325" t="b">
        <v>1</v>
      </c>
      <c r="K325" t="b">
        <v>0</v>
      </c>
      <c r="L325" t="b">
        <v>0</v>
      </c>
      <c r="N325">
        <v>0</v>
      </c>
      <c r="O325">
        <v>30</v>
      </c>
      <c r="P325">
        <v>30</v>
      </c>
      <c r="Q325">
        <v>0.99816019</v>
      </c>
      <c r="R325">
        <v>0.99816019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B325">
        <v>30</v>
      </c>
      <c r="AC325">
        <v>30</v>
      </c>
      <c r="AD325">
        <v>0.99816019</v>
      </c>
      <c r="AE325">
        <v>0.99816019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 x14ac:dyDescent="0.2">
      <c r="A326" s="12">
        <v>2306.0017899999998</v>
      </c>
      <c r="B326" t="str">
        <v>macro/neu_msthesis</v>
      </c>
      <c r="C326">
        <v>0</v>
      </c>
      <c r="D326">
        <v>12</v>
      </c>
      <c r="E326">
        <v>12</v>
      </c>
      <c r="G326" t="b">
        <v>1</v>
      </c>
      <c r="H326" t="b">
        <v>0</v>
      </c>
      <c r="I326" t="b">
        <v>1</v>
      </c>
      <c r="K326" t="b">
        <v>0</v>
      </c>
      <c r="L326" t="b">
        <v>0</v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  <c r="AI326" t="str">
        <v/>
      </c>
      <c r="AJ326" t="str">
        <v/>
      </c>
      <c r="AK326" t="str">
        <v/>
      </c>
      <c r="AL326" t="str">
        <v/>
      </c>
    </row>
    <row r="327" spans="1:38" x14ac:dyDescent="0.2">
      <c r="A327" s="12">
        <v>2306.1384800000001</v>
      </c>
      <c r="B327" t="str">
        <v>mdpi</v>
      </c>
      <c r="C327">
        <v>12</v>
      </c>
      <c r="D327">
        <v>12</v>
      </c>
      <c r="E327">
        <v>12</v>
      </c>
      <c r="G327" t="b">
        <v>1</v>
      </c>
      <c r="H327" t="b">
        <v>0</v>
      </c>
      <c r="I327" t="b">
        <v>0</v>
      </c>
      <c r="K327" t="b">
        <v>0</v>
      </c>
      <c r="L327" t="b">
        <v>0</v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  <c r="AI327" t="str">
        <v/>
      </c>
      <c r="AJ327" t="str">
        <v/>
      </c>
      <c r="AK327" t="str">
        <v/>
      </c>
      <c r="AL327" t="str">
        <v/>
      </c>
    </row>
    <row r="328" spans="1:38" x14ac:dyDescent="0.2">
      <c r="A328" s="12">
        <v>2306.1322599999999</v>
      </c>
      <c r="B328" t="str">
        <v>memoir</v>
      </c>
      <c r="C328">
        <v>12</v>
      </c>
      <c r="D328">
        <v>12</v>
      </c>
      <c r="E328">
        <v>12</v>
      </c>
      <c r="G328" t="b">
        <v>1</v>
      </c>
      <c r="H328" t="b">
        <v>0</v>
      </c>
      <c r="I328" t="b">
        <v>1</v>
      </c>
      <c r="K328" t="b">
        <v>0</v>
      </c>
      <c r="L328" t="b">
        <v>0</v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  <c r="AI328" t="str">
        <v/>
      </c>
      <c r="AJ328" t="str">
        <v/>
      </c>
      <c r="AK328" t="str">
        <v/>
      </c>
      <c r="AL328" t="str">
        <v/>
      </c>
    </row>
    <row r="329" spans="1:38" x14ac:dyDescent="0.2">
      <c r="A329" s="12">
        <v>2306.0537899999999</v>
      </c>
      <c r="B329" t="str">
        <v>mhd</v>
      </c>
      <c r="C329">
        <v>0</v>
      </c>
      <c r="D329">
        <v>12</v>
      </c>
      <c r="E329">
        <v>12</v>
      </c>
      <c r="G329" t="b">
        <v>1</v>
      </c>
      <c r="H329" t="b">
        <v>0</v>
      </c>
      <c r="I329" t="b">
        <v>1</v>
      </c>
      <c r="K329" t="b">
        <v>0</v>
      </c>
      <c r="L329" t="b">
        <v>0</v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  <c r="AF329" t="str">
        <v/>
      </c>
      <c r="AG329" t="str">
        <v/>
      </c>
      <c r="AH329" t="str">
        <v/>
      </c>
      <c r="AI329" t="str">
        <v/>
      </c>
      <c r="AJ329" t="str">
        <v/>
      </c>
      <c r="AK329" t="str">
        <v/>
      </c>
      <c r="AL329" t="str">
        <v/>
      </c>
    </row>
    <row r="330" spans="1:38" x14ac:dyDescent="0.2">
      <c r="A330" s="12">
        <v>2306.0002199999999</v>
      </c>
      <c r="B330" t="str">
        <v>mnras</v>
      </c>
      <c r="C330">
        <v>0</v>
      </c>
      <c r="D330">
        <v>0</v>
      </c>
      <c r="E330">
        <v>0</v>
      </c>
      <c r="G330" t="b">
        <v>1</v>
      </c>
      <c r="H330" t="b">
        <v>1</v>
      </c>
      <c r="I330" t="b">
        <v>1</v>
      </c>
      <c r="K330" t="b">
        <v>0</v>
      </c>
      <c r="L330" t="b">
        <v>0</v>
      </c>
      <c r="N330">
        <v>0</v>
      </c>
      <c r="O330">
        <v>2868</v>
      </c>
      <c r="P330">
        <v>348</v>
      </c>
      <c r="Q330">
        <v>0.92847166999999997</v>
      </c>
      <c r="R330">
        <v>0.99132083000000004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-132</v>
      </c>
      <c r="AA330">
        <v>0</v>
      </c>
      <c r="AB330">
        <v>2873</v>
      </c>
      <c r="AC330">
        <v>1252</v>
      </c>
      <c r="AD330">
        <v>0.92926085000000003</v>
      </c>
      <c r="AE330">
        <v>0.96917319000000002</v>
      </c>
      <c r="AF330">
        <v>1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518</v>
      </c>
    </row>
    <row r="331" spans="1:38" x14ac:dyDescent="0.2">
      <c r="A331" s="12">
        <v>2306.0004899999999</v>
      </c>
      <c r="B331" t="str">
        <v>mnras</v>
      </c>
      <c r="C331">
        <v>0</v>
      </c>
      <c r="D331">
        <v>0</v>
      </c>
      <c r="E331">
        <v>0</v>
      </c>
      <c r="G331" t="b">
        <v>1</v>
      </c>
      <c r="H331" t="b">
        <v>1</v>
      </c>
      <c r="I331" t="b">
        <v>1</v>
      </c>
      <c r="K331" t="b">
        <v>0</v>
      </c>
      <c r="L331" t="b">
        <v>0</v>
      </c>
      <c r="N331">
        <v>0</v>
      </c>
      <c r="O331">
        <v>804</v>
      </c>
      <c r="P331">
        <v>665</v>
      </c>
      <c r="Q331">
        <v>0.99009473999999997</v>
      </c>
      <c r="R331">
        <v>0.99180721999999999</v>
      </c>
      <c r="S331">
        <v>0</v>
      </c>
      <c r="T331">
        <v>14</v>
      </c>
      <c r="U331">
        <v>0</v>
      </c>
      <c r="V331">
        <v>0</v>
      </c>
      <c r="W331">
        <v>0</v>
      </c>
      <c r="X331">
        <v>0</v>
      </c>
      <c r="Y331">
        <v>-248</v>
      </c>
      <c r="AA331">
        <v>0</v>
      </c>
      <c r="AB331">
        <v>3526</v>
      </c>
      <c r="AC331">
        <v>1465</v>
      </c>
      <c r="AD331">
        <v>0.95705761</v>
      </c>
      <c r="AE331">
        <v>0.98215808000000004</v>
      </c>
      <c r="AF331">
        <v>0</v>
      </c>
      <c r="AG331">
        <v>12</v>
      </c>
      <c r="AH331">
        <v>0</v>
      </c>
      <c r="AI331">
        <v>0</v>
      </c>
      <c r="AJ331">
        <v>0</v>
      </c>
      <c r="AK331">
        <v>0</v>
      </c>
      <c r="AL331">
        <v>941</v>
      </c>
    </row>
    <row r="332" spans="1:38" x14ac:dyDescent="0.2">
      <c r="A332" s="12">
        <v>2306.0005999999998</v>
      </c>
      <c r="B332" t="str">
        <v>mnras</v>
      </c>
      <c r="C332">
        <v>12</v>
      </c>
      <c r="D332">
        <v>12</v>
      </c>
      <c r="E332">
        <v>12</v>
      </c>
      <c r="G332" t="b">
        <v>1</v>
      </c>
      <c r="H332" t="b">
        <v>1</v>
      </c>
      <c r="I332" t="b">
        <v>1</v>
      </c>
      <c r="K332" t="b">
        <v>0</v>
      </c>
      <c r="L332" t="b">
        <v>0</v>
      </c>
      <c r="N332">
        <v>0</v>
      </c>
      <c r="O332">
        <v>25</v>
      </c>
      <c r="P332">
        <v>13</v>
      </c>
      <c r="Q332">
        <v>0.99966977000000001</v>
      </c>
      <c r="R332">
        <v>0.99982828000000001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-1</v>
      </c>
      <c r="AA332">
        <v>1</v>
      </c>
      <c r="AB332">
        <v>19425</v>
      </c>
      <c r="AC332">
        <v>6958</v>
      </c>
      <c r="AD332">
        <v>0.74340854000000001</v>
      </c>
      <c r="AE332">
        <v>0.90808940000000005</v>
      </c>
      <c r="AF332">
        <v>9</v>
      </c>
      <c r="AG332">
        <v>10</v>
      </c>
      <c r="AH332">
        <v>0</v>
      </c>
      <c r="AI332">
        <v>0</v>
      </c>
      <c r="AJ332">
        <v>1</v>
      </c>
      <c r="AK332">
        <v>1</v>
      </c>
      <c r="AL332">
        <v>-90</v>
      </c>
    </row>
    <row r="333" spans="1:38" x14ac:dyDescent="0.2">
      <c r="A333" s="12">
        <v>2306.0007599999999</v>
      </c>
      <c r="B333" t="str">
        <v>mnras</v>
      </c>
      <c r="C333">
        <v>0</v>
      </c>
      <c r="D333">
        <v>0</v>
      </c>
      <c r="E333">
        <v>0</v>
      </c>
      <c r="G333" t="b">
        <v>1</v>
      </c>
      <c r="H333" t="b">
        <v>1</v>
      </c>
      <c r="I333" t="b">
        <v>1</v>
      </c>
      <c r="K333" t="b">
        <v>0</v>
      </c>
      <c r="L333" t="b">
        <v>0</v>
      </c>
      <c r="N333">
        <v>0</v>
      </c>
      <c r="O333">
        <v>11533</v>
      </c>
      <c r="P333">
        <v>4229</v>
      </c>
      <c r="Q333">
        <v>0.77980373000000003</v>
      </c>
      <c r="R333">
        <v>0.91925690999999998</v>
      </c>
      <c r="S333">
        <v>2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-1932</v>
      </c>
      <c r="AA333">
        <v>0</v>
      </c>
      <c r="AB333">
        <v>11109</v>
      </c>
      <c r="AC333">
        <v>3595</v>
      </c>
      <c r="AD333">
        <v>0.79300128999999997</v>
      </c>
      <c r="AE333">
        <v>0.93301283999999995</v>
      </c>
      <c r="AF333">
        <v>2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1291</v>
      </c>
    </row>
    <row r="334" spans="1:38" x14ac:dyDescent="0.2">
      <c r="A334" s="12">
        <v>2306.0008400000002</v>
      </c>
      <c r="B334" t="str">
        <v>mnras</v>
      </c>
      <c r="C334">
        <v>12</v>
      </c>
      <c r="D334">
        <v>12</v>
      </c>
      <c r="E334">
        <v>12</v>
      </c>
      <c r="G334" t="b">
        <v>1</v>
      </c>
      <c r="H334" t="b">
        <v>1</v>
      </c>
      <c r="I334" t="b">
        <v>1</v>
      </c>
      <c r="K334" t="b">
        <v>0</v>
      </c>
      <c r="L334" t="b">
        <v>0</v>
      </c>
      <c r="N334">
        <v>0</v>
      </c>
      <c r="O334">
        <v>1166</v>
      </c>
      <c r="P334">
        <v>879</v>
      </c>
      <c r="Q334">
        <v>0.98143075999999996</v>
      </c>
      <c r="R334">
        <v>0.98600140000000003</v>
      </c>
      <c r="S334">
        <v>0</v>
      </c>
      <c r="T334">
        <v>18</v>
      </c>
      <c r="U334">
        <v>0</v>
      </c>
      <c r="V334">
        <v>0</v>
      </c>
      <c r="W334">
        <v>0</v>
      </c>
      <c r="X334">
        <v>0</v>
      </c>
      <c r="Y334">
        <v>-283</v>
      </c>
      <c r="AA334">
        <v>0</v>
      </c>
      <c r="AB334">
        <v>11293</v>
      </c>
      <c r="AC334">
        <v>4399</v>
      </c>
      <c r="AD334">
        <v>0.82393477000000004</v>
      </c>
      <c r="AE334">
        <v>0.93141671999999998</v>
      </c>
      <c r="AF334">
        <v>7</v>
      </c>
      <c r="AG334">
        <v>18</v>
      </c>
      <c r="AH334">
        <v>0</v>
      </c>
      <c r="AI334">
        <v>0</v>
      </c>
      <c r="AJ334">
        <v>1</v>
      </c>
      <c r="AK334">
        <v>1</v>
      </c>
      <c r="AL334">
        <v>1349</v>
      </c>
    </row>
    <row r="335" spans="1:38" x14ac:dyDescent="0.2">
      <c r="A335" s="12">
        <v>2306.0013100000001</v>
      </c>
      <c r="B335" t="str">
        <v>mnras</v>
      </c>
      <c r="C335">
        <v>0</v>
      </c>
      <c r="D335">
        <v>0</v>
      </c>
      <c r="E335">
        <v>0</v>
      </c>
      <c r="G335" t="b">
        <v>1</v>
      </c>
      <c r="H335" t="b">
        <v>1</v>
      </c>
      <c r="I335" t="b">
        <v>1</v>
      </c>
      <c r="K335" t="b">
        <v>0</v>
      </c>
      <c r="L335" t="b">
        <v>0</v>
      </c>
      <c r="N335">
        <v>0</v>
      </c>
      <c r="O335">
        <v>1223</v>
      </c>
      <c r="P335">
        <v>915</v>
      </c>
      <c r="Q335">
        <v>0.98332083000000003</v>
      </c>
      <c r="R335">
        <v>0.98752130999999999</v>
      </c>
      <c r="S335">
        <v>0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-445</v>
      </c>
      <c r="AA335">
        <v>0</v>
      </c>
      <c r="AB335">
        <v>3630</v>
      </c>
      <c r="AC335">
        <v>926</v>
      </c>
      <c r="AD335">
        <v>0.95087358</v>
      </c>
      <c r="AE335">
        <v>0.98746803000000005</v>
      </c>
      <c r="AF335">
        <v>0</v>
      </c>
      <c r="AG335">
        <v>5</v>
      </c>
      <c r="AH335">
        <v>0</v>
      </c>
      <c r="AI335">
        <v>0</v>
      </c>
      <c r="AJ335">
        <v>0</v>
      </c>
      <c r="AK335">
        <v>0</v>
      </c>
      <c r="AL335">
        <v>566</v>
      </c>
    </row>
    <row r="336" spans="1:38" x14ac:dyDescent="0.2">
      <c r="A336" s="12">
        <v>2306.0028699999998</v>
      </c>
      <c r="B336" t="str">
        <v>mnras</v>
      </c>
      <c r="C336">
        <v>0</v>
      </c>
      <c r="D336">
        <v>0</v>
      </c>
      <c r="E336">
        <v>0</v>
      </c>
      <c r="G336" t="b">
        <v>1</v>
      </c>
      <c r="H336" t="b">
        <v>1</v>
      </c>
      <c r="I336" t="b">
        <v>1</v>
      </c>
      <c r="K336" t="b">
        <v>0</v>
      </c>
      <c r="L336" t="b">
        <v>0</v>
      </c>
      <c r="N336">
        <v>0</v>
      </c>
      <c r="O336">
        <v>3867</v>
      </c>
      <c r="P336">
        <v>3851</v>
      </c>
      <c r="Q336">
        <v>0.90859453000000001</v>
      </c>
      <c r="R336">
        <v>0.90897271999999996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-2099</v>
      </c>
      <c r="AA336">
        <v>0</v>
      </c>
      <c r="AB336">
        <v>4701</v>
      </c>
      <c r="AC336">
        <v>4417</v>
      </c>
      <c r="AD336">
        <v>0.89486513999999995</v>
      </c>
      <c r="AE336">
        <v>0.90121662000000002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2408</v>
      </c>
    </row>
    <row r="337" spans="1:38" x14ac:dyDescent="0.2">
      <c r="A337" s="12">
        <v>2306.0038800000002</v>
      </c>
      <c r="B337" t="str">
        <v>mnras</v>
      </c>
      <c r="C337">
        <v>0</v>
      </c>
      <c r="D337">
        <v>0</v>
      </c>
      <c r="E337">
        <v>0</v>
      </c>
      <c r="G337" t="b">
        <v>1</v>
      </c>
      <c r="H337" t="b">
        <v>1</v>
      </c>
      <c r="I337" t="b">
        <v>1</v>
      </c>
      <c r="K337" t="b">
        <v>0</v>
      </c>
      <c r="L337" t="b">
        <v>0</v>
      </c>
      <c r="N337">
        <v>0</v>
      </c>
      <c r="O337">
        <v>3653</v>
      </c>
      <c r="P337">
        <v>1611</v>
      </c>
      <c r="Q337">
        <v>0.92052129999999999</v>
      </c>
      <c r="R337">
        <v>0.96494930999999995</v>
      </c>
      <c r="S337">
        <v>0</v>
      </c>
      <c r="T337">
        <v>19</v>
      </c>
      <c r="U337">
        <v>0</v>
      </c>
      <c r="V337">
        <v>0</v>
      </c>
      <c r="W337">
        <v>0</v>
      </c>
      <c r="X337">
        <v>0</v>
      </c>
      <c r="Y337">
        <v>-351</v>
      </c>
      <c r="AA337">
        <v>1</v>
      </c>
      <c r="AB337">
        <v>5139</v>
      </c>
      <c r="AC337">
        <v>2813</v>
      </c>
      <c r="AD337">
        <v>0.89185150999999996</v>
      </c>
      <c r="AE337">
        <v>0.94080138000000002</v>
      </c>
      <c r="AF337">
        <v>1</v>
      </c>
      <c r="AG337">
        <v>19</v>
      </c>
      <c r="AH337">
        <v>0</v>
      </c>
      <c r="AI337">
        <v>0</v>
      </c>
      <c r="AJ337">
        <v>0</v>
      </c>
      <c r="AK337">
        <v>0</v>
      </c>
      <c r="AL337">
        <v>1556</v>
      </c>
    </row>
    <row r="338" spans="1:38" x14ac:dyDescent="0.2">
      <c r="A338" s="12">
        <v>2306.0193300000001</v>
      </c>
      <c r="B338" t="str">
        <v>MRM</v>
      </c>
      <c r="C338">
        <v>0</v>
      </c>
      <c r="D338">
        <v>0</v>
      </c>
      <c r="E338">
        <v>0</v>
      </c>
      <c r="G338" t="b">
        <v>1</v>
      </c>
      <c r="H338" t="b">
        <v>1</v>
      </c>
      <c r="I338" t="b">
        <v>1</v>
      </c>
      <c r="K338" t="b">
        <v>0</v>
      </c>
      <c r="L338" t="b">
        <v>0</v>
      </c>
      <c r="N338">
        <v>0</v>
      </c>
      <c r="O338">
        <v>54</v>
      </c>
      <c r="P338">
        <v>54</v>
      </c>
      <c r="Q338">
        <v>0.99631398999999998</v>
      </c>
      <c r="R338">
        <v>0.99631398999999998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B338">
        <v>163</v>
      </c>
      <c r="AC338">
        <v>163</v>
      </c>
      <c r="AD338">
        <v>0.98896561000000005</v>
      </c>
      <c r="AE338">
        <v>0.98896561000000005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122</v>
      </c>
    </row>
    <row r="339" spans="1:38" x14ac:dyDescent="0.2">
      <c r="A339" s="12">
        <v>2306.01863</v>
      </c>
      <c r="B339" t="str">
        <v>nature</v>
      </c>
      <c r="C339">
        <v>0</v>
      </c>
      <c r="D339">
        <v>0</v>
      </c>
      <c r="E339">
        <v>0</v>
      </c>
      <c r="G339" t="b">
        <v>1</v>
      </c>
      <c r="H339" t="b">
        <v>1</v>
      </c>
      <c r="I339" t="b">
        <v>1</v>
      </c>
      <c r="K339" t="b">
        <v>0</v>
      </c>
      <c r="L339" t="b">
        <v>0</v>
      </c>
      <c r="N339">
        <v>0</v>
      </c>
      <c r="O339">
        <v>4</v>
      </c>
      <c r="P339">
        <v>0</v>
      </c>
      <c r="Q339">
        <v>0.99986865000000003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AA339">
        <v>0</v>
      </c>
      <c r="AB339">
        <v>51</v>
      </c>
      <c r="AC339">
        <v>7</v>
      </c>
      <c r="AD339">
        <v>0.99832529000000003</v>
      </c>
      <c r="AE339">
        <v>0.99977013999999997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-4</v>
      </c>
    </row>
    <row r="340" spans="1:38" x14ac:dyDescent="0.2">
      <c r="A340" s="12">
        <v>2306.0218500000001</v>
      </c>
      <c r="B340" t="str">
        <v>nature</v>
      </c>
      <c r="C340">
        <v>12</v>
      </c>
      <c r="D340">
        <v>0</v>
      </c>
      <c r="E340">
        <v>0</v>
      </c>
      <c r="G340" t="b">
        <v>1</v>
      </c>
      <c r="H340" t="b">
        <v>1</v>
      </c>
      <c r="I340" t="b">
        <v>1</v>
      </c>
      <c r="K340" t="b">
        <v>0</v>
      </c>
      <c r="L340" t="b">
        <v>0</v>
      </c>
      <c r="N340">
        <v>0</v>
      </c>
      <c r="O340">
        <v>5</v>
      </c>
      <c r="P340">
        <v>3</v>
      </c>
      <c r="Q340">
        <v>0.99988896999999999</v>
      </c>
      <c r="R340">
        <v>0.99993337999999998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509</v>
      </c>
      <c r="AC340">
        <v>173</v>
      </c>
      <c r="AD340">
        <v>0.98869717999999995</v>
      </c>
      <c r="AE340">
        <v>0.99615836999999996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-35</v>
      </c>
    </row>
    <row r="341" spans="1:38" x14ac:dyDescent="0.2">
      <c r="A341" s="12">
        <v>2306.0057999999999</v>
      </c>
      <c r="B341" t="str">
        <v>nbdt-article</v>
      </c>
      <c r="C341">
        <v>0</v>
      </c>
      <c r="D341">
        <v>0</v>
      </c>
      <c r="E341">
        <v>0</v>
      </c>
      <c r="G341" t="b">
        <v>1</v>
      </c>
      <c r="H341" t="b">
        <v>0</v>
      </c>
      <c r="I341" t="b">
        <v>1</v>
      </c>
      <c r="K341" t="b">
        <v>0</v>
      </c>
      <c r="L341" t="b">
        <v>0</v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  <c r="AI341" t="str">
        <v/>
      </c>
      <c r="AJ341" t="str">
        <v/>
      </c>
      <c r="AK341" t="str">
        <v/>
      </c>
      <c r="AL341" t="str">
        <v/>
      </c>
    </row>
    <row r="342" spans="1:38" x14ac:dyDescent="0.2">
      <c r="A342" s="12">
        <v>2306.0065500000001</v>
      </c>
      <c r="B342" t="str">
        <v>NST</v>
      </c>
      <c r="C342">
        <v>12</v>
      </c>
      <c r="D342">
        <v>12</v>
      </c>
      <c r="E342">
        <v>12</v>
      </c>
      <c r="G342" t="b">
        <v>1</v>
      </c>
      <c r="H342" t="b">
        <v>1</v>
      </c>
      <c r="I342" t="b">
        <v>1</v>
      </c>
      <c r="K342" t="b">
        <v>0</v>
      </c>
      <c r="L342" t="b">
        <v>0</v>
      </c>
      <c r="N342">
        <v>0</v>
      </c>
      <c r="O342">
        <v>29</v>
      </c>
      <c r="P342">
        <v>29</v>
      </c>
      <c r="Q342">
        <v>0.99878279000000003</v>
      </c>
      <c r="R342">
        <v>0.99878279000000003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B342">
        <v>44</v>
      </c>
      <c r="AC342">
        <v>42</v>
      </c>
      <c r="AD342">
        <v>0.99815350999999997</v>
      </c>
      <c r="AE342">
        <v>0.99823744000000003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</v>
      </c>
    </row>
    <row r="343" spans="1:38" x14ac:dyDescent="0.2">
      <c r="A343" s="12">
        <v>2306.00819</v>
      </c>
      <c r="B343" t="str">
        <v>optica-article</v>
      </c>
      <c r="C343">
        <v>0</v>
      </c>
      <c r="D343">
        <v>0</v>
      </c>
      <c r="E343">
        <v>0</v>
      </c>
      <c r="G343" t="b">
        <v>1</v>
      </c>
      <c r="H343" t="b">
        <v>1</v>
      </c>
      <c r="I343" t="b">
        <v>1</v>
      </c>
      <c r="K343" t="b">
        <v>0</v>
      </c>
      <c r="L343" t="b">
        <v>0</v>
      </c>
      <c r="N343">
        <v>0</v>
      </c>
      <c r="O343">
        <v>722</v>
      </c>
      <c r="P343">
        <v>716</v>
      </c>
      <c r="Q343">
        <v>0.97253917999999995</v>
      </c>
      <c r="R343">
        <v>0.97276737999999996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-358</v>
      </c>
      <c r="AA343">
        <v>0</v>
      </c>
      <c r="AB343">
        <v>1023</v>
      </c>
      <c r="AC343">
        <v>969</v>
      </c>
      <c r="AD343">
        <v>0.96199851000000003</v>
      </c>
      <c r="AE343">
        <v>0.96400445999999995</v>
      </c>
      <c r="AF343">
        <v>13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628</v>
      </c>
    </row>
    <row r="344" spans="1:38" x14ac:dyDescent="0.2">
      <c r="A344" s="12">
        <v>2306.06151</v>
      </c>
      <c r="B344" t="str">
        <v>opticajnl</v>
      </c>
      <c r="C344">
        <v>0</v>
      </c>
      <c r="D344">
        <v>0</v>
      </c>
      <c r="E344">
        <v>0</v>
      </c>
      <c r="G344" t="b">
        <v>1</v>
      </c>
      <c r="H344" t="b">
        <v>1</v>
      </c>
      <c r="I344" t="b">
        <v>1</v>
      </c>
      <c r="K344" t="b">
        <v>0</v>
      </c>
      <c r="L344" t="b">
        <v>0</v>
      </c>
      <c r="N344">
        <v>0</v>
      </c>
      <c r="O344">
        <v>162</v>
      </c>
      <c r="P344">
        <v>36</v>
      </c>
      <c r="Q344">
        <v>0.99180659999999998</v>
      </c>
      <c r="R344">
        <v>0.99817924000000002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-1</v>
      </c>
      <c r="AA344">
        <v>0</v>
      </c>
      <c r="AB344">
        <v>146</v>
      </c>
      <c r="AC344">
        <v>20</v>
      </c>
      <c r="AD344">
        <v>0.99261582000000004</v>
      </c>
      <c r="AE344">
        <v>0.99898847000000002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-1</v>
      </c>
    </row>
    <row r="345" spans="1:38" x14ac:dyDescent="0.2">
      <c r="A345" s="12">
        <v>2306.01935</v>
      </c>
      <c r="B345" t="str">
        <v>oup-authoring-template</v>
      </c>
      <c r="C345">
        <v>0</v>
      </c>
      <c r="D345">
        <v>0</v>
      </c>
      <c r="E345">
        <v>0</v>
      </c>
      <c r="G345" t="b">
        <v>1</v>
      </c>
      <c r="H345" t="b">
        <v>1</v>
      </c>
      <c r="I345" t="b">
        <v>1</v>
      </c>
      <c r="K345" t="b">
        <v>0</v>
      </c>
      <c r="L345" t="b">
        <v>0</v>
      </c>
      <c r="N345">
        <v>0</v>
      </c>
      <c r="O345">
        <v>1</v>
      </c>
      <c r="P345">
        <v>1</v>
      </c>
      <c r="Q345">
        <v>0.99997630999999998</v>
      </c>
      <c r="R345">
        <v>0.99997630999999998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-1</v>
      </c>
      <c r="AA345">
        <v>1</v>
      </c>
      <c r="AB345">
        <v>1302</v>
      </c>
      <c r="AC345">
        <v>58</v>
      </c>
      <c r="AD345">
        <v>0.96918853999999999</v>
      </c>
      <c r="AE345">
        <v>0.99862744999999997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51</v>
      </c>
    </row>
    <row r="346" spans="1:38" x14ac:dyDescent="0.2">
      <c r="A346" s="12">
        <v>2306.00263</v>
      </c>
      <c r="B346" t="str">
        <v>pasj01</v>
      </c>
      <c r="C346">
        <v>0</v>
      </c>
      <c r="D346">
        <v>0</v>
      </c>
      <c r="E346">
        <v>0</v>
      </c>
      <c r="G346" t="b">
        <v>1</v>
      </c>
      <c r="H346" t="b">
        <v>1</v>
      </c>
      <c r="I346" t="b">
        <v>1</v>
      </c>
      <c r="K346" t="b">
        <v>0</v>
      </c>
      <c r="L346" t="b">
        <v>0</v>
      </c>
      <c r="N346">
        <v>0</v>
      </c>
      <c r="O346">
        <v>16</v>
      </c>
      <c r="P346">
        <v>2</v>
      </c>
      <c r="Q346">
        <v>0.99898295999999998</v>
      </c>
      <c r="R346">
        <v>0.99987287000000002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</v>
      </c>
      <c r="AA346">
        <v>0</v>
      </c>
      <c r="AB346">
        <v>364</v>
      </c>
      <c r="AC346">
        <v>14</v>
      </c>
      <c r="AD346">
        <v>0.97687274000000002</v>
      </c>
      <c r="AE346">
        <v>0.99911048999999996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9</v>
      </c>
    </row>
    <row r="347" spans="1:38" x14ac:dyDescent="0.2">
      <c r="A347" s="12">
        <v>2306.0130800000002</v>
      </c>
      <c r="B347" t="str">
        <v>revtex4</v>
      </c>
      <c r="C347">
        <v>0</v>
      </c>
      <c r="D347">
        <v>0</v>
      </c>
      <c r="E347">
        <v>0</v>
      </c>
      <c r="G347" t="b">
        <v>1</v>
      </c>
      <c r="H347" t="b">
        <v>1</v>
      </c>
      <c r="I347" t="b">
        <v>1</v>
      </c>
      <c r="K347" t="b">
        <v>0</v>
      </c>
      <c r="L347" t="b">
        <v>0</v>
      </c>
      <c r="N347">
        <v>0</v>
      </c>
      <c r="O347">
        <v>41</v>
      </c>
      <c r="P347">
        <v>37</v>
      </c>
      <c r="Q347">
        <v>0.99886313000000004</v>
      </c>
      <c r="R347">
        <v>0.99897404999999995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</v>
      </c>
      <c r="AA347">
        <v>0</v>
      </c>
      <c r="AB347">
        <v>496</v>
      </c>
      <c r="AC347">
        <v>114</v>
      </c>
      <c r="AD347">
        <v>0.98625963000000005</v>
      </c>
      <c r="AE347">
        <v>0.99684192999999999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38</v>
      </c>
    </row>
    <row r="348" spans="1:38" x14ac:dyDescent="0.2">
      <c r="A348" s="12">
        <v>2306.01629</v>
      </c>
      <c r="B348" t="str">
        <v>revtex4</v>
      </c>
      <c r="C348">
        <v>0</v>
      </c>
      <c r="D348">
        <v>0</v>
      </c>
      <c r="E348">
        <v>0</v>
      </c>
      <c r="G348" t="b">
        <v>1</v>
      </c>
      <c r="H348" t="b">
        <v>1</v>
      </c>
      <c r="I348" t="b">
        <v>1</v>
      </c>
      <c r="K348" t="b">
        <v>0</v>
      </c>
      <c r="L348" t="b">
        <v>0</v>
      </c>
      <c r="N348">
        <v>0</v>
      </c>
      <c r="O348">
        <v>94</v>
      </c>
      <c r="P348">
        <v>94</v>
      </c>
      <c r="Q348">
        <v>0.99392294000000003</v>
      </c>
      <c r="R348">
        <v>0.99392294000000003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B348">
        <v>96</v>
      </c>
      <c r="AC348">
        <v>96</v>
      </c>
      <c r="AD348">
        <v>0.99379404000000005</v>
      </c>
      <c r="AE348">
        <v>0.99379404000000005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</row>
    <row r="349" spans="1:38" x14ac:dyDescent="0.2">
      <c r="A349" s="12">
        <v>2306.0194900000001</v>
      </c>
      <c r="B349" t="str">
        <v>revtex4</v>
      </c>
      <c r="C349">
        <v>0</v>
      </c>
      <c r="D349">
        <v>12</v>
      </c>
      <c r="E349">
        <v>0</v>
      </c>
      <c r="G349" t="b">
        <v>1</v>
      </c>
      <c r="H349" t="b">
        <v>0</v>
      </c>
      <c r="I349" t="b">
        <v>1</v>
      </c>
      <c r="K349" t="b">
        <v>0</v>
      </c>
      <c r="L349" t="b">
        <v>0</v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 t="str">
        <v/>
      </c>
      <c r="AG349" t="str">
        <v/>
      </c>
      <c r="AH349" t="str">
        <v/>
      </c>
      <c r="AI349" t="str">
        <v/>
      </c>
      <c r="AJ349" t="str">
        <v/>
      </c>
      <c r="AK349" t="str">
        <v/>
      </c>
      <c r="AL349" t="str">
        <v/>
      </c>
    </row>
    <row r="350" spans="1:38" x14ac:dyDescent="0.2">
      <c r="A350" s="12">
        <v>2306.02394</v>
      </c>
      <c r="B350" t="str">
        <v>revtex4</v>
      </c>
      <c r="C350">
        <v>0</v>
      </c>
      <c r="D350">
        <v>12</v>
      </c>
      <c r="E350">
        <v>12</v>
      </c>
      <c r="G350" t="b">
        <v>1</v>
      </c>
      <c r="H350" t="b">
        <v>0</v>
      </c>
      <c r="I350" t="b">
        <v>1</v>
      </c>
      <c r="K350" t="b">
        <v>0</v>
      </c>
      <c r="L350" t="b">
        <v>0</v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 t="str">
        <v/>
      </c>
      <c r="AG350" t="str">
        <v/>
      </c>
      <c r="AH350" t="str">
        <v/>
      </c>
      <c r="AI350" t="str">
        <v/>
      </c>
      <c r="AJ350" t="str">
        <v/>
      </c>
      <c r="AK350" t="str">
        <v/>
      </c>
      <c r="AL350" t="str">
        <v/>
      </c>
    </row>
    <row r="351" spans="1:38" x14ac:dyDescent="0.2">
      <c r="A351" s="12">
        <v>2306.03766</v>
      </c>
      <c r="B351" t="str">
        <v>revtex4</v>
      </c>
      <c r="C351">
        <v>0</v>
      </c>
      <c r="D351">
        <v>0</v>
      </c>
      <c r="E351">
        <v>12</v>
      </c>
      <c r="G351" t="b">
        <v>1</v>
      </c>
      <c r="H351" t="b">
        <v>1</v>
      </c>
      <c r="I351" t="b">
        <v>1</v>
      </c>
      <c r="K351" t="b">
        <v>0</v>
      </c>
      <c r="L351" t="b">
        <v>0</v>
      </c>
      <c r="N351">
        <v>0</v>
      </c>
      <c r="O351">
        <v>167</v>
      </c>
      <c r="P351">
        <v>167</v>
      </c>
      <c r="Q351">
        <v>0.99610396000000001</v>
      </c>
      <c r="R351">
        <v>0.99610396000000001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AA351">
        <v>0</v>
      </c>
      <c r="AB351">
        <v>6</v>
      </c>
      <c r="AC351">
        <v>6</v>
      </c>
      <c r="AD351">
        <v>0.99986001999999996</v>
      </c>
      <c r="AE351">
        <v>0.99986001999999996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</row>
    <row r="352" spans="1:38" x14ac:dyDescent="0.2">
      <c r="A352" s="12">
        <v>2306.10905</v>
      </c>
      <c r="B352" t="str">
        <v>revtex4</v>
      </c>
      <c r="C352">
        <v>0</v>
      </c>
      <c r="D352">
        <v>0</v>
      </c>
      <c r="E352">
        <v>0</v>
      </c>
      <c r="G352" t="b">
        <v>1</v>
      </c>
      <c r="H352" t="b">
        <v>1</v>
      </c>
      <c r="I352" t="b">
        <v>1</v>
      </c>
      <c r="K352" t="b">
        <v>0</v>
      </c>
      <c r="L352" t="b">
        <v>0</v>
      </c>
      <c r="N352">
        <v>0</v>
      </c>
      <c r="O352">
        <v>248</v>
      </c>
      <c r="P352">
        <v>120</v>
      </c>
      <c r="Q352">
        <v>0.99500705</v>
      </c>
      <c r="R352">
        <v>0.99758405000000006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AA352">
        <v>0</v>
      </c>
      <c r="AB352">
        <v>240</v>
      </c>
      <c r="AC352">
        <v>112</v>
      </c>
      <c r="AD352">
        <v>0.99516811000000005</v>
      </c>
      <c r="AE352">
        <v>0.99774512000000004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</row>
    <row r="353" spans="1:38" x14ac:dyDescent="0.2">
      <c r="A353" s="12">
        <v>2306.1094899999998</v>
      </c>
      <c r="B353" t="str">
        <v>revtex4</v>
      </c>
      <c r="C353">
        <v>0</v>
      </c>
      <c r="D353">
        <v>0</v>
      </c>
      <c r="E353">
        <v>0</v>
      </c>
      <c r="G353" t="b">
        <v>1</v>
      </c>
      <c r="H353" t="b">
        <v>1</v>
      </c>
      <c r="I353" t="b">
        <v>1</v>
      </c>
      <c r="K353" t="b">
        <v>0</v>
      </c>
      <c r="L353" t="b">
        <v>0</v>
      </c>
      <c r="N353">
        <v>0</v>
      </c>
      <c r="O353">
        <v>39</v>
      </c>
      <c r="P353">
        <v>39</v>
      </c>
      <c r="Q353">
        <v>0.99911992000000005</v>
      </c>
      <c r="R353">
        <v>0.99911992000000005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0</v>
      </c>
      <c r="AB353">
        <v>41</v>
      </c>
      <c r="AC353">
        <v>41</v>
      </c>
      <c r="AD353">
        <v>0.99907480999999998</v>
      </c>
      <c r="AE353">
        <v>0.99907480999999998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1</v>
      </c>
    </row>
    <row r="354" spans="1:38" x14ac:dyDescent="0.2">
      <c r="A354" s="12">
        <v>2306.0005700000002</v>
      </c>
      <c r="B354" t="str">
        <v>revtex4-1</v>
      </c>
      <c r="C354">
        <v>0</v>
      </c>
      <c r="D354">
        <v>12</v>
      </c>
      <c r="E354">
        <v>12</v>
      </c>
      <c r="G354" t="b">
        <v>1</v>
      </c>
      <c r="H354" t="b">
        <v>0</v>
      </c>
      <c r="I354" t="b">
        <v>1</v>
      </c>
      <c r="K354" t="b">
        <v>0</v>
      </c>
      <c r="L354" t="b">
        <v>0</v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 t="str">
        <v/>
      </c>
      <c r="AH354" t="str">
        <v/>
      </c>
      <c r="AI354" t="str">
        <v/>
      </c>
      <c r="AJ354" t="str">
        <v/>
      </c>
      <c r="AK354" t="str">
        <v/>
      </c>
      <c r="AL354" t="str">
        <v/>
      </c>
    </row>
    <row r="355" spans="1:38" x14ac:dyDescent="0.2">
      <c r="A355" s="12">
        <v>2306.0006199999998</v>
      </c>
      <c r="B355" t="str">
        <v>revtex4-1</v>
      </c>
      <c r="C355">
        <v>0</v>
      </c>
      <c r="D355">
        <v>0</v>
      </c>
      <c r="E355">
        <v>0</v>
      </c>
      <c r="G355" t="b">
        <v>1</v>
      </c>
      <c r="H355" t="b">
        <v>1</v>
      </c>
      <c r="I355" t="b">
        <v>1</v>
      </c>
      <c r="K355" t="b">
        <v>0</v>
      </c>
      <c r="L355" t="b">
        <v>0</v>
      </c>
      <c r="N355">
        <v>0</v>
      </c>
      <c r="O355">
        <v>17</v>
      </c>
      <c r="P355">
        <v>17</v>
      </c>
      <c r="Q355">
        <v>0.99948435999999996</v>
      </c>
      <c r="R355">
        <v>0.99948435999999996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B355">
        <v>18</v>
      </c>
      <c r="AC355">
        <v>16</v>
      </c>
      <c r="AD355">
        <v>0.99945413000000005</v>
      </c>
      <c r="AE355">
        <v>0.99951478000000005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6</v>
      </c>
    </row>
    <row r="356" spans="1:38" x14ac:dyDescent="0.2">
      <c r="A356" s="12">
        <v>2306.0007799999998</v>
      </c>
      <c r="B356" t="str">
        <v>revtex4-1</v>
      </c>
      <c r="C356">
        <v>12</v>
      </c>
      <c r="D356">
        <v>12</v>
      </c>
      <c r="E356">
        <v>12</v>
      </c>
      <c r="G356" t="b">
        <v>1</v>
      </c>
      <c r="H356" t="b">
        <v>1</v>
      </c>
      <c r="I356" t="b">
        <v>1</v>
      </c>
      <c r="K356" t="b">
        <v>0</v>
      </c>
      <c r="L356" t="b">
        <v>0</v>
      </c>
      <c r="N356">
        <v>0</v>
      </c>
      <c r="O356">
        <v>6</v>
      </c>
      <c r="P356">
        <v>6</v>
      </c>
      <c r="Q356">
        <v>0.99980944999999999</v>
      </c>
      <c r="R356">
        <v>0.99980944999999999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0</v>
      </c>
    </row>
    <row r="357" spans="1:38" x14ac:dyDescent="0.2">
      <c r="A357" s="12">
        <v>2306.0013800000002</v>
      </c>
      <c r="B357" t="str">
        <v>revtex4-1</v>
      </c>
      <c r="C357">
        <v>0</v>
      </c>
      <c r="D357">
        <v>12</v>
      </c>
      <c r="E357">
        <v>12</v>
      </c>
      <c r="G357" t="b">
        <v>1</v>
      </c>
      <c r="H357" t="b">
        <v>0</v>
      </c>
      <c r="I357" t="b">
        <v>1</v>
      </c>
      <c r="K357" t="b">
        <v>0</v>
      </c>
      <c r="L357" t="b">
        <v>0</v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  <c r="AI357" t="str">
        <v/>
      </c>
      <c r="AJ357" t="str">
        <v/>
      </c>
      <c r="AK357" t="str">
        <v/>
      </c>
      <c r="AL357" t="str">
        <v/>
      </c>
    </row>
    <row r="358" spans="1:38" x14ac:dyDescent="0.2">
      <c r="A358" s="12">
        <v>2306.0013899999999</v>
      </c>
      <c r="B358" t="str">
        <v>revtex4-1</v>
      </c>
      <c r="C358">
        <v>0</v>
      </c>
      <c r="D358">
        <v>12</v>
      </c>
      <c r="E358">
        <v>12</v>
      </c>
      <c r="G358" t="b">
        <v>1</v>
      </c>
      <c r="H358" t="b">
        <v>0</v>
      </c>
      <c r="I358" t="b">
        <v>1</v>
      </c>
      <c r="K358" t="b">
        <v>0</v>
      </c>
      <c r="L358" t="b">
        <v>0</v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  <c r="AI358" t="str">
        <v/>
      </c>
      <c r="AJ358" t="str">
        <v/>
      </c>
      <c r="AK358" t="str">
        <v/>
      </c>
      <c r="AL358" t="str">
        <v/>
      </c>
    </row>
    <row r="359" spans="1:38" x14ac:dyDescent="0.2">
      <c r="A359" s="12">
        <v>2306.0019299999999</v>
      </c>
      <c r="B359" t="str">
        <v>revtex4-1</v>
      </c>
      <c r="C359">
        <v>0</v>
      </c>
      <c r="D359">
        <v>0</v>
      </c>
      <c r="E359">
        <v>0</v>
      </c>
      <c r="G359" t="b">
        <v>1</v>
      </c>
      <c r="H359" t="b">
        <v>1</v>
      </c>
      <c r="I359" t="b">
        <v>1</v>
      </c>
      <c r="K359" t="b">
        <v>0</v>
      </c>
      <c r="L359" t="b">
        <v>0</v>
      </c>
      <c r="N359">
        <v>0</v>
      </c>
      <c r="O359">
        <v>58</v>
      </c>
      <c r="P359">
        <v>28</v>
      </c>
      <c r="Q359">
        <v>0.99852191999999995</v>
      </c>
      <c r="R359">
        <v>0.99928644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-3</v>
      </c>
      <c r="AA359">
        <v>0</v>
      </c>
      <c r="AB359">
        <v>12</v>
      </c>
      <c r="AC359">
        <v>10</v>
      </c>
      <c r="AD359">
        <v>0.99969419000000004</v>
      </c>
      <c r="AE359">
        <v>0.99974516000000002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-1</v>
      </c>
    </row>
    <row r="360" spans="1:38" x14ac:dyDescent="0.2">
      <c r="A360" s="12">
        <v>2306.00218</v>
      </c>
      <c r="B360" t="str">
        <v>revtex4-1</v>
      </c>
      <c r="C360">
        <v>0</v>
      </c>
      <c r="D360">
        <v>0</v>
      </c>
      <c r="E360">
        <v>0</v>
      </c>
      <c r="G360" t="b">
        <v>1</v>
      </c>
      <c r="H360" t="b">
        <v>1</v>
      </c>
      <c r="I360" t="b">
        <v>1</v>
      </c>
      <c r="K360" t="b">
        <v>0</v>
      </c>
      <c r="L360" t="b">
        <v>0</v>
      </c>
      <c r="N360">
        <v>0</v>
      </c>
      <c r="O360">
        <v>19</v>
      </c>
      <c r="P360">
        <v>17</v>
      </c>
      <c r="Q360">
        <v>0.99904791000000004</v>
      </c>
      <c r="R360">
        <v>0.99914813000000002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-1</v>
      </c>
      <c r="AA360">
        <v>0</v>
      </c>
      <c r="AB360">
        <v>3</v>
      </c>
      <c r="AC360">
        <v>2</v>
      </c>
      <c r="AD360">
        <v>0.99984967000000002</v>
      </c>
      <c r="AE360">
        <v>0.99989978000000002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</row>
    <row r="361" spans="1:38" x14ac:dyDescent="0.2">
      <c r="A361" s="12">
        <v>2306.0025000000001</v>
      </c>
      <c r="B361" t="str">
        <v>revtex4-1</v>
      </c>
      <c r="C361">
        <v>0</v>
      </c>
      <c r="D361">
        <v>0</v>
      </c>
      <c r="E361">
        <v>0</v>
      </c>
      <c r="G361" t="b">
        <v>1</v>
      </c>
      <c r="H361" t="b">
        <v>1</v>
      </c>
      <c r="I361" t="b">
        <v>1</v>
      </c>
      <c r="K361" t="b">
        <v>0</v>
      </c>
      <c r="L361" t="b">
        <v>0</v>
      </c>
      <c r="N361">
        <v>0</v>
      </c>
      <c r="O361">
        <v>2</v>
      </c>
      <c r="P361">
        <v>2</v>
      </c>
      <c r="Q361">
        <v>0.99994917000000005</v>
      </c>
      <c r="R361">
        <v>0.99994917000000005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-1</v>
      </c>
      <c r="AA361">
        <v>0</v>
      </c>
      <c r="AB361">
        <v>3</v>
      </c>
      <c r="AC361">
        <v>3</v>
      </c>
      <c r="AD361">
        <v>0.99992375</v>
      </c>
      <c r="AE361">
        <v>0.99992375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-3</v>
      </c>
    </row>
    <row r="362" spans="1:38" x14ac:dyDescent="0.2">
      <c r="A362" s="12">
        <v>2306.0032200000001</v>
      </c>
      <c r="B362" t="str">
        <v>revtex4-1</v>
      </c>
      <c r="C362">
        <v>12</v>
      </c>
      <c r="D362">
        <v>12</v>
      </c>
      <c r="E362">
        <v>12</v>
      </c>
      <c r="G362" t="b">
        <v>1</v>
      </c>
      <c r="H362" t="b">
        <v>0</v>
      </c>
      <c r="I362" t="b">
        <v>1</v>
      </c>
      <c r="K362" t="b">
        <v>0</v>
      </c>
      <c r="L362" t="b">
        <v>0</v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  <c r="AI362" t="str">
        <v/>
      </c>
      <c r="AJ362" t="str">
        <v/>
      </c>
      <c r="AK362" t="str">
        <v/>
      </c>
      <c r="AL362" t="str">
        <v/>
      </c>
    </row>
    <row r="363" spans="1:38" x14ac:dyDescent="0.2">
      <c r="A363" s="12">
        <v>2306.0035899999998</v>
      </c>
      <c r="B363" t="str">
        <v>revtex4-1</v>
      </c>
      <c r="C363">
        <v>0</v>
      </c>
      <c r="D363">
        <v>0</v>
      </c>
      <c r="E363">
        <v>0</v>
      </c>
      <c r="G363" t="b">
        <v>1</v>
      </c>
      <c r="H363" t="b">
        <v>1</v>
      </c>
      <c r="I363" t="b">
        <v>1</v>
      </c>
      <c r="K363" t="b">
        <v>0</v>
      </c>
      <c r="L363" t="b">
        <v>0</v>
      </c>
      <c r="N363">
        <v>0</v>
      </c>
      <c r="O363">
        <v>2</v>
      </c>
      <c r="P363">
        <v>2</v>
      </c>
      <c r="Q363">
        <v>0.99995073000000001</v>
      </c>
      <c r="R363">
        <v>0.99995073000000001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-2</v>
      </c>
      <c r="AA363">
        <v>0</v>
      </c>
      <c r="AB363">
        <v>2</v>
      </c>
      <c r="AC363">
        <v>2</v>
      </c>
      <c r="AD363">
        <v>0.99995073000000001</v>
      </c>
      <c r="AE363">
        <v>0.99995073000000001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-2</v>
      </c>
    </row>
    <row r="364" spans="1:38" x14ac:dyDescent="0.2">
      <c r="A364" s="12">
        <v>2306.0039400000001</v>
      </c>
      <c r="B364" t="str">
        <v>revtex4-1</v>
      </c>
      <c r="C364">
        <v>0</v>
      </c>
      <c r="D364">
        <v>0</v>
      </c>
      <c r="E364">
        <v>0</v>
      </c>
      <c r="G364" t="b">
        <v>1</v>
      </c>
      <c r="H364" t="b">
        <v>1</v>
      </c>
      <c r="I364" t="b">
        <v>1</v>
      </c>
      <c r="K364" t="b">
        <v>0</v>
      </c>
      <c r="L364" t="b">
        <v>0</v>
      </c>
      <c r="N364">
        <v>0</v>
      </c>
      <c r="O364">
        <v>112</v>
      </c>
      <c r="P364">
        <v>88</v>
      </c>
      <c r="Q364">
        <v>0.99843024999999996</v>
      </c>
      <c r="R364">
        <v>0.99876662999999999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AA364">
        <v>0</v>
      </c>
      <c r="AB364">
        <v>24</v>
      </c>
      <c r="AC364">
        <v>0</v>
      </c>
      <c r="AD364">
        <v>0.99966363000000003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0</v>
      </c>
    </row>
    <row r="365" spans="1:38" x14ac:dyDescent="0.2">
      <c r="A365" s="12">
        <v>2306.0042199999998</v>
      </c>
      <c r="B365" t="str">
        <v>revtex4-1</v>
      </c>
      <c r="C365">
        <v>0</v>
      </c>
      <c r="D365">
        <v>0</v>
      </c>
      <c r="E365">
        <v>0</v>
      </c>
      <c r="G365" t="b">
        <v>1</v>
      </c>
      <c r="H365" t="b">
        <v>1</v>
      </c>
      <c r="I365" t="b">
        <v>1</v>
      </c>
      <c r="K365" t="b">
        <v>0</v>
      </c>
      <c r="L365" t="b">
        <v>0</v>
      </c>
      <c r="N365">
        <v>0</v>
      </c>
      <c r="O365">
        <v>19</v>
      </c>
      <c r="P365">
        <v>19</v>
      </c>
      <c r="Q365">
        <v>0.99948908000000003</v>
      </c>
      <c r="R365">
        <v>0.99948908000000003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B365">
        <v>1939</v>
      </c>
      <c r="AC365">
        <v>43</v>
      </c>
      <c r="AD365">
        <v>0.94785951999999996</v>
      </c>
      <c r="AE365">
        <v>0.99884371000000005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-20</v>
      </c>
    </row>
    <row r="366" spans="1:38" x14ac:dyDescent="0.2">
      <c r="A366" s="12">
        <v>2306.0042899999999</v>
      </c>
      <c r="B366" t="str">
        <v>revtex4-1</v>
      </c>
      <c r="C366">
        <v>0</v>
      </c>
      <c r="D366">
        <v>12</v>
      </c>
      <c r="E366">
        <v>12</v>
      </c>
      <c r="G366" t="b">
        <v>1</v>
      </c>
      <c r="H366" t="b">
        <v>0</v>
      </c>
      <c r="I366" t="b">
        <v>1</v>
      </c>
      <c r="K366" t="b">
        <v>0</v>
      </c>
      <c r="L366" t="b">
        <v>0</v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F366" t="str">
        <v/>
      </c>
      <c r="AG366" t="str">
        <v/>
      </c>
      <c r="AH366" t="str">
        <v/>
      </c>
      <c r="AI366" t="str">
        <v/>
      </c>
      <c r="AJ366" t="str">
        <v/>
      </c>
      <c r="AK366" t="str">
        <v/>
      </c>
      <c r="AL366" t="str">
        <v/>
      </c>
    </row>
    <row r="367" spans="1:38" x14ac:dyDescent="0.2">
      <c r="A367" s="12">
        <v>2306.0051199999998</v>
      </c>
      <c r="B367" t="str">
        <v>revtex4-1</v>
      </c>
      <c r="C367">
        <v>0</v>
      </c>
      <c r="D367">
        <v>0</v>
      </c>
      <c r="E367">
        <v>0</v>
      </c>
      <c r="G367" t="b">
        <v>1</v>
      </c>
      <c r="H367" t="b">
        <v>1</v>
      </c>
      <c r="I367" t="b">
        <v>1</v>
      </c>
      <c r="K367" t="b">
        <v>0</v>
      </c>
      <c r="L367" t="b">
        <v>0</v>
      </c>
      <c r="N367">
        <v>0</v>
      </c>
      <c r="O367">
        <v>391</v>
      </c>
      <c r="P367">
        <v>163</v>
      </c>
      <c r="Q367">
        <v>0.98950081999999995</v>
      </c>
      <c r="R367">
        <v>0.99562309999999998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</v>
      </c>
      <c r="AA367">
        <v>0</v>
      </c>
      <c r="AB367">
        <v>353</v>
      </c>
      <c r="AC367">
        <v>125</v>
      </c>
      <c r="AD367">
        <v>0.99052119999999999</v>
      </c>
      <c r="AE367">
        <v>0.99664348000000003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</row>
    <row r="368" spans="1:38" x14ac:dyDescent="0.2">
      <c r="A368" s="12">
        <v>2306.0088300000002</v>
      </c>
      <c r="B368" t="str">
        <v>revtex4-1</v>
      </c>
      <c r="C368">
        <v>0</v>
      </c>
      <c r="D368">
        <v>0</v>
      </c>
      <c r="E368">
        <v>0</v>
      </c>
      <c r="G368" t="b">
        <v>1</v>
      </c>
      <c r="H368" t="b">
        <v>1</v>
      </c>
      <c r="I368" t="b">
        <v>1</v>
      </c>
      <c r="K368" t="b">
        <v>0</v>
      </c>
      <c r="L368" t="b">
        <v>0</v>
      </c>
      <c r="N368">
        <v>0</v>
      </c>
      <c r="O368">
        <v>231</v>
      </c>
      <c r="P368">
        <v>17</v>
      </c>
      <c r="Q368">
        <v>0.99435952999999999</v>
      </c>
      <c r="R368">
        <v>0.9995849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-1</v>
      </c>
      <c r="AA368">
        <v>0</v>
      </c>
      <c r="AB368">
        <v>217</v>
      </c>
      <c r="AC368">
        <v>3</v>
      </c>
      <c r="AD368">
        <v>0.99470137000000003</v>
      </c>
      <c r="AE368">
        <v>0.99992674999999998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 x14ac:dyDescent="0.2">
      <c r="A369" s="12">
        <v>2306.009</v>
      </c>
      <c r="B369" t="str">
        <v>revtex4-1</v>
      </c>
      <c r="C369">
        <v>0</v>
      </c>
      <c r="D369">
        <v>0</v>
      </c>
      <c r="E369">
        <v>0</v>
      </c>
      <c r="G369" t="b">
        <v>1</v>
      </c>
      <c r="H369" t="b">
        <v>1</v>
      </c>
      <c r="I369" t="b">
        <v>1</v>
      </c>
      <c r="K369" t="b">
        <v>0</v>
      </c>
      <c r="L369" t="b">
        <v>0</v>
      </c>
      <c r="N369">
        <v>0</v>
      </c>
      <c r="O369">
        <v>35</v>
      </c>
      <c r="P369">
        <v>35</v>
      </c>
      <c r="Q369">
        <v>0.99842092999999998</v>
      </c>
      <c r="R369">
        <v>0.99842092999999998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AA369">
        <v>0</v>
      </c>
      <c r="AB369">
        <v>29</v>
      </c>
      <c r="AC369">
        <v>29</v>
      </c>
      <c r="AD369">
        <v>0.99869169000000002</v>
      </c>
      <c r="AE369">
        <v>0.99869169000000002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1</v>
      </c>
    </row>
    <row r="370" spans="1:38" x14ac:dyDescent="0.2">
      <c r="A370" s="12">
        <v>2306.0099399999999</v>
      </c>
      <c r="B370" t="str">
        <v>revtex4-1</v>
      </c>
      <c r="C370">
        <v>12</v>
      </c>
      <c r="D370">
        <v>12</v>
      </c>
      <c r="E370">
        <v>12</v>
      </c>
      <c r="G370" t="b">
        <v>1</v>
      </c>
      <c r="H370" t="b">
        <v>0</v>
      </c>
      <c r="I370" t="b">
        <v>1</v>
      </c>
      <c r="K370" t="b">
        <v>0</v>
      </c>
      <c r="L370" t="b">
        <v>0</v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AA370" t="str">
        <v/>
      </c>
      <c r="AB370" t="str">
        <v/>
      </c>
      <c r="AC370" t="str">
        <v/>
      </c>
      <c r="AD370" t="str">
        <v/>
      </c>
      <c r="AE370" t="str">
        <v/>
      </c>
      <c r="AF370" t="str">
        <v/>
      </c>
      <c r="AG370" t="str">
        <v/>
      </c>
      <c r="AH370" t="str">
        <v/>
      </c>
      <c r="AI370" t="str">
        <v/>
      </c>
      <c r="AJ370" t="str">
        <v/>
      </c>
      <c r="AK370" t="str">
        <v/>
      </c>
      <c r="AL370" t="str">
        <v/>
      </c>
    </row>
    <row r="371" spans="1:38" x14ac:dyDescent="0.2">
      <c r="A371" s="12">
        <v>2306.0166100000001</v>
      </c>
      <c r="B371" t="str">
        <v>revtex4-1</v>
      </c>
      <c r="C371">
        <v>12</v>
      </c>
      <c r="D371">
        <v>12</v>
      </c>
      <c r="E371">
        <v>12</v>
      </c>
      <c r="G371" t="b">
        <v>1</v>
      </c>
      <c r="H371" t="b">
        <v>1</v>
      </c>
      <c r="I371" t="b">
        <v>1</v>
      </c>
      <c r="K371" t="b">
        <v>0</v>
      </c>
      <c r="L371" t="b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B371">
        <v>4</v>
      </c>
      <c r="AC371">
        <v>3</v>
      </c>
      <c r="AD371">
        <v>0.99995904000000002</v>
      </c>
      <c r="AE371">
        <v>0.99996927999999996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-4</v>
      </c>
    </row>
    <row r="372" spans="1:38" x14ac:dyDescent="0.2">
      <c r="A372" s="12">
        <v>2306.0180300000002</v>
      </c>
      <c r="B372" t="str">
        <v>revtex4-1</v>
      </c>
      <c r="C372">
        <v>0</v>
      </c>
      <c r="D372">
        <v>0</v>
      </c>
      <c r="E372">
        <v>0</v>
      </c>
      <c r="G372" t="b">
        <v>1</v>
      </c>
      <c r="H372" t="b">
        <v>1</v>
      </c>
      <c r="I372" t="b">
        <v>1</v>
      </c>
      <c r="K372" t="b">
        <v>0</v>
      </c>
      <c r="L372" t="b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B372">
        <v>2</v>
      </c>
      <c r="AC372">
        <v>2</v>
      </c>
      <c r="AD372">
        <v>0.99994112000000002</v>
      </c>
      <c r="AE372">
        <v>0.99994112000000002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</v>
      </c>
    </row>
    <row r="373" spans="1:38" x14ac:dyDescent="0.2">
      <c r="A373" s="12">
        <v>2306.0184199999999</v>
      </c>
      <c r="B373" t="str">
        <v>revtex4-1</v>
      </c>
      <c r="C373">
        <v>0</v>
      </c>
      <c r="D373">
        <v>0</v>
      </c>
      <c r="E373">
        <v>0</v>
      </c>
      <c r="G373" t="b">
        <v>1</v>
      </c>
      <c r="H373" t="b">
        <v>1</v>
      </c>
      <c r="I373" t="b">
        <v>1</v>
      </c>
      <c r="K373" t="b">
        <v>0</v>
      </c>
      <c r="L373" t="b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B373">
        <v>184</v>
      </c>
      <c r="AC373">
        <v>0</v>
      </c>
      <c r="AD373">
        <v>0.99440779999999995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x14ac:dyDescent="0.2">
      <c r="A374" s="12">
        <v>2306.0420899999999</v>
      </c>
      <c r="B374" t="str">
        <v>revtex4-1</v>
      </c>
      <c r="C374">
        <v>12</v>
      </c>
      <c r="D374">
        <v>12</v>
      </c>
      <c r="E374">
        <v>12</v>
      </c>
      <c r="G374" t="b">
        <v>1</v>
      </c>
      <c r="H374" t="b">
        <v>0</v>
      </c>
      <c r="I374" t="b">
        <v>1</v>
      </c>
      <c r="K374" t="b">
        <v>0</v>
      </c>
      <c r="L374" t="b">
        <v>0</v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  <c r="AA374" t="str">
        <v/>
      </c>
      <c r="AB374" t="str">
        <v/>
      </c>
      <c r="AC374" t="str">
        <v/>
      </c>
      <c r="AD374" t="str">
        <v/>
      </c>
      <c r="AE374" t="str">
        <v/>
      </c>
      <c r="AF374" t="str">
        <v/>
      </c>
      <c r="AG374" t="str">
        <v/>
      </c>
      <c r="AH374" t="str">
        <v/>
      </c>
      <c r="AI374" t="str">
        <v/>
      </c>
      <c r="AJ374" t="str">
        <v/>
      </c>
      <c r="AK374" t="str">
        <v/>
      </c>
      <c r="AL374" t="str">
        <v/>
      </c>
    </row>
    <row r="375" spans="1:38" x14ac:dyDescent="0.2">
      <c r="A375" s="12">
        <v>2306.0940799999998</v>
      </c>
      <c r="B375" t="str">
        <v>revtex4-1</v>
      </c>
      <c r="C375">
        <v>0</v>
      </c>
      <c r="D375">
        <v>0</v>
      </c>
      <c r="E375">
        <v>0</v>
      </c>
      <c r="G375" t="b">
        <v>1</v>
      </c>
      <c r="H375" t="b">
        <v>1</v>
      </c>
      <c r="I375" t="b">
        <v>1</v>
      </c>
      <c r="K375" t="b">
        <v>0</v>
      </c>
      <c r="L375" t="b">
        <v>0</v>
      </c>
      <c r="N375">
        <v>0</v>
      </c>
      <c r="O375">
        <v>42</v>
      </c>
      <c r="P375">
        <v>16</v>
      </c>
      <c r="Q375">
        <v>0.99918686999999995</v>
      </c>
      <c r="R375">
        <v>0.99969023000000001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B375">
        <v>2551</v>
      </c>
      <c r="AC375">
        <v>17</v>
      </c>
      <c r="AD375">
        <v>0.95061273999999996</v>
      </c>
      <c r="AE375">
        <v>0.99967088000000004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</row>
    <row r="376" spans="1:38" x14ac:dyDescent="0.2">
      <c r="A376" s="12">
        <v>2306.1638600000001</v>
      </c>
      <c r="B376" t="str">
        <v>revtex4-1</v>
      </c>
      <c r="C376">
        <v>0</v>
      </c>
      <c r="D376">
        <v>0</v>
      </c>
      <c r="E376">
        <v>0</v>
      </c>
      <c r="G376" t="b">
        <v>1</v>
      </c>
      <c r="H376" t="b">
        <v>1</v>
      </c>
      <c r="I376" t="b">
        <v>1</v>
      </c>
      <c r="K376" t="b">
        <v>0</v>
      </c>
      <c r="L376" t="b">
        <v>0</v>
      </c>
      <c r="N376">
        <v>0</v>
      </c>
      <c r="O376">
        <v>9</v>
      </c>
      <c r="P376">
        <v>9</v>
      </c>
      <c r="Q376">
        <v>0.99973610999999996</v>
      </c>
      <c r="R376">
        <v>0.99973610999999996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2</v>
      </c>
      <c r="AA376">
        <v>0</v>
      </c>
      <c r="AB376">
        <v>1950</v>
      </c>
      <c r="AC376">
        <v>374</v>
      </c>
      <c r="AD376">
        <v>0.94282699000000003</v>
      </c>
      <c r="AE376">
        <v>0.98903450999999998</v>
      </c>
      <c r="AF376">
        <v>2</v>
      </c>
      <c r="AG376">
        <v>2</v>
      </c>
      <c r="AH376">
        <v>0</v>
      </c>
      <c r="AI376">
        <v>0</v>
      </c>
      <c r="AJ376">
        <v>1</v>
      </c>
      <c r="AK376">
        <v>1</v>
      </c>
      <c r="AL376">
        <v>4</v>
      </c>
    </row>
    <row r="377" spans="1:38" x14ac:dyDescent="0.2">
      <c r="A377" s="12">
        <v>2306.0002800000002</v>
      </c>
      <c r="B377" t="str">
        <v>revtex4-2</v>
      </c>
      <c r="C377">
        <v>12</v>
      </c>
      <c r="D377">
        <v>12</v>
      </c>
      <c r="E377">
        <v>12</v>
      </c>
      <c r="G377" t="b">
        <v>1</v>
      </c>
      <c r="H377" t="b">
        <v>1</v>
      </c>
      <c r="I377" t="b">
        <v>1</v>
      </c>
      <c r="K377" t="b">
        <v>0</v>
      </c>
      <c r="L377" t="b">
        <v>0</v>
      </c>
      <c r="N377">
        <v>0</v>
      </c>
      <c r="O377">
        <v>16</v>
      </c>
      <c r="P377">
        <v>10</v>
      </c>
      <c r="Q377">
        <v>0.99902528000000002</v>
      </c>
      <c r="R377">
        <v>0.99939080000000002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-1</v>
      </c>
      <c r="AA377">
        <v>0</v>
      </c>
      <c r="AB377">
        <v>16</v>
      </c>
      <c r="AC377">
        <v>10</v>
      </c>
      <c r="AD377">
        <v>0.99902528000000002</v>
      </c>
      <c r="AE377">
        <v>0.99939080000000002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-1</v>
      </c>
    </row>
    <row r="378" spans="1:38" x14ac:dyDescent="0.2">
      <c r="A378" s="12">
        <v>2306.0004800000002</v>
      </c>
      <c r="B378" t="str">
        <v>revtex4-2</v>
      </c>
      <c r="C378">
        <v>0</v>
      </c>
      <c r="D378">
        <v>0</v>
      </c>
      <c r="E378">
        <v>12</v>
      </c>
      <c r="G378" t="b">
        <v>1</v>
      </c>
      <c r="H378" t="b">
        <v>1</v>
      </c>
      <c r="I378" t="b">
        <v>1</v>
      </c>
      <c r="K378" t="b">
        <v>0</v>
      </c>
      <c r="L378" t="b">
        <v>0</v>
      </c>
      <c r="N378">
        <v>0</v>
      </c>
      <c r="O378">
        <v>685</v>
      </c>
      <c r="P378">
        <v>683</v>
      </c>
      <c r="Q378">
        <v>0.97606736000000005</v>
      </c>
      <c r="R378">
        <v>0.97613724000000002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-269</v>
      </c>
      <c r="AA378">
        <v>0</v>
      </c>
      <c r="AB378">
        <v>260</v>
      </c>
      <c r="AC378">
        <v>260</v>
      </c>
      <c r="AD378">
        <v>0.99091607999999998</v>
      </c>
      <c r="AE378">
        <v>0.99091607999999998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">
      <c r="A379" s="12">
        <v>2306.0005099999998</v>
      </c>
      <c r="B379" t="str">
        <v>revtex4-2</v>
      </c>
      <c r="C379">
        <v>0</v>
      </c>
      <c r="D379">
        <v>0</v>
      </c>
      <c r="E379">
        <v>0</v>
      </c>
      <c r="G379" t="b">
        <v>1</v>
      </c>
      <c r="H379" t="b">
        <v>1</v>
      </c>
      <c r="I379" t="b">
        <v>1</v>
      </c>
      <c r="K379" t="b">
        <v>0</v>
      </c>
      <c r="L379" t="b">
        <v>0</v>
      </c>
      <c r="N379">
        <v>0</v>
      </c>
      <c r="O379">
        <v>196</v>
      </c>
      <c r="P379">
        <v>6</v>
      </c>
      <c r="Q379">
        <v>0.98937439000000005</v>
      </c>
      <c r="R379">
        <v>0.99967472999999996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</v>
      </c>
      <c r="AA379">
        <v>0</v>
      </c>
      <c r="AB379">
        <v>196</v>
      </c>
      <c r="AC379">
        <v>6</v>
      </c>
      <c r="AD379">
        <v>0.98937439000000005</v>
      </c>
      <c r="AE379">
        <v>0.99967472999999996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</row>
    <row r="380" spans="1:38" x14ac:dyDescent="0.2">
      <c r="A380" s="12">
        <v>2306.00054</v>
      </c>
      <c r="B380" t="str">
        <v>revtex4-2</v>
      </c>
      <c r="C380">
        <v>12</v>
      </c>
      <c r="D380">
        <v>12</v>
      </c>
      <c r="E380">
        <v>12</v>
      </c>
      <c r="G380" t="b">
        <v>1</v>
      </c>
      <c r="H380" t="b">
        <v>1</v>
      </c>
      <c r="I380" t="b">
        <v>1</v>
      </c>
      <c r="K380" t="b">
        <v>0</v>
      </c>
      <c r="L380" t="b">
        <v>0</v>
      </c>
      <c r="N380">
        <v>0</v>
      </c>
      <c r="O380">
        <v>175</v>
      </c>
      <c r="P380">
        <v>63</v>
      </c>
      <c r="Q380">
        <v>0.99608132999999999</v>
      </c>
      <c r="R380">
        <v>0.99858928000000002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-2</v>
      </c>
      <c r="AA380">
        <v>0</v>
      </c>
      <c r="AB380">
        <v>247</v>
      </c>
      <c r="AC380">
        <v>61</v>
      </c>
      <c r="AD380">
        <v>0.99446908000000001</v>
      </c>
      <c r="AE380">
        <v>0.99863405999999999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</row>
    <row r="381" spans="1:38" x14ac:dyDescent="0.2">
      <c r="A381" s="12">
        <v>2306.00056</v>
      </c>
      <c r="B381" t="str">
        <v>revtex4-2</v>
      </c>
      <c r="C381">
        <v>12</v>
      </c>
      <c r="D381">
        <v>12</v>
      </c>
      <c r="E381">
        <v>12</v>
      </c>
      <c r="G381" t="b">
        <v>1</v>
      </c>
      <c r="H381" t="b">
        <v>0</v>
      </c>
      <c r="I381" t="b">
        <v>1</v>
      </c>
      <c r="K381" t="b">
        <v>0</v>
      </c>
      <c r="L381" t="b">
        <v>0</v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  <c r="AF381" t="str">
        <v/>
      </c>
      <c r="AG381" t="str">
        <v/>
      </c>
      <c r="AH381" t="str">
        <v/>
      </c>
      <c r="AI381" t="str">
        <v/>
      </c>
      <c r="AJ381" t="str">
        <v/>
      </c>
      <c r="AK381" t="str">
        <v/>
      </c>
      <c r="AL381" t="str">
        <v/>
      </c>
    </row>
    <row r="382" spans="1:38" x14ac:dyDescent="0.2">
      <c r="A382" s="12">
        <v>2306.0006400000002</v>
      </c>
      <c r="B382" t="str">
        <v>revtex4-2</v>
      </c>
      <c r="C382">
        <v>0</v>
      </c>
      <c r="D382">
        <v>0</v>
      </c>
      <c r="E382">
        <v>0</v>
      </c>
      <c r="G382" t="b">
        <v>1</v>
      </c>
      <c r="H382" t="b">
        <v>1</v>
      </c>
      <c r="I382" t="b">
        <v>1</v>
      </c>
      <c r="K382" t="b">
        <v>0</v>
      </c>
      <c r="L382" t="b">
        <v>0</v>
      </c>
      <c r="N382">
        <v>0</v>
      </c>
      <c r="O382">
        <v>111</v>
      </c>
      <c r="P382">
        <v>105</v>
      </c>
      <c r="Q382">
        <v>0.99594269000000002</v>
      </c>
      <c r="R382">
        <v>0.99616199999999999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AA382">
        <v>0</v>
      </c>
      <c r="AB382">
        <v>112</v>
      </c>
      <c r="AC382">
        <v>106</v>
      </c>
      <c r="AD382">
        <v>0.99590643000000001</v>
      </c>
      <c r="AE382">
        <v>0.99612573000000004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</v>
      </c>
    </row>
    <row r="383" spans="1:38" x14ac:dyDescent="0.2">
      <c r="A383" s="12">
        <v>2306.00072</v>
      </c>
      <c r="B383" t="str">
        <v>revtex4-2</v>
      </c>
      <c r="C383">
        <v>0</v>
      </c>
      <c r="D383">
        <v>0</v>
      </c>
      <c r="E383">
        <v>0</v>
      </c>
      <c r="G383" t="b">
        <v>1</v>
      </c>
      <c r="H383" t="b">
        <v>1</v>
      </c>
      <c r="I383" t="b">
        <v>1</v>
      </c>
      <c r="K383" t="b">
        <v>0</v>
      </c>
      <c r="L383" t="b">
        <v>0</v>
      </c>
      <c r="N383">
        <v>0</v>
      </c>
      <c r="O383">
        <v>57</v>
      </c>
      <c r="P383">
        <v>57</v>
      </c>
      <c r="Q383">
        <v>0.99865146000000005</v>
      </c>
      <c r="R383">
        <v>0.99865146000000005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AA383">
        <v>0</v>
      </c>
      <c r="AB383">
        <v>134</v>
      </c>
      <c r="AC383">
        <v>60</v>
      </c>
      <c r="AD383">
        <v>0.99682998</v>
      </c>
      <c r="AE383">
        <v>0.99858058999999999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3</v>
      </c>
    </row>
    <row r="384" spans="1:38" x14ac:dyDescent="0.2">
      <c r="A384" s="12">
        <v>2306.0007300000002</v>
      </c>
      <c r="B384" t="str">
        <v>revtex4-2</v>
      </c>
      <c r="C384">
        <v>12</v>
      </c>
      <c r="D384">
        <v>12</v>
      </c>
      <c r="E384">
        <v>12</v>
      </c>
      <c r="G384" t="b">
        <v>1</v>
      </c>
      <c r="H384" t="b">
        <v>1</v>
      </c>
      <c r="I384" t="b">
        <v>1</v>
      </c>
      <c r="K384" t="b">
        <v>0</v>
      </c>
      <c r="L384" t="b">
        <v>0</v>
      </c>
      <c r="N384">
        <v>0</v>
      </c>
      <c r="O384">
        <v>81</v>
      </c>
      <c r="P384">
        <v>81</v>
      </c>
      <c r="Q384">
        <v>0.99639728000000005</v>
      </c>
      <c r="R384">
        <v>0.99639728000000005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B384">
        <v>65</v>
      </c>
      <c r="AC384">
        <v>65</v>
      </c>
      <c r="AD384">
        <v>0.99710893</v>
      </c>
      <c r="AE384">
        <v>0.99710893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-1</v>
      </c>
    </row>
    <row r="385" spans="1:38" x14ac:dyDescent="0.2">
      <c r="A385" s="12">
        <v>2306.00081</v>
      </c>
      <c r="B385" t="str">
        <v>revtex4-2</v>
      </c>
      <c r="C385">
        <v>12</v>
      </c>
      <c r="D385">
        <v>12</v>
      </c>
      <c r="E385">
        <v>12</v>
      </c>
      <c r="G385" t="b">
        <v>1</v>
      </c>
      <c r="H385" t="b">
        <v>1</v>
      </c>
      <c r="I385" t="b">
        <v>1</v>
      </c>
      <c r="K385" t="b">
        <v>0</v>
      </c>
      <c r="L385" t="b">
        <v>0</v>
      </c>
      <c r="N385">
        <v>0</v>
      </c>
      <c r="O385">
        <v>13</v>
      </c>
      <c r="P385">
        <v>11</v>
      </c>
      <c r="Q385">
        <v>0.99962388999999996</v>
      </c>
      <c r="R385">
        <v>0.99968175000000004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B385">
        <v>310</v>
      </c>
      <c r="AC385">
        <v>12</v>
      </c>
      <c r="AD385">
        <v>0.99103138999999996</v>
      </c>
      <c r="AE385">
        <v>0.99965283000000005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</row>
    <row r="386" spans="1:38" x14ac:dyDescent="0.2">
      <c r="A386" s="12">
        <v>2306.0012299999999</v>
      </c>
      <c r="B386" t="str">
        <v>revtex4-2</v>
      </c>
      <c r="C386">
        <v>12</v>
      </c>
      <c r="D386">
        <v>12</v>
      </c>
      <c r="E386">
        <v>12</v>
      </c>
      <c r="G386" t="b">
        <v>1</v>
      </c>
      <c r="H386" t="b">
        <v>0</v>
      </c>
      <c r="I386" t="b">
        <v>1</v>
      </c>
      <c r="K386" t="b">
        <v>0</v>
      </c>
      <c r="L386" t="b">
        <v>0</v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 t="str">
        <v/>
      </c>
      <c r="AH386" t="str">
        <v/>
      </c>
      <c r="AI386" t="str">
        <v/>
      </c>
      <c r="AJ386" t="str">
        <v/>
      </c>
      <c r="AK386" t="str">
        <v/>
      </c>
      <c r="AL386" t="str">
        <v/>
      </c>
    </row>
    <row r="387" spans="1:38" x14ac:dyDescent="0.2">
      <c r="A387" s="12">
        <v>2306.00146</v>
      </c>
      <c r="B387" t="str">
        <v>revtex4-2</v>
      </c>
      <c r="C387">
        <v>0</v>
      </c>
      <c r="D387">
        <v>0</v>
      </c>
      <c r="E387">
        <v>0</v>
      </c>
      <c r="G387" t="b">
        <v>1</v>
      </c>
      <c r="H387" t="b">
        <v>1</v>
      </c>
      <c r="I387" t="b">
        <v>1</v>
      </c>
      <c r="K387" t="b">
        <v>0</v>
      </c>
      <c r="L387" t="b">
        <v>0</v>
      </c>
      <c r="N387">
        <v>0</v>
      </c>
      <c r="O387">
        <v>5</v>
      </c>
      <c r="P387">
        <v>5</v>
      </c>
      <c r="Q387">
        <v>0.99991118999999995</v>
      </c>
      <c r="R387">
        <v>0.99991118999999995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AA387">
        <v>0</v>
      </c>
      <c r="AB387">
        <v>11</v>
      </c>
      <c r="AC387">
        <v>11</v>
      </c>
      <c r="AD387">
        <v>0.99980462000000003</v>
      </c>
      <c r="AE387">
        <v>0.99980462000000003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5</v>
      </c>
    </row>
    <row r="388" spans="1:38" x14ac:dyDescent="0.2">
      <c r="A388" s="12">
        <v>2306.0022100000001</v>
      </c>
      <c r="B388" t="str">
        <v>revtex4-2</v>
      </c>
      <c r="C388">
        <v>12</v>
      </c>
      <c r="D388">
        <v>12</v>
      </c>
      <c r="E388">
        <v>12</v>
      </c>
      <c r="G388" t="b">
        <v>1</v>
      </c>
      <c r="H388" t="b">
        <v>1</v>
      </c>
      <c r="I388" t="b">
        <v>1</v>
      </c>
      <c r="K388" t="b">
        <v>0</v>
      </c>
      <c r="L388" t="b">
        <v>0</v>
      </c>
      <c r="N388">
        <v>0</v>
      </c>
      <c r="O388">
        <v>76</v>
      </c>
      <c r="P388">
        <v>52</v>
      </c>
      <c r="Q388">
        <v>0.99917869999999998</v>
      </c>
      <c r="R388">
        <v>0.99943806000000002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B388">
        <v>54</v>
      </c>
      <c r="AC388">
        <v>54</v>
      </c>
      <c r="AD388">
        <v>0.99941643999999996</v>
      </c>
      <c r="AE388">
        <v>0.99941643999999996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-1</v>
      </c>
    </row>
    <row r="389" spans="1:38" x14ac:dyDescent="0.2">
      <c r="A389" s="12">
        <v>2306.0022399999998</v>
      </c>
      <c r="B389" t="str">
        <v>revtex4-2</v>
      </c>
      <c r="C389">
        <v>0</v>
      </c>
      <c r="D389">
        <v>0</v>
      </c>
      <c r="E389">
        <v>0</v>
      </c>
      <c r="G389" t="b">
        <v>1</v>
      </c>
      <c r="H389" t="b">
        <v>1</v>
      </c>
      <c r="I389" t="b">
        <v>1</v>
      </c>
      <c r="K389" t="b">
        <v>0</v>
      </c>
      <c r="L389" t="b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 x14ac:dyDescent="0.2">
      <c r="A390" s="12">
        <v>2306.0023700000002</v>
      </c>
      <c r="B390" t="str">
        <v>revtex4-2</v>
      </c>
      <c r="C390">
        <v>12</v>
      </c>
      <c r="D390">
        <v>12</v>
      </c>
      <c r="E390">
        <v>12</v>
      </c>
      <c r="G390" t="b">
        <v>1</v>
      </c>
      <c r="H390" t="b">
        <v>0</v>
      </c>
      <c r="I390" t="b">
        <v>1</v>
      </c>
      <c r="K390" t="b">
        <v>0</v>
      </c>
      <c r="L390" t="b">
        <v>0</v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AA390" t="str">
        <v/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  <c r="AI390" t="str">
        <v/>
      </c>
      <c r="AJ390" t="str">
        <v/>
      </c>
      <c r="AK390" t="str">
        <v/>
      </c>
      <c r="AL390" t="str">
        <v/>
      </c>
    </row>
    <row r="391" spans="1:38" x14ac:dyDescent="0.2">
      <c r="A391" s="12">
        <v>2306.0033699999999</v>
      </c>
      <c r="B391" t="str">
        <v>revtex4-2</v>
      </c>
      <c r="C391">
        <v>0</v>
      </c>
      <c r="D391">
        <v>0</v>
      </c>
      <c r="E391">
        <v>0</v>
      </c>
      <c r="G391" t="b">
        <v>1</v>
      </c>
      <c r="H391" t="b">
        <v>1</v>
      </c>
      <c r="I391" t="b">
        <v>1</v>
      </c>
      <c r="K391" t="b">
        <v>0</v>
      </c>
      <c r="L391" t="b">
        <v>0</v>
      </c>
      <c r="N391">
        <v>0</v>
      </c>
      <c r="O391">
        <v>48</v>
      </c>
      <c r="P391">
        <v>2</v>
      </c>
      <c r="Q391">
        <v>0.99923302999999997</v>
      </c>
      <c r="R391">
        <v>0.99996803999999995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2</v>
      </c>
      <c r="AA391">
        <v>0</v>
      </c>
      <c r="AB391">
        <v>13593</v>
      </c>
      <c r="AC391">
        <v>3090</v>
      </c>
      <c r="AD391">
        <v>0.78283860999999999</v>
      </c>
      <c r="AE391">
        <v>0.95063425000000001</v>
      </c>
      <c r="AF391">
        <v>4</v>
      </c>
      <c r="AG391">
        <v>5</v>
      </c>
      <c r="AH391">
        <v>0</v>
      </c>
      <c r="AI391">
        <v>0</v>
      </c>
      <c r="AJ391">
        <v>1</v>
      </c>
      <c r="AK391">
        <v>1</v>
      </c>
      <c r="AL391">
        <v>12</v>
      </c>
    </row>
    <row r="392" spans="1:38" x14ac:dyDescent="0.2">
      <c r="A392" s="12">
        <v>2306.0034000000001</v>
      </c>
      <c r="B392" t="str">
        <v>revtex4-2</v>
      </c>
      <c r="C392">
        <v>12</v>
      </c>
      <c r="D392">
        <v>12</v>
      </c>
      <c r="E392">
        <v>12</v>
      </c>
      <c r="G392" t="b">
        <v>1</v>
      </c>
      <c r="H392" t="b">
        <v>0</v>
      </c>
      <c r="I392" t="b">
        <v>1</v>
      </c>
      <c r="K392" t="b">
        <v>0</v>
      </c>
      <c r="L392" t="b">
        <v>0</v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AA392" t="str">
        <v/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 t="str">
        <v/>
      </c>
      <c r="AH392" t="str">
        <v/>
      </c>
      <c r="AI392" t="str">
        <v/>
      </c>
      <c r="AJ392" t="str">
        <v/>
      </c>
      <c r="AK392" t="str">
        <v/>
      </c>
      <c r="AL392" t="str">
        <v/>
      </c>
    </row>
    <row r="393" spans="1:38" x14ac:dyDescent="0.2">
      <c r="A393" s="12">
        <v>2306.0034500000002</v>
      </c>
      <c r="B393" t="str">
        <v>revtex4-2</v>
      </c>
      <c r="C393">
        <v>12</v>
      </c>
      <c r="D393">
        <v>12</v>
      </c>
      <c r="E393">
        <v>12</v>
      </c>
      <c r="G393" t="b">
        <v>1</v>
      </c>
      <c r="H393" t="b">
        <v>1</v>
      </c>
      <c r="I393" t="b">
        <v>1</v>
      </c>
      <c r="K393" t="b">
        <v>0</v>
      </c>
      <c r="L393" t="b">
        <v>0</v>
      </c>
      <c r="N393">
        <v>0</v>
      </c>
      <c r="O393">
        <v>1</v>
      </c>
      <c r="P393">
        <v>1</v>
      </c>
      <c r="Q393">
        <v>0.99993770000000004</v>
      </c>
      <c r="R393">
        <v>0.99993770000000004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-1</v>
      </c>
      <c r="AA393">
        <v>0</v>
      </c>
      <c r="AB393">
        <v>1</v>
      </c>
      <c r="AC393">
        <v>1</v>
      </c>
      <c r="AD393">
        <v>0.99993770000000004</v>
      </c>
      <c r="AE393">
        <v>0.99993770000000004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-1</v>
      </c>
    </row>
    <row r="394" spans="1:38" x14ac:dyDescent="0.2">
      <c r="A394" s="12">
        <v>2306.0036300000002</v>
      </c>
      <c r="B394" t="str">
        <v>revtex4-2</v>
      </c>
      <c r="C394">
        <v>0</v>
      </c>
      <c r="D394">
        <v>0</v>
      </c>
      <c r="E394">
        <v>0</v>
      </c>
      <c r="G394" t="b">
        <v>1</v>
      </c>
      <c r="H394" t="b">
        <v>1</v>
      </c>
      <c r="I394" t="b">
        <v>1</v>
      </c>
      <c r="K394" t="b">
        <v>0</v>
      </c>
      <c r="L394" t="b">
        <v>0</v>
      </c>
      <c r="N394">
        <v>0</v>
      </c>
      <c r="O394">
        <v>2</v>
      </c>
      <c r="P394">
        <v>2</v>
      </c>
      <c r="Q394">
        <v>0.99992709999999996</v>
      </c>
      <c r="R394">
        <v>0.99992709999999996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-2</v>
      </c>
      <c r="AA394">
        <v>1</v>
      </c>
      <c r="AB394">
        <v>2317</v>
      </c>
      <c r="AC394">
        <v>85</v>
      </c>
      <c r="AD394">
        <v>0.91554891000000005</v>
      </c>
      <c r="AE394">
        <v>0.99690188000000002</v>
      </c>
      <c r="AF394">
        <v>12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2</v>
      </c>
    </row>
    <row r="395" spans="1:38" x14ac:dyDescent="0.2">
      <c r="A395" s="12">
        <v>2306.0036500000001</v>
      </c>
      <c r="B395" t="str">
        <v>revtex4-2</v>
      </c>
      <c r="C395">
        <v>0</v>
      </c>
      <c r="D395">
        <v>0</v>
      </c>
      <c r="E395">
        <v>0</v>
      </c>
      <c r="G395" t="b">
        <v>1</v>
      </c>
      <c r="H395" t="b">
        <v>1</v>
      </c>
      <c r="I395" t="b">
        <v>1</v>
      </c>
      <c r="K395" t="b">
        <v>0</v>
      </c>
      <c r="L395" t="b">
        <v>0</v>
      </c>
      <c r="N395">
        <v>0</v>
      </c>
      <c r="O395">
        <v>39</v>
      </c>
      <c r="P395">
        <v>39</v>
      </c>
      <c r="Q395">
        <v>0.9984343</v>
      </c>
      <c r="R395">
        <v>0.9984343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B395">
        <v>27</v>
      </c>
      <c r="AC395">
        <v>21</v>
      </c>
      <c r="AD395">
        <v>0.99891631999999997</v>
      </c>
      <c r="AE395">
        <v>0.99915712999999995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6</v>
      </c>
    </row>
    <row r="396" spans="1:38" x14ac:dyDescent="0.2">
      <c r="A396" s="12">
        <v>2306.0041700000002</v>
      </c>
      <c r="B396" t="str">
        <v>revtex4-2</v>
      </c>
      <c r="C396">
        <v>0</v>
      </c>
      <c r="D396">
        <v>0</v>
      </c>
      <c r="E396">
        <v>0</v>
      </c>
      <c r="G396" t="b">
        <v>1</v>
      </c>
      <c r="H396" t="b">
        <v>1</v>
      </c>
      <c r="I396" t="b">
        <v>1</v>
      </c>
      <c r="K396" t="b">
        <v>0</v>
      </c>
      <c r="L396" t="b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A396">
        <v>1</v>
      </c>
      <c r="AB396">
        <v>688</v>
      </c>
      <c r="AC396">
        <v>197</v>
      </c>
      <c r="AD396">
        <v>0.97891382000000005</v>
      </c>
      <c r="AE396">
        <v>0.99396224</v>
      </c>
      <c r="AF396">
        <v>3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x14ac:dyDescent="0.2">
      <c r="A397" s="12">
        <v>2306.0043599999999</v>
      </c>
      <c r="B397" t="str">
        <v>revtex4-2</v>
      </c>
      <c r="C397">
        <v>0</v>
      </c>
      <c r="D397">
        <v>12</v>
      </c>
      <c r="E397">
        <v>12</v>
      </c>
      <c r="G397" t="b">
        <v>1</v>
      </c>
      <c r="H397" t="b">
        <v>0</v>
      </c>
      <c r="I397" t="b">
        <v>1</v>
      </c>
      <c r="K397" t="b">
        <v>0</v>
      </c>
      <c r="L397" t="b">
        <v>0</v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  <c r="AF397" t="str">
        <v/>
      </c>
      <c r="AG397" t="str">
        <v/>
      </c>
      <c r="AH397" t="str">
        <v/>
      </c>
      <c r="AI397" t="str">
        <v/>
      </c>
      <c r="AJ397" t="str">
        <v/>
      </c>
      <c r="AK397" t="str">
        <v/>
      </c>
      <c r="AL397" t="str">
        <v/>
      </c>
    </row>
    <row r="398" spans="1:38" x14ac:dyDescent="0.2">
      <c r="A398" s="12">
        <v>2306.00506</v>
      </c>
      <c r="B398" t="str">
        <v>revtex4-2</v>
      </c>
      <c r="C398">
        <v>12</v>
      </c>
      <c r="D398">
        <v>12</v>
      </c>
      <c r="E398">
        <v>12</v>
      </c>
      <c r="G398" t="b">
        <v>1</v>
      </c>
      <c r="H398" t="b">
        <v>1</v>
      </c>
      <c r="I398" t="b">
        <v>1</v>
      </c>
      <c r="K398" t="b">
        <v>0</v>
      </c>
      <c r="L398" t="b">
        <v>0</v>
      </c>
      <c r="N398">
        <v>0</v>
      </c>
      <c r="O398">
        <v>22</v>
      </c>
      <c r="P398">
        <v>22</v>
      </c>
      <c r="Q398">
        <v>0.99959876000000003</v>
      </c>
      <c r="R398">
        <v>0.99959876000000003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AA398">
        <v>0</v>
      </c>
      <c r="AB398">
        <v>22</v>
      </c>
      <c r="AC398">
        <v>22</v>
      </c>
      <c r="AD398">
        <v>0.99959876000000003</v>
      </c>
      <c r="AE398">
        <v>0.99959876000000003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</row>
    <row r="399" spans="1:38" x14ac:dyDescent="0.2">
      <c r="A399" s="12">
        <v>2306.00569</v>
      </c>
      <c r="B399" t="str">
        <v>revtex4-2</v>
      </c>
      <c r="C399">
        <v>0</v>
      </c>
      <c r="D399">
        <v>0</v>
      </c>
      <c r="E399">
        <v>0</v>
      </c>
      <c r="G399" t="b">
        <v>1</v>
      </c>
      <c r="H399" t="b">
        <v>1</v>
      </c>
      <c r="I399" t="b">
        <v>1</v>
      </c>
      <c r="K399" t="b">
        <v>0</v>
      </c>
      <c r="L399" t="b">
        <v>0</v>
      </c>
      <c r="N399">
        <v>0</v>
      </c>
      <c r="O399">
        <v>29</v>
      </c>
      <c r="P399">
        <v>29</v>
      </c>
      <c r="Q399">
        <v>0.99939655999999999</v>
      </c>
      <c r="R399">
        <v>0.99939655999999999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AA399">
        <v>0</v>
      </c>
      <c r="AB399">
        <v>2502</v>
      </c>
      <c r="AC399">
        <v>683</v>
      </c>
      <c r="AD399">
        <v>0.94793899000000004</v>
      </c>
      <c r="AE399">
        <v>0.98578829999999995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2</v>
      </c>
    </row>
    <row r="400" spans="1:38" x14ac:dyDescent="0.2">
      <c r="A400" s="12">
        <v>2306.0067800000002</v>
      </c>
      <c r="B400" t="str">
        <v>revtex4-2</v>
      </c>
      <c r="C400">
        <v>12</v>
      </c>
      <c r="D400">
        <v>12</v>
      </c>
      <c r="E400">
        <v>12</v>
      </c>
      <c r="G400" t="b">
        <v>1</v>
      </c>
      <c r="H400" t="b">
        <v>1</v>
      </c>
      <c r="I400" t="b">
        <v>1</v>
      </c>
      <c r="K400" t="b">
        <v>0</v>
      </c>
      <c r="L400" t="b">
        <v>0</v>
      </c>
      <c r="N400">
        <v>0</v>
      </c>
      <c r="O400">
        <v>45</v>
      </c>
      <c r="P400">
        <v>21</v>
      </c>
      <c r="Q400">
        <v>0.99892671</v>
      </c>
      <c r="R400">
        <v>0.99949913000000001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</v>
      </c>
      <c r="AA400">
        <v>0</v>
      </c>
      <c r="AB400">
        <v>352</v>
      </c>
      <c r="AC400">
        <v>20</v>
      </c>
      <c r="AD400">
        <v>0.99160404999999996</v>
      </c>
      <c r="AE400">
        <v>0.99952295999999996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-1</v>
      </c>
    </row>
    <row r="401" spans="1:38" x14ac:dyDescent="0.2">
      <c r="A401" s="12">
        <v>2306.0069100000001</v>
      </c>
      <c r="B401" t="str">
        <v>revtex4-2</v>
      </c>
      <c r="C401">
        <v>0</v>
      </c>
      <c r="D401">
        <v>0</v>
      </c>
      <c r="E401">
        <v>0</v>
      </c>
      <c r="G401" t="b">
        <v>1</v>
      </c>
      <c r="H401" t="b">
        <v>1</v>
      </c>
      <c r="I401" t="b">
        <v>1</v>
      </c>
      <c r="K401" t="b">
        <v>0</v>
      </c>
      <c r="L401" t="b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AA401">
        <v>0</v>
      </c>
      <c r="AB401">
        <v>71</v>
      </c>
      <c r="AC401">
        <v>1</v>
      </c>
      <c r="AD401">
        <v>0.99760369999999998</v>
      </c>
      <c r="AE401">
        <v>0.99996624999999995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-1</v>
      </c>
    </row>
    <row r="402" spans="1:38" x14ac:dyDescent="0.2">
      <c r="A402" s="12">
        <v>2306.0078199999998</v>
      </c>
      <c r="B402" t="str">
        <v>revtex4-2</v>
      </c>
      <c r="C402">
        <v>0</v>
      </c>
      <c r="D402">
        <v>0</v>
      </c>
      <c r="E402">
        <v>0</v>
      </c>
      <c r="G402" t="b">
        <v>1</v>
      </c>
      <c r="H402" t="b">
        <v>1</v>
      </c>
      <c r="I402" t="b">
        <v>1</v>
      </c>
      <c r="K402" t="b">
        <v>0</v>
      </c>
      <c r="L402" t="b">
        <v>0</v>
      </c>
      <c r="N402">
        <v>0</v>
      </c>
      <c r="O402">
        <v>9241</v>
      </c>
      <c r="P402">
        <v>3961</v>
      </c>
      <c r="Q402">
        <v>0.84886744999999997</v>
      </c>
      <c r="R402">
        <v>0.93521955999999995</v>
      </c>
      <c r="S402">
        <v>10</v>
      </c>
      <c r="T402">
        <v>6</v>
      </c>
      <c r="U402">
        <v>0</v>
      </c>
      <c r="V402">
        <v>0</v>
      </c>
      <c r="W402">
        <v>1</v>
      </c>
      <c r="X402">
        <v>1</v>
      </c>
      <c r="Y402">
        <v>4</v>
      </c>
      <c r="AA402">
        <v>0</v>
      </c>
      <c r="AB402">
        <v>31</v>
      </c>
      <c r="AC402">
        <v>29</v>
      </c>
      <c r="AD402">
        <v>0.99949299000000003</v>
      </c>
      <c r="AE402">
        <v>0.99952569999999996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</v>
      </c>
    </row>
    <row r="403" spans="1:38" x14ac:dyDescent="0.2">
      <c r="A403" s="12">
        <v>2306.0092100000002</v>
      </c>
      <c r="B403" t="str">
        <v>revtex4-2</v>
      </c>
      <c r="C403">
        <v>12</v>
      </c>
      <c r="D403">
        <v>0</v>
      </c>
      <c r="E403">
        <v>12</v>
      </c>
      <c r="G403" t="b">
        <v>1</v>
      </c>
      <c r="H403" t="b">
        <v>1</v>
      </c>
      <c r="I403" t="b">
        <v>1</v>
      </c>
      <c r="K403" t="b">
        <v>0</v>
      </c>
      <c r="L403" t="b">
        <v>0</v>
      </c>
      <c r="N403">
        <v>1</v>
      </c>
      <c r="O403">
        <v>7257</v>
      </c>
      <c r="P403">
        <v>6947</v>
      </c>
      <c r="Q403">
        <v>0.90641079999999996</v>
      </c>
      <c r="R403">
        <v>0.91040869000000002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-6749</v>
      </c>
      <c r="AA403">
        <v>0</v>
      </c>
      <c r="AB403">
        <v>980</v>
      </c>
      <c r="AC403">
        <v>422</v>
      </c>
      <c r="AD403">
        <v>0.98736151999999999</v>
      </c>
      <c r="AE403">
        <v>0.99455771999999998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-221</v>
      </c>
    </row>
    <row r="404" spans="1:38" x14ac:dyDescent="0.2">
      <c r="A404" s="12">
        <v>2306.00981</v>
      </c>
      <c r="B404" t="str">
        <v>revtex4-2</v>
      </c>
      <c r="C404">
        <v>12</v>
      </c>
      <c r="D404">
        <v>12</v>
      </c>
      <c r="E404">
        <v>12</v>
      </c>
      <c r="G404" t="b">
        <v>1</v>
      </c>
      <c r="H404" t="b">
        <v>1</v>
      </c>
      <c r="I404" t="b">
        <v>1</v>
      </c>
      <c r="K404" t="b">
        <v>0</v>
      </c>
      <c r="L404" t="b">
        <v>0</v>
      </c>
      <c r="N404">
        <v>0</v>
      </c>
      <c r="O404">
        <v>8</v>
      </c>
      <c r="P404">
        <v>8</v>
      </c>
      <c r="Q404">
        <v>0.99959281</v>
      </c>
      <c r="R404">
        <v>0.99959281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AA404">
        <v>0</v>
      </c>
      <c r="AB404">
        <v>12</v>
      </c>
      <c r="AC404">
        <v>10</v>
      </c>
      <c r="AD404">
        <v>0.99938928000000005</v>
      </c>
      <c r="AE404">
        <v>0.99949107000000004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2</v>
      </c>
    </row>
    <row r="405" spans="1:38" x14ac:dyDescent="0.2">
      <c r="A405" s="12">
        <v>2306.01017</v>
      </c>
      <c r="B405" t="str">
        <v>revtex4-2</v>
      </c>
      <c r="C405">
        <v>0</v>
      </c>
      <c r="D405">
        <v>0</v>
      </c>
      <c r="E405">
        <v>0</v>
      </c>
      <c r="G405" t="b">
        <v>1</v>
      </c>
      <c r="H405" t="b">
        <v>1</v>
      </c>
      <c r="I405" t="b">
        <v>1</v>
      </c>
      <c r="K405" t="b">
        <v>0</v>
      </c>
      <c r="L405" t="b">
        <v>0</v>
      </c>
      <c r="N405">
        <v>0</v>
      </c>
      <c r="O405">
        <v>4</v>
      </c>
      <c r="P405">
        <v>4</v>
      </c>
      <c r="Q405">
        <v>0.99988977000000001</v>
      </c>
      <c r="R405">
        <v>0.99988977000000001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B405">
        <v>3</v>
      </c>
      <c r="AC405">
        <v>3</v>
      </c>
      <c r="AD405">
        <v>0.99991733000000005</v>
      </c>
      <c r="AE405">
        <v>0.99991733000000005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-1</v>
      </c>
    </row>
    <row r="406" spans="1:38" x14ac:dyDescent="0.2">
      <c r="A406" s="12">
        <v>2306.0140200000001</v>
      </c>
      <c r="B406" t="str">
        <v>revtex4-2</v>
      </c>
      <c r="C406">
        <v>12</v>
      </c>
      <c r="D406">
        <v>12</v>
      </c>
      <c r="E406">
        <v>12</v>
      </c>
      <c r="G406" t="b">
        <v>1</v>
      </c>
      <c r="H406" t="b">
        <v>1</v>
      </c>
      <c r="I406" t="b">
        <v>1</v>
      </c>
      <c r="K406" t="b">
        <v>0</v>
      </c>
      <c r="L406" t="b">
        <v>0</v>
      </c>
      <c r="N406">
        <v>0</v>
      </c>
      <c r="O406">
        <v>52</v>
      </c>
      <c r="P406">
        <v>44</v>
      </c>
      <c r="Q406">
        <v>0.99858442000000003</v>
      </c>
      <c r="R406">
        <v>0.99880219999999997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AA406">
        <v>0</v>
      </c>
      <c r="AB406">
        <v>53</v>
      </c>
      <c r="AC406">
        <v>45</v>
      </c>
      <c r="AD406">
        <v>0.99855735000000001</v>
      </c>
      <c r="AE406">
        <v>0.99877510999999997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</v>
      </c>
    </row>
    <row r="407" spans="1:38" x14ac:dyDescent="0.2">
      <c r="A407" s="12">
        <v>2306.0140299999998</v>
      </c>
      <c r="B407" t="str">
        <v>revtex4-2</v>
      </c>
      <c r="C407">
        <v>0</v>
      </c>
      <c r="D407">
        <v>0</v>
      </c>
      <c r="E407">
        <v>0</v>
      </c>
      <c r="G407" t="b">
        <v>1</v>
      </c>
      <c r="H407" t="b">
        <v>1</v>
      </c>
      <c r="I407" t="b">
        <v>1</v>
      </c>
      <c r="K407" t="b">
        <v>0</v>
      </c>
      <c r="L407" t="b">
        <v>0</v>
      </c>
      <c r="N407">
        <v>0</v>
      </c>
      <c r="O407">
        <v>5</v>
      </c>
      <c r="P407">
        <v>5</v>
      </c>
      <c r="Q407">
        <v>0.99985122000000004</v>
      </c>
      <c r="R407">
        <v>0.99985122000000004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B407">
        <v>9</v>
      </c>
      <c r="AC407">
        <v>5</v>
      </c>
      <c r="AD407">
        <v>0.99973219999999996</v>
      </c>
      <c r="AE407">
        <v>0.99985122000000004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x14ac:dyDescent="0.2">
      <c r="A408" s="12">
        <v>2306.0171300000002</v>
      </c>
      <c r="B408" t="str">
        <v>revtex4-2</v>
      </c>
      <c r="C408">
        <v>0</v>
      </c>
      <c r="D408">
        <v>12</v>
      </c>
      <c r="E408">
        <v>0</v>
      </c>
      <c r="G408" t="b">
        <v>1</v>
      </c>
      <c r="H408" t="b">
        <v>0</v>
      </c>
      <c r="I408" t="b">
        <v>1</v>
      </c>
      <c r="K408" t="b">
        <v>0</v>
      </c>
      <c r="L408" t="b">
        <v>0</v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  <c r="AA408" t="str">
        <v/>
      </c>
      <c r="AB408" t="str">
        <v/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  <c r="AI408" t="str">
        <v/>
      </c>
      <c r="AJ408" t="str">
        <v/>
      </c>
      <c r="AK408" t="str">
        <v/>
      </c>
      <c r="AL408" t="str">
        <v/>
      </c>
    </row>
    <row r="409" spans="1:38" x14ac:dyDescent="0.2">
      <c r="A409" s="12">
        <v>2306.0196500000002</v>
      </c>
      <c r="B409" t="str">
        <v>revtex4-2</v>
      </c>
      <c r="C409">
        <v>0</v>
      </c>
      <c r="D409">
        <v>0</v>
      </c>
      <c r="E409">
        <v>0</v>
      </c>
      <c r="G409" t="b">
        <v>1</v>
      </c>
      <c r="H409" t="b">
        <v>1</v>
      </c>
      <c r="I409" t="b">
        <v>1</v>
      </c>
      <c r="K409" t="b">
        <v>0</v>
      </c>
      <c r="L409" t="b">
        <v>0</v>
      </c>
      <c r="N409">
        <v>0</v>
      </c>
      <c r="O409">
        <v>2</v>
      </c>
      <c r="P409">
        <v>0</v>
      </c>
      <c r="Q409">
        <v>0.99993398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B409">
        <v>4</v>
      </c>
      <c r="AC409">
        <v>4</v>
      </c>
      <c r="AD409">
        <v>0.99986796</v>
      </c>
      <c r="AE409">
        <v>0.99986796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-1</v>
      </c>
    </row>
    <row r="410" spans="1:38" x14ac:dyDescent="0.2">
      <c r="A410" s="12">
        <v>2306.0203299999998</v>
      </c>
      <c r="B410" t="str">
        <v>revtex4-2</v>
      </c>
      <c r="C410">
        <v>0</v>
      </c>
      <c r="D410">
        <v>0</v>
      </c>
      <c r="E410">
        <v>0</v>
      </c>
      <c r="G410" t="b">
        <v>1</v>
      </c>
      <c r="H410" t="b">
        <v>1</v>
      </c>
      <c r="I410" t="b">
        <v>1</v>
      </c>
      <c r="K410" t="b">
        <v>0</v>
      </c>
      <c r="L410" t="b">
        <v>0</v>
      </c>
      <c r="N410">
        <v>0</v>
      </c>
      <c r="O410">
        <v>13</v>
      </c>
      <c r="P410">
        <v>1</v>
      </c>
      <c r="Q410">
        <v>0.99965241000000005</v>
      </c>
      <c r="R410">
        <v>0.99997325999999997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B410">
        <v>38</v>
      </c>
      <c r="AC410">
        <v>24</v>
      </c>
      <c r="AD410">
        <v>0.99898425999999996</v>
      </c>
      <c r="AE410">
        <v>0.99935848000000005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11</v>
      </c>
    </row>
    <row r="411" spans="1:38" x14ac:dyDescent="0.2">
      <c r="A411" s="12">
        <v>2306.0228099999999</v>
      </c>
      <c r="B411" t="str">
        <v>revtex4-2</v>
      </c>
      <c r="C411">
        <v>0</v>
      </c>
      <c r="D411">
        <v>0</v>
      </c>
      <c r="E411">
        <v>0</v>
      </c>
      <c r="G411" t="b">
        <v>1</v>
      </c>
      <c r="H411" t="b">
        <v>1</v>
      </c>
      <c r="I411" t="b">
        <v>1</v>
      </c>
      <c r="K411" t="b">
        <v>0</v>
      </c>
      <c r="L411" t="b">
        <v>0</v>
      </c>
      <c r="N411">
        <v>0</v>
      </c>
      <c r="O411">
        <v>9080</v>
      </c>
      <c r="P411">
        <v>2039</v>
      </c>
      <c r="Q411">
        <v>0.84314809000000002</v>
      </c>
      <c r="R411">
        <v>0.96477742</v>
      </c>
      <c r="S411">
        <v>3</v>
      </c>
      <c r="T411">
        <v>3</v>
      </c>
      <c r="U411">
        <v>0</v>
      </c>
      <c r="V411">
        <v>0</v>
      </c>
      <c r="W411">
        <v>0</v>
      </c>
      <c r="X411">
        <v>1</v>
      </c>
      <c r="Y411">
        <v>1</v>
      </c>
      <c r="AA411">
        <v>0</v>
      </c>
      <c r="AB411">
        <v>3478</v>
      </c>
      <c r="AC411">
        <v>40</v>
      </c>
      <c r="AD411">
        <v>0.93991950000000002</v>
      </c>
      <c r="AE411">
        <v>0.99930901999999999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</row>
    <row r="412" spans="1:38" x14ac:dyDescent="0.2">
      <c r="A412" s="12">
        <v>2306.0268099999998</v>
      </c>
      <c r="B412" t="str">
        <v>revtex4-2</v>
      </c>
      <c r="C412">
        <v>12</v>
      </c>
      <c r="D412">
        <v>12</v>
      </c>
      <c r="E412">
        <v>12</v>
      </c>
      <c r="G412" t="b">
        <v>1</v>
      </c>
      <c r="H412" t="b">
        <v>0</v>
      </c>
      <c r="I412" t="b">
        <v>1</v>
      </c>
      <c r="K412" t="b">
        <v>0</v>
      </c>
      <c r="L412" t="b">
        <v>0</v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  <c r="AA412" t="str">
        <v/>
      </c>
      <c r="AB412" t="str">
        <v/>
      </c>
      <c r="AC412" t="str">
        <v/>
      </c>
      <c r="AD412" t="str">
        <v/>
      </c>
      <c r="AE412" t="str">
        <v/>
      </c>
      <c r="AF412" t="str">
        <v/>
      </c>
      <c r="AG412" t="str">
        <v/>
      </c>
      <c r="AH412" t="str">
        <v/>
      </c>
      <c r="AI412" t="str">
        <v/>
      </c>
      <c r="AJ412" t="str">
        <v/>
      </c>
      <c r="AK412" t="str">
        <v/>
      </c>
      <c r="AL412" t="str">
        <v/>
      </c>
    </row>
    <row r="413" spans="1:38" x14ac:dyDescent="0.2">
      <c r="A413" s="12">
        <v>2306.0305899999998</v>
      </c>
      <c r="B413" t="str">
        <v>revtex4-2</v>
      </c>
      <c r="C413">
        <v>0</v>
      </c>
      <c r="D413">
        <v>0</v>
      </c>
      <c r="E413">
        <v>0</v>
      </c>
      <c r="G413" t="b">
        <v>1</v>
      </c>
      <c r="H413" t="b">
        <v>1</v>
      </c>
      <c r="I413" t="b">
        <v>1</v>
      </c>
      <c r="K413" t="b">
        <v>0</v>
      </c>
      <c r="L413" t="b">
        <v>0</v>
      </c>
      <c r="N413">
        <v>0</v>
      </c>
      <c r="O413">
        <v>20</v>
      </c>
      <c r="P413">
        <v>20</v>
      </c>
      <c r="Q413">
        <v>0.99894914000000001</v>
      </c>
      <c r="R413">
        <v>0.99894914000000001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B413">
        <v>109</v>
      </c>
      <c r="AC413">
        <v>21</v>
      </c>
      <c r="AD413">
        <v>0.99427310000000002</v>
      </c>
      <c r="AE413">
        <v>0.99889665000000005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</row>
    <row r="414" spans="1:38" x14ac:dyDescent="0.2">
      <c r="A414" s="12">
        <v>2306.0323699999999</v>
      </c>
      <c r="B414" t="str">
        <v>revtex4-2</v>
      </c>
      <c r="C414">
        <v>0</v>
      </c>
      <c r="D414">
        <v>0</v>
      </c>
      <c r="E414">
        <v>0</v>
      </c>
      <c r="G414" t="b">
        <v>1</v>
      </c>
      <c r="H414" t="b">
        <v>1</v>
      </c>
      <c r="I414" t="b">
        <v>1</v>
      </c>
      <c r="K414" t="b">
        <v>0</v>
      </c>
      <c r="L414" t="b">
        <v>0</v>
      </c>
      <c r="N414">
        <v>0</v>
      </c>
      <c r="O414">
        <v>111</v>
      </c>
      <c r="P414">
        <v>111</v>
      </c>
      <c r="Q414">
        <v>0.99492199999999997</v>
      </c>
      <c r="R414">
        <v>0.99492199999999997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B414">
        <v>63</v>
      </c>
      <c r="AC414">
        <v>63</v>
      </c>
      <c r="AD414">
        <v>0.99711815999999998</v>
      </c>
      <c r="AE414">
        <v>0.99711815999999998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</v>
      </c>
    </row>
    <row r="415" spans="1:38" x14ac:dyDescent="0.2">
      <c r="A415" s="12">
        <v>2306.0327499999999</v>
      </c>
      <c r="B415" t="str">
        <v>revtex4-2</v>
      </c>
      <c r="C415">
        <v>12</v>
      </c>
      <c r="D415">
        <v>12</v>
      </c>
      <c r="E415">
        <v>12</v>
      </c>
      <c r="G415" t="b">
        <v>1</v>
      </c>
      <c r="H415" t="b">
        <v>1</v>
      </c>
      <c r="I415" t="b">
        <v>1</v>
      </c>
      <c r="K415" t="b">
        <v>0</v>
      </c>
      <c r="L415" t="b">
        <v>1</v>
      </c>
      <c r="N415">
        <v>0</v>
      </c>
      <c r="O415">
        <v>8</v>
      </c>
      <c r="P415">
        <v>6</v>
      </c>
      <c r="Q415">
        <v>0.99942313000000005</v>
      </c>
      <c r="R415">
        <v>0.99956734999999997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B415">
        <v>6</v>
      </c>
      <c r="AC415">
        <v>6</v>
      </c>
      <c r="AD415">
        <v>0.99956734999999997</v>
      </c>
      <c r="AE415">
        <v>0.99956734999999997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2">
      <c r="A416" s="12">
        <v>2306.0369599999999</v>
      </c>
      <c r="B416" t="str">
        <v>revtex4-2</v>
      </c>
      <c r="C416">
        <v>12</v>
      </c>
      <c r="D416">
        <v>12</v>
      </c>
      <c r="E416">
        <v>12</v>
      </c>
      <c r="G416" t="b">
        <v>1</v>
      </c>
      <c r="H416" t="b">
        <v>0</v>
      </c>
      <c r="I416" t="b">
        <v>1</v>
      </c>
      <c r="K416" t="b">
        <v>0</v>
      </c>
      <c r="L416" t="b">
        <v>0</v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  <c r="AA416" t="str">
        <v/>
      </c>
      <c r="AB416" t="str">
        <v/>
      </c>
      <c r="AC416" t="str">
        <v/>
      </c>
      <c r="AD416" t="str">
        <v/>
      </c>
      <c r="AE416" t="str">
        <v/>
      </c>
      <c r="AF416" t="str">
        <v/>
      </c>
      <c r="AG416" t="str">
        <v/>
      </c>
      <c r="AH416" t="str">
        <v/>
      </c>
      <c r="AI416" t="str">
        <v/>
      </c>
      <c r="AJ416" t="str">
        <v/>
      </c>
      <c r="AK416" t="str">
        <v/>
      </c>
      <c r="AL416" t="str">
        <v/>
      </c>
    </row>
    <row r="417" spans="1:38" x14ac:dyDescent="0.2">
      <c r="A417" s="12">
        <v>2306.0521699999999</v>
      </c>
      <c r="B417" t="str">
        <v>revtex4-2</v>
      </c>
      <c r="C417">
        <v>0</v>
      </c>
      <c r="D417">
        <v>12</v>
      </c>
      <c r="E417">
        <v>12</v>
      </c>
      <c r="G417" t="b">
        <v>1</v>
      </c>
      <c r="H417" t="b">
        <v>0</v>
      </c>
      <c r="I417" t="b">
        <v>1</v>
      </c>
      <c r="K417" t="b">
        <v>0</v>
      </c>
      <c r="L417" t="b">
        <v>0</v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  <c r="AA417" t="str">
        <v/>
      </c>
      <c r="AB417" t="str">
        <v/>
      </c>
      <c r="AC417" t="str">
        <v/>
      </c>
      <c r="AD417" t="str">
        <v/>
      </c>
      <c r="AE417" t="str">
        <v/>
      </c>
      <c r="AF417" t="str">
        <v/>
      </c>
      <c r="AG417" t="str">
        <v/>
      </c>
      <c r="AH417" t="str">
        <v/>
      </c>
      <c r="AI417" t="str">
        <v/>
      </c>
      <c r="AJ417" t="str">
        <v/>
      </c>
      <c r="AK417" t="str">
        <v/>
      </c>
      <c r="AL417" t="str">
        <v/>
      </c>
    </row>
    <row r="418" spans="1:38" x14ac:dyDescent="0.2">
      <c r="A418" s="12">
        <v>2306.0593899999999</v>
      </c>
      <c r="B418" t="str">
        <v>revtex4-2</v>
      </c>
      <c r="C418">
        <v>0</v>
      </c>
      <c r="D418">
        <v>0</v>
      </c>
      <c r="E418">
        <v>0</v>
      </c>
      <c r="G418" t="b">
        <v>1</v>
      </c>
      <c r="H418" t="b">
        <v>1</v>
      </c>
      <c r="I418" t="b">
        <v>1</v>
      </c>
      <c r="K418" t="b">
        <v>0</v>
      </c>
      <c r="L418" t="b">
        <v>0</v>
      </c>
      <c r="N418">
        <v>0</v>
      </c>
      <c r="O418">
        <v>12</v>
      </c>
      <c r="P418">
        <v>12</v>
      </c>
      <c r="Q418">
        <v>0.99949211000000004</v>
      </c>
      <c r="R418">
        <v>0.99949211000000004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B418">
        <v>14</v>
      </c>
      <c r="AC418">
        <v>14</v>
      </c>
      <c r="AD418">
        <v>0.99940746000000003</v>
      </c>
      <c r="AE418">
        <v>0.99940746000000003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-1</v>
      </c>
    </row>
    <row r="419" spans="1:38" x14ac:dyDescent="0.2">
      <c r="A419" s="12">
        <v>2306.08248</v>
      </c>
      <c r="B419" t="str">
        <v>revtex4-2</v>
      </c>
      <c r="C419">
        <v>0</v>
      </c>
      <c r="D419">
        <v>0</v>
      </c>
      <c r="E419">
        <v>0</v>
      </c>
      <c r="G419" t="b">
        <v>1</v>
      </c>
      <c r="H419" t="b">
        <v>1</v>
      </c>
      <c r="I419" t="b">
        <v>1</v>
      </c>
      <c r="K419" t="b">
        <v>0</v>
      </c>
      <c r="L419" t="b">
        <v>0</v>
      </c>
      <c r="N419">
        <v>0</v>
      </c>
      <c r="O419">
        <v>80</v>
      </c>
      <c r="P419">
        <v>78</v>
      </c>
      <c r="Q419">
        <v>0.99755351999999997</v>
      </c>
      <c r="R419">
        <v>0.99761467999999998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B419">
        <v>76</v>
      </c>
      <c r="AC419">
        <v>74</v>
      </c>
      <c r="AD419">
        <v>0.99767591</v>
      </c>
      <c r="AE419">
        <v>0.99773707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</row>
    <row r="420" spans="1:38" x14ac:dyDescent="0.2">
      <c r="A420" s="12">
        <v>2306.0026400000002</v>
      </c>
      <c r="B420" t="str">
        <v>sagej</v>
      </c>
      <c r="C420">
        <v>0</v>
      </c>
      <c r="D420">
        <v>0</v>
      </c>
      <c r="E420">
        <v>0</v>
      </c>
      <c r="G420" t="b">
        <v>1</v>
      </c>
      <c r="H420" t="b">
        <v>1</v>
      </c>
      <c r="I420" t="b">
        <v>1</v>
      </c>
      <c r="K420" t="b">
        <v>0</v>
      </c>
      <c r="L420" t="b">
        <v>0</v>
      </c>
      <c r="N420">
        <v>0</v>
      </c>
      <c r="O420">
        <v>135</v>
      </c>
      <c r="P420">
        <v>3</v>
      </c>
      <c r="Q420">
        <v>0.99783858000000003</v>
      </c>
      <c r="R420">
        <v>0.99995197000000002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AA420">
        <v>1</v>
      </c>
      <c r="AB420">
        <v>5764</v>
      </c>
      <c r="AC420">
        <v>281</v>
      </c>
      <c r="AD420">
        <v>0.90771398000000003</v>
      </c>
      <c r="AE420">
        <v>0.99550097999999998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-10</v>
      </c>
    </row>
    <row r="421" spans="1:38" x14ac:dyDescent="0.2">
      <c r="A421" s="12">
        <v>2306.0005299999998</v>
      </c>
      <c r="B421" t="str">
        <v>SciPost</v>
      </c>
      <c r="C421">
        <v>12</v>
      </c>
      <c r="D421">
        <v>12</v>
      </c>
      <c r="E421">
        <v>12</v>
      </c>
      <c r="G421" t="b">
        <v>1</v>
      </c>
      <c r="H421" t="b">
        <v>1</v>
      </c>
      <c r="I421" t="b">
        <v>1</v>
      </c>
      <c r="K421" t="b">
        <v>0</v>
      </c>
      <c r="L421" t="b">
        <v>0</v>
      </c>
      <c r="N421">
        <v>0</v>
      </c>
      <c r="O421">
        <v>52</v>
      </c>
      <c r="P421">
        <v>52</v>
      </c>
      <c r="Q421">
        <v>0.99912939999999995</v>
      </c>
      <c r="R421">
        <v>0.99912939999999995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B421">
        <v>14</v>
      </c>
      <c r="AC421">
        <v>0</v>
      </c>
      <c r="AD421">
        <v>0.99976560999999997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2">
      <c r="A422" s="12">
        <v>2306.0277299999998</v>
      </c>
      <c r="B422" t="str">
        <v>scrartcl</v>
      </c>
      <c r="C422">
        <v>0</v>
      </c>
      <c r="D422">
        <v>0</v>
      </c>
      <c r="E422">
        <v>0</v>
      </c>
      <c r="G422" t="b">
        <v>1</v>
      </c>
      <c r="H422" t="b">
        <v>1</v>
      </c>
      <c r="I422" t="b">
        <v>1</v>
      </c>
      <c r="K422" t="b">
        <v>0</v>
      </c>
      <c r="L422" t="b">
        <v>0</v>
      </c>
      <c r="N422">
        <v>0</v>
      </c>
      <c r="O422">
        <v>7</v>
      </c>
      <c r="P422">
        <v>1</v>
      </c>
      <c r="Q422">
        <v>0.99973736000000002</v>
      </c>
      <c r="R422">
        <v>0.99996247999999999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AA422">
        <v>0</v>
      </c>
      <c r="AB422">
        <v>9</v>
      </c>
      <c r="AC422">
        <v>3</v>
      </c>
      <c r="AD422">
        <v>0.99966231000000005</v>
      </c>
      <c r="AE422">
        <v>0.99988743999999996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</row>
    <row r="423" spans="1:38" x14ac:dyDescent="0.2">
      <c r="A423" s="12">
        <v>2306.0018399999999</v>
      </c>
      <c r="B423" t="str">
        <v>siamltex</v>
      </c>
      <c r="C423">
        <v>0</v>
      </c>
      <c r="D423">
        <v>0</v>
      </c>
      <c r="E423">
        <v>0</v>
      </c>
      <c r="G423" t="b">
        <v>1</v>
      </c>
      <c r="H423" t="b">
        <v>1</v>
      </c>
      <c r="I423" t="b">
        <v>1</v>
      </c>
      <c r="K423" t="b">
        <v>0</v>
      </c>
      <c r="L423" t="b">
        <v>0</v>
      </c>
      <c r="N423">
        <v>0</v>
      </c>
      <c r="O423">
        <v>5</v>
      </c>
      <c r="P423">
        <v>5</v>
      </c>
      <c r="Q423">
        <v>0.99991461000000004</v>
      </c>
      <c r="R423">
        <v>0.99991461000000004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B423">
        <v>10</v>
      </c>
      <c r="AC423">
        <v>10</v>
      </c>
      <c r="AD423">
        <v>0.99982923999999995</v>
      </c>
      <c r="AE423">
        <v>0.99982923999999995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5</v>
      </c>
    </row>
    <row r="424" spans="1:38" x14ac:dyDescent="0.2">
      <c r="A424" s="12">
        <v>2306.0004300000001</v>
      </c>
      <c r="B424" t="str">
        <v>sn-jnl</v>
      </c>
      <c r="C424">
        <v>0</v>
      </c>
      <c r="D424">
        <v>12</v>
      </c>
      <c r="E424">
        <v>0</v>
      </c>
      <c r="G424" t="b">
        <v>1</v>
      </c>
      <c r="H424" t="b">
        <v>0</v>
      </c>
      <c r="I424" t="b">
        <v>1</v>
      </c>
      <c r="K424" t="b">
        <v>0</v>
      </c>
      <c r="L424" t="b">
        <v>0</v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  <c r="AA424" t="str">
        <v/>
      </c>
      <c r="AB424" t="str">
        <v/>
      </c>
      <c r="AC424" t="str">
        <v/>
      </c>
      <c r="AD424" t="str">
        <v/>
      </c>
      <c r="AE424" t="str">
        <v/>
      </c>
      <c r="AF424" t="str">
        <v/>
      </c>
      <c r="AG424" t="str">
        <v/>
      </c>
      <c r="AH424" t="str">
        <v/>
      </c>
      <c r="AI424" t="str">
        <v/>
      </c>
      <c r="AJ424" t="str">
        <v/>
      </c>
      <c r="AK424" t="str">
        <v/>
      </c>
      <c r="AL424" t="str">
        <v/>
      </c>
    </row>
    <row r="425" spans="1:38" x14ac:dyDescent="0.2">
      <c r="A425" s="12">
        <v>2306.0051600000002</v>
      </c>
      <c r="B425" t="str">
        <v>sn-jnl</v>
      </c>
      <c r="C425">
        <v>0</v>
      </c>
      <c r="D425">
        <v>0</v>
      </c>
      <c r="E425">
        <v>0</v>
      </c>
      <c r="G425" t="b">
        <v>1</v>
      </c>
      <c r="H425" t="b">
        <v>1</v>
      </c>
      <c r="I425" t="b">
        <v>1</v>
      </c>
      <c r="K425" t="b">
        <v>0</v>
      </c>
      <c r="L425" t="b">
        <v>0</v>
      </c>
      <c r="N425">
        <v>0</v>
      </c>
      <c r="O425">
        <v>22</v>
      </c>
      <c r="P425">
        <v>22</v>
      </c>
      <c r="Q425">
        <v>0.99948373000000001</v>
      </c>
      <c r="R425">
        <v>0.99948373000000001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AA425">
        <v>0</v>
      </c>
      <c r="AB425">
        <v>154</v>
      </c>
      <c r="AC425">
        <v>28</v>
      </c>
      <c r="AD425">
        <v>0.99638632999999999</v>
      </c>
      <c r="AE425">
        <v>0.99934297000000005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3</v>
      </c>
    </row>
    <row r="426" spans="1:38" x14ac:dyDescent="0.2">
      <c r="A426" s="12">
        <v>2306.00767</v>
      </c>
      <c r="B426" t="str">
        <v>sn-jnl</v>
      </c>
      <c r="C426">
        <v>0</v>
      </c>
      <c r="D426">
        <v>0</v>
      </c>
      <c r="E426">
        <v>0</v>
      </c>
      <c r="G426" t="b">
        <v>1</v>
      </c>
      <c r="H426" t="b">
        <v>1</v>
      </c>
      <c r="I426" t="b">
        <v>1</v>
      </c>
      <c r="K426" t="b">
        <v>0</v>
      </c>
      <c r="L426" t="b">
        <v>0</v>
      </c>
      <c r="N426">
        <v>0</v>
      </c>
      <c r="O426">
        <v>15</v>
      </c>
      <c r="P426">
        <v>15</v>
      </c>
      <c r="Q426">
        <v>0.99955859000000002</v>
      </c>
      <c r="R426">
        <v>0.99955859000000002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B426">
        <v>1057</v>
      </c>
      <c r="AC426">
        <v>296</v>
      </c>
      <c r="AD426">
        <v>0.96889804000000002</v>
      </c>
      <c r="AE426">
        <v>0.99129027999999997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3</v>
      </c>
    </row>
    <row r="427" spans="1:38" x14ac:dyDescent="0.2">
      <c r="A427" s="12">
        <v>2306.01791</v>
      </c>
      <c r="B427" t="str">
        <v>sn-jnl</v>
      </c>
      <c r="C427">
        <v>0</v>
      </c>
      <c r="D427">
        <v>12</v>
      </c>
      <c r="E427">
        <v>0</v>
      </c>
      <c r="G427" t="b">
        <v>1</v>
      </c>
      <c r="H427" t="b">
        <v>0</v>
      </c>
      <c r="I427" t="b">
        <v>1</v>
      </c>
      <c r="K427" t="b">
        <v>0</v>
      </c>
      <c r="L427" t="b">
        <v>0</v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  <c r="AA427" t="str">
        <v/>
      </c>
      <c r="AB427" t="str">
        <v/>
      </c>
      <c r="AC427" t="str">
        <v/>
      </c>
      <c r="AD427" t="str">
        <v/>
      </c>
      <c r="AE427" t="str">
        <v/>
      </c>
      <c r="AF427" t="str">
        <v/>
      </c>
      <c r="AG427" t="str">
        <v/>
      </c>
      <c r="AH427" t="str">
        <v/>
      </c>
      <c r="AI427" t="str">
        <v/>
      </c>
      <c r="AJ427" t="str">
        <v/>
      </c>
      <c r="AK427" t="str">
        <v/>
      </c>
      <c r="AL427" t="str">
        <v/>
      </c>
    </row>
    <row r="428" spans="1:38" x14ac:dyDescent="0.2">
      <c r="A428" s="12">
        <v>2306.0016599999999</v>
      </c>
      <c r="B428" t="str">
        <v>svjour3</v>
      </c>
      <c r="C428">
        <v>12</v>
      </c>
      <c r="D428">
        <v>12</v>
      </c>
      <c r="E428">
        <v>12</v>
      </c>
      <c r="G428" t="b">
        <v>1</v>
      </c>
      <c r="H428" t="b">
        <v>1</v>
      </c>
      <c r="I428" t="b">
        <v>1</v>
      </c>
      <c r="K428" t="b">
        <v>0</v>
      </c>
      <c r="L428" t="b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B428">
        <v>677</v>
      </c>
      <c r="AC428">
        <v>1</v>
      </c>
      <c r="AD428">
        <v>0.97698061999999997</v>
      </c>
      <c r="AE428">
        <v>0.99996600000000002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</row>
    <row r="429" spans="1:38" x14ac:dyDescent="0.2">
      <c r="A429" s="12">
        <v>2306.11627</v>
      </c>
      <c r="B429" t="str">
        <v>svjour3</v>
      </c>
      <c r="C429">
        <v>0</v>
      </c>
      <c r="D429">
        <v>12</v>
      </c>
      <c r="E429">
        <v>12</v>
      </c>
      <c r="G429" t="b">
        <v>1</v>
      </c>
      <c r="H429" t="b">
        <v>0</v>
      </c>
      <c r="I429" t="b">
        <v>1</v>
      </c>
      <c r="K429" t="b">
        <v>0</v>
      </c>
      <c r="L429" t="b">
        <v>0</v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F429" t="str">
        <v/>
      </c>
      <c r="AG429" t="str">
        <v/>
      </c>
      <c r="AH429" t="str">
        <v/>
      </c>
      <c r="AI429" t="str">
        <v/>
      </c>
      <c r="AJ429" t="str">
        <v/>
      </c>
      <c r="AK429" t="str">
        <v/>
      </c>
      <c r="AL429" t="str">
        <v/>
      </c>
    </row>
    <row r="430" spans="1:38" x14ac:dyDescent="0.2">
      <c r="A430" s="12">
        <v>2306.01179</v>
      </c>
      <c r="B430" t="str">
        <v>svproc</v>
      </c>
      <c r="C430">
        <v>0</v>
      </c>
      <c r="D430">
        <v>0</v>
      </c>
      <c r="E430">
        <v>0</v>
      </c>
      <c r="G430" t="b">
        <v>1</v>
      </c>
      <c r="H430" t="b">
        <v>1</v>
      </c>
      <c r="I430" t="b">
        <v>1</v>
      </c>
      <c r="K430" t="b">
        <v>0</v>
      </c>
      <c r="L430" t="b">
        <v>0</v>
      </c>
      <c r="N430">
        <v>0</v>
      </c>
      <c r="O430">
        <v>3</v>
      </c>
      <c r="P430">
        <v>3</v>
      </c>
      <c r="Q430">
        <v>0.99991070999999998</v>
      </c>
      <c r="R430">
        <v>0.99991070999999998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B430">
        <v>3</v>
      </c>
      <c r="AC430">
        <v>3</v>
      </c>
      <c r="AD430">
        <v>0.99991070999999998</v>
      </c>
      <c r="AE430">
        <v>0.99991070999999998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2">
      <c r="A431" s="12">
        <v>2306.0076199999999</v>
      </c>
      <c r="B431" t="str">
        <v>uai2023</v>
      </c>
      <c r="C431">
        <v>0</v>
      </c>
      <c r="D431">
        <v>0</v>
      </c>
      <c r="E431">
        <v>0</v>
      </c>
      <c r="G431" t="b">
        <v>1</v>
      </c>
      <c r="H431" t="b">
        <v>1</v>
      </c>
      <c r="I431" t="b">
        <v>1</v>
      </c>
      <c r="K431" t="b">
        <v>0</v>
      </c>
      <c r="L431" t="b">
        <v>0</v>
      </c>
      <c r="N431">
        <v>0</v>
      </c>
      <c r="O431">
        <v>3284</v>
      </c>
      <c r="P431">
        <v>1571</v>
      </c>
      <c r="Q431">
        <v>0.94485213999999995</v>
      </c>
      <c r="R431">
        <v>0.97361836000000002</v>
      </c>
      <c r="S431">
        <v>6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8</v>
      </c>
      <c r="AA431">
        <v>0</v>
      </c>
      <c r="AB431">
        <v>3264</v>
      </c>
      <c r="AC431">
        <v>1551</v>
      </c>
      <c r="AD431">
        <v>0.94518983999999995</v>
      </c>
      <c r="AE431">
        <v>0.97395509999999996</v>
      </c>
      <c r="AF431">
        <v>6</v>
      </c>
      <c r="AG431">
        <v>4</v>
      </c>
      <c r="AH431">
        <v>0</v>
      </c>
      <c r="AI431">
        <v>0</v>
      </c>
      <c r="AJ431">
        <v>0</v>
      </c>
      <c r="AK431">
        <v>0</v>
      </c>
      <c r="AL431">
        <v>10</v>
      </c>
    </row>
    <row r="432" spans="1:38" x14ac:dyDescent="0.2">
      <c r="A432" s="12">
        <v>2306.0012000000002</v>
      </c>
      <c r="B432" t="str">
        <v>vgtc</v>
      </c>
      <c r="C432">
        <v>0</v>
      </c>
      <c r="D432">
        <v>12</v>
      </c>
      <c r="E432">
        <v>0</v>
      </c>
      <c r="G432" t="b">
        <v>1</v>
      </c>
      <c r="H432" t="b">
        <v>0</v>
      </c>
      <c r="I432" t="b">
        <v>1</v>
      </c>
      <c r="K432" t="b">
        <v>0</v>
      </c>
      <c r="L432" t="b">
        <v>0</v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  <c r="AA432" t="str">
        <v/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 t="str">
        <v/>
      </c>
      <c r="AH432" t="str">
        <v/>
      </c>
      <c r="AI432" t="str">
        <v/>
      </c>
      <c r="AJ432" t="str">
        <v/>
      </c>
      <c r="AK432" t="str">
        <v/>
      </c>
      <c r="AL432" t="str">
        <v/>
      </c>
    </row>
    <row r="433" spans="1:38" x14ac:dyDescent="0.2">
      <c r="A433" s="12">
        <v>2306.0016700000001</v>
      </c>
      <c r="B433" t="str">
        <v>wiley-article</v>
      </c>
      <c r="C433">
        <v>0</v>
      </c>
      <c r="D433">
        <v>0</v>
      </c>
      <c r="E433">
        <v>0</v>
      </c>
      <c r="G433" t="b">
        <v>1</v>
      </c>
      <c r="H433" t="b">
        <v>0</v>
      </c>
      <c r="I433" t="b">
        <v>1</v>
      </c>
      <c r="K433" t="b">
        <v>0</v>
      </c>
      <c r="L433" t="b">
        <v>0</v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AA433" t="str">
        <v/>
      </c>
      <c r="AB433" t="str">
        <v/>
      </c>
      <c r="AC433" t="str">
        <v/>
      </c>
      <c r="AD433" t="str">
        <v/>
      </c>
      <c r="AE433" t="str">
        <v/>
      </c>
      <c r="AF433" t="str">
        <v/>
      </c>
      <c r="AG433" t="str">
        <v/>
      </c>
      <c r="AH433" t="str">
        <v/>
      </c>
      <c r="AI433" t="str">
        <v/>
      </c>
      <c r="AJ433" t="str">
        <v/>
      </c>
      <c r="AK433" t="str">
        <v/>
      </c>
      <c r="AL433" t="str">
        <v/>
      </c>
    </row>
    <row r="434" spans="1:38" x14ac:dyDescent="0.2">
      <c r="A434" s="12">
        <v>2306.0214500000002</v>
      </c>
      <c r="B434" t="str">
        <v>wlscirep</v>
      </c>
      <c r="C434">
        <v>12</v>
      </c>
      <c r="D434">
        <v>12</v>
      </c>
      <c r="E434">
        <v>12</v>
      </c>
      <c r="G434" t="b">
        <v>1</v>
      </c>
      <c r="H434" t="b">
        <v>1</v>
      </c>
      <c r="I434" t="b">
        <v>1</v>
      </c>
      <c r="K434" t="b">
        <v>0</v>
      </c>
      <c r="L434" t="b">
        <v>0</v>
      </c>
      <c r="N434">
        <v>0</v>
      </c>
      <c r="O434">
        <v>1837</v>
      </c>
      <c r="P434">
        <v>792</v>
      </c>
      <c r="Q434">
        <v>0.94828266000000005</v>
      </c>
      <c r="R434">
        <v>0.97770270000000004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8</v>
      </c>
      <c r="AA434">
        <v>0</v>
      </c>
      <c r="AB434">
        <v>1837</v>
      </c>
      <c r="AC434">
        <v>792</v>
      </c>
      <c r="AD434">
        <v>0.94828266000000005</v>
      </c>
      <c r="AE434">
        <v>0.97770270000000004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1</v>
      </c>
      <c r="AL434">
        <v>8</v>
      </c>
    </row>
  </sheetData>
  <mergeCells count="5">
    <mergeCell ref="C1:E1"/>
    <mergeCell ref="G1:I1"/>
    <mergeCell ref="N1:Y1"/>
    <mergeCell ref="AA1:AL1"/>
    <mergeCell ref="K1:L1"/>
  </mergeCells>
  <conditionalFormatting sqref="A2:XFD2">
    <cfRule type="notContainsBlanks" dxfId="17" priority="4">
      <formula>LEN(TRIM(A2))&gt;0</formula>
    </cfRule>
  </conditionalFormatting>
  <conditionalFormatting sqref="C3:E434">
    <cfRule type="cellIs" dxfId="16" priority="5" operator="equal">
      <formula>12</formula>
    </cfRule>
    <cfRule type="cellIs" dxfId="15" priority="8" operator="equal">
      <formula>TRUE</formula>
    </cfRule>
    <cfRule type="cellIs" dxfId="14" priority="7" operator="equal">
      <formula>FALSE</formula>
    </cfRule>
    <cfRule type="cellIs" dxfId="13" priority="6" operator="equal">
      <formula>0</formula>
    </cfRule>
  </conditionalFormatting>
  <conditionalFormatting sqref="G3:I434">
    <cfRule type="cellIs" dxfId="12" priority="23" operator="equal">
      <formula>TRUE</formula>
    </cfRule>
    <cfRule type="cellIs" dxfId="11" priority="22" operator="equal">
      <formula>FALSE</formula>
    </cfRule>
  </conditionalFormatting>
  <conditionalFormatting sqref="K1:L1048576">
    <cfRule type="cellIs" dxfId="10" priority="3" operator="equal">
      <formula>FALSE</formula>
    </cfRule>
    <cfRule type="cellIs" dxfId="9" priority="2" operator="equal">
      <formula>TRUE</formula>
    </cfRule>
  </conditionalFormatting>
  <conditionalFormatting sqref="N3:N434 AA3:AA434">
    <cfRule type="cellIs" dxfId="8" priority="10" operator="equal">
      <formula>1</formula>
    </cfRule>
    <cfRule type="cellIs" dxfId="7" priority="9" operator="equal">
      <formula>0</formula>
    </cfRule>
  </conditionalFormatting>
  <conditionalFormatting sqref="O3:U434 AB3:AH434">
    <cfRule type="cellIs" dxfId="6" priority="14" operator="equal">
      <formula>0</formula>
    </cfRule>
  </conditionalFormatting>
  <conditionalFormatting sqref="Q2:R1048576 AD2:AE1048576">
    <cfRule type="cellIs" dxfId="5" priority="13" operator="equal">
      <formula>1</formula>
    </cfRule>
  </conditionalFormatting>
  <conditionalFormatting sqref="V3:X434">
    <cfRule type="cellIs" dxfId="4" priority="19" operator="equal">
      <formula>1</formula>
    </cfRule>
    <cfRule type="cellIs" dxfId="3" priority="18" operator="equal">
      <formula>0</formula>
    </cfRule>
  </conditionalFormatting>
  <conditionalFormatting sqref="Y3:Y434 AL3:AL434">
    <cfRule type="colorScale" priority="1">
      <colorScale>
        <cfvo type="num" val="-1000"/>
        <cfvo type="num" val="0"/>
        <cfvo type="num" val="1000"/>
        <color theme="5" tint="0.39997558519241921"/>
        <color theme="2"/>
        <color theme="5" tint="0.39997558519241921"/>
      </colorScale>
    </cfRule>
    <cfRule type="cellIs" dxfId="2" priority="15" operator="equal">
      <formula>0</formula>
    </cfRule>
  </conditionalFormatting>
  <conditionalFormatting sqref="AI3:AK434">
    <cfRule type="cellIs" dxfId="1" priority="16" operator="equal">
      <formula>0</formula>
    </cfRule>
    <cfRule type="cellIs" dxfId="0" priority="17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4EAF-E19A-EC43-89E1-FBDCF784A8CC}">
  <dimension ref="A1:XFD434"/>
  <sheetViews>
    <sheetView topLeftCell="AL14" workbookViewId="0">
      <selection activeCell="AV33" sqref="AV33"/>
    </sheetView>
  </sheetViews>
  <sheetFormatPr baseColWidth="10" defaultRowHeight="16" x14ac:dyDescent="0.2"/>
  <sheetData>
    <row r="1" spans="1:16384" x14ac:dyDescent="0.2">
      <c r="A1" s="6"/>
      <c r="B1" s="25" t="s">
        <v>55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 t="s">
        <v>56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6"/>
      <c r="AG1" s="6" t="s">
        <v>57</v>
      </c>
      <c r="AH1" s="6"/>
      <c r="AI1" s="6"/>
      <c r="AJ1" s="6"/>
      <c r="AK1" s="6"/>
      <c r="AL1" s="6" t="s">
        <v>58</v>
      </c>
      <c r="AM1" s="6"/>
      <c r="AN1" s="6"/>
      <c r="AO1" s="6"/>
      <c r="AP1" s="6"/>
      <c r="AQ1" s="6"/>
      <c r="AR1" s="6"/>
      <c r="AS1" s="6"/>
      <c r="AT1" s="6"/>
      <c r="AV1" t="s">
        <v>593</v>
      </c>
    </row>
    <row r="2" spans="1:16384" ht="51" customHeight="1" x14ac:dyDescent="0.2">
      <c r="A2" s="7" t="str" cm="1">
        <f t="array" ref="A2:XFD2">raw!2:2</f>
        <v>arxiv_id</v>
      </c>
      <c r="B2" s="8" t="str">
        <v>levenshtein</v>
      </c>
      <c r="C2" s="8" t="str">
        <v>hamming</v>
      </c>
      <c r="D2" s="8" t="str">
        <v>levenshtein ratio</v>
      </c>
      <c r="E2" s="8" t="str">
        <v>levenshtein normalised</v>
      </c>
      <c r="F2" s="8" t="str">
        <v>hamming normalised</v>
      </c>
      <c r="G2" s="8" t="str">
        <v>levenshtein cleaned</v>
      </c>
      <c r="H2" s="8" t="str">
        <v>levenshtein cleaned normalised</v>
      </c>
      <c r="I2" s="8" t="str">
        <v>op uppercase</v>
      </c>
      <c r="J2" s="8" t="str">
        <v>op lowercase</v>
      </c>
      <c r="K2" s="8" t="str">
        <v>op movement</v>
      </c>
      <c r="L2" s="8" t="str">
        <v>op whitespace</v>
      </c>
      <c r="M2" s="8" t="str">
        <v>num images</v>
      </c>
      <c r="N2" s="8" t="str">
        <v>img placements</v>
      </c>
      <c r="O2" s="8" t="str">
        <v>img info</v>
      </c>
      <c r="P2" s="8" t="str">
        <v>insert minus delete</v>
      </c>
      <c r="Q2" s="8" t="str">
        <v>levenshtein</v>
      </c>
      <c r="R2" s="8" t="str">
        <v>hamming</v>
      </c>
      <c r="S2" s="8" t="str">
        <v>levenshtein ratio</v>
      </c>
      <c r="T2" s="8" t="str">
        <v>levenshtein normalised</v>
      </c>
      <c r="U2" s="8" t="str">
        <v>hamming normalised</v>
      </c>
      <c r="V2" s="8" t="str">
        <v>levenshtein cleaned</v>
      </c>
      <c r="W2" s="8" t="str">
        <v>levenshtein cleaned normalised</v>
      </c>
      <c r="X2" s="8" t="str">
        <v>op uppercase</v>
      </c>
      <c r="Y2" s="8" t="str">
        <v>op lowercase</v>
      </c>
      <c r="Z2" s="8" t="str">
        <v>op movement</v>
      </c>
      <c r="AA2" s="8" t="str">
        <v>op whitespace</v>
      </c>
      <c r="AB2" s="8" t="str">
        <v>num images</v>
      </c>
      <c r="AC2" s="8" t="str">
        <v>img placements</v>
      </c>
      <c r="AD2" s="8" t="str">
        <v>img info</v>
      </c>
      <c r="AE2" s="8" t="str">
        <v>insert minus delete</v>
      </c>
      <c r="AF2" s="7">
        <v>0</v>
      </c>
      <c r="AG2" s="7" t="str">
        <v>arxiv_id</v>
      </c>
      <c r="AH2" s="7" t="str">
        <v>pdf</v>
      </c>
      <c r="AI2" s="7" t="str">
        <v>xe</v>
      </c>
      <c r="AJ2" s="7" t="str">
        <v>lua</v>
      </c>
      <c r="AK2" s="7">
        <v>0</v>
      </c>
      <c r="AL2" s="7" t="str">
        <v>arxiv_id</v>
      </c>
      <c r="AM2" s="7" t="str">
        <v>entrypoint</v>
      </c>
      <c r="AN2" s="7" t="str">
        <v>documentclass</v>
      </c>
      <c r="AO2" s="7" t="str">
        <v>docclass_params</v>
      </c>
      <c r="AP2" s="7" t="str">
        <v>pdflatex</v>
      </c>
      <c r="AQ2" s="7" t="str">
        <v>lualatex</v>
      </c>
      <c r="AR2" s="7" t="str">
        <v>xelatex</v>
      </c>
      <c r="AS2" s="7" t="str">
        <v>xe&lt;&gt;pdf</v>
      </c>
      <c r="AT2" s="7" t="str">
        <v>xe&lt;&gt;lua</v>
      </c>
      <c r="AU2">
        <v>0</v>
      </c>
      <c r="AV2" t="str">
        <v>arxiv_id</v>
      </c>
      <c r="AW2" t="str">
        <v>pdflatex_pages</v>
      </c>
      <c r="AX2" t="str">
        <v>xelatex_pages</v>
      </c>
      <c r="AY2" t="str">
        <v>lualatex_pages</v>
      </c>
      <c r="AZ2" t="str">
        <v>diff_xepdf</v>
      </c>
      <c r="BA2" t="str">
        <v>diff_xelua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  <c r="NTQ2">
        <v>0</v>
      </c>
      <c r="NTR2">
        <v>0</v>
      </c>
      <c r="NTS2">
        <v>0</v>
      </c>
      <c r="NTT2">
        <v>0</v>
      </c>
      <c r="NTU2">
        <v>0</v>
      </c>
      <c r="NTV2">
        <v>0</v>
      </c>
      <c r="NTW2">
        <v>0</v>
      </c>
      <c r="NTX2">
        <v>0</v>
      </c>
      <c r="NTY2">
        <v>0</v>
      </c>
      <c r="NTZ2">
        <v>0</v>
      </c>
      <c r="NUA2">
        <v>0</v>
      </c>
      <c r="NUB2">
        <v>0</v>
      </c>
      <c r="NUC2">
        <v>0</v>
      </c>
      <c r="NUD2">
        <v>0</v>
      </c>
      <c r="NUE2">
        <v>0</v>
      </c>
      <c r="NUF2">
        <v>0</v>
      </c>
      <c r="NUG2">
        <v>0</v>
      </c>
      <c r="NUH2">
        <v>0</v>
      </c>
      <c r="NUI2">
        <v>0</v>
      </c>
      <c r="NUJ2">
        <v>0</v>
      </c>
      <c r="NUK2">
        <v>0</v>
      </c>
      <c r="NUL2">
        <v>0</v>
      </c>
      <c r="NUM2">
        <v>0</v>
      </c>
      <c r="NUN2">
        <v>0</v>
      </c>
      <c r="NUO2">
        <v>0</v>
      </c>
      <c r="NUP2">
        <v>0</v>
      </c>
      <c r="NUQ2">
        <v>0</v>
      </c>
      <c r="NUR2">
        <v>0</v>
      </c>
      <c r="NUS2">
        <v>0</v>
      </c>
      <c r="NUT2">
        <v>0</v>
      </c>
      <c r="NUU2">
        <v>0</v>
      </c>
      <c r="NUV2">
        <v>0</v>
      </c>
      <c r="NUW2">
        <v>0</v>
      </c>
      <c r="NUX2">
        <v>0</v>
      </c>
      <c r="NUY2">
        <v>0</v>
      </c>
      <c r="NUZ2">
        <v>0</v>
      </c>
      <c r="NVA2">
        <v>0</v>
      </c>
      <c r="NVB2">
        <v>0</v>
      </c>
      <c r="NVC2">
        <v>0</v>
      </c>
      <c r="NVD2">
        <v>0</v>
      </c>
      <c r="NVE2">
        <v>0</v>
      </c>
      <c r="NVF2">
        <v>0</v>
      </c>
      <c r="NVG2">
        <v>0</v>
      </c>
      <c r="NVH2">
        <v>0</v>
      </c>
      <c r="NVI2">
        <v>0</v>
      </c>
      <c r="NVJ2">
        <v>0</v>
      </c>
      <c r="NVK2">
        <v>0</v>
      </c>
      <c r="NVL2">
        <v>0</v>
      </c>
      <c r="NVM2">
        <v>0</v>
      </c>
      <c r="NVN2">
        <v>0</v>
      </c>
      <c r="NVO2">
        <v>0</v>
      </c>
      <c r="NVP2">
        <v>0</v>
      </c>
      <c r="NVQ2">
        <v>0</v>
      </c>
      <c r="NVR2">
        <v>0</v>
      </c>
      <c r="NVS2">
        <v>0</v>
      </c>
      <c r="NVT2">
        <v>0</v>
      </c>
      <c r="NVU2">
        <v>0</v>
      </c>
      <c r="NVV2">
        <v>0</v>
      </c>
      <c r="NVW2">
        <v>0</v>
      </c>
      <c r="NVX2">
        <v>0</v>
      </c>
      <c r="NVY2">
        <v>0</v>
      </c>
      <c r="NVZ2">
        <v>0</v>
      </c>
      <c r="NWA2">
        <v>0</v>
      </c>
      <c r="NWB2">
        <v>0</v>
      </c>
      <c r="NWC2">
        <v>0</v>
      </c>
      <c r="NWD2">
        <v>0</v>
      </c>
      <c r="NWE2">
        <v>0</v>
      </c>
      <c r="NWF2">
        <v>0</v>
      </c>
      <c r="NWG2">
        <v>0</v>
      </c>
      <c r="NWH2">
        <v>0</v>
      </c>
      <c r="NWI2">
        <v>0</v>
      </c>
      <c r="NWJ2">
        <v>0</v>
      </c>
      <c r="NWK2">
        <v>0</v>
      </c>
      <c r="NWL2">
        <v>0</v>
      </c>
      <c r="NWM2">
        <v>0</v>
      </c>
      <c r="NWN2">
        <v>0</v>
      </c>
      <c r="NWO2">
        <v>0</v>
      </c>
      <c r="NWP2">
        <v>0</v>
      </c>
      <c r="NWQ2">
        <v>0</v>
      </c>
      <c r="NWR2">
        <v>0</v>
      </c>
      <c r="NWS2">
        <v>0</v>
      </c>
      <c r="NWT2">
        <v>0</v>
      </c>
      <c r="NWU2">
        <v>0</v>
      </c>
      <c r="NWV2">
        <v>0</v>
      </c>
      <c r="NWW2">
        <v>0</v>
      </c>
      <c r="NWX2">
        <v>0</v>
      </c>
      <c r="NWY2">
        <v>0</v>
      </c>
      <c r="NWZ2">
        <v>0</v>
      </c>
      <c r="NXA2">
        <v>0</v>
      </c>
      <c r="NXB2">
        <v>0</v>
      </c>
      <c r="NXC2">
        <v>0</v>
      </c>
      <c r="NXD2">
        <v>0</v>
      </c>
      <c r="NXE2">
        <v>0</v>
      </c>
      <c r="NXF2">
        <v>0</v>
      </c>
      <c r="NXG2">
        <v>0</v>
      </c>
      <c r="NXH2">
        <v>0</v>
      </c>
      <c r="NXI2">
        <v>0</v>
      </c>
      <c r="NXJ2">
        <v>0</v>
      </c>
      <c r="NXK2">
        <v>0</v>
      </c>
      <c r="NXL2">
        <v>0</v>
      </c>
      <c r="NXM2">
        <v>0</v>
      </c>
      <c r="NXN2">
        <v>0</v>
      </c>
      <c r="NXO2">
        <v>0</v>
      </c>
      <c r="NXP2">
        <v>0</v>
      </c>
      <c r="NXQ2">
        <v>0</v>
      </c>
      <c r="NXR2">
        <v>0</v>
      </c>
      <c r="NXS2">
        <v>0</v>
      </c>
      <c r="NXT2">
        <v>0</v>
      </c>
      <c r="NXU2">
        <v>0</v>
      </c>
      <c r="NXV2">
        <v>0</v>
      </c>
      <c r="NXW2">
        <v>0</v>
      </c>
      <c r="NXX2">
        <v>0</v>
      </c>
      <c r="NXY2">
        <v>0</v>
      </c>
      <c r="NXZ2">
        <v>0</v>
      </c>
      <c r="NYA2">
        <v>0</v>
      </c>
      <c r="NYB2">
        <v>0</v>
      </c>
      <c r="NYC2">
        <v>0</v>
      </c>
      <c r="NYD2">
        <v>0</v>
      </c>
      <c r="NYE2">
        <v>0</v>
      </c>
      <c r="NYF2">
        <v>0</v>
      </c>
      <c r="NYG2">
        <v>0</v>
      </c>
      <c r="NYH2">
        <v>0</v>
      </c>
      <c r="NYI2">
        <v>0</v>
      </c>
      <c r="NYJ2">
        <v>0</v>
      </c>
      <c r="NYK2">
        <v>0</v>
      </c>
      <c r="NYL2">
        <v>0</v>
      </c>
      <c r="NYM2">
        <v>0</v>
      </c>
      <c r="NYN2">
        <v>0</v>
      </c>
      <c r="NYO2">
        <v>0</v>
      </c>
      <c r="NYP2">
        <v>0</v>
      </c>
      <c r="NYQ2">
        <v>0</v>
      </c>
      <c r="NYR2">
        <v>0</v>
      </c>
      <c r="NYS2">
        <v>0</v>
      </c>
      <c r="NYT2">
        <v>0</v>
      </c>
      <c r="NYU2">
        <v>0</v>
      </c>
      <c r="NYV2">
        <v>0</v>
      </c>
      <c r="NYW2">
        <v>0</v>
      </c>
      <c r="NYX2">
        <v>0</v>
      </c>
      <c r="NYY2">
        <v>0</v>
      </c>
      <c r="NYZ2">
        <v>0</v>
      </c>
      <c r="NZA2">
        <v>0</v>
      </c>
      <c r="NZB2">
        <v>0</v>
      </c>
      <c r="NZC2">
        <v>0</v>
      </c>
      <c r="NZD2">
        <v>0</v>
      </c>
      <c r="NZE2">
        <v>0</v>
      </c>
      <c r="NZF2">
        <v>0</v>
      </c>
      <c r="NZG2">
        <v>0</v>
      </c>
      <c r="NZH2">
        <v>0</v>
      </c>
      <c r="NZI2">
        <v>0</v>
      </c>
      <c r="NZJ2">
        <v>0</v>
      </c>
      <c r="NZK2">
        <v>0</v>
      </c>
      <c r="NZL2">
        <v>0</v>
      </c>
      <c r="NZM2">
        <v>0</v>
      </c>
      <c r="NZN2">
        <v>0</v>
      </c>
      <c r="NZO2">
        <v>0</v>
      </c>
      <c r="NZP2">
        <v>0</v>
      </c>
      <c r="NZQ2">
        <v>0</v>
      </c>
      <c r="NZR2">
        <v>0</v>
      </c>
      <c r="NZS2">
        <v>0</v>
      </c>
      <c r="NZT2">
        <v>0</v>
      </c>
      <c r="NZU2">
        <v>0</v>
      </c>
      <c r="NZV2">
        <v>0</v>
      </c>
      <c r="NZW2">
        <v>0</v>
      </c>
      <c r="NZX2">
        <v>0</v>
      </c>
      <c r="NZY2">
        <v>0</v>
      </c>
      <c r="NZZ2">
        <v>0</v>
      </c>
      <c r="OAA2">
        <v>0</v>
      </c>
      <c r="OAB2">
        <v>0</v>
      </c>
      <c r="OAC2">
        <v>0</v>
      </c>
      <c r="OAD2">
        <v>0</v>
      </c>
      <c r="OAE2">
        <v>0</v>
      </c>
      <c r="OAF2">
        <v>0</v>
      </c>
      <c r="OAG2">
        <v>0</v>
      </c>
      <c r="OAH2">
        <v>0</v>
      </c>
      <c r="OAI2">
        <v>0</v>
      </c>
      <c r="OAJ2">
        <v>0</v>
      </c>
      <c r="OAK2">
        <v>0</v>
      </c>
      <c r="OAL2">
        <v>0</v>
      </c>
      <c r="OAM2">
        <v>0</v>
      </c>
      <c r="OAN2">
        <v>0</v>
      </c>
      <c r="OAO2">
        <v>0</v>
      </c>
      <c r="OAP2">
        <v>0</v>
      </c>
      <c r="OAQ2">
        <v>0</v>
      </c>
      <c r="OAR2">
        <v>0</v>
      </c>
      <c r="OAS2">
        <v>0</v>
      </c>
      <c r="OAT2">
        <v>0</v>
      </c>
      <c r="OAU2">
        <v>0</v>
      </c>
      <c r="OAV2">
        <v>0</v>
      </c>
      <c r="OAW2">
        <v>0</v>
      </c>
      <c r="OAX2">
        <v>0</v>
      </c>
      <c r="OAY2">
        <v>0</v>
      </c>
      <c r="OAZ2">
        <v>0</v>
      </c>
      <c r="OBA2">
        <v>0</v>
      </c>
      <c r="OBB2">
        <v>0</v>
      </c>
      <c r="OBC2">
        <v>0</v>
      </c>
      <c r="OBD2">
        <v>0</v>
      </c>
      <c r="OBE2">
        <v>0</v>
      </c>
      <c r="OBF2">
        <v>0</v>
      </c>
      <c r="OBG2">
        <v>0</v>
      </c>
      <c r="OBH2">
        <v>0</v>
      </c>
      <c r="OBI2">
        <v>0</v>
      </c>
      <c r="OBJ2">
        <v>0</v>
      </c>
      <c r="OBK2">
        <v>0</v>
      </c>
      <c r="OBL2">
        <v>0</v>
      </c>
      <c r="OBM2">
        <v>0</v>
      </c>
      <c r="OBN2">
        <v>0</v>
      </c>
      <c r="OBO2">
        <v>0</v>
      </c>
      <c r="OBP2">
        <v>0</v>
      </c>
      <c r="OBQ2">
        <v>0</v>
      </c>
      <c r="OBR2">
        <v>0</v>
      </c>
      <c r="OBS2">
        <v>0</v>
      </c>
      <c r="OBT2">
        <v>0</v>
      </c>
      <c r="OBU2">
        <v>0</v>
      </c>
      <c r="OBV2">
        <v>0</v>
      </c>
      <c r="OBW2">
        <v>0</v>
      </c>
      <c r="OBX2">
        <v>0</v>
      </c>
      <c r="OBY2">
        <v>0</v>
      </c>
      <c r="OBZ2">
        <v>0</v>
      </c>
      <c r="OCA2">
        <v>0</v>
      </c>
      <c r="OCB2">
        <v>0</v>
      </c>
      <c r="OCC2">
        <v>0</v>
      </c>
      <c r="OCD2">
        <v>0</v>
      </c>
      <c r="OCE2">
        <v>0</v>
      </c>
      <c r="OCF2">
        <v>0</v>
      </c>
      <c r="OCG2">
        <v>0</v>
      </c>
      <c r="OCH2">
        <v>0</v>
      </c>
      <c r="OCI2">
        <v>0</v>
      </c>
      <c r="OCJ2">
        <v>0</v>
      </c>
      <c r="OCK2">
        <v>0</v>
      </c>
      <c r="OCL2">
        <v>0</v>
      </c>
      <c r="OCM2">
        <v>0</v>
      </c>
      <c r="OCN2">
        <v>0</v>
      </c>
      <c r="OCO2">
        <v>0</v>
      </c>
      <c r="OCP2">
        <v>0</v>
      </c>
      <c r="OCQ2">
        <v>0</v>
      </c>
      <c r="OCR2">
        <v>0</v>
      </c>
      <c r="OCS2">
        <v>0</v>
      </c>
      <c r="OCT2">
        <v>0</v>
      </c>
      <c r="OCU2">
        <v>0</v>
      </c>
      <c r="OCV2">
        <v>0</v>
      </c>
      <c r="OCW2">
        <v>0</v>
      </c>
      <c r="OCX2">
        <v>0</v>
      </c>
      <c r="OCY2">
        <v>0</v>
      </c>
      <c r="OCZ2">
        <v>0</v>
      </c>
      <c r="ODA2">
        <v>0</v>
      </c>
      <c r="ODB2">
        <v>0</v>
      </c>
      <c r="ODC2">
        <v>0</v>
      </c>
      <c r="ODD2">
        <v>0</v>
      </c>
      <c r="ODE2">
        <v>0</v>
      </c>
      <c r="ODF2">
        <v>0</v>
      </c>
      <c r="ODG2">
        <v>0</v>
      </c>
      <c r="ODH2">
        <v>0</v>
      </c>
      <c r="ODI2">
        <v>0</v>
      </c>
      <c r="ODJ2">
        <v>0</v>
      </c>
      <c r="ODK2">
        <v>0</v>
      </c>
      <c r="ODL2">
        <v>0</v>
      </c>
      <c r="ODM2">
        <v>0</v>
      </c>
      <c r="ODN2">
        <v>0</v>
      </c>
      <c r="ODO2">
        <v>0</v>
      </c>
      <c r="ODP2">
        <v>0</v>
      </c>
      <c r="ODQ2">
        <v>0</v>
      </c>
      <c r="ODR2">
        <v>0</v>
      </c>
      <c r="ODS2">
        <v>0</v>
      </c>
      <c r="ODT2">
        <v>0</v>
      </c>
      <c r="ODU2">
        <v>0</v>
      </c>
      <c r="ODV2">
        <v>0</v>
      </c>
      <c r="ODW2">
        <v>0</v>
      </c>
      <c r="ODX2">
        <v>0</v>
      </c>
      <c r="ODY2">
        <v>0</v>
      </c>
      <c r="ODZ2">
        <v>0</v>
      </c>
      <c r="OEA2">
        <v>0</v>
      </c>
      <c r="OEB2">
        <v>0</v>
      </c>
      <c r="OEC2">
        <v>0</v>
      </c>
      <c r="OED2">
        <v>0</v>
      </c>
      <c r="OEE2">
        <v>0</v>
      </c>
      <c r="OEF2">
        <v>0</v>
      </c>
      <c r="OEG2">
        <v>0</v>
      </c>
      <c r="OEH2">
        <v>0</v>
      </c>
      <c r="OEI2">
        <v>0</v>
      </c>
      <c r="OEJ2">
        <v>0</v>
      </c>
      <c r="OEK2">
        <v>0</v>
      </c>
      <c r="OEL2">
        <v>0</v>
      </c>
      <c r="OEM2">
        <v>0</v>
      </c>
      <c r="OEN2">
        <v>0</v>
      </c>
      <c r="OEO2">
        <v>0</v>
      </c>
      <c r="OEP2">
        <v>0</v>
      </c>
      <c r="OEQ2">
        <v>0</v>
      </c>
      <c r="OER2">
        <v>0</v>
      </c>
      <c r="OES2">
        <v>0</v>
      </c>
      <c r="OET2">
        <v>0</v>
      </c>
      <c r="OEU2">
        <v>0</v>
      </c>
      <c r="OEV2">
        <v>0</v>
      </c>
      <c r="OEW2">
        <v>0</v>
      </c>
      <c r="OEX2">
        <v>0</v>
      </c>
      <c r="OEY2">
        <v>0</v>
      </c>
      <c r="OEZ2">
        <v>0</v>
      </c>
      <c r="OFA2">
        <v>0</v>
      </c>
      <c r="OFB2">
        <v>0</v>
      </c>
      <c r="OFC2">
        <v>0</v>
      </c>
      <c r="OFD2">
        <v>0</v>
      </c>
      <c r="OFE2">
        <v>0</v>
      </c>
      <c r="OFF2">
        <v>0</v>
      </c>
      <c r="OFG2">
        <v>0</v>
      </c>
      <c r="OFH2">
        <v>0</v>
      </c>
      <c r="OFI2">
        <v>0</v>
      </c>
      <c r="OFJ2">
        <v>0</v>
      </c>
      <c r="OFK2">
        <v>0</v>
      </c>
      <c r="OFL2">
        <v>0</v>
      </c>
      <c r="OFM2">
        <v>0</v>
      </c>
      <c r="OFN2">
        <v>0</v>
      </c>
      <c r="OFO2">
        <v>0</v>
      </c>
      <c r="OFP2">
        <v>0</v>
      </c>
      <c r="OFQ2">
        <v>0</v>
      </c>
      <c r="OFR2">
        <v>0</v>
      </c>
      <c r="OFS2">
        <v>0</v>
      </c>
      <c r="OFT2">
        <v>0</v>
      </c>
      <c r="OFU2">
        <v>0</v>
      </c>
      <c r="OFV2">
        <v>0</v>
      </c>
      <c r="OFW2">
        <v>0</v>
      </c>
      <c r="OFX2">
        <v>0</v>
      </c>
      <c r="OFY2">
        <v>0</v>
      </c>
      <c r="OFZ2">
        <v>0</v>
      </c>
      <c r="OGA2">
        <v>0</v>
      </c>
      <c r="OGB2">
        <v>0</v>
      </c>
      <c r="OGC2">
        <v>0</v>
      </c>
      <c r="OGD2">
        <v>0</v>
      </c>
      <c r="OGE2">
        <v>0</v>
      </c>
      <c r="OGF2">
        <v>0</v>
      </c>
      <c r="OGG2">
        <v>0</v>
      </c>
      <c r="OGH2">
        <v>0</v>
      </c>
      <c r="OGI2">
        <v>0</v>
      </c>
      <c r="OGJ2">
        <v>0</v>
      </c>
      <c r="OGK2">
        <v>0</v>
      </c>
      <c r="OGL2">
        <v>0</v>
      </c>
      <c r="OGM2">
        <v>0</v>
      </c>
      <c r="OGN2">
        <v>0</v>
      </c>
      <c r="OGO2">
        <v>0</v>
      </c>
      <c r="OGP2">
        <v>0</v>
      </c>
      <c r="OGQ2">
        <v>0</v>
      </c>
      <c r="OGR2">
        <v>0</v>
      </c>
      <c r="OGS2">
        <v>0</v>
      </c>
      <c r="OGT2">
        <v>0</v>
      </c>
      <c r="OGU2">
        <v>0</v>
      </c>
      <c r="OGV2">
        <v>0</v>
      </c>
      <c r="OGW2">
        <v>0</v>
      </c>
      <c r="OGX2">
        <v>0</v>
      </c>
      <c r="OGY2">
        <v>0</v>
      </c>
      <c r="OGZ2">
        <v>0</v>
      </c>
      <c r="OHA2">
        <v>0</v>
      </c>
      <c r="OHB2">
        <v>0</v>
      </c>
      <c r="OHC2">
        <v>0</v>
      </c>
      <c r="OHD2">
        <v>0</v>
      </c>
      <c r="OHE2">
        <v>0</v>
      </c>
      <c r="OHF2">
        <v>0</v>
      </c>
      <c r="OHG2">
        <v>0</v>
      </c>
      <c r="OHH2">
        <v>0</v>
      </c>
      <c r="OHI2">
        <v>0</v>
      </c>
      <c r="OHJ2">
        <v>0</v>
      </c>
      <c r="OHK2">
        <v>0</v>
      </c>
      <c r="OHL2">
        <v>0</v>
      </c>
      <c r="OHM2">
        <v>0</v>
      </c>
      <c r="OHN2">
        <v>0</v>
      </c>
      <c r="OHO2">
        <v>0</v>
      </c>
      <c r="OHP2">
        <v>0</v>
      </c>
      <c r="OHQ2">
        <v>0</v>
      </c>
      <c r="OHR2">
        <v>0</v>
      </c>
      <c r="OHS2">
        <v>0</v>
      </c>
      <c r="OHT2">
        <v>0</v>
      </c>
      <c r="OHU2">
        <v>0</v>
      </c>
      <c r="OHV2">
        <v>0</v>
      </c>
      <c r="OHW2">
        <v>0</v>
      </c>
      <c r="OHX2">
        <v>0</v>
      </c>
      <c r="OHY2">
        <v>0</v>
      </c>
      <c r="OHZ2">
        <v>0</v>
      </c>
      <c r="OIA2">
        <v>0</v>
      </c>
      <c r="OIB2">
        <v>0</v>
      </c>
      <c r="OIC2">
        <v>0</v>
      </c>
      <c r="OID2">
        <v>0</v>
      </c>
      <c r="OIE2">
        <v>0</v>
      </c>
      <c r="OIF2">
        <v>0</v>
      </c>
      <c r="OIG2">
        <v>0</v>
      </c>
      <c r="OIH2">
        <v>0</v>
      </c>
      <c r="OII2">
        <v>0</v>
      </c>
      <c r="OIJ2">
        <v>0</v>
      </c>
      <c r="OIK2">
        <v>0</v>
      </c>
      <c r="OIL2">
        <v>0</v>
      </c>
      <c r="OIM2">
        <v>0</v>
      </c>
      <c r="OIN2">
        <v>0</v>
      </c>
      <c r="OIO2">
        <v>0</v>
      </c>
      <c r="OIP2">
        <v>0</v>
      </c>
      <c r="OIQ2">
        <v>0</v>
      </c>
      <c r="OIR2">
        <v>0</v>
      </c>
      <c r="OIS2">
        <v>0</v>
      </c>
      <c r="OIT2">
        <v>0</v>
      </c>
      <c r="OIU2">
        <v>0</v>
      </c>
      <c r="OIV2">
        <v>0</v>
      </c>
      <c r="OIW2">
        <v>0</v>
      </c>
      <c r="OIX2">
        <v>0</v>
      </c>
      <c r="OIY2">
        <v>0</v>
      </c>
      <c r="OIZ2">
        <v>0</v>
      </c>
      <c r="OJA2">
        <v>0</v>
      </c>
      <c r="OJB2">
        <v>0</v>
      </c>
      <c r="OJC2">
        <v>0</v>
      </c>
      <c r="OJD2">
        <v>0</v>
      </c>
      <c r="OJE2">
        <v>0</v>
      </c>
      <c r="OJF2">
        <v>0</v>
      </c>
      <c r="OJG2">
        <v>0</v>
      </c>
      <c r="OJH2">
        <v>0</v>
      </c>
      <c r="OJI2">
        <v>0</v>
      </c>
      <c r="OJJ2">
        <v>0</v>
      </c>
      <c r="OJK2">
        <v>0</v>
      </c>
      <c r="OJL2">
        <v>0</v>
      </c>
      <c r="OJM2">
        <v>0</v>
      </c>
      <c r="OJN2">
        <v>0</v>
      </c>
      <c r="OJO2">
        <v>0</v>
      </c>
      <c r="OJP2">
        <v>0</v>
      </c>
      <c r="OJQ2">
        <v>0</v>
      </c>
      <c r="OJR2">
        <v>0</v>
      </c>
      <c r="OJS2">
        <v>0</v>
      </c>
      <c r="OJT2">
        <v>0</v>
      </c>
      <c r="OJU2">
        <v>0</v>
      </c>
      <c r="OJV2">
        <v>0</v>
      </c>
      <c r="OJW2">
        <v>0</v>
      </c>
      <c r="OJX2">
        <v>0</v>
      </c>
      <c r="OJY2">
        <v>0</v>
      </c>
      <c r="OJZ2">
        <v>0</v>
      </c>
      <c r="OKA2">
        <v>0</v>
      </c>
      <c r="OKB2">
        <v>0</v>
      </c>
      <c r="OKC2">
        <v>0</v>
      </c>
      <c r="OKD2">
        <v>0</v>
      </c>
      <c r="OKE2">
        <v>0</v>
      </c>
      <c r="OKF2">
        <v>0</v>
      </c>
      <c r="OKG2">
        <v>0</v>
      </c>
      <c r="OKH2">
        <v>0</v>
      </c>
      <c r="OKI2">
        <v>0</v>
      </c>
      <c r="OKJ2">
        <v>0</v>
      </c>
      <c r="OKK2">
        <v>0</v>
      </c>
      <c r="OKL2">
        <v>0</v>
      </c>
      <c r="OKM2">
        <v>0</v>
      </c>
      <c r="OKN2">
        <v>0</v>
      </c>
      <c r="OKO2">
        <v>0</v>
      </c>
      <c r="OKP2">
        <v>0</v>
      </c>
      <c r="OKQ2">
        <v>0</v>
      </c>
      <c r="OKR2">
        <v>0</v>
      </c>
      <c r="OKS2">
        <v>0</v>
      </c>
      <c r="OKT2">
        <v>0</v>
      </c>
      <c r="OKU2">
        <v>0</v>
      </c>
      <c r="OKV2">
        <v>0</v>
      </c>
      <c r="OKW2">
        <v>0</v>
      </c>
      <c r="OKX2">
        <v>0</v>
      </c>
      <c r="OKY2">
        <v>0</v>
      </c>
      <c r="OKZ2">
        <v>0</v>
      </c>
      <c r="OLA2">
        <v>0</v>
      </c>
      <c r="OLB2">
        <v>0</v>
      </c>
      <c r="OLC2">
        <v>0</v>
      </c>
      <c r="OLD2">
        <v>0</v>
      </c>
      <c r="OLE2">
        <v>0</v>
      </c>
      <c r="OLF2">
        <v>0</v>
      </c>
      <c r="OLG2">
        <v>0</v>
      </c>
      <c r="OLH2">
        <v>0</v>
      </c>
      <c r="OLI2">
        <v>0</v>
      </c>
      <c r="OLJ2">
        <v>0</v>
      </c>
      <c r="OLK2">
        <v>0</v>
      </c>
      <c r="OLL2">
        <v>0</v>
      </c>
      <c r="OLM2">
        <v>0</v>
      </c>
      <c r="OLN2">
        <v>0</v>
      </c>
      <c r="OLO2">
        <v>0</v>
      </c>
      <c r="OLP2">
        <v>0</v>
      </c>
      <c r="OLQ2">
        <v>0</v>
      </c>
      <c r="OLR2">
        <v>0</v>
      </c>
      <c r="OLS2">
        <v>0</v>
      </c>
      <c r="OLT2">
        <v>0</v>
      </c>
      <c r="OLU2">
        <v>0</v>
      </c>
      <c r="OLV2">
        <v>0</v>
      </c>
      <c r="OLW2">
        <v>0</v>
      </c>
      <c r="OLX2">
        <v>0</v>
      </c>
      <c r="OLY2">
        <v>0</v>
      </c>
      <c r="OLZ2">
        <v>0</v>
      </c>
      <c r="OMA2">
        <v>0</v>
      </c>
      <c r="OMB2">
        <v>0</v>
      </c>
      <c r="OMC2">
        <v>0</v>
      </c>
      <c r="OMD2">
        <v>0</v>
      </c>
      <c r="OME2">
        <v>0</v>
      </c>
      <c r="OMF2">
        <v>0</v>
      </c>
      <c r="OMG2">
        <v>0</v>
      </c>
      <c r="OMH2">
        <v>0</v>
      </c>
      <c r="OMI2">
        <v>0</v>
      </c>
      <c r="OMJ2">
        <v>0</v>
      </c>
      <c r="OMK2">
        <v>0</v>
      </c>
      <c r="OML2">
        <v>0</v>
      </c>
      <c r="OMM2">
        <v>0</v>
      </c>
      <c r="OMN2">
        <v>0</v>
      </c>
      <c r="OMO2">
        <v>0</v>
      </c>
      <c r="OMP2">
        <v>0</v>
      </c>
      <c r="OMQ2">
        <v>0</v>
      </c>
      <c r="OMR2">
        <v>0</v>
      </c>
      <c r="OMS2">
        <v>0</v>
      </c>
      <c r="OMT2">
        <v>0</v>
      </c>
      <c r="OMU2">
        <v>0</v>
      </c>
      <c r="OMV2">
        <v>0</v>
      </c>
      <c r="OMW2">
        <v>0</v>
      </c>
      <c r="OMX2">
        <v>0</v>
      </c>
      <c r="OMY2">
        <v>0</v>
      </c>
      <c r="OMZ2">
        <v>0</v>
      </c>
      <c r="ONA2">
        <v>0</v>
      </c>
      <c r="ONB2">
        <v>0</v>
      </c>
      <c r="ONC2">
        <v>0</v>
      </c>
      <c r="OND2">
        <v>0</v>
      </c>
      <c r="ONE2">
        <v>0</v>
      </c>
      <c r="ONF2">
        <v>0</v>
      </c>
      <c r="ONG2">
        <v>0</v>
      </c>
      <c r="ONH2">
        <v>0</v>
      </c>
      <c r="ONI2">
        <v>0</v>
      </c>
      <c r="ONJ2">
        <v>0</v>
      </c>
      <c r="ONK2">
        <v>0</v>
      </c>
      <c r="ONL2">
        <v>0</v>
      </c>
      <c r="ONM2">
        <v>0</v>
      </c>
      <c r="ONN2">
        <v>0</v>
      </c>
      <c r="ONO2">
        <v>0</v>
      </c>
      <c r="ONP2">
        <v>0</v>
      </c>
      <c r="ONQ2">
        <v>0</v>
      </c>
      <c r="ONR2">
        <v>0</v>
      </c>
      <c r="ONS2">
        <v>0</v>
      </c>
      <c r="ONT2">
        <v>0</v>
      </c>
      <c r="ONU2">
        <v>0</v>
      </c>
      <c r="ONV2">
        <v>0</v>
      </c>
      <c r="ONW2">
        <v>0</v>
      </c>
      <c r="ONX2">
        <v>0</v>
      </c>
      <c r="ONY2">
        <v>0</v>
      </c>
      <c r="ONZ2">
        <v>0</v>
      </c>
      <c r="OOA2">
        <v>0</v>
      </c>
      <c r="OOB2">
        <v>0</v>
      </c>
      <c r="OOC2">
        <v>0</v>
      </c>
      <c r="OOD2">
        <v>0</v>
      </c>
      <c r="OOE2">
        <v>0</v>
      </c>
      <c r="OOF2">
        <v>0</v>
      </c>
      <c r="OOG2">
        <v>0</v>
      </c>
      <c r="OOH2">
        <v>0</v>
      </c>
      <c r="OOI2">
        <v>0</v>
      </c>
      <c r="OOJ2">
        <v>0</v>
      </c>
      <c r="OOK2">
        <v>0</v>
      </c>
      <c r="OOL2">
        <v>0</v>
      </c>
      <c r="OOM2">
        <v>0</v>
      </c>
      <c r="OON2">
        <v>0</v>
      </c>
      <c r="OOO2">
        <v>0</v>
      </c>
      <c r="OOP2">
        <v>0</v>
      </c>
      <c r="OOQ2">
        <v>0</v>
      </c>
      <c r="OOR2">
        <v>0</v>
      </c>
      <c r="OOS2">
        <v>0</v>
      </c>
      <c r="OOT2">
        <v>0</v>
      </c>
      <c r="OOU2">
        <v>0</v>
      </c>
      <c r="OOV2">
        <v>0</v>
      </c>
      <c r="OOW2">
        <v>0</v>
      </c>
      <c r="OOX2">
        <v>0</v>
      </c>
      <c r="OOY2">
        <v>0</v>
      </c>
      <c r="OOZ2">
        <v>0</v>
      </c>
      <c r="OPA2">
        <v>0</v>
      </c>
      <c r="OPB2">
        <v>0</v>
      </c>
      <c r="OPC2">
        <v>0</v>
      </c>
      <c r="OPD2">
        <v>0</v>
      </c>
      <c r="OPE2">
        <v>0</v>
      </c>
      <c r="OPF2">
        <v>0</v>
      </c>
      <c r="OPG2">
        <v>0</v>
      </c>
      <c r="OPH2">
        <v>0</v>
      </c>
      <c r="OPI2">
        <v>0</v>
      </c>
      <c r="OPJ2">
        <v>0</v>
      </c>
      <c r="OPK2">
        <v>0</v>
      </c>
      <c r="OPL2">
        <v>0</v>
      </c>
      <c r="OPM2">
        <v>0</v>
      </c>
      <c r="OPN2">
        <v>0</v>
      </c>
      <c r="OPO2">
        <v>0</v>
      </c>
      <c r="OPP2">
        <v>0</v>
      </c>
      <c r="OPQ2">
        <v>0</v>
      </c>
      <c r="OPR2">
        <v>0</v>
      </c>
      <c r="OPS2">
        <v>0</v>
      </c>
      <c r="OPT2">
        <v>0</v>
      </c>
      <c r="OPU2">
        <v>0</v>
      </c>
      <c r="OPV2">
        <v>0</v>
      </c>
      <c r="OPW2">
        <v>0</v>
      </c>
      <c r="OPX2">
        <v>0</v>
      </c>
      <c r="OPY2">
        <v>0</v>
      </c>
      <c r="OPZ2">
        <v>0</v>
      </c>
      <c r="OQA2">
        <v>0</v>
      </c>
      <c r="OQB2">
        <v>0</v>
      </c>
      <c r="OQC2">
        <v>0</v>
      </c>
      <c r="OQD2">
        <v>0</v>
      </c>
      <c r="OQE2">
        <v>0</v>
      </c>
      <c r="OQF2">
        <v>0</v>
      </c>
      <c r="OQG2">
        <v>0</v>
      </c>
      <c r="OQH2">
        <v>0</v>
      </c>
      <c r="OQI2">
        <v>0</v>
      </c>
      <c r="OQJ2">
        <v>0</v>
      </c>
      <c r="OQK2">
        <v>0</v>
      </c>
      <c r="OQL2">
        <v>0</v>
      </c>
      <c r="OQM2">
        <v>0</v>
      </c>
      <c r="OQN2">
        <v>0</v>
      </c>
      <c r="OQO2">
        <v>0</v>
      </c>
      <c r="OQP2">
        <v>0</v>
      </c>
      <c r="OQQ2">
        <v>0</v>
      </c>
      <c r="OQR2">
        <v>0</v>
      </c>
      <c r="OQS2">
        <v>0</v>
      </c>
      <c r="OQT2">
        <v>0</v>
      </c>
      <c r="OQU2">
        <v>0</v>
      </c>
      <c r="OQV2">
        <v>0</v>
      </c>
      <c r="OQW2">
        <v>0</v>
      </c>
      <c r="OQX2">
        <v>0</v>
      </c>
      <c r="OQY2">
        <v>0</v>
      </c>
      <c r="OQZ2">
        <v>0</v>
      </c>
      <c r="ORA2">
        <v>0</v>
      </c>
      <c r="ORB2">
        <v>0</v>
      </c>
      <c r="ORC2">
        <v>0</v>
      </c>
      <c r="ORD2">
        <v>0</v>
      </c>
      <c r="ORE2">
        <v>0</v>
      </c>
      <c r="ORF2">
        <v>0</v>
      </c>
      <c r="ORG2">
        <v>0</v>
      </c>
      <c r="ORH2">
        <v>0</v>
      </c>
      <c r="ORI2">
        <v>0</v>
      </c>
      <c r="ORJ2">
        <v>0</v>
      </c>
      <c r="ORK2">
        <v>0</v>
      </c>
      <c r="ORL2">
        <v>0</v>
      </c>
      <c r="ORM2">
        <v>0</v>
      </c>
      <c r="ORN2">
        <v>0</v>
      </c>
      <c r="ORO2">
        <v>0</v>
      </c>
      <c r="ORP2">
        <v>0</v>
      </c>
      <c r="ORQ2">
        <v>0</v>
      </c>
      <c r="ORR2">
        <v>0</v>
      </c>
      <c r="ORS2">
        <v>0</v>
      </c>
      <c r="ORT2">
        <v>0</v>
      </c>
      <c r="ORU2">
        <v>0</v>
      </c>
      <c r="ORV2">
        <v>0</v>
      </c>
      <c r="ORW2">
        <v>0</v>
      </c>
      <c r="ORX2">
        <v>0</v>
      </c>
      <c r="ORY2">
        <v>0</v>
      </c>
      <c r="ORZ2">
        <v>0</v>
      </c>
      <c r="OSA2">
        <v>0</v>
      </c>
      <c r="OSB2">
        <v>0</v>
      </c>
      <c r="OSC2">
        <v>0</v>
      </c>
      <c r="OSD2">
        <v>0</v>
      </c>
      <c r="OSE2">
        <v>0</v>
      </c>
      <c r="OSF2">
        <v>0</v>
      </c>
      <c r="OSG2">
        <v>0</v>
      </c>
      <c r="OSH2">
        <v>0</v>
      </c>
      <c r="OSI2">
        <v>0</v>
      </c>
      <c r="OSJ2">
        <v>0</v>
      </c>
      <c r="OSK2">
        <v>0</v>
      </c>
      <c r="OSL2">
        <v>0</v>
      </c>
      <c r="OSM2">
        <v>0</v>
      </c>
      <c r="OSN2">
        <v>0</v>
      </c>
      <c r="OSO2">
        <v>0</v>
      </c>
      <c r="OSP2">
        <v>0</v>
      </c>
      <c r="OSQ2">
        <v>0</v>
      </c>
      <c r="OSR2">
        <v>0</v>
      </c>
      <c r="OSS2">
        <v>0</v>
      </c>
      <c r="OST2">
        <v>0</v>
      </c>
      <c r="OSU2">
        <v>0</v>
      </c>
      <c r="OSV2">
        <v>0</v>
      </c>
      <c r="OSW2">
        <v>0</v>
      </c>
      <c r="OSX2">
        <v>0</v>
      </c>
      <c r="OSY2">
        <v>0</v>
      </c>
      <c r="OSZ2">
        <v>0</v>
      </c>
      <c r="OTA2">
        <v>0</v>
      </c>
      <c r="OTB2">
        <v>0</v>
      </c>
      <c r="OTC2">
        <v>0</v>
      </c>
      <c r="OTD2">
        <v>0</v>
      </c>
      <c r="OTE2">
        <v>0</v>
      </c>
      <c r="OTF2">
        <v>0</v>
      </c>
      <c r="OTG2">
        <v>0</v>
      </c>
      <c r="OTH2">
        <v>0</v>
      </c>
      <c r="OTI2">
        <v>0</v>
      </c>
      <c r="OTJ2">
        <v>0</v>
      </c>
      <c r="OTK2">
        <v>0</v>
      </c>
      <c r="OTL2">
        <v>0</v>
      </c>
      <c r="OTM2">
        <v>0</v>
      </c>
      <c r="OTN2">
        <v>0</v>
      </c>
      <c r="OTO2">
        <v>0</v>
      </c>
      <c r="OTP2">
        <v>0</v>
      </c>
      <c r="OTQ2">
        <v>0</v>
      </c>
      <c r="OTR2">
        <v>0</v>
      </c>
      <c r="OTS2">
        <v>0</v>
      </c>
      <c r="OTT2">
        <v>0</v>
      </c>
      <c r="OTU2">
        <v>0</v>
      </c>
      <c r="OTV2">
        <v>0</v>
      </c>
      <c r="OTW2">
        <v>0</v>
      </c>
      <c r="OTX2">
        <v>0</v>
      </c>
      <c r="OTY2">
        <v>0</v>
      </c>
      <c r="OTZ2">
        <v>0</v>
      </c>
      <c r="OUA2">
        <v>0</v>
      </c>
      <c r="OUB2">
        <v>0</v>
      </c>
      <c r="OUC2">
        <v>0</v>
      </c>
      <c r="OUD2">
        <v>0</v>
      </c>
      <c r="OUE2">
        <v>0</v>
      </c>
      <c r="OUF2">
        <v>0</v>
      </c>
      <c r="OUG2">
        <v>0</v>
      </c>
      <c r="OUH2">
        <v>0</v>
      </c>
      <c r="OUI2">
        <v>0</v>
      </c>
      <c r="OUJ2">
        <v>0</v>
      </c>
      <c r="OUK2">
        <v>0</v>
      </c>
      <c r="OUL2">
        <v>0</v>
      </c>
      <c r="OUM2">
        <v>0</v>
      </c>
      <c r="OUN2">
        <v>0</v>
      </c>
      <c r="OUO2">
        <v>0</v>
      </c>
      <c r="OUP2">
        <v>0</v>
      </c>
      <c r="OUQ2">
        <v>0</v>
      </c>
      <c r="OUR2">
        <v>0</v>
      </c>
      <c r="OUS2">
        <v>0</v>
      </c>
      <c r="OUT2">
        <v>0</v>
      </c>
      <c r="OUU2">
        <v>0</v>
      </c>
      <c r="OUV2">
        <v>0</v>
      </c>
      <c r="OUW2">
        <v>0</v>
      </c>
      <c r="OUX2">
        <v>0</v>
      </c>
      <c r="OUY2">
        <v>0</v>
      </c>
      <c r="OUZ2">
        <v>0</v>
      </c>
      <c r="OVA2">
        <v>0</v>
      </c>
      <c r="OVB2">
        <v>0</v>
      </c>
      <c r="OVC2">
        <v>0</v>
      </c>
      <c r="OVD2">
        <v>0</v>
      </c>
      <c r="OVE2">
        <v>0</v>
      </c>
      <c r="OVF2">
        <v>0</v>
      </c>
      <c r="OVG2">
        <v>0</v>
      </c>
      <c r="OVH2">
        <v>0</v>
      </c>
      <c r="OVI2">
        <v>0</v>
      </c>
      <c r="OVJ2">
        <v>0</v>
      </c>
      <c r="OVK2">
        <v>0</v>
      </c>
      <c r="OVL2">
        <v>0</v>
      </c>
      <c r="OVM2">
        <v>0</v>
      </c>
      <c r="OVN2">
        <v>0</v>
      </c>
      <c r="OVO2">
        <v>0</v>
      </c>
      <c r="OVP2">
        <v>0</v>
      </c>
      <c r="OVQ2">
        <v>0</v>
      </c>
      <c r="OVR2">
        <v>0</v>
      </c>
      <c r="OVS2">
        <v>0</v>
      </c>
      <c r="OVT2">
        <v>0</v>
      </c>
      <c r="OVU2">
        <v>0</v>
      </c>
      <c r="OVV2">
        <v>0</v>
      </c>
      <c r="OVW2">
        <v>0</v>
      </c>
      <c r="OVX2">
        <v>0</v>
      </c>
      <c r="OVY2">
        <v>0</v>
      </c>
      <c r="OVZ2">
        <v>0</v>
      </c>
      <c r="OWA2">
        <v>0</v>
      </c>
      <c r="OWB2">
        <v>0</v>
      </c>
      <c r="OWC2">
        <v>0</v>
      </c>
      <c r="OWD2">
        <v>0</v>
      </c>
      <c r="OWE2">
        <v>0</v>
      </c>
      <c r="OWF2">
        <v>0</v>
      </c>
      <c r="OWG2">
        <v>0</v>
      </c>
      <c r="OWH2">
        <v>0</v>
      </c>
      <c r="OWI2">
        <v>0</v>
      </c>
      <c r="OWJ2">
        <v>0</v>
      </c>
      <c r="OWK2">
        <v>0</v>
      </c>
      <c r="OWL2">
        <v>0</v>
      </c>
      <c r="OWM2">
        <v>0</v>
      </c>
      <c r="OWN2">
        <v>0</v>
      </c>
      <c r="OWO2">
        <v>0</v>
      </c>
      <c r="OWP2">
        <v>0</v>
      </c>
      <c r="OWQ2">
        <v>0</v>
      </c>
      <c r="OWR2">
        <v>0</v>
      </c>
      <c r="OWS2">
        <v>0</v>
      </c>
      <c r="OWT2">
        <v>0</v>
      </c>
      <c r="OWU2">
        <v>0</v>
      </c>
      <c r="OWV2">
        <v>0</v>
      </c>
      <c r="OWW2">
        <v>0</v>
      </c>
      <c r="OWX2">
        <v>0</v>
      </c>
      <c r="OWY2">
        <v>0</v>
      </c>
      <c r="OWZ2">
        <v>0</v>
      </c>
      <c r="OXA2">
        <v>0</v>
      </c>
      <c r="OXB2">
        <v>0</v>
      </c>
      <c r="OXC2">
        <v>0</v>
      </c>
      <c r="OXD2">
        <v>0</v>
      </c>
      <c r="OXE2">
        <v>0</v>
      </c>
      <c r="OXF2">
        <v>0</v>
      </c>
      <c r="OXG2">
        <v>0</v>
      </c>
      <c r="OXH2">
        <v>0</v>
      </c>
      <c r="OXI2">
        <v>0</v>
      </c>
      <c r="OXJ2">
        <v>0</v>
      </c>
      <c r="OXK2">
        <v>0</v>
      </c>
      <c r="OXL2">
        <v>0</v>
      </c>
      <c r="OXM2">
        <v>0</v>
      </c>
      <c r="OXN2">
        <v>0</v>
      </c>
      <c r="OXO2">
        <v>0</v>
      </c>
      <c r="OXP2">
        <v>0</v>
      </c>
      <c r="OXQ2">
        <v>0</v>
      </c>
      <c r="OXR2">
        <v>0</v>
      </c>
      <c r="OXS2">
        <v>0</v>
      </c>
      <c r="OXT2">
        <v>0</v>
      </c>
      <c r="OXU2">
        <v>0</v>
      </c>
      <c r="OXV2">
        <v>0</v>
      </c>
      <c r="OXW2">
        <v>0</v>
      </c>
      <c r="OXX2">
        <v>0</v>
      </c>
      <c r="OXY2">
        <v>0</v>
      </c>
      <c r="OXZ2">
        <v>0</v>
      </c>
      <c r="OYA2">
        <v>0</v>
      </c>
      <c r="OYB2">
        <v>0</v>
      </c>
      <c r="OYC2">
        <v>0</v>
      </c>
      <c r="OYD2">
        <v>0</v>
      </c>
      <c r="OYE2">
        <v>0</v>
      </c>
      <c r="OYF2">
        <v>0</v>
      </c>
      <c r="OYG2">
        <v>0</v>
      </c>
      <c r="OYH2">
        <v>0</v>
      </c>
      <c r="OYI2">
        <v>0</v>
      </c>
      <c r="OYJ2">
        <v>0</v>
      </c>
      <c r="OYK2">
        <v>0</v>
      </c>
      <c r="OYL2">
        <v>0</v>
      </c>
      <c r="OYM2">
        <v>0</v>
      </c>
      <c r="OYN2">
        <v>0</v>
      </c>
      <c r="OYO2">
        <v>0</v>
      </c>
      <c r="OYP2">
        <v>0</v>
      </c>
      <c r="OYQ2">
        <v>0</v>
      </c>
      <c r="OYR2">
        <v>0</v>
      </c>
      <c r="OYS2">
        <v>0</v>
      </c>
      <c r="OYT2">
        <v>0</v>
      </c>
      <c r="OYU2">
        <v>0</v>
      </c>
      <c r="OYV2">
        <v>0</v>
      </c>
      <c r="OYW2">
        <v>0</v>
      </c>
      <c r="OYX2">
        <v>0</v>
      </c>
      <c r="OYY2">
        <v>0</v>
      </c>
      <c r="OYZ2">
        <v>0</v>
      </c>
      <c r="OZA2">
        <v>0</v>
      </c>
      <c r="OZB2">
        <v>0</v>
      </c>
      <c r="OZC2">
        <v>0</v>
      </c>
      <c r="OZD2">
        <v>0</v>
      </c>
      <c r="OZE2">
        <v>0</v>
      </c>
      <c r="OZF2">
        <v>0</v>
      </c>
      <c r="OZG2">
        <v>0</v>
      </c>
      <c r="OZH2">
        <v>0</v>
      </c>
      <c r="OZI2">
        <v>0</v>
      </c>
      <c r="OZJ2">
        <v>0</v>
      </c>
      <c r="OZK2">
        <v>0</v>
      </c>
      <c r="OZL2">
        <v>0</v>
      </c>
      <c r="OZM2">
        <v>0</v>
      </c>
      <c r="OZN2">
        <v>0</v>
      </c>
      <c r="OZO2">
        <v>0</v>
      </c>
      <c r="OZP2">
        <v>0</v>
      </c>
      <c r="OZQ2">
        <v>0</v>
      </c>
      <c r="OZR2">
        <v>0</v>
      </c>
      <c r="OZS2">
        <v>0</v>
      </c>
      <c r="OZT2">
        <v>0</v>
      </c>
      <c r="OZU2">
        <v>0</v>
      </c>
      <c r="OZV2">
        <v>0</v>
      </c>
      <c r="OZW2">
        <v>0</v>
      </c>
      <c r="OZX2">
        <v>0</v>
      </c>
      <c r="OZY2">
        <v>0</v>
      </c>
      <c r="OZZ2">
        <v>0</v>
      </c>
      <c r="PAA2">
        <v>0</v>
      </c>
      <c r="PAB2">
        <v>0</v>
      </c>
      <c r="PAC2">
        <v>0</v>
      </c>
      <c r="PAD2">
        <v>0</v>
      </c>
      <c r="PAE2">
        <v>0</v>
      </c>
      <c r="PAF2">
        <v>0</v>
      </c>
      <c r="PAG2">
        <v>0</v>
      </c>
      <c r="PAH2">
        <v>0</v>
      </c>
      <c r="PAI2">
        <v>0</v>
      </c>
      <c r="PAJ2">
        <v>0</v>
      </c>
      <c r="PAK2">
        <v>0</v>
      </c>
      <c r="PAL2">
        <v>0</v>
      </c>
      <c r="PAM2">
        <v>0</v>
      </c>
      <c r="PAN2">
        <v>0</v>
      </c>
      <c r="PAO2">
        <v>0</v>
      </c>
      <c r="PAP2">
        <v>0</v>
      </c>
      <c r="PAQ2">
        <v>0</v>
      </c>
      <c r="PAR2">
        <v>0</v>
      </c>
      <c r="PAS2">
        <v>0</v>
      </c>
      <c r="PAT2">
        <v>0</v>
      </c>
      <c r="PAU2">
        <v>0</v>
      </c>
      <c r="PAV2">
        <v>0</v>
      </c>
      <c r="PAW2">
        <v>0</v>
      </c>
      <c r="PAX2">
        <v>0</v>
      </c>
      <c r="PAY2">
        <v>0</v>
      </c>
      <c r="PAZ2">
        <v>0</v>
      </c>
      <c r="PBA2">
        <v>0</v>
      </c>
      <c r="PBB2">
        <v>0</v>
      </c>
      <c r="PBC2">
        <v>0</v>
      </c>
      <c r="PBD2">
        <v>0</v>
      </c>
      <c r="PBE2">
        <v>0</v>
      </c>
      <c r="PBF2">
        <v>0</v>
      </c>
      <c r="PBG2">
        <v>0</v>
      </c>
      <c r="PBH2">
        <v>0</v>
      </c>
      <c r="PBI2">
        <v>0</v>
      </c>
      <c r="PBJ2">
        <v>0</v>
      </c>
      <c r="PBK2">
        <v>0</v>
      </c>
      <c r="PBL2">
        <v>0</v>
      </c>
      <c r="PBM2">
        <v>0</v>
      </c>
      <c r="PBN2">
        <v>0</v>
      </c>
      <c r="PBO2">
        <v>0</v>
      </c>
      <c r="PBP2">
        <v>0</v>
      </c>
      <c r="PBQ2">
        <v>0</v>
      </c>
      <c r="PBR2">
        <v>0</v>
      </c>
      <c r="PBS2">
        <v>0</v>
      </c>
      <c r="PBT2">
        <v>0</v>
      </c>
      <c r="PBU2">
        <v>0</v>
      </c>
      <c r="PBV2">
        <v>0</v>
      </c>
      <c r="PBW2">
        <v>0</v>
      </c>
      <c r="PBX2">
        <v>0</v>
      </c>
      <c r="PBY2">
        <v>0</v>
      </c>
      <c r="PBZ2">
        <v>0</v>
      </c>
      <c r="PCA2">
        <v>0</v>
      </c>
      <c r="PCB2">
        <v>0</v>
      </c>
      <c r="PCC2">
        <v>0</v>
      </c>
      <c r="PCD2">
        <v>0</v>
      </c>
      <c r="PCE2">
        <v>0</v>
      </c>
      <c r="PCF2">
        <v>0</v>
      </c>
      <c r="PCG2">
        <v>0</v>
      </c>
      <c r="PCH2">
        <v>0</v>
      </c>
      <c r="PCI2">
        <v>0</v>
      </c>
      <c r="PCJ2">
        <v>0</v>
      </c>
      <c r="PCK2">
        <v>0</v>
      </c>
      <c r="PCL2">
        <v>0</v>
      </c>
      <c r="PCM2">
        <v>0</v>
      </c>
      <c r="PCN2">
        <v>0</v>
      </c>
      <c r="PCO2">
        <v>0</v>
      </c>
      <c r="PCP2">
        <v>0</v>
      </c>
      <c r="PCQ2">
        <v>0</v>
      </c>
      <c r="PCR2">
        <v>0</v>
      </c>
      <c r="PCS2">
        <v>0</v>
      </c>
      <c r="PCT2">
        <v>0</v>
      </c>
      <c r="PCU2">
        <v>0</v>
      </c>
      <c r="PCV2">
        <v>0</v>
      </c>
      <c r="PCW2">
        <v>0</v>
      </c>
      <c r="PCX2">
        <v>0</v>
      </c>
      <c r="PCY2">
        <v>0</v>
      </c>
      <c r="PCZ2">
        <v>0</v>
      </c>
      <c r="PDA2">
        <v>0</v>
      </c>
      <c r="PDB2">
        <v>0</v>
      </c>
      <c r="PDC2">
        <v>0</v>
      </c>
      <c r="PDD2">
        <v>0</v>
      </c>
      <c r="PDE2">
        <v>0</v>
      </c>
      <c r="PDF2">
        <v>0</v>
      </c>
      <c r="PDG2">
        <v>0</v>
      </c>
      <c r="PDH2">
        <v>0</v>
      </c>
      <c r="PDI2">
        <v>0</v>
      </c>
      <c r="PDJ2">
        <v>0</v>
      </c>
      <c r="PDK2">
        <v>0</v>
      </c>
      <c r="PDL2">
        <v>0</v>
      </c>
      <c r="PDM2">
        <v>0</v>
      </c>
      <c r="PDN2">
        <v>0</v>
      </c>
      <c r="PDO2">
        <v>0</v>
      </c>
      <c r="PDP2">
        <v>0</v>
      </c>
      <c r="PDQ2">
        <v>0</v>
      </c>
      <c r="PDR2">
        <v>0</v>
      </c>
      <c r="PDS2">
        <v>0</v>
      </c>
      <c r="PDT2">
        <v>0</v>
      </c>
      <c r="PDU2">
        <v>0</v>
      </c>
      <c r="PDV2">
        <v>0</v>
      </c>
      <c r="PDW2">
        <v>0</v>
      </c>
      <c r="PDX2">
        <v>0</v>
      </c>
      <c r="PDY2">
        <v>0</v>
      </c>
      <c r="PDZ2">
        <v>0</v>
      </c>
      <c r="PEA2">
        <v>0</v>
      </c>
      <c r="PEB2">
        <v>0</v>
      </c>
      <c r="PEC2">
        <v>0</v>
      </c>
      <c r="PED2">
        <v>0</v>
      </c>
      <c r="PEE2">
        <v>0</v>
      </c>
      <c r="PEF2">
        <v>0</v>
      </c>
      <c r="PEG2">
        <v>0</v>
      </c>
      <c r="PEH2">
        <v>0</v>
      </c>
      <c r="PEI2">
        <v>0</v>
      </c>
      <c r="PEJ2">
        <v>0</v>
      </c>
      <c r="PEK2">
        <v>0</v>
      </c>
      <c r="PEL2">
        <v>0</v>
      </c>
      <c r="PEM2">
        <v>0</v>
      </c>
      <c r="PEN2">
        <v>0</v>
      </c>
      <c r="PEO2">
        <v>0</v>
      </c>
      <c r="PEP2">
        <v>0</v>
      </c>
      <c r="PEQ2">
        <v>0</v>
      </c>
      <c r="PER2">
        <v>0</v>
      </c>
      <c r="PES2">
        <v>0</v>
      </c>
      <c r="PET2">
        <v>0</v>
      </c>
      <c r="PEU2">
        <v>0</v>
      </c>
      <c r="PEV2">
        <v>0</v>
      </c>
      <c r="PEW2">
        <v>0</v>
      </c>
      <c r="PEX2">
        <v>0</v>
      </c>
      <c r="PEY2">
        <v>0</v>
      </c>
      <c r="PEZ2">
        <v>0</v>
      </c>
      <c r="PFA2">
        <v>0</v>
      </c>
      <c r="PFB2">
        <v>0</v>
      </c>
      <c r="PFC2">
        <v>0</v>
      </c>
      <c r="PFD2">
        <v>0</v>
      </c>
      <c r="PFE2">
        <v>0</v>
      </c>
      <c r="PFF2">
        <v>0</v>
      </c>
      <c r="PFG2">
        <v>0</v>
      </c>
      <c r="PFH2">
        <v>0</v>
      </c>
      <c r="PFI2">
        <v>0</v>
      </c>
      <c r="PFJ2">
        <v>0</v>
      </c>
      <c r="PFK2">
        <v>0</v>
      </c>
      <c r="PFL2">
        <v>0</v>
      </c>
      <c r="PFM2">
        <v>0</v>
      </c>
      <c r="PFN2">
        <v>0</v>
      </c>
      <c r="PFO2">
        <v>0</v>
      </c>
      <c r="PFP2">
        <v>0</v>
      </c>
      <c r="PFQ2">
        <v>0</v>
      </c>
      <c r="PFR2">
        <v>0</v>
      </c>
      <c r="PFS2">
        <v>0</v>
      </c>
      <c r="PFT2">
        <v>0</v>
      </c>
      <c r="PFU2">
        <v>0</v>
      </c>
      <c r="PFV2">
        <v>0</v>
      </c>
      <c r="PFW2">
        <v>0</v>
      </c>
      <c r="PFX2">
        <v>0</v>
      </c>
      <c r="PFY2">
        <v>0</v>
      </c>
      <c r="PFZ2">
        <v>0</v>
      </c>
      <c r="PGA2">
        <v>0</v>
      </c>
      <c r="PGB2">
        <v>0</v>
      </c>
      <c r="PGC2">
        <v>0</v>
      </c>
      <c r="PGD2">
        <v>0</v>
      </c>
      <c r="PGE2">
        <v>0</v>
      </c>
      <c r="PGF2">
        <v>0</v>
      </c>
      <c r="PGG2">
        <v>0</v>
      </c>
      <c r="PGH2">
        <v>0</v>
      </c>
      <c r="PGI2">
        <v>0</v>
      </c>
      <c r="PGJ2">
        <v>0</v>
      </c>
      <c r="PGK2">
        <v>0</v>
      </c>
      <c r="PGL2">
        <v>0</v>
      </c>
      <c r="PGM2">
        <v>0</v>
      </c>
      <c r="PGN2">
        <v>0</v>
      </c>
      <c r="PGO2">
        <v>0</v>
      </c>
      <c r="PGP2">
        <v>0</v>
      </c>
      <c r="PGQ2">
        <v>0</v>
      </c>
      <c r="PGR2">
        <v>0</v>
      </c>
      <c r="PGS2">
        <v>0</v>
      </c>
      <c r="PGT2">
        <v>0</v>
      </c>
      <c r="PGU2">
        <v>0</v>
      </c>
      <c r="PGV2">
        <v>0</v>
      </c>
      <c r="PGW2">
        <v>0</v>
      </c>
      <c r="PGX2">
        <v>0</v>
      </c>
      <c r="PGY2">
        <v>0</v>
      </c>
      <c r="PGZ2">
        <v>0</v>
      </c>
      <c r="PHA2">
        <v>0</v>
      </c>
      <c r="PHB2">
        <v>0</v>
      </c>
      <c r="PHC2">
        <v>0</v>
      </c>
      <c r="PHD2">
        <v>0</v>
      </c>
      <c r="PHE2">
        <v>0</v>
      </c>
      <c r="PHF2">
        <v>0</v>
      </c>
      <c r="PHG2">
        <v>0</v>
      </c>
      <c r="PHH2">
        <v>0</v>
      </c>
      <c r="PHI2">
        <v>0</v>
      </c>
      <c r="PHJ2">
        <v>0</v>
      </c>
      <c r="PHK2">
        <v>0</v>
      </c>
      <c r="PHL2">
        <v>0</v>
      </c>
      <c r="PHM2">
        <v>0</v>
      </c>
      <c r="PHN2">
        <v>0</v>
      </c>
      <c r="PHO2">
        <v>0</v>
      </c>
      <c r="PHP2">
        <v>0</v>
      </c>
      <c r="PHQ2">
        <v>0</v>
      </c>
      <c r="PHR2">
        <v>0</v>
      </c>
      <c r="PHS2">
        <v>0</v>
      </c>
      <c r="PHT2">
        <v>0</v>
      </c>
      <c r="PHU2">
        <v>0</v>
      </c>
      <c r="PHV2">
        <v>0</v>
      </c>
      <c r="PHW2">
        <v>0</v>
      </c>
      <c r="PHX2">
        <v>0</v>
      </c>
      <c r="PHY2">
        <v>0</v>
      </c>
      <c r="PHZ2">
        <v>0</v>
      </c>
      <c r="PIA2">
        <v>0</v>
      </c>
      <c r="PIB2">
        <v>0</v>
      </c>
      <c r="PIC2">
        <v>0</v>
      </c>
      <c r="PID2">
        <v>0</v>
      </c>
      <c r="PIE2">
        <v>0</v>
      </c>
      <c r="PIF2">
        <v>0</v>
      </c>
      <c r="PIG2">
        <v>0</v>
      </c>
      <c r="PIH2">
        <v>0</v>
      </c>
      <c r="PII2">
        <v>0</v>
      </c>
      <c r="PIJ2">
        <v>0</v>
      </c>
      <c r="PIK2">
        <v>0</v>
      </c>
      <c r="PIL2">
        <v>0</v>
      </c>
      <c r="PIM2">
        <v>0</v>
      </c>
      <c r="PIN2">
        <v>0</v>
      </c>
      <c r="PIO2">
        <v>0</v>
      </c>
      <c r="PIP2">
        <v>0</v>
      </c>
      <c r="PIQ2">
        <v>0</v>
      </c>
      <c r="PIR2">
        <v>0</v>
      </c>
      <c r="PIS2">
        <v>0</v>
      </c>
      <c r="PIT2">
        <v>0</v>
      </c>
      <c r="PIU2">
        <v>0</v>
      </c>
      <c r="PIV2">
        <v>0</v>
      </c>
      <c r="PIW2">
        <v>0</v>
      </c>
      <c r="PIX2">
        <v>0</v>
      </c>
      <c r="PIY2">
        <v>0</v>
      </c>
      <c r="PIZ2">
        <v>0</v>
      </c>
      <c r="PJA2">
        <v>0</v>
      </c>
      <c r="PJB2">
        <v>0</v>
      </c>
      <c r="PJC2">
        <v>0</v>
      </c>
      <c r="PJD2">
        <v>0</v>
      </c>
      <c r="PJE2">
        <v>0</v>
      </c>
      <c r="PJF2">
        <v>0</v>
      </c>
      <c r="PJG2">
        <v>0</v>
      </c>
      <c r="PJH2">
        <v>0</v>
      </c>
      <c r="PJI2">
        <v>0</v>
      </c>
      <c r="PJJ2">
        <v>0</v>
      </c>
      <c r="PJK2">
        <v>0</v>
      </c>
      <c r="PJL2">
        <v>0</v>
      </c>
      <c r="PJM2">
        <v>0</v>
      </c>
      <c r="PJN2">
        <v>0</v>
      </c>
      <c r="PJO2">
        <v>0</v>
      </c>
      <c r="PJP2">
        <v>0</v>
      </c>
      <c r="PJQ2">
        <v>0</v>
      </c>
      <c r="PJR2">
        <v>0</v>
      </c>
      <c r="PJS2">
        <v>0</v>
      </c>
      <c r="PJT2">
        <v>0</v>
      </c>
      <c r="PJU2">
        <v>0</v>
      </c>
      <c r="PJV2">
        <v>0</v>
      </c>
      <c r="PJW2">
        <v>0</v>
      </c>
      <c r="PJX2">
        <v>0</v>
      </c>
      <c r="PJY2">
        <v>0</v>
      </c>
      <c r="PJZ2">
        <v>0</v>
      </c>
      <c r="PKA2">
        <v>0</v>
      </c>
      <c r="PKB2">
        <v>0</v>
      </c>
      <c r="PKC2">
        <v>0</v>
      </c>
      <c r="PKD2">
        <v>0</v>
      </c>
      <c r="PKE2">
        <v>0</v>
      </c>
      <c r="PKF2">
        <v>0</v>
      </c>
      <c r="PKG2">
        <v>0</v>
      </c>
      <c r="PKH2">
        <v>0</v>
      </c>
      <c r="PKI2">
        <v>0</v>
      </c>
      <c r="PKJ2">
        <v>0</v>
      </c>
      <c r="PKK2">
        <v>0</v>
      </c>
      <c r="PKL2">
        <v>0</v>
      </c>
      <c r="PKM2">
        <v>0</v>
      </c>
      <c r="PKN2">
        <v>0</v>
      </c>
      <c r="PKO2">
        <v>0</v>
      </c>
      <c r="PKP2">
        <v>0</v>
      </c>
      <c r="PKQ2">
        <v>0</v>
      </c>
      <c r="PKR2">
        <v>0</v>
      </c>
      <c r="PKS2">
        <v>0</v>
      </c>
      <c r="PKT2">
        <v>0</v>
      </c>
      <c r="PKU2">
        <v>0</v>
      </c>
      <c r="PKV2">
        <v>0</v>
      </c>
      <c r="PKW2">
        <v>0</v>
      </c>
      <c r="PKX2">
        <v>0</v>
      </c>
      <c r="PKY2">
        <v>0</v>
      </c>
      <c r="PKZ2">
        <v>0</v>
      </c>
      <c r="PLA2">
        <v>0</v>
      </c>
      <c r="PLB2">
        <v>0</v>
      </c>
      <c r="PLC2">
        <v>0</v>
      </c>
      <c r="PLD2">
        <v>0</v>
      </c>
      <c r="PLE2">
        <v>0</v>
      </c>
      <c r="PLF2">
        <v>0</v>
      </c>
      <c r="PLG2">
        <v>0</v>
      </c>
      <c r="PLH2">
        <v>0</v>
      </c>
      <c r="PLI2">
        <v>0</v>
      </c>
      <c r="PLJ2">
        <v>0</v>
      </c>
      <c r="PLK2">
        <v>0</v>
      </c>
      <c r="PLL2">
        <v>0</v>
      </c>
      <c r="PLM2">
        <v>0</v>
      </c>
      <c r="PLN2">
        <v>0</v>
      </c>
      <c r="PLO2">
        <v>0</v>
      </c>
      <c r="PLP2">
        <v>0</v>
      </c>
      <c r="PLQ2">
        <v>0</v>
      </c>
      <c r="PLR2">
        <v>0</v>
      </c>
      <c r="PLS2">
        <v>0</v>
      </c>
      <c r="PLT2">
        <v>0</v>
      </c>
      <c r="PLU2">
        <v>0</v>
      </c>
      <c r="PLV2">
        <v>0</v>
      </c>
      <c r="PLW2">
        <v>0</v>
      </c>
      <c r="PLX2">
        <v>0</v>
      </c>
      <c r="PLY2">
        <v>0</v>
      </c>
      <c r="PLZ2">
        <v>0</v>
      </c>
      <c r="PMA2">
        <v>0</v>
      </c>
      <c r="PMB2">
        <v>0</v>
      </c>
      <c r="PMC2">
        <v>0</v>
      </c>
      <c r="PMD2">
        <v>0</v>
      </c>
      <c r="PME2">
        <v>0</v>
      </c>
      <c r="PMF2">
        <v>0</v>
      </c>
      <c r="PMG2">
        <v>0</v>
      </c>
      <c r="PMH2">
        <v>0</v>
      </c>
      <c r="PMI2">
        <v>0</v>
      </c>
      <c r="PMJ2">
        <v>0</v>
      </c>
      <c r="PMK2">
        <v>0</v>
      </c>
      <c r="PML2">
        <v>0</v>
      </c>
      <c r="PMM2">
        <v>0</v>
      </c>
      <c r="PMN2">
        <v>0</v>
      </c>
      <c r="PMO2">
        <v>0</v>
      </c>
      <c r="PMP2">
        <v>0</v>
      </c>
      <c r="PMQ2">
        <v>0</v>
      </c>
      <c r="PMR2">
        <v>0</v>
      </c>
      <c r="PMS2">
        <v>0</v>
      </c>
      <c r="PMT2">
        <v>0</v>
      </c>
      <c r="PMU2">
        <v>0</v>
      </c>
      <c r="PMV2">
        <v>0</v>
      </c>
      <c r="PMW2">
        <v>0</v>
      </c>
      <c r="PMX2">
        <v>0</v>
      </c>
      <c r="PMY2">
        <v>0</v>
      </c>
      <c r="PMZ2">
        <v>0</v>
      </c>
      <c r="PNA2">
        <v>0</v>
      </c>
      <c r="PNB2">
        <v>0</v>
      </c>
      <c r="PNC2">
        <v>0</v>
      </c>
      <c r="PND2">
        <v>0</v>
      </c>
      <c r="PNE2">
        <v>0</v>
      </c>
      <c r="PNF2">
        <v>0</v>
      </c>
      <c r="PNG2">
        <v>0</v>
      </c>
      <c r="PNH2">
        <v>0</v>
      </c>
      <c r="PNI2">
        <v>0</v>
      </c>
      <c r="PNJ2">
        <v>0</v>
      </c>
      <c r="PNK2">
        <v>0</v>
      </c>
      <c r="PNL2">
        <v>0</v>
      </c>
      <c r="PNM2">
        <v>0</v>
      </c>
      <c r="PNN2">
        <v>0</v>
      </c>
      <c r="PNO2">
        <v>0</v>
      </c>
      <c r="PNP2">
        <v>0</v>
      </c>
      <c r="PNQ2">
        <v>0</v>
      </c>
      <c r="PNR2">
        <v>0</v>
      </c>
      <c r="PNS2">
        <v>0</v>
      </c>
      <c r="PNT2">
        <v>0</v>
      </c>
      <c r="PNU2">
        <v>0</v>
      </c>
      <c r="PNV2">
        <v>0</v>
      </c>
      <c r="PNW2">
        <v>0</v>
      </c>
      <c r="PNX2">
        <v>0</v>
      </c>
      <c r="PNY2">
        <v>0</v>
      </c>
      <c r="PNZ2">
        <v>0</v>
      </c>
      <c r="POA2">
        <v>0</v>
      </c>
      <c r="POB2">
        <v>0</v>
      </c>
      <c r="POC2">
        <v>0</v>
      </c>
      <c r="POD2">
        <v>0</v>
      </c>
      <c r="POE2">
        <v>0</v>
      </c>
      <c r="POF2">
        <v>0</v>
      </c>
      <c r="POG2">
        <v>0</v>
      </c>
      <c r="POH2">
        <v>0</v>
      </c>
      <c r="POI2">
        <v>0</v>
      </c>
      <c r="POJ2">
        <v>0</v>
      </c>
      <c r="POK2">
        <v>0</v>
      </c>
      <c r="POL2">
        <v>0</v>
      </c>
      <c r="POM2">
        <v>0</v>
      </c>
      <c r="PON2">
        <v>0</v>
      </c>
      <c r="POO2">
        <v>0</v>
      </c>
      <c r="POP2">
        <v>0</v>
      </c>
      <c r="POQ2">
        <v>0</v>
      </c>
      <c r="POR2">
        <v>0</v>
      </c>
      <c r="POS2">
        <v>0</v>
      </c>
      <c r="POT2">
        <v>0</v>
      </c>
      <c r="POU2">
        <v>0</v>
      </c>
      <c r="POV2">
        <v>0</v>
      </c>
      <c r="POW2">
        <v>0</v>
      </c>
      <c r="POX2">
        <v>0</v>
      </c>
      <c r="POY2">
        <v>0</v>
      </c>
      <c r="POZ2">
        <v>0</v>
      </c>
      <c r="PPA2">
        <v>0</v>
      </c>
      <c r="PPB2">
        <v>0</v>
      </c>
      <c r="PPC2">
        <v>0</v>
      </c>
      <c r="PPD2">
        <v>0</v>
      </c>
      <c r="PPE2">
        <v>0</v>
      </c>
      <c r="PPF2">
        <v>0</v>
      </c>
      <c r="PPG2">
        <v>0</v>
      </c>
      <c r="PPH2">
        <v>0</v>
      </c>
      <c r="PPI2">
        <v>0</v>
      </c>
      <c r="PPJ2">
        <v>0</v>
      </c>
      <c r="PPK2">
        <v>0</v>
      </c>
      <c r="PPL2">
        <v>0</v>
      </c>
      <c r="PPM2">
        <v>0</v>
      </c>
      <c r="PPN2">
        <v>0</v>
      </c>
      <c r="PPO2">
        <v>0</v>
      </c>
      <c r="PPP2">
        <v>0</v>
      </c>
      <c r="PPQ2">
        <v>0</v>
      </c>
      <c r="PPR2">
        <v>0</v>
      </c>
      <c r="PPS2">
        <v>0</v>
      </c>
      <c r="PPT2">
        <v>0</v>
      </c>
      <c r="PPU2">
        <v>0</v>
      </c>
      <c r="PPV2">
        <v>0</v>
      </c>
      <c r="PPW2">
        <v>0</v>
      </c>
      <c r="PPX2">
        <v>0</v>
      </c>
      <c r="PPY2">
        <v>0</v>
      </c>
      <c r="PPZ2">
        <v>0</v>
      </c>
      <c r="PQA2">
        <v>0</v>
      </c>
      <c r="PQB2">
        <v>0</v>
      </c>
      <c r="PQC2">
        <v>0</v>
      </c>
      <c r="PQD2">
        <v>0</v>
      </c>
      <c r="PQE2">
        <v>0</v>
      </c>
      <c r="PQF2">
        <v>0</v>
      </c>
      <c r="PQG2">
        <v>0</v>
      </c>
      <c r="PQH2">
        <v>0</v>
      </c>
      <c r="PQI2">
        <v>0</v>
      </c>
      <c r="PQJ2">
        <v>0</v>
      </c>
      <c r="PQK2">
        <v>0</v>
      </c>
      <c r="PQL2">
        <v>0</v>
      </c>
      <c r="PQM2">
        <v>0</v>
      </c>
      <c r="PQN2">
        <v>0</v>
      </c>
      <c r="PQO2">
        <v>0</v>
      </c>
      <c r="PQP2">
        <v>0</v>
      </c>
      <c r="PQQ2">
        <v>0</v>
      </c>
      <c r="PQR2">
        <v>0</v>
      </c>
      <c r="PQS2">
        <v>0</v>
      </c>
      <c r="PQT2">
        <v>0</v>
      </c>
      <c r="PQU2">
        <v>0</v>
      </c>
      <c r="PQV2">
        <v>0</v>
      </c>
      <c r="PQW2">
        <v>0</v>
      </c>
      <c r="PQX2">
        <v>0</v>
      </c>
      <c r="PQY2">
        <v>0</v>
      </c>
      <c r="PQZ2">
        <v>0</v>
      </c>
      <c r="PRA2">
        <v>0</v>
      </c>
      <c r="PRB2">
        <v>0</v>
      </c>
      <c r="PRC2">
        <v>0</v>
      </c>
      <c r="PRD2">
        <v>0</v>
      </c>
      <c r="PRE2">
        <v>0</v>
      </c>
      <c r="PRF2">
        <v>0</v>
      </c>
      <c r="PRG2">
        <v>0</v>
      </c>
      <c r="PRH2">
        <v>0</v>
      </c>
      <c r="PRI2">
        <v>0</v>
      </c>
      <c r="PRJ2">
        <v>0</v>
      </c>
      <c r="PRK2">
        <v>0</v>
      </c>
      <c r="PRL2">
        <v>0</v>
      </c>
      <c r="PRM2">
        <v>0</v>
      </c>
      <c r="PRN2">
        <v>0</v>
      </c>
      <c r="PRO2">
        <v>0</v>
      </c>
      <c r="PRP2">
        <v>0</v>
      </c>
      <c r="PRQ2">
        <v>0</v>
      </c>
      <c r="PRR2">
        <v>0</v>
      </c>
      <c r="PRS2">
        <v>0</v>
      </c>
      <c r="PRT2">
        <v>0</v>
      </c>
      <c r="PRU2">
        <v>0</v>
      </c>
      <c r="PRV2">
        <v>0</v>
      </c>
      <c r="PRW2">
        <v>0</v>
      </c>
      <c r="PRX2">
        <v>0</v>
      </c>
      <c r="PRY2">
        <v>0</v>
      </c>
      <c r="PRZ2">
        <v>0</v>
      </c>
      <c r="PSA2">
        <v>0</v>
      </c>
      <c r="PSB2">
        <v>0</v>
      </c>
      <c r="PSC2">
        <v>0</v>
      </c>
      <c r="PSD2">
        <v>0</v>
      </c>
      <c r="PSE2">
        <v>0</v>
      </c>
      <c r="PSF2">
        <v>0</v>
      </c>
      <c r="PSG2">
        <v>0</v>
      </c>
      <c r="PSH2">
        <v>0</v>
      </c>
      <c r="PSI2">
        <v>0</v>
      </c>
      <c r="PSJ2">
        <v>0</v>
      </c>
      <c r="PSK2">
        <v>0</v>
      </c>
      <c r="PSL2">
        <v>0</v>
      </c>
      <c r="PSM2">
        <v>0</v>
      </c>
      <c r="PSN2">
        <v>0</v>
      </c>
      <c r="PSO2">
        <v>0</v>
      </c>
      <c r="PSP2">
        <v>0</v>
      </c>
      <c r="PSQ2">
        <v>0</v>
      </c>
      <c r="PSR2">
        <v>0</v>
      </c>
      <c r="PSS2">
        <v>0</v>
      </c>
      <c r="PST2">
        <v>0</v>
      </c>
      <c r="PSU2">
        <v>0</v>
      </c>
      <c r="PSV2">
        <v>0</v>
      </c>
      <c r="PSW2">
        <v>0</v>
      </c>
      <c r="PSX2">
        <v>0</v>
      </c>
      <c r="PSY2">
        <v>0</v>
      </c>
      <c r="PSZ2">
        <v>0</v>
      </c>
      <c r="PTA2">
        <v>0</v>
      </c>
      <c r="PTB2">
        <v>0</v>
      </c>
      <c r="PTC2">
        <v>0</v>
      </c>
      <c r="PTD2">
        <v>0</v>
      </c>
      <c r="PTE2">
        <v>0</v>
      </c>
      <c r="PTF2">
        <v>0</v>
      </c>
      <c r="PTG2">
        <v>0</v>
      </c>
      <c r="PTH2">
        <v>0</v>
      </c>
      <c r="PTI2">
        <v>0</v>
      </c>
      <c r="PTJ2">
        <v>0</v>
      </c>
      <c r="PTK2">
        <v>0</v>
      </c>
      <c r="PTL2">
        <v>0</v>
      </c>
      <c r="PTM2">
        <v>0</v>
      </c>
      <c r="PTN2">
        <v>0</v>
      </c>
      <c r="PTO2">
        <v>0</v>
      </c>
      <c r="PTP2">
        <v>0</v>
      </c>
      <c r="PTQ2">
        <v>0</v>
      </c>
      <c r="PTR2">
        <v>0</v>
      </c>
      <c r="PTS2">
        <v>0</v>
      </c>
      <c r="PTT2">
        <v>0</v>
      </c>
      <c r="PTU2">
        <v>0</v>
      </c>
      <c r="PTV2">
        <v>0</v>
      </c>
      <c r="PTW2">
        <v>0</v>
      </c>
      <c r="PTX2">
        <v>0</v>
      </c>
      <c r="PTY2">
        <v>0</v>
      </c>
      <c r="PTZ2">
        <v>0</v>
      </c>
      <c r="PUA2">
        <v>0</v>
      </c>
      <c r="PUB2">
        <v>0</v>
      </c>
      <c r="PUC2">
        <v>0</v>
      </c>
      <c r="PUD2">
        <v>0</v>
      </c>
      <c r="PUE2">
        <v>0</v>
      </c>
      <c r="PUF2">
        <v>0</v>
      </c>
      <c r="PUG2">
        <v>0</v>
      </c>
      <c r="PUH2">
        <v>0</v>
      </c>
      <c r="PUI2">
        <v>0</v>
      </c>
      <c r="PUJ2">
        <v>0</v>
      </c>
      <c r="PUK2">
        <v>0</v>
      </c>
      <c r="PUL2">
        <v>0</v>
      </c>
      <c r="PUM2">
        <v>0</v>
      </c>
      <c r="PUN2">
        <v>0</v>
      </c>
      <c r="PUO2">
        <v>0</v>
      </c>
      <c r="PUP2">
        <v>0</v>
      </c>
      <c r="PUQ2">
        <v>0</v>
      </c>
      <c r="PUR2">
        <v>0</v>
      </c>
      <c r="PUS2">
        <v>0</v>
      </c>
      <c r="PUT2">
        <v>0</v>
      </c>
      <c r="PUU2">
        <v>0</v>
      </c>
      <c r="PUV2">
        <v>0</v>
      </c>
      <c r="PUW2">
        <v>0</v>
      </c>
      <c r="PUX2">
        <v>0</v>
      </c>
      <c r="PUY2">
        <v>0</v>
      </c>
      <c r="PUZ2">
        <v>0</v>
      </c>
      <c r="PVA2">
        <v>0</v>
      </c>
      <c r="PVB2">
        <v>0</v>
      </c>
      <c r="PVC2">
        <v>0</v>
      </c>
      <c r="PVD2">
        <v>0</v>
      </c>
      <c r="PVE2">
        <v>0</v>
      </c>
      <c r="PVF2">
        <v>0</v>
      </c>
      <c r="PVG2">
        <v>0</v>
      </c>
      <c r="PVH2">
        <v>0</v>
      </c>
      <c r="PVI2">
        <v>0</v>
      </c>
      <c r="PVJ2">
        <v>0</v>
      </c>
      <c r="PVK2">
        <v>0</v>
      </c>
      <c r="PVL2">
        <v>0</v>
      </c>
      <c r="PVM2">
        <v>0</v>
      </c>
      <c r="PVN2">
        <v>0</v>
      </c>
      <c r="PVO2">
        <v>0</v>
      </c>
      <c r="PVP2">
        <v>0</v>
      </c>
      <c r="PVQ2">
        <v>0</v>
      </c>
      <c r="PVR2">
        <v>0</v>
      </c>
      <c r="PVS2">
        <v>0</v>
      </c>
      <c r="PVT2">
        <v>0</v>
      </c>
      <c r="PVU2">
        <v>0</v>
      </c>
      <c r="PVV2">
        <v>0</v>
      </c>
      <c r="PVW2">
        <v>0</v>
      </c>
      <c r="PVX2">
        <v>0</v>
      </c>
      <c r="PVY2">
        <v>0</v>
      </c>
      <c r="PVZ2">
        <v>0</v>
      </c>
      <c r="PWA2">
        <v>0</v>
      </c>
      <c r="PWB2">
        <v>0</v>
      </c>
      <c r="PWC2">
        <v>0</v>
      </c>
      <c r="PWD2">
        <v>0</v>
      </c>
      <c r="PWE2">
        <v>0</v>
      </c>
      <c r="PWF2">
        <v>0</v>
      </c>
      <c r="PWG2">
        <v>0</v>
      </c>
      <c r="PWH2">
        <v>0</v>
      </c>
      <c r="PWI2">
        <v>0</v>
      </c>
      <c r="PWJ2">
        <v>0</v>
      </c>
      <c r="PWK2">
        <v>0</v>
      </c>
      <c r="PWL2">
        <v>0</v>
      </c>
      <c r="PWM2">
        <v>0</v>
      </c>
      <c r="PWN2">
        <v>0</v>
      </c>
      <c r="PWO2">
        <v>0</v>
      </c>
      <c r="PWP2">
        <v>0</v>
      </c>
      <c r="PWQ2">
        <v>0</v>
      </c>
      <c r="PWR2">
        <v>0</v>
      </c>
      <c r="PWS2">
        <v>0</v>
      </c>
      <c r="PWT2">
        <v>0</v>
      </c>
      <c r="PWU2">
        <v>0</v>
      </c>
      <c r="PWV2">
        <v>0</v>
      </c>
      <c r="PWW2">
        <v>0</v>
      </c>
      <c r="PWX2">
        <v>0</v>
      </c>
      <c r="PWY2">
        <v>0</v>
      </c>
      <c r="PWZ2">
        <v>0</v>
      </c>
      <c r="PXA2">
        <v>0</v>
      </c>
      <c r="PXB2">
        <v>0</v>
      </c>
      <c r="PXC2">
        <v>0</v>
      </c>
      <c r="PXD2">
        <v>0</v>
      </c>
      <c r="PXE2">
        <v>0</v>
      </c>
      <c r="PXF2">
        <v>0</v>
      </c>
      <c r="PXG2">
        <v>0</v>
      </c>
      <c r="PXH2">
        <v>0</v>
      </c>
      <c r="PXI2">
        <v>0</v>
      </c>
      <c r="PXJ2">
        <v>0</v>
      </c>
      <c r="PXK2">
        <v>0</v>
      </c>
      <c r="PXL2">
        <v>0</v>
      </c>
      <c r="PXM2">
        <v>0</v>
      </c>
      <c r="PXN2">
        <v>0</v>
      </c>
      <c r="PXO2">
        <v>0</v>
      </c>
      <c r="PXP2">
        <v>0</v>
      </c>
      <c r="PXQ2">
        <v>0</v>
      </c>
      <c r="PXR2">
        <v>0</v>
      </c>
      <c r="PXS2">
        <v>0</v>
      </c>
      <c r="PXT2">
        <v>0</v>
      </c>
      <c r="PXU2">
        <v>0</v>
      </c>
      <c r="PXV2">
        <v>0</v>
      </c>
      <c r="PXW2">
        <v>0</v>
      </c>
      <c r="PXX2">
        <v>0</v>
      </c>
      <c r="PXY2">
        <v>0</v>
      </c>
      <c r="PXZ2">
        <v>0</v>
      </c>
      <c r="PYA2">
        <v>0</v>
      </c>
      <c r="PYB2">
        <v>0</v>
      </c>
      <c r="PYC2">
        <v>0</v>
      </c>
      <c r="PYD2">
        <v>0</v>
      </c>
      <c r="PYE2">
        <v>0</v>
      </c>
      <c r="PYF2">
        <v>0</v>
      </c>
      <c r="PYG2">
        <v>0</v>
      </c>
      <c r="PYH2">
        <v>0</v>
      </c>
      <c r="PYI2">
        <v>0</v>
      </c>
      <c r="PYJ2">
        <v>0</v>
      </c>
      <c r="PYK2">
        <v>0</v>
      </c>
      <c r="PYL2">
        <v>0</v>
      </c>
      <c r="PYM2">
        <v>0</v>
      </c>
      <c r="PYN2">
        <v>0</v>
      </c>
      <c r="PYO2">
        <v>0</v>
      </c>
      <c r="PYP2">
        <v>0</v>
      </c>
      <c r="PYQ2">
        <v>0</v>
      </c>
      <c r="PYR2">
        <v>0</v>
      </c>
      <c r="PYS2">
        <v>0</v>
      </c>
      <c r="PYT2">
        <v>0</v>
      </c>
      <c r="PYU2">
        <v>0</v>
      </c>
      <c r="PYV2">
        <v>0</v>
      </c>
      <c r="PYW2">
        <v>0</v>
      </c>
      <c r="PYX2">
        <v>0</v>
      </c>
      <c r="PYY2">
        <v>0</v>
      </c>
      <c r="PYZ2">
        <v>0</v>
      </c>
      <c r="PZA2">
        <v>0</v>
      </c>
      <c r="PZB2">
        <v>0</v>
      </c>
      <c r="PZC2">
        <v>0</v>
      </c>
      <c r="PZD2">
        <v>0</v>
      </c>
      <c r="PZE2">
        <v>0</v>
      </c>
      <c r="PZF2">
        <v>0</v>
      </c>
      <c r="PZG2">
        <v>0</v>
      </c>
      <c r="PZH2">
        <v>0</v>
      </c>
      <c r="PZI2">
        <v>0</v>
      </c>
      <c r="PZJ2">
        <v>0</v>
      </c>
      <c r="PZK2">
        <v>0</v>
      </c>
      <c r="PZL2">
        <v>0</v>
      </c>
      <c r="PZM2">
        <v>0</v>
      </c>
      <c r="PZN2">
        <v>0</v>
      </c>
      <c r="PZO2">
        <v>0</v>
      </c>
      <c r="PZP2">
        <v>0</v>
      </c>
      <c r="PZQ2">
        <v>0</v>
      </c>
      <c r="PZR2">
        <v>0</v>
      </c>
      <c r="PZS2">
        <v>0</v>
      </c>
      <c r="PZT2">
        <v>0</v>
      </c>
      <c r="PZU2">
        <v>0</v>
      </c>
      <c r="PZV2">
        <v>0</v>
      </c>
      <c r="PZW2">
        <v>0</v>
      </c>
      <c r="PZX2">
        <v>0</v>
      </c>
      <c r="PZY2">
        <v>0</v>
      </c>
      <c r="PZZ2">
        <v>0</v>
      </c>
      <c r="QAA2">
        <v>0</v>
      </c>
      <c r="QAB2">
        <v>0</v>
      </c>
      <c r="QAC2">
        <v>0</v>
      </c>
      <c r="QAD2">
        <v>0</v>
      </c>
      <c r="QAE2">
        <v>0</v>
      </c>
      <c r="QAF2">
        <v>0</v>
      </c>
      <c r="QAG2">
        <v>0</v>
      </c>
      <c r="QAH2">
        <v>0</v>
      </c>
      <c r="QAI2">
        <v>0</v>
      </c>
      <c r="QAJ2">
        <v>0</v>
      </c>
      <c r="QAK2">
        <v>0</v>
      </c>
      <c r="QAL2">
        <v>0</v>
      </c>
      <c r="QAM2">
        <v>0</v>
      </c>
      <c r="QAN2">
        <v>0</v>
      </c>
      <c r="QAO2">
        <v>0</v>
      </c>
      <c r="QAP2">
        <v>0</v>
      </c>
      <c r="QAQ2">
        <v>0</v>
      </c>
      <c r="QAR2">
        <v>0</v>
      </c>
      <c r="QAS2">
        <v>0</v>
      </c>
      <c r="QAT2">
        <v>0</v>
      </c>
      <c r="QAU2">
        <v>0</v>
      </c>
      <c r="QAV2">
        <v>0</v>
      </c>
      <c r="QAW2">
        <v>0</v>
      </c>
      <c r="QAX2">
        <v>0</v>
      </c>
      <c r="QAY2">
        <v>0</v>
      </c>
      <c r="QAZ2">
        <v>0</v>
      </c>
      <c r="QBA2">
        <v>0</v>
      </c>
      <c r="QBB2">
        <v>0</v>
      </c>
      <c r="QBC2">
        <v>0</v>
      </c>
      <c r="QBD2">
        <v>0</v>
      </c>
      <c r="QBE2">
        <v>0</v>
      </c>
      <c r="QBF2">
        <v>0</v>
      </c>
      <c r="QBG2">
        <v>0</v>
      </c>
      <c r="QBH2">
        <v>0</v>
      </c>
      <c r="QBI2">
        <v>0</v>
      </c>
      <c r="QBJ2">
        <v>0</v>
      </c>
      <c r="QBK2">
        <v>0</v>
      </c>
      <c r="QBL2">
        <v>0</v>
      </c>
      <c r="QBM2">
        <v>0</v>
      </c>
      <c r="QBN2">
        <v>0</v>
      </c>
      <c r="QBO2">
        <v>0</v>
      </c>
      <c r="QBP2">
        <v>0</v>
      </c>
      <c r="QBQ2">
        <v>0</v>
      </c>
      <c r="QBR2">
        <v>0</v>
      </c>
      <c r="QBS2">
        <v>0</v>
      </c>
      <c r="QBT2">
        <v>0</v>
      </c>
      <c r="QBU2">
        <v>0</v>
      </c>
      <c r="QBV2">
        <v>0</v>
      </c>
      <c r="QBW2">
        <v>0</v>
      </c>
      <c r="QBX2">
        <v>0</v>
      </c>
      <c r="QBY2">
        <v>0</v>
      </c>
      <c r="QBZ2">
        <v>0</v>
      </c>
      <c r="QCA2">
        <v>0</v>
      </c>
      <c r="QCB2">
        <v>0</v>
      </c>
      <c r="QCC2">
        <v>0</v>
      </c>
      <c r="QCD2">
        <v>0</v>
      </c>
      <c r="QCE2">
        <v>0</v>
      </c>
      <c r="QCF2">
        <v>0</v>
      </c>
      <c r="QCG2">
        <v>0</v>
      </c>
      <c r="QCH2">
        <v>0</v>
      </c>
      <c r="QCI2">
        <v>0</v>
      </c>
      <c r="QCJ2">
        <v>0</v>
      </c>
      <c r="QCK2">
        <v>0</v>
      </c>
      <c r="QCL2">
        <v>0</v>
      </c>
      <c r="QCM2">
        <v>0</v>
      </c>
      <c r="QCN2">
        <v>0</v>
      </c>
      <c r="QCO2">
        <v>0</v>
      </c>
      <c r="QCP2">
        <v>0</v>
      </c>
      <c r="QCQ2">
        <v>0</v>
      </c>
      <c r="QCR2">
        <v>0</v>
      </c>
      <c r="QCS2">
        <v>0</v>
      </c>
      <c r="QCT2">
        <v>0</v>
      </c>
      <c r="QCU2">
        <v>0</v>
      </c>
      <c r="QCV2">
        <v>0</v>
      </c>
      <c r="QCW2">
        <v>0</v>
      </c>
      <c r="QCX2">
        <v>0</v>
      </c>
      <c r="QCY2">
        <v>0</v>
      </c>
      <c r="QCZ2">
        <v>0</v>
      </c>
      <c r="QDA2">
        <v>0</v>
      </c>
      <c r="QDB2">
        <v>0</v>
      </c>
      <c r="QDC2">
        <v>0</v>
      </c>
      <c r="QDD2">
        <v>0</v>
      </c>
      <c r="QDE2">
        <v>0</v>
      </c>
      <c r="QDF2">
        <v>0</v>
      </c>
      <c r="QDG2">
        <v>0</v>
      </c>
      <c r="QDH2">
        <v>0</v>
      </c>
      <c r="QDI2">
        <v>0</v>
      </c>
      <c r="QDJ2">
        <v>0</v>
      </c>
      <c r="QDK2">
        <v>0</v>
      </c>
      <c r="QDL2">
        <v>0</v>
      </c>
      <c r="QDM2">
        <v>0</v>
      </c>
      <c r="QDN2">
        <v>0</v>
      </c>
      <c r="QDO2">
        <v>0</v>
      </c>
      <c r="QDP2">
        <v>0</v>
      </c>
      <c r="QDQ2">
        <v>0</v>
      </c>
      <c r="QDR2">
        <v>0</v>
      </c>
      <c r="QDS2">
        <v>0</v>
      </c>
      <c r="QDT2">
        <v>0</v>
      </c>
      <c r="QDU2">
        <v>0</v>
      </c>
      <c r="QDV2">
        <v>0</v>
      </c>
      <c r="QDW2">
        <v>0</v>
      </c>
      <c r="QDX2">
        <v>0</v>
      </c>
      <c r="QDY2">
        <v>0</v>
      </c>
      <c r="QDZ2">
        <v>0</v>
      </c>
      <c r="QEA2">
        <v>0</v>
      </c>
      <c r="QEB2">
        <v>0</v>
      </c>
      <c r="QEC2">
        <v>0</v>
      </c>
      <c r="QED2">
        <v>0</v>
      </c>
      <c r="QEE2">
        <v>0</v>
      </c>
      <c r="QEF2">
        <v>0</v>
      </c>
      <c r="QEG2">
        <v>0</v>
      </c>
      <c r="QEH2">
        <v>0</v>
      </c>
      <c r="QEI2">
        <v>0</v>
      </c>
      <c r="QEJ2">
        <v>0</v>
      </c>
      <c r="QEK2">
        <v>0</v>
      </c>
      <c r="QEL2">
        <v>0</v>
      </c>
      <c r="QEM2">
        <v>0</v>
      </c>
      <c r="QEN2">
        <v>0</v>
      </c>
      <c r="QEO2">
        <v>0</v>
      </c>
      <c r="QEP2">
        <v>0</v>
      </c>
      <c r="QEQ2">
        <v>0</v>
      </c>
      <c r="QER2">
        <v>0</v>
      </c>
      <c r="QES2">
        <v>0</v>
      </c>
      <c r="QET2">
        <v>0</v>
      </c>
      <c r="QEU2">
        <v>0</v>
      </c>
      <c r="QEV2">
        <v>0</v>
      </c>
      <c r="QEW2">
        <v>0</v>
      </c>
      <c r="QEX2">
        <v>0</v>
      </c>
      <c r="QEY2">
        <v>0</v>
      </c>
      <c r="QEZ2">
        <v>0</v>
      </c>
      <c r="QFA2">
        <v>0</v>
      </c>
      <c r="QFB2">
        <v>0</v>
      </c>
      <c r="QFC2">
        <v>0</v>
      </c>
      <c r="QFD2">
        <v>0</v>
      </c>
      <c r="QFE2">
        <v>0</v>
      </c>
      <c r="QFF2">
        <v>0</v>
      </c>
      <c r="QFG2">
        <v>0</v>
      </c>
      <c r="QFH2">
        <v>0</v>
      </c>
      <c r="QFI2">
        <v>0</v>
      </c>
      <c r="QFJ2">
        <v>0</v>
      </c>
      <c r="QFK2">
        <v>0</v>
      </c>
      <c r="QFL2">
        <v>0</v>
      </c>
      <c r="QFM2">
        <v>0</v>
      </c>
      <c r="QFN2">
        <v>0</v>
      </c>
      <c r="QFO2">
        <v>0</v>
      </c>
      <c r="QFP2">
        <v>0</v>
      </c>
      <c r="QFQ2">
        <v>0</v>
      </c>
      <c r="QFR2">
        <v>0</v>
      </c>
      <c r="QFS2">
        <v>0</v>
      </c>
      <c r="QFT2">
        <v>0</v>
      </c>
      <c r="QFU2">
        <v>0</v>
      </c>
      <c r="QFV2">
        <v>0</v>
      </c>
      <c r="QFW2">
        <v>0</v>
      </c>
      <c r="QFX2">
        <v>0</v>
      </c>
      <c r="QFY2">
        <v>0</v>
      </c>
      <c r="QFZ2">
        <v>0</v>
      </c>
      <c r="QGA2">
        <v>0</v>
      </c>
      <c r="QGB2">
        <v>0</v>
      </c>
      <c r="QGC2">
        <v>0</v>
      </c>
      <c r="QGD2">
        <v>0</v>
      </c>
      <c r="QGE2">
        <v>0</v>
      </c>
      <c r="QGF2">
        <v>0</v>
      </c>
      <c r="QGG2">
        <v>0</v>
      </c>
      <c r="QGH2">
        <v>0</v>
      </c>
      <c r="QGI2">
        <v>0</v>
      </c>
      <c r="QGJ2">
        <v>0</v>
      </c>
      <c r="QGK2">
        <v>0</v>
      </c>
      <c r="QGL2">
        <v>0</v>
      </c>
      <c r="QGM2">
        <v>0</v>
      </c>
      <c r="QGN2">
        <v>0</v>
      </c>
      <c r="QGO2">
        <v>0</v>
      </c>
      <c r="QGP2">
        <v>0</v>
      </c>
      <c r="QGQ2">
        <v>0</v>
      </c>
      <c r="QGR2">
        <v>0</v>
      </c>
      <c r="QGS2">
        <v>0</v>
      </c>
      <c r="QGT2">
        <v>0</v>
      </c>
      <c r="QGU2">
        <v>0</v>
      </c>
      <c r="QGV2">
        <v>0</v>
      </c>
      <c r="QGW2">
        <v>0</v>
      </c>
      <c r="QGX2">
        <v>0</v>
      </c>
      <c r="QGY2">
        <v>0</v>
      </c>
      <c r="QGZ2">
        <v>0</v>
      </c>
      <c r="QHA2">
        <v>0</v>
      </c>
      <c r="QHB2">
        <v>0</v>
      </c>
      <c r="QHC2">
        <v>0</v>
      </c>
      <c r="QHD2">
        <v>0</v>
      </c>
      <c r="QHE2">
        <v>0</v>
      </c>
      <c r="QHF2">
        <v>0</v>
      </c>
      <c r="QHG2">
        <v>0</v>
      </c>
      <c r="QHH2">
        <v>0</v>
      </c>
      <c r="QHI2">
        <v>0</v>
      </c>
      <c r="QHJ2">
        <v>0</v>
      </c>
      <c r="QHK2">
        <v>0</v>
      </c>
      <c r="QHL2">
        <v>0</v>
      </c>
      <c r="QHM2">
        <v>0</v>
      </c>
      <c r="QHN2">
        <v>0</v>
      </c>
      <c r="QHO2">
        <v>0</v>
      </c>
      <c r="QHP2">
        <v>0</v>
      </c>
      <c r="QHQ2">
        <v>0</v>
      </c>
      <c r="QHR2">
        <v>0</v>
      </c>
      <c r="QHS2">
        <v>0</v>
      </c>
      <c r="QHT2">
        <v>0</v>
      </c>
      <c r="QHU2">
        <v>0</v>
      </c>
      <c r="QHV2">
        <v>0</v>
      </c>
      <c r="QHW2">
        <v>0</v>
      </c>
      <c r="QHX2">
        <v>0</v>
      </c>
      <c r="QHY2">
        <v>0</v>
      </c>
      <c r="QHZ2">
        <v>0</v>
      </c>
      <c r="QIA2">
        <v>0</v>
      </c>
      <c r="QIB2">
        <v>0</v>
      </c>
      <c r="QIC2">
        <v>0</v>
      </c>
      <c r="QID2">
        <v>0</v>
      </c>
      <c r="QIE2">
        <v>0</v>
      </c>
      <c r="QIF2">
        <v>0</v>
      </c>
      <c r="QIG2">
        <v>0</v>
      </c>
      <c r="QIH2">
        <v>0</v>
      </c>
      <c r="QII2">
        <v>0</v>
      </c>
      <c r="QIJ2">
        <v>0</v>
      </c>
      <c r="QIK2">
        <v>0</v>
      </c>
      <c r="QIL2">
        <v>0</v>
      </c>
      <c r="QIM2">
        <v>0</v>
      </c>
      <c r="QIN2">
        <v>0</v>
      </c>
      <c r="QIO2">
        <v>0</v>
      </c>
      <c r="QIP2">
        <v>0</v>
      </c>
      <c r="QIQ2">
        <v>0</v>
      </c>
      <c r="QIR2">
        <v>0</v>
      </c>
      <c r="QIS2">
        <v>0</v>
      </c>
      <c r="QIT2">
        <v>0</v>
      </c>
      <c r="QIU2">
        <v>0</v>
      </c>
      <c r="QIV2">
        <v>0</v>
      </c>
      <c r="QIW2">
        <v>0</v>
      </c>
      <c r="QIX2">
        <v>0</v>
      </c>
      <c r="QIY2">
        <v>0</v>
      </c>
      <c r="QIZ2">
        <v>0</v>
      </c>
      <c r="QJA2">
        <v>0</v>
      </c>
      <c r="QJB2">
        <v>0</v>
      </c>
      <c r="QJC2">
        <v>0</v>
      </c>
      <c r="QJD2">
        <v>0</v>
      </c>
      <c r="QJE2">
        <v>0</v>
      </c>
      <c r="QJF2">
        <v>0</v>
      </c>
      <c r="QJG2">
        <v>0</v>
      </c>
      <c r="QJH2">
        <v>0</v>
      </c>
      <c r="QJI2">
        <v>0</v>
      </c>
      <c r="QJJ2">
        <v>0</v>
      </c>
      <c r="QJK2">
        <v>0</v>
      </c>
      <c r="QJL2">
        <v>0</v>
      </c>
      <c r="QJM2">
        <v>0</v>
      </c>
      <c r="QJN2">
        <v>0</v>
      </c>
      <c r="QJO2">
        <v>0</v>
      </c>
      <c r="QJP2">
        <v>0</v>
      </c>
      <c r="QJQ2">
        <v>0</v>
      </c>
      <c r="QJR2">
        <v>0</v>
      </c>
      <c r="QJS2">
        <v>0</v>
      </c>
      <c r="QJT2">
        <v>0</v>
      </c>
      <c r="QJU2">
        <v>0</v>
      </c>
      <c r="QJV2">
        <v>0</v>
      </c>
      <c r="QJW2">
        <v>0</v>
      </c>
      <c r="QJX2">
        <v>0</v>
      </c>
      <c r="QJY2">
        <v>0</v>
      </c>
      <c r="QJZ2">
        <v>0</v>
      </c>
      <c r="QKA2">
        <v>0</v>
      </c>
      <c r="QKB2">
        <v>0</v>
      </c>
      <c r="QKC2">
        <v>0</v>
      </c>
      <c r="QKD2">
        <v>0</v>
      </c>
      <c r="QKE2">
        <v>0</v>
      </c>
      <c r="QKF2">
        <v>0</v>
      </c>
      <c r="QKG2">
        <v>0</v>
      </c>
      <c r="QKH2">
        <v>0</v>
      </c>
      <c r="QKI2">
        <v>0</v>
      </c>
      <c r="QKJ2">
        <v>0</v>
      </c>
      <c r="QKK2">
        <v>0</v>
      </c>
      <c r="QKL2">
        <v>0</v>
      </c>
      <c r="QKM2">
        <v>0</v>
      </c>
      <c r="QKN2">
        <v>0</v>
      </c>
      <c r="QKO2">
        <v>0</v>
      </c>
      <c r="QKP2">
        <v>0</v>
      </c>
      <c r="QKQ2">
        <v>0</v>
      </c>
      <c r="QKR2">
        <v>0</v>
      </c>
      <c r="QKS2">
        <v>0</v>
      </c>
      <c r="QKT2">
        <v>0</v>
      </c>
      <c r="QKU2">
        <v>0</v>
      </c>
      <c r="QKV2">
        <v>0</v>
      </c>
      <c r="QKW2">
        <v>0</v>
      </c>
      <c r="QKX2">
        <v>0</v>
      </c>
      <c r="QKY2">
        <v>0</v>
      </c>
      <c r="QKZ2">
        <v>0</v>
      </c>
      <c r="QLA2">
        <v>0</v>
      </c>
      <c r="QLB2">
        <v>0</v>
      </c>
      <c r="QLC2">
        <v>0</v>
      </c>
      <c r="QLD2">
        <v>0</v>
      </c>
      <c r="QLE2">
        <v>0</v>
      </c>
      <c r="QLF2">
        <v>0</v>
      </c>
      <c r="QLG2">
        <v>0</v>
      </c>
      <c r="QLH2">
        <v>0</v>
      </c>
      <c r="QLI2">
        <v>0</v>
      </c>
      <c r="QLJ2">
        <v>0</v>
      </c>
      <c r="QLK2">
        <v>0</v>
      </c>
      <c r="QLL2">
        <v>0</v>
      </c>
      <c r="QLM2">
        <v>0</v>
      </c>
      <c r="QLN2">
        <v>0</v>
      </c>
      <c r="QLO2">
        <v>0</v>
      </c>
      <c r="QLP2">
        <v>0</v>
      </c>
      <c r="QLQ2">
        <v>0</v>
      </c>
      <c r="QLR2">
        <v>0</v>
      </c>
      <c r="QLS2">
        <v>0</v>
      </c>
      <c r="QLT2">
        <v>0</v>
      </c>
      <c r="QLU2">
        <v>0</v>
      </c>
      <c r="QLV2">
        <v>0</v>
      </c>
      <c r="QLW2">
        <v>0</v>
      </c>
      <c r="QLX2">
        <v>0</v>
      </c>
      <c r="QLY2">
        <v>0</v>
      </c>
      <c r="QLZ2">
        <v>0</v>
      </c>
      <c r="QMA2">
        <v>0</v>
      </c>
      <c r="QMB2">
        <v>0</v>
      </c>
      <c r="QMC2">
        <v>0</v>
      </c>
      <c r="QMD2">
        <v>0</v>
      </c>
      <c r="QME2">
        <v>0</v>
      </c>
      <c r="QMF2">
        <v>0</v>
      </c>
      <c r="QMG2">
        <v>0</v>
      </c>
      <c r="QMH2">
        <v>0</v>
      </c>
      <c r="QMI2">
        <v>0</v>
      </c>
      <c r="QMJ2">
        <v>0</v>
      </c>
      <c r="QMK2">
        <v>0</v>
      </c>
      <c r="QML2">
        <v>0</v>
      </c>
      <c r="QMM2">
        <v>0</v>
      </c>
      <c r="QMN2">
        <v>0</v>
      </c>
      <c r="QMO2">
        <v>0</v>
      </c>
      <c r="QMP2">
        <v>0</v>
      </c>
      <c r="QMQ2">
        <v>0</v>
      </c>
      <c r="QMR2">
        <v>0</v>
      </c>
      <c r="QMS2">
        <v>0</v>
      </c>
      <c r="QMT2">
        <v>0</v>
      </c>
      <c r="QMU2">
        <v>0</v>
      </c>
      <c r="QMV2">
        <v>0</v>
      </c>
      <c r="QMW2">
        <v>0</v>
      </c>
      <c r="QMX2">
        <v>0</v>
      </c>
      <c r="QMY2">
        <v>0</v>
      </c>
      <c r="QMZ2">
        <v>0</v>
      </c>
      <c r="QNA2">
        <v>0</v>
      </c>
      <c r="QNB2">
        <v>0</v>
      </c>
      <c r="QNC2">
        <v>0</v>
      </c>
      <c r="QND2">
        <v>0</v>
      </c>
      <c r="QNE2">
        <v>0</v>
      </c>
      <c r="QNF2">
        <v>0</v>
      </c>
      <c r="QNG2">
        <v>0</v>
      </c>
      <c r="QNH2">
        <v>0</v>
      </c>
      <c r="QNI2">
        <v>0</v>
      </c>
      <c r="QNJ2">
        <v>0</v>
      </c>
      <c r="QNK2">
        <v>0</v>
      </c>
      <c r="QNL2">
        <v>0</v>
      </c>
      <c r="QNM2">
        <v>0</v>
      </c>
      <c r="QNN2">
        <v>0</v>
      </c>
      <c r="QNO2">
        <v>0</v>
      </c>
      <c r="QNP2">
        <v>0</v>
      </c>
      <c r="QNQ2">
        <v>0</v>
      </c>
      <c r="QNR2">
        <v>0</v>
      </c>
      <c r="QNS2">
        <v>0</v>
      </c>
      <c r="QNT2">
        <v>0</v>
      </c>
      <c r="QNU2">
        <v>0</v>
      </c>
      <c r="QNV2">
        <v>0</v>
      </c>
      <c r="QNW2">
        <v>0</v>
      </c>
      <c r="QNX2">
        <v>0</v>
      </c>
      <c r="QNY2">
        <v>0</v>
      </c>
      <c r="QNZ2">
        <v>0</v>
      </c>
      <c r="QOA2">
        <v>0</v>
      </c>
      <c r="QOB2">
        <v>0</v>
      </c>
      <c r="QOC2">
        <v>0</v>
      </c>
      <c r="QOD2">
        <v>0</v>
      </c>
      <c r="QOE2">
        <v>0</v>
      </c>
      <c r="QOF2">
        <v>0</v>
      </c>
      <c r="QOG2">
        <v>0</v>
      </c>
      <c r="QOH2">
        <v>0</v>
      </c>
      <c r="QOI2">
        <v>0</v>
      </c>
      <c r="QOJ2">
        <v>0</v>
      </c>
      <c r="QOK2">
        <v>0</v>
      </c>
      <c r="QOL2">
        <v>0</v>
      </c>
      <c r="QOM2">
        <v>0</v>
      </c>
      <c r="QON2">
        <v>0</v>
      </c>
      <c r="QOO2">
        <v>0</v>
      </c>
      <c r="QOP2">
        <v>0</v>
      </c>
      <c r="QOQ2">
        <v>0</v>
      </c>
      <c r="QOR2">
        <v>0</v>
      </c>
      <c r="QOS2">
        <v>0</v>
      </c>
      <c r="QOT2">
        <v>0</v>
      </c>
      <c r="QOU2">
        <v>0</v>
      </c>
      <c r="QOV2">
        <v>0</v>
      </c>
      <c r="QOW2">
        <v>0</v>
      </c>
      <c r="QOX2">
        <v>0</v>
      </c>
      <c r="QOY2">
        <v>0</v>
      </c>
      <c r="QOZ2">
        <v>0</v>
      </c>
      <c r="QPA2">
        <v>0</v>
      </c>
      <c r="QPB2">
        <v>0</v>
      </c>
      <c r="QPC2">
        <v>0</v>
      </c>
      <c r="QPD2">
        <v>0</v>
      </c>
      <c r="QPE2">
        <v>0</v>
      </c>
      <c r="QPF2">
        <v>0</v>
      </c>
      <c r="QPG2">
        <v>0</v>
      </c>
      <c r="QPH2">
        <v>0</v>
      </c>
      <c r="QPI2">
        <v>0</v>
      </c>
      <c r="QPJ2">
        <v>0</v>
      </c>
      <c r="QPK2">
        <v>0</v>
      </c>
      <c r="QPL2">
        <v>0</v>
      </c>
      <c r="QPM2">
        <v>0</v>
      </c>
      <c r="QPN2">
        <v>0</v>
      </c>
      <c r="QPO2">
        <v>0</v>
      </c>
      <c r="QPP2">
        <v>0</v>
      </c>
      <c r="QPQ2">
        <v>0</v>
      </c>
      <c r="QPR2">
        <v>0</v>
      </c>
      <c r="QPS2">
        <v>0</v>
      </c>
      <c r="QPT2">
        <v>0</v>
      </c>
      <c r="QPU2">
        <v>0</v>
      </c>
      <c r="QPV2">
        <v>0</v>
      </c>
      <c r="QPW2">
        <v>0</v>
      </c>
      <c r="QPX2">
        <v>0</v>
      </c>
      <c r="QPY2">
        <v>0</v>
      </c>
      <c r="QPZ2">
        <v>0</v>
      </c>
      <c r="QQA2">
        <v>0</v>
      </c>
      <c r="QQB2">
        <v>0</v>
      </c>
      <c r="QQC2">
        <v>0</v>
      </c>
      <c r="QQD2">
        <v>0</v>
      </c>
      <c r="QQE2">
        <v>0</v>
      </c>
      <c r="QQF2">
        <v>0</v>
      </c>
      <c r="QQG2">
        <v>0</v>
      </c>
      <c r="QQH2">
        <v>0</v>
      </c>
      <c r="QQI2">
        <v>0</v>
      </c>
      <c r="QQJ2">
        <v>0</v>
      </c>
      <c r="QQK2">
        <v>0</v>
      </c>
      <c r="QQL2">
        <v>0</v>
      </c>
      <c r="QQM2">
        <v>0</v>
      </c>
      <c r="QQN2">
        <v>0</v>
      </c>
      <c r="QQO2">
        <v>0</v>
      </c>
      <c r="QQP2">
        <v>0</v>
      </c>
      <c r="QQQ2">
        <v>0</v>
      </c>
      <c r="QQR2">
        <v>0</v>
      </c>
      <c r="QQS2">
        <v>0</v>
      </c>
      <c r="QQT2">
        <v>0</v>
      </c>
      <c r="QQU2">
        <v>0</v>
      </c>
      <c r="QQV2">
        <v>0</v>
      </c>
      <c r="QQW2">
        <v>0</v>
      </c>
      <c r="QQX2">
        <v>0</v>
      </c>
      <c r="QQY2">
        <v>0</v>
      </c>
      <c r="QQZ2">
        <v>0</v>
      </c>
      <c r="QRA2">
        <v>0</v>
      </c>
      <c r="QRB2">
        <v>0</v>
      </c>
      <c r="QRC2">
        <v>0</v>
      </c>
      <c r="QRD2">
        <v>0</v>
      </c>
      <c r="QRE2">
        <v>0</v>
      </c>
      <c r="QRF2">
        <v>0</v>
      </c>
      <c r="QRG2">
        <v>0</v>
      </c>
      <c r="QRH2">
        <v>0</v>
      </c>
      <c r="QRI2">
        <v>0</v>
      </c>
      <c r="QRJ2">
        <v>0</v>
      </c>
      <c r="QRK2">
        <v>0</v>
      </c>
      <c r="QRL2">
        <v>0</v>
      </c>
      <c r="QRM2">
        <v>0</v>
      </c>
      <c r="QRN2">
        <v>0</v>
      </c>
      <c r="QRO2">
        <v>0</v>
      </c>
      <c r="QRP2">
        <v>0</v>
      </c>
      <c r="QRQ2">
        <v>0</v>
      </c>
      <c r="QRR2">
        <v>0</v>
      </c>
      <c r="QRS2">
        <v>0</v>
      </c>
      <c r="QRT2">
        <v>0</v>
      </c>
      <c r="QRU2">
        <v>0</v>
      </c>
      <c r="QRV2">
        <v>0</v>
      </c>
      <c r="QRW2">
        <v>0</v>
      </c>
      <c r="QRX2">
        <v>0</v>
      </c>
      <c r="QRY2">
        <v>0</v>
      </c>
      <c r="QRZ2">
        <v>0</v>
      </c>
      <c r="QSA2">
        <v>0</v>
      </c>
      <c r="QSB2">
        <v>0</v>
      </c>
      <c r="QSC2">
        <v>0</v>
      </c>
      <c r="QSD2">
        <v>0</v>
      </c>
      <c r="QSE2">
        <v>0</v>
      </c>
      <c r="QSF2">
        <v>0</v>
      </c>
      <c r="QSG2">
        <v>0</v>
      </c>
      <c r="QSH2">
        <v>0</v>
      </c>
      <c r="QSI2">
        <v>0</v>
      </c>
      <c r="QSJ2">
        <v>0</v>
      </c>
      <c r="QSK2">
        <v>0</v>
      </c>
      <c r="QSL2">
        <v>0</v>
      </c>
      <c r="QSM2">
        <v>0</v>
      </c>
      <c r="QSN2">
        <v>0</v>
      </c>
      <c r="QSO2">
        <v>0</v>
      </c>
      <c r="QSP2">
        <v>0</v>
      </c>
      <c r="QSQ2">
        <v>0</v>
      </c>
      <c r="QSR2">
        <v>0</v>
      </c>
      <c r="QSS2">
        <v>0</v>
      </c>
      <c r="QST2">
        <v>0</v>
      </c>
      <c r="QSU2">
        <v>0</v>
      </c>
      <c r="QSV2">
        <v>0</v>
      </c>
      <c r="QSW2">
        <v>0</v>
      </c>
      <c r="QSX2">
        <v>0</v>
      </c>
      <c r="QSY2">
        <v>0</v>
      </c>
      <c r="QSZ2">
        <v>0</v>
      </c>
      <c r="QTA2">
        <v>0</v>
      </c>
      <c r="QTB2">
        <v>0</v>
      </c>
      <c r="QTC2">
        <v>0</v>
      </c>
      <c r="QTD2">
        <v>0</v>
      </c>
      <c r="QTE2">
        <v>0</v>
      </c>
      <c r="QTF2">
        <v>0</v>
      </c>
      <c r="QTG2">
        <v>0</v>
      </c>
      <c r="QTH2">
        <v>0</v>
      </c>
      <c r="QTI2">
        <v>0</v>
      </c>
      <c r="QTJ2">
        <v>0</v>
      </c>
      <c r="QTK2">
        <v>0</v>
      </c>
      <c r="QTL2">
        <v>0</v>
      </c>
      <c r="QTM2">
        <v>0</v>
      </c>
      <c r="QTN2">
        <v>0</v>
      </c>
      <c r="QTO2">
        <v>0</v>
      </c>
      <c r="QTP2">
        <v>0</v>
      </c>
      <c r="QTQ2">
        <v>0</v>
      </c>
      <c r="QTR2">
        <v>0</v>
      </c>
      <c r="QTS2">
        <v>0</v>
      </c>
      <c r="QTT2">
        <v>0</v>
      </c>
      <c r="QTU2">
        <v>0</v>
      </c>
      <c r="QTV2">
        <v>0</v>
      </c>
      <c r="QTW2">
        <v>0</v>
      </c>
      <c r="QTX2">
        <v>0</v>
      </c>
      <c r="QTY2">
        <v>0</v>
      </c>
      <c r="QTZ2">
        <v>0</v>
      </c>
      <c r="QUA2">
        <v>0</v>
      </c>
      <c r="QUB2">
        <v>0</v>
      </c>
      <c r="QUC2">
        <v>0</v>
      </c>
      <c r="QUD2">
        <v>0</v>
      </c>
      <c r="QUE2">
        <v>0</v>
      </c>
      <c r="QUF2">
        <v>0</v>
      </c>
      <c r="QUG2">
        <v>0</v>
      </c>
      <c r="QUH2">
        <v>0</v>
      </c>
      <c r="QUI2">
        <v>0</v>
      </c>
      <c r="QUJ2">
        <v>0</v>
      </c>
      <c r="QUK2">
        <v>0</v>
      </c>
      <c r="QUL2">
        <v>0</v>
      </c>
      <c r="QUM2">
        <v>0</v>
      </c>
      <c r="QUN2">
        <v>0</v>
      </c>
      <c r="QUO2">
        <v>0</v>
      </c>
      <c r="QUP2">
        <v>0</v>
      </c>
      <c r="QUQ2">
        <v>0</v>
      </c>
      <c r="QUR2">
        <v>0</v>
      </c>
      <c r="QUS2">
        <v>0</v>
      </c>
      <c r="QUT2">
        <v>0</v>
      </c>
      <c r="QUU2">
        <v>0</v>
      </c>
      <c r="QUV2">
        <v>0</v>
      </c>
      <c r="QUW2">
        <v>0</v>
      </c>
      <c r="QUX2">
        <v>0</v>
      </c>
      <c r="QUY2">
        <v>0</v>
      </c>
      <c r="QUZ2">
        <v>0</v>
      </c>
      <c r="QVA2">
        <v>0</v>
      </c>
      <c r="QVB2">
        <v>0</v>
      </c>
      <c r="QVC2">
        <v>0</v>
      </c>
      <c r="QVD2">
        <v>0</v>
      </c>
      <c r="QVE2">
        <v>0</v>
      </c>
      <c r="QVF2">
        <v>0</v>
      </c>
      <c r="QVG2">
        <v>0</v>
      </c>
      <c r="QVH2">
        <v>0</v>
      </c>
      <c r="QVI2">
        <v>0</v>
      </c>
      <c r="QVJ2">
        <v>0</v>
      </c>
      <c r="QVK2">
        <v>0</v>
      </c>
      <c r="QVL2">
        <v>0</v>
      </c>
      <c r="QVM2">
        <v>0</v>
      </c>
      <c r="QVN2">
        <v>0</v>
      </c>
      <c r="QVO2">
        <v>0</v>
      </c>
      <c r="QVP2">
        <v>0</v>
      </c>
      <c r="QVQ2">
        <v>0</v>
      </c>
      <c r="QVR2">
        <v>0</v>
      </c>
      <c r="QVS2">
        <v>0</v>
      </c>
      <c r="QVT2">
        <v>0</v>
      </c>
      <c r="QVU2">
        <v>0</v>
      </c>
      <c r="QVV2">
        <v>0</v>
      </c>
      <c r="QVW2">
        <v>0</v>
      </c>
      <c r="QVX2">
        <v>0</v>
      </c>
      <c r="QVY2">
        <v>0</v>
      </c>
      <c r="QVZ2">
        <v>0</v>
      </c>
      <c r="QWA2">
        <v>0</v>
      </c>
      <c r="QWB2">
        <v>0</v>
      </c>
      <c r="QWC2">
        <v>0</v>
      </c>
      <c r="QWD2">
        <v>0</v>
      </c>
      <c r="QWE2">
        <v>0</v>
      </c>
      <c r="QWF2">
        <v>0</v>
      </c>
      <c r="QWG2">
        <v>0</v>
      </c>
      <c r="QWH2">
        <v>0</v>
      </c>
      <c r="QWI2">
        <v>0</v>
      </c>
      <c r="QWJ2">
        <v>0</v>
      </c>
      <c r="QWK2">
        <v>0</v>
      </c>
      <c r="QWL2">
        <v>0</v>
      </c>
      <c r="QWM2">
        <v>0</v>
      </c>
      <c r="QWN2">
        <v>0</v>
      </c>
      <c r="QWO2">
        <v>0</v>
      </c>
      <c r="QWP2">
        <v>0</v>
      </c>
      <c r="QWQ2">
        <v>0</v>
      </c>
      <c r="QWR2">
        <v>0</v>
      </c>
      <c r="QWS2">
        <v>0</v>
      </c>
      <c r="QWT2">
        <v>0</v>
      </c>
      <c r="QWU2">
        <v>0</v>
      </c>
      <c r="QWV2">
        <v>0</v>
      </c>
      <c r="QWW2">
        <v>0</v>
      </c>
      <c r="QWX2">
        <v>0</v>
      </c>
      <c r="QWY2">
        <v>0</v>
      </c>
      <c r="QWZ2">
        <v>0</v>
      </c>
      <c r="QXA2">
        <v>0</v>
      </c>
      <c r="QXB2">
        <v>0</v>
      </c>
      <c r="QXC2">
        <v>0</v>
      </c>
      <c r="QXD2">
        <v>0</v>
      </c>
      <c r="QXE2">
        <v>0</v>
      </c>
      <c r="QXF2">
        <v>0</v>
      </c>
      <c r="QXG2">
        <v>0</v>
      </c>
      <c r="QXH2">
        <v>0</v>
      </c>
      <c r="QXI2">
        <v>0</v>
      </c>
      <c r="QXJ2">
        <v>0</v>
      </c>
      <c r="QXK2">
        <v>0</v>
      </c>
      <c r="QXL2">
        <v>0</v>
      </c>
      <c r="QXM2">
        <v>0</v>
      </c>
      <c r="QXN2">
        <v>0</v>
      </c>
      <c r="QXO2">
        <v>0</v>
      </c>
      <c r="QXP2">
        <v>0</v>
      </c>
      <c r="QXQ2">
        <v>0</v>
      </c>
      <c r="QXR2">
        <v>0</v>
      </c>
      <c r="QXS2">
        <v>0</v>
      </c>
      <c r="QXT2">
        <v>0</v>
      </c>
      <c r="QXU2">
        <v>0</v>
      </c>
      <c r="QXV2">
        <v>0</v>
      </c>
      <c r="QXW2">
        <v>0</v>
      </c>
      <c r="QXX2">
        <v>0</v>
      </c>
      <c r="QXY2">
        <v>0</v>
      </c>
      <c r="QXZ2">
        <v>0</v>
      </c>
      <c r="QYA2">
        <v>0</v>
      </c>
      <c r="QYB2">
        <v>0</v>
      </c>
      <c r="QYC2">
        <v>0</v>
      </c>
      <c r="QYD2">
        <v>0</v>
      </c>
      <c r="QYE2">
        <v>0</v>
      </c>
      <c r="QYF2">
        <v>0</v>
      </c>
      <c r="QYG2">
        <v>0</v>
      </c>
      <c r="QYH2">
        <v>0</v>
      </c>
      <c r="QYI2">
        <v>0</v>
      </c>
      <c r="QYJ2">
        <v>0</v>
      </c>
      <c r="QYK2">
        <v>0</v>
      </c>
      <c r="QYL2">
        <v>0</v>
      </c>
      <c r="QYM2">
        <v>0</v>
      </c>
      <c r="QYN2">
        <v>0</v>
      </c>
      <c r="QYO2">
        <v>0</v>
      </c>
      <c r="QYP2">
        <v>0</v>
      </c>
      <c r="QYQ2">
        <v>0</v>
      </c>
      <c r="QYR2">
        <v>0</v>
      </c>
      <c r="QYS2">
        <v>0</v>
      </c>
      <c r="QYT2">
        <v>0</v>
      </c>
      <c r="QYU2">
        <v>0</v>
      </c>
      <c r="QYV2">
        <v>0</v>
      </c>
      <c r="QYW2">
        <v>0</v>
      </c>
      <c r="QYX2">
        <v>0</v>
      </c>
      <c r="QYY2">
        <v>0</v>
      </c>
      <c r="QYZ2">
        <v>0</v>
      </c>
      <c r="QZA2">
        <v>0</v>
      </c>
      <c r="QZB2">
        <v>0</v>
      </c>
      <c r="QZC2">
        <v>0</v>
      </c>
      <c r="QZD2">
        <v>0</v>
      </c>
      <c r="QZE2">
        <v>0</v>
      </c>
      <c r="QZF2">
        <v>0</v>
      </c>
      <c r="QZG2">
        <v>0</v>
      </c>
      <c r="QZH2">
        <v>0</v>
      </c>
      <c r="QZI2">
        <v>0</v>
      </c>
      <c r="QZJ2">
        <v>0</v>
      </c>
      <c r="QZK2">
        <v>0</v>
      </c>
      <c r="QZL2">
        <v>0</v>
      </c>
      <c r="QZM2">
        <v>0</v>
      </c>
      <c r="QZN2">
        <v>0</v>
      </c>
      <c r="QZO2">
        <v>0</v>
      </c>
      <c r="QZP2">
        <v>0</v>
      </c>
      <c r="QZQ2">
        <v>0</v>
      </c>
      <c r="QZR2">
        <v>0</v>
      </c>
      <c r="QZS2">
        <v>0</v>
      </c>
      <c r="QZT2">
        <v>0</v>
      </c>
      <c r="QZU2">
        <v>0</v>
      </c>
      <c r="QZV2">
        <v>0</v>
      </c>
      <c r="QZW2">
        <v>0</v>
      </c>
      <c r="QZX2">
        <v>0</v>
      </c>
      <c r="QZY2">
        <v>0</v>
      </c>
      <c r="QZZ2">
        <v>0</v>
      </c>
      <c r="RAA2">
        <v>0</v>
      </c>
      <c r="RAB2">
        <v>0</v>
      </c>
      <c r="RAC2">
        <v>0</v>
      </c>
      <c r="RAD2">
        <v>0</v>
      </c>
      <c r="RAE2">
        <v>0</v>
      </c>
      <c r="RAF2">
        <v>0</v>
      </c>
      <c r="RAG2">
        <v>0</v>
      </c>
      <c r="RAH2">
        <v>0</v>
      </c>
      <c r="RAI2">
        <v>0</v>
      </c>
      <c r="RAJ2">
        <v>0</v>
      </c>
      <c r="RAK2">
        <v>0</v>
      </c>
      <c r="RAL2">
        <v>0</v>
      </c>
      <c r="RAM2">
        <v>0</v>
      </c>
      <c r="RAN2">
        <v>0</v>
      </c>
      <c r="RAO2">
        <v>0</v>
      </c>
      <c r="RAP2">
        <v>0</v>
      </c>
      <c r="RAQ2">
        <v>0</v>
      </c>
      <c r="RAR2">
        <v>0</v>
      </c>
      <c r="RAS2">
        <v>0</v>
      </c>
      <c r="RAT2">
        <v>0</v>
      </c>
      <c r="RAU2">
        <v>0</v>
      </c>
      <c r="RAV2">
        <v>0</v>
      </c>
      <c r="RAW2">
        <v>0</v>
      </c>
      <c r="RAX2">
        <v>0</v>
      </c>
      <c r="RAY2">
        <v>0</v>
      </c>
      <c r="RAZ2">
        <v>0</v>
      </c>
      <c r="RBA2">
        <v>0</v>
      </c>
      <c r="RBB2">
        <v>0</v>
      </c>
      <c r="RBC2">
        <v>0</v>
      </c>
      <c r="RBD2">
        <v>0</v>
      </c>
      <c r="RBE2">
        <v>0</v>
      </c>
      <c r="RBF2">
        <v>0</v>
      </c>
      <c r="RBG2">
        <v>0</v>
      </c>
      <c r="RBH2">
        <v>0</v>
      </c>
      <c r="RBI2">
        <v>0</v>
      </c>
      <c r="RBJ2">
        <v>0</v>
      </c>
      <c r="RBK2">
        <v>0</v>
      </c>
      <c r="RBL2">
        <v>0</v>
      </c>
      <c r="RBM2">
        <v>0</v>
      </c>
      <c r="RBN2">
        <v>0</v>
      </c>
      <c r="RBO2">
        <v>0</v>
      </c>
      <c r="RBP2">
        <v>0</v>
      </c>
      <c r="RBQ2">
        <v>0</v>
      </c>
      <c r="RBR2">
        <v>0</v>
      </c>
      <c r="RBS2">
        <v>0</v>
      </c>
      <c r="RBT2">
        <v>0</v>
      </c>
      <c r="RBU2">
        <v>0</v>
      </c>
      <c r="RBV2">
        <v>0</v>
      </c>
      <c r="RBW2">
        <v>0</v>
      </c>
      <c r="RBX2">
        <v>0</v>
      </c>
      <c r="RBY2">
        <v>0</v>
      </c>
      <c r="RBZ2">
        <v>0</v>
      </c>
      <c r="RCA2">
        <v>0</v>
      </c>
      <c r="RCB2">
        <v>0</v>
      </c>
      <c r="RCC2">
        <v>0</v>
      </c>
      <c r="RCD2">
        <v>0</v>
      </c>
      <c r="RCE2">
        <v>0</v>
      </c>
      <c r="RCF2">
        <v>0</v>
      </c>
      <c r="RCG2">
        <v>0</v>
      </c>
      <c r="RCH2">
        <v>0</v>
      </c>
      <c r="RCI2">
        <v>0</v>
      </c>
      <c r="RCJ2">
        <v>0</v>
      </c>
      <c r="RCK2">
        <v>0</v>
      </c>
      <c r="RCL2">
        <v>0</v>
      </c>
      <c r="RCM2">
        <v>0</v>
      </c>
      <c r="RCN2">
        <v>0</v>
      </c>
      <c r="RCO2">
        <v>0</v>
      </c>
      <c r="RCP2">
        <v>0</v>
      </c>
      <c r="RCQ2">
        <v>0</v>
      </c>
      <c r="RCR2">
        <v>0</v>
      </c>
      <c r="RCS2">
        <v>0</v>
      </c>
      <c r="RCT2">
        <v>0</v>
      </c>
      <c r="RCU2">
        <v>0</v>
      </c>
      <c r="RCV2">
        <v>0</v>
      </c>
      <c r="RCW2">
        <v>0</v>
      </c>
      <c r="RCX2">
        <v>0</v>
      </c>
      <c r="RCY2">
        <v>0</v>
      </c>
      <c r="RCZ2">
        <v>0</v>
      </c>
      <c r="RDA2">
        <v>0</v>
      </c>
      <c r="RDB2">
        <v>0</v>
      </c>
      <c r="RDC2">
        <v>0</v>
      </c>
      <c r="RDD2">
        <v>0</v>
      </c>
      <c r="RDE2">
        <v>0</v>
      </c>
      <c r="RDF2">
        <v>0</v>
      </c>
      <c r="RDG2">
        <v>0</v>
      </c>
      <c r="RDH2">
        <v>0</v>
      </c>
      <c r="RDI2">
        <v>0</v>
      </c>
      <c r="RDJ2">
        <v>0</v>
      </c>
      <c r="RDK2">
        <v>0</v>
      </c>
      <c r="RDL2">
        <v>0</v>
      </c>
      <c r="RDM2">
        <v>0</v>
      </c>
      <c r="RDN2">
        <v>0</v>
      </c>
      <c r="RDO2">
        <v>0</v>
      </c>
      <c r="RDP2">
        <v>0</v>
      </c>
      <c r="RDQ2">
        <v>0</v>
      </c>
      <c r="RDR2">
        <v>0</v>
      </c>
      <c r="RDS2">
        <v>0</v>
      </c>
      <c r="RDT2">
        <v>0</v>
      </c>
      <c r="RDU2">
        <v>0</v>
      </c>
      <c r="RDV2">
        <v>0</v>
      </c>
      <c r="RDW2">
        <v>0</v>
      </c>
      <c r="RDX2">
        <v>0</v>
      </c>
      <c r="RDY2">
        <v>0</v>
      </c>
      <c r="RDZ2">
        <v>0</v>
      </c>
      <c r="REA2">
        <v>0</v>
      </c>
      <c r="REB2">
        <v>0</v>
      </c>
      <c r="REC2">
        <v>0</v>
      </c>
      <c r="RED2">
        <v>0</v>
      </c>
      <c r="REE2">
        <v>0</v>
      </c>
      <c r="REF2">
        <v>0</v>
      </c>
      <c r="REG2">
        <v>0</v>
      </c>
      <c r="REH2">
        <v>0</v>
      </c>
      <c r="REI2">
        <v>0</v>
      </c>
      <c r="REJ2">
        <v>0</v>
      </c>
      <c r="REK2">
        <v>0</v>
      </c>
      <c r="REL2">
        <v>0</v>
      </c>
      <c r="REM2">
        <v>0</v>
      </c>
      <c r="REN2">
        <v>0</v>
      </c>
      <c r="REO2">
        <v>0</v>
      </c>
      <c r="REP2">
        <v>0</v>
      </c>
      <c r="REQ2">
        <v>0</v>
      </c>
      <c r="RER2">
        <v>0</v>
      </c>
      <c r="RES2">
        <v>0</v>
      </c>
      <c r="RET2">
        <v>0</v>
      </c>
      <c r="REU2">
        <v>0</v>
      </c>
      <c r="REV2">
        <v>0</v>
      </c>
      <c r="REW2">
        <v>0</v>
      </c>
      <c r="REX2">
        <v>0</v>
      </c>
      <c r="REY2">
        <v>0</v>
      </c>
      <c r="REZ2">
        <v>0</v>
      </c>
      <c r="RFA2">
        <v>0</v>
      </c>
      <c r="RFB2">
        <v>0</v>
      </c>
      <c r="RFC2">
        <v>0</v>
      </c>
      <c r="RFD2">
        <v>0</v>
      </c>
      <c r="RFE2">
        <v>0</v>
      </c>
      <c r="RFF2">
        <v>0</v>
      </c>
      <c r="RFG2">
        <v>0</v>
      </c>
      <c r="RFH2">
        <v>0</v>
      </c>
      <c r="RFI2">
        <v>0</v>
      </c>
      <c r="RFJ2">
        <v>0</v>
      </c>
      <c r="RFK2">
        <v>0</v>
      </c>
      <c r="RFL2">
        <v>0</v>
      </c>
      <c r="RFM2">
        <v>0</v>
      </c>
      <c r="RFN2">
        <v>0</v>
      </c>
      <c r="RFO2">
        <v>0</v>
      </c>
      <c r="RFP2">
        <v>0</v>
      </c>
      <c r="RFQ2">
        <v>0</v>
      </c>
      <c r="RFR2">
        <v>0</v>
      </c>
      <c r="RFS2">
        <v>0</v>
      </c>
      <c r="RFT2">
        <v>0</v>
      </c>
      <c r="RFU2">
        <v>0</v>
      </c>
      <c r="RFV2">
        <v>0</v>
      </c>
      <c r="RFW2">
        <v>0</v>
      </c>
      <c r="RFX2">
        <v>0</v>
      </c>
      <c r="RFY2">
        <v>0</v>
      </c>
      <c r="RFZ2">
        <v>0</v>
      </c>
      <c r="RGA2">
        <v>0</v>
      </c>
      <c r="RGB2">
        <v>0</v>
      </c>
      <c r="RGC2">
        <v>0</v>
      </c>
      <c r="RGD2">
        <v>0</v>
      </c>
      <c r="RGE2">
        <v>0</v>
      </c>
      <c r="RGF2">
        <v>0</v>
      </c>
      <c r="RGG2">
        <v>0</v>
      </c>
      <c r="RGH2">
        <v>0</v>
      </c>
      <c r="RGI2">
        <v>0</v>
      </c>
      <c r="RGJ2">
        <v>0</v>
      </c>
      <c r="RGK2">
        <v>0</v>
      </c>
      <c r="RGL2">
        <v>0</v>
      </c>
      <c r="RGM2">
        <v>0</v>
      </c>
      <c r="RGN2">
        <v>0</v>
      </c>
      <c r="RGO2">
        <v>0</v>
      </c>
      <c r="RGP2">
        <v>0</v>
      </c>
      <c r="RGQ2">
        <v>0</v>
      </c>
      <c r="RGR2">
        <v>0</v>
      </c>
      <c r="RGS2">
        <v>0</v>
      </c>
      <c r="RGT2">
        <v>0</v>
      </c>
      <c r="RGU2">
        <v>0</v>
      </c>
      <c r="RGV2">
        <v>0</v>
      </c>
      <c r="RGW2">
        <v>0</v>
      </c>
      <c r="RGX2">
        <v>0</v>
      </c>
      <c r="RGY2">
        <v>0</v>
      </c>
      <c r="RGZ2">
        <v>0</v>
      </c>
      <c r="RHA2">
        <v>0</v>
      </c>
      <c r="RHB2">
        <v>0</v>
      </c>
      <c r="RHC2">
        <v>0</v>
      </c>
      <c r="RHD2">
        <v>0</v>
      </c>
      <c r="RHE2">
        <v>0</v>
      </c>
      <c r="RHF2">
        <v>0</v>
      </c>
      <c r="RHG2">
        <v>0</v>
      </c>
      <c r="RHH2">
        <v>0</v>
      </c>
      <c r="RHI2">
        <v>0</v>
      </c>
      <c r="RHJ2">
        <v>0</v>
      </c>
      <c r="RHK2">
        <v>0</v>
      </c>
      <c r="RHL2">
        <v>0</v>
      </c>
      <c r="RHM2">
        <v>0</v>
      </c>
      <c r="RHN2">
        <v>0</v>
      </c>
      <c r="RHO2">
        <v>0</v>
      </c>
      <c r="RHP2">
        <v>0</v>
      </c>
      <c r="RHQ2">
        <v>0</v>
      </c>
      <c r="RHR2">
        <v>0</v>
      </c>
      <c r="RHS2">
        <v>0</v>
      </c>
      <c r="RHT2">
        <v>0</v>
      </c>
      <c r="RHU2">
        <v>0</v>
      </c>
      <c r="RHV2">
        <v>0</v>
      </c>
      <c r="RHW2">
        <v>0</v>
      </c>
      <c r="RHX2">
        <v>0</v>
      </c>
      <c r="RHY2">
        <v>0</v>
      </c>
      <c r="RHZ2">
        <v>0</v>
      </c>
      <c r="RIA2">
        <v>0</v>
      </c>
      <c r="RIB2">
        <v>0</v>
      </c>
      <c r="RIC2">
        <v>0</v>
      </c>
      <c r="RID2">
        <v>0</v>
      </c>
      <c r="RIE2">
        <v>0</v>
      </c>
      <c r="RIF2">
        <v>0</v>
      </c>
      <c r="RIG2">
        <v>0</v>
      </c>
      <c r="RIH2">
        <v>0</v>
      </c>
      <c r="RII2">
        <v>0</v>
      </c>
      <c r="RIJ2">
        <v>0</v>
      </c>
      <c r="RIK2">
        <v>0</v>
      </c>
      <c r="RIL2">
        <v>0</v>
      </c>
      <c r="RIM2">
        <v>0</v>
      </c>
      <c r="RIN2">
        <v>0</v>
      </c>
      <c r="RIO2">
        <v>0</v>
      </c>
      <c r="RIP2">
        <v>0</v>
      </c>
      <c r="RIQ2">
        <v>0</v>
      </c>
      <c r="RIR2">
        <v>0</v>
      </c>
      <c r="RIS2">
        <v>0</v>
      </c>
      <c r="RIT2">
        <v>0</v>
      </c>
      <c r="RIU2">
        <v>0</v>
      </c>
      <c r="RIV2">
        <v>0</v>
      </c>
      <c r="RIW2">
        <v>0</v>
      </c>
      <c r="RIX2">
        <v>0</v>
      </c>
      <c r="RIY2">
        <v>0</v>
      </c>
      <c r="RIZ2">
        <v>0</v>
      </c>
      <c r="RJA2">
        <v>0</v>
      </c>
      <c r="RJB2">
        <v>0</v>
      </c>
      <c r="RJC2">
        <v>0</v>
      </c>
      <c r="RJD2">
        <v>0</v>
      </c>
      <c r="RJE2">
        <v>0</v>
      </c>
      <c r="RJF2">
        <v>0</v>
      </c>
      <c r="RJG2">
        <v>0</v>
      </c>
      <c r="RJH2">
        <v>0</v>
      </c>
      <c r="RJI2">
        <v>0</v>
      </c>
      <c r="RJJ2">
        <v>0</v>
      </c>
      <c r="RJK2">
        <v>0</v>
      </c>
      <c r="RJL2">
        <v>0</v>
      </c>
      <c r="RJM2">
        <v>0</v>
      </c>
      <c r="RJN2">
        <v>0</v>
      </c>
      <c r="RJO2">
        <v>0</v>
      </c>
      <c r="RJP2">
        <v>0</v>
      </c>
      <c r="RJQ2">
        <v>0</v>
      </c>
      <c r="RJR2">
        <v>0</v>
      </c>
      <c r="RJS2">
        <v>0</v>
      </c>
      <c r="RJT2">
        <v>0</v>
      </c>
      <c r="RJU2">
        <v>0</v>
      </c>
      <c r="RJV2">
        <v>0</v>
      </c>
      <c r="RJW2">
        <v>0</v>
      </c>
      <c r="RJX2">
        <v>0</v>
      </c>
      <c r="RJY2">
        <v>0</v>
      </c>
      <c r="RJZ2">
        <v>0</v>
      </c>
      <c r="RKA2">
        <v>0</v>
      </c>
      <c r="RKB2">
        <v>0</v>
      </c>
      <c r="RKC2">
        <v>0</v>
      </c>
      <c r="RKD2">
        <v>0</v>
      </c>
      <c r="RKE2">
        <v>0</v>
      </c>
      <c r="RKF2">
        <v>0</v>
      </c>
      <c r="RKG2">
        <v>0</v>
      </c>
      <c r="RKH2">
        <v>0</v>
      </c>
      <c r="RKI2">
        <v>0</v>
      </c>
      <c r="RKJ2">
        <v>0</v>
      </c>
      <c r="RKK2">
        <v>0</v>
      </c>
      <c r="RKL2">
        <v>0</v>
      </c>
      <c r="RKM2">
        <v>0</v>
      </c>
      <c r="RKN2">
        <v>0</v>
      </c>
      <c r="RKO2">
        <v>0</v>
      </c>
      <c r="RKP2">
        <v>0</v>
      </c>
      <c r="RKQ2">
        <v>0</v>
      </c>
      <c r="RKR2">
        <v>0</v>
      </c>
      <c r="RKS2">
        <v>0</v>
      </c>
      <c r="RKT2">
        <v>0</v>
      </c>
      <c r="RKU2">
        <v>0</v>
      </c>
      <c r="RKV2">
        <v>0</v>
      </c>
      <c r="RKW2">
        <v>0</v>
      </c>
      <c r="RKX2">
        <v>0</v>
      </c>
      <c r="RKY2">
        <v>0</v>
      </c>
      <c r="RKZ2">
        <v>0</v>
      </c>
      <c r="RLA2">
        <v>0</v>
      </c>
      <c r="RLB2">
        <v>0</v>
      </c>
      <c r="RLC2">
        <v>0</v>
      </c>
      <c r="RLD2">
        <v>0</v>
      </c>
      <c r="RLE2">
        <v>0</v>
      </c>
      <c r="RLF2">
        <v>0</v>
      </c>
      <c r="RLG2">
        <v>0</v>
      </c>
      <c r="RLH2">
        <v>0</v>
      </c>
      <c r="RLI2">
        <v>0</v>
      </c>
      <c r="RLJ2">
        <v>0</v>
      </c>
      <c r="RLK2">
        <v>0</v>
      </c>
      <c r="RLL2">
        <v>0</v>
      </c>
      <c r="RLM2">
        <v>0</v>
      </c>
      <c r="RLN2">
        <v>0</v>
      </c>
      <c r="RLO2">
        <v>0</v>
      </c>
      <c r="RLP2">
        <v>0</v>
      </c>
      <c r="RLQ2">
        <v>0</v>
      </c>
      <c r="RLR2">
        <v>0</v>
      </c>
      <c r="RLS2">
        <v>0</v>
      </c>
      <c r="RLT2">
        <v>0</v>
      </c>
      <c r="RLU2">
        <v>0</v>
      </c>
      <c r="RLV2">
        <v>0</v>
      </c>
      <c r="RLW2">
        <v>0</v>
      </c>
      <c r="RLX2">
        <v>0</v>
      </c>
      <c r="RLY2">
        <v>0</v>
      </c>
      <c r="RLZ2">
        <v>0</v>
      </c>
      <c r="RMA2">
        <v>0</v>
      </c>
      <c r="RMB2">
        <v>0</v>
      </c>
      <c r="RMC2">
        <v>0</v>
      </c>
      <c r="RMD2">
        <v>0</v>
      </c>
      <c r="RME2">
        <v>0</v>
      </c>
      <c r="RMF2">
        <v>0</v>
      </c>
      <c r="RMG2">
        <v>0</v>
      </c>
      <c r="RMH2">
        <v>0</v>
      </c>
      <c r="RMI2">
        <v>0</v>
      </c>
      <c r="RMJ2">
        <v>0</v>
      </c>
      <c r="RMK2">
        <v>0</v>
      </c>
      <c r="RML2">
        <v>0</v>
      </c>
      <c r="RMM2">
        <v>0</v>
      </c>
      <c r="RMN2">
        <v>0</v>
      </c>
      <c r="RMO2">
        <v>0</v>
      </c>
      <c r="RMP2">
        <v>0</v>
      </c>
      <c r="RMQ2">
        <v>0</v>
      </c>
      <c r="RMR2">
        <v>0</v>
      </c>
      <c r="RMS2">
        <v>0</v>
      </c>
      <c r="RMT2">
        <v>0</v>
      </c>
      <c r="RMU2">
        <v>0</v>
      </c>
      <c r="RMV2">
        <v>0</v>
      </c>
      <c r="RMW2">
        <v>0</v>
      </c>
      <c r="RMX2">
        <v>0</v>
      </c>
      <c r="RMY2">
        <v>0</v>
      </c>
      <c r="RMZ2">
        <v>0</v>
      </c>
      <c r="RNA2">
        <v>0</v>
      </c>
      <c r="RNB2">
        <v>0</v>
      </c>
      <c r="RNC2">
        <v>0</v>
      </c>
      <c r="RND2">
        <v>0</v>
      </c>
      <c r="RNE2">
        <v>0</v>
      </c>
      <c r="RNF2">
        <v>0</v>
      </c>
      <c r="RNG2">
        <v>0</v>
      </c>
      <c r="RNH2">
        <v>0</v>
      </c>
      <c r="RNI2">
        <v>0</v>
      </c>
      <c r="RNJ2">
        <v>0</v>
      </c>
      <c r="RNK2">
        <v>0</v>
      </c>
      <c r="RNL2">
        <v>0</v>
      </c>
      <c r="RNM2">
        <v>0</v>
      </c>
      <c r="RNN2">
        <v>0</v>
      </c>
      <c r="RNO2">
        <v>0</v>
      </c>
      <c r="RNP2">
        <v>0</v>
      </c>
      <c r="RNQ2">
        <v>0</v>
      </c>
      <c r="RNR2">
        <v>0</v>
      </c>
      <c r="RNS2">
        <v>0</v>
      </c>
      <c r="RNT2">
        <v>0</v>
      </c>
      <c r="RNU2">
        <v>0</v>
      </c>
      <c r="RNV2">
        <v>0</v>
      </c>
      <c r="RNW2">
        <v>0</v>
      </c>
      <c r="RNX2">
        <v>0</v>
      </c>
      <c r="RNY2">
        <v>0</v>
      </c>
      <c r="RNZ2">
        <v>0</v>
      </c>
      <c r="ROA2">
        <v>0</v>
      </c>
      <c r="ROB2">
        <v>0</v>
      </c>
      <c r="ROC2">
        <v>0</v>
      </c>
      <c r="ROD2">
        <v>0</v>
      </c>
      <c r="ROE2">
        <v>0</v>
      </c>
      <c r="ROF2">
        <v>0</v>
      </c>
      <c r="ROG2">
        <v>0</v>
      </c>
      <c r="ROH2">
        <v>0</v>
      </c>
      <c r="ROI2">
        <v>0</v>
      </c>
      <c r="ROJ2">
        <v>0</v>
      </c>
      <c r="ROK2">
        <v>0</v>
      </c>
      <c r="ROL2">
        <v>0</v>
      </c>
      <c r="ROM2">
        <v>0</v>
      </c>
      <c r="RON2">
        <v>0</v>
      </c>
      <c r="ROO2">
        <v>0</v>
      </c>
      <c r="ROP2">
        <v>0</v>
      </c>
      <c r="ROQ2">
        <v>0</v>
      </c>
      <c r="ROR2">
        <v>0</v>
      </c>
      <c r="ROS2">
        <v>0</v>
      </c>
      <c r="ROT2">
        <v>0</v>
      </c>
      <c r="ROU2">
        <v>0</v>
      </c>
      <c r="ROV2">
        <v>0</v>
      </c>
      <c r="ROW2">
        <v>0</v>
      </c>
      <c r="ROX2">
        <v>0</v>
      </c>
      <c r="ROY2">
        <v>0</v>
      </c>
      <c r="ROZ2">
        <v>0</v>
      </c>
      <c r="RPA2">
        <v>0</v>
      </c>
      <c r="RPB2">
        <v>0</v>
      </c>
      <c r="RPC2">
        <v>0</v>
      </c>
      <c r="RPD2">
        <v>0</v>
      </c>
      <c r="RPE2">
        <v>0</v>
      </c>
      <c r="RPF2">
        <v>0</v>
      </c>
      <c r="RPG2">
        <v>0</v>
      </c>
      <c r="RPH2">
        <v>0</v>
      </c>
      <c r="RPI2">
        <v>0</v>
      </c>
      <c r="RPJ2">
        <v>0</v>
      </c>
      <c r="RPK2">
        <v>0</v>
      </c>
      <c r="RPL2">
        <v>0</v>
      </c>
      <c r="RPM2">
        <v>0</v>
      </c>
      <c r="RPN2">
        <v>0</v>
      </c>
      <c r="RPO2">
        <v>0</v>
      </c>
      <c r="RPP2">
        <v>0</v>
      </c>
      <c r="RPQ2">
        <v>0</v>
      </c>
      <c r="RPR2">
        <v>0</v>
      </c>
      <c r="RPS2">
        <v>0</v>
      </c>
      <c r="RPT2">
        <v>0</v>
      </c>
      <c r="RPU2">
        <v>0</v>
      </c>
      <c r="RPV2">
        <v>0</v>
      </c>
      <c r="RPW2">
        <v>0</v>
      </c>
      <c r="RPX2">
        <v>0</v>
      </c>
      <c r="RPY2">
        <v>0</v>
      </c>
      <c r="RPZ2">
        <v>0</v>
      </c>
      <c r="RQA2">
        <v>0</v>
      </c>
      <c r="RQB2">
        <v>0</v>
      </c>
      <c r="RQC2">
        <v>0</v>
      </c>
      <c r="RQD2">
        <v>0</v>
      </c>
      <c r="RQE2">
        <v>0</v>
      </c>
      <c r="RQF2">
        <v>0</v>
      </c>
      <c r="RQG2">
        <v>0</v>
      </c>
      <c r="RQH2">
        <v>0</v>
      </c>
      <c r="RQI2">
        <v>0</v>
      </c>
      <c r="RQJ2">
        <v>0</v>
      </c>
      <c r="RQK2">
        <v>0</v>
      </c>
      <c r="RQL2">
        <v>0</v>
      </c>
      <c r="RQM2">
        <v>0</v>
      </c>
      <c r="RQN2">
        <v>0</v>
      </c>
      <c r="RQO2">
        <v>0</v>
      </c>
      <c r="RQP2">
        <v>0</v>
      </c>
      <c r="RQQ2">
        <v>0</v>
      </c>
      <c r="RQR2">
        <v>0</v>
      </c>
      <c r="RQS2">
        <v>0</v>
      </c>
      <c r="RQT2">
        <v>0</v>
      </c>
      <c r="RQU2">
        <v>0</v>
      </c>
      <c r="RQV2">
        <v>0</v>
      </c>
      <c r="RQW2">
        <v>0</v>
      </c>
      <c r="RQX2">
        <v>0</v>
      </c>
      <c r="RQY2">
        <v>0</v>
      </c>
      <c r="RQZ2">
        <v>0</v>
      </c>
      <c r="RRA2">
        <v>0</v>
      </c>
      <c r="RRB2">
        <v>0</v>
      </c>
      <c r="RRC2">
        <v>0</v>
      </c>
      <c r="RRD2">
        <v>0</v>
      </c>
      <c r="RRE2">
        <v>0</v>
      </c>
      <c r="RRF2">
        <v>0</v>
      </c>
      <c r="RRG2">
        <v>0</v>
      </c>
      <c r="RRH2">
        <v>0</v>
      </c>
      <c r="RRI2">
        <v>0</v>
      </c>
      <c r="RRJ2">
        <v>0</v>
      </c>
      <c r="RRK2">
        <v>0</v>
      </c>
      <c r="RRL2">
        <v>0</v>
      </c>
      <c r="RRM2">
        <v>0</v>
      </c>
      <c r="RRN2">
        <v>0</v>
      </c>
      <c r="RRO2">
        <v>0</v>
      </c>
      <c r="RRP2">
        <v>0</v>
      </c>
      <c r="RRQ2">
        <v>0</v>
      </c>
      <c r="RRR2">
        <v>0</v>
      </c>
      <c r="RRS2">
        <v>0</v>
      </c>
      <c r="RRT2">
        <v>0</v>
      </c>
      <c r="RRU2">
        <v>0</v>
      </c>
      <c r="RRV2">
        <v>0</v>
      </c>
      <c r="RRW2">
        <v>0</v>
      </c>
      <c r="RRX2">
        <v>0</v>
      </c>
      <c r="RRY2">
        <v>0</v>
      </c>
      <c r="RRZ2">
        <v>0</v>
      </c>
      <c r="RSA2">
        <v>0</v>
      </c>
      <c r="RSB2">
        <v>0</v>
      </c>
      <c r="RSC2">
        <v>0</v>
      </c>
      <c r="RSD2">
        <v>0</v>
      </c>
      <c r="RSE2">
        <v>0</v>
      </c>
      <c r="RSF2">
        <v>0</v>
      </c>
      <c r="RSG2">
        <v>0</v>
      </c>
      <c r="RSH2">
        <v>0</v>
      </c>
      <c r="RSI2">
        <v>0</v>
      </c>
      <c r="RSJ2">
        <v>0</v>
      </c>
      <c r="RSK2">
        <v>0</v>
      </c>
      <c r="RSL2">
        <v>0</v>
      </c>
      <c r="RSM2">
        <v>0</v>
      </c>
      <c r="RSN2">
        <v>0</v>
      </c>
      <c r="RSO2">
        <v>0</v>
      </c>
      <c r="RSP2">
        <v>0</v>
      </c>
      <c r="RSQ2">
        <v>0</v>
      </c>
      <c r="RSR2">
        <v>0</v>
      </c>
      <c r="RSS2">
        <v>0</v>
      </c>
      <c r="RST2">
        <v>0</v>
      </c>
      <c r="RSU2">
        <v>0</v>
      </c>
      <c r="RSV2">
        <v>0</v>
      </c>
      <c r="RSW2">
        <v>0</v>
      </c>
      <c r="RSX2">
        <v>0</v>
      </c>
      <c r="RSY2">
        <v>0</v>
      </c>
      <c r="RSZ2">
        <v>0</v>
      </c>
      <c r="RTA2">
        <v>0</v>
      </c>
      <c r="RTB2">
        <v>0</v>
      </c>
      <c r="RTC2">
        <v>0</v>
      </c>
      <c r="RTD2">
        <v>0</v>
      </c>
      <c r="RTE2">
        <v>0</v>
      </c>
      <c r="RTF2">
        <v>0</v>
      </c>
      <c r="RTG2">
        <v>0</v>
      </c>
      <c r="RTH2">
        <v>0</v>
      </c>
      <c r="RTI2">
        <v>0</v>
      </c>
      <c r="RTJ2">
        <v>0</v>
      </c>
      <c r="RTK2">
        <v>0</v>
      </c>
      <c r="RTL2">
        <v>0</v>
      </c>
      <c r="RTM2">
        <v>0</v>
      </c>
      <c r="RTN2">
        <v>0</v>
      </c>
      <c r="RTO2">
        <v>0</v>
      </c>
      <c r="RTP2">
        <v>0</v>
      </c>
      <c r="RTQ2">
        <v>0</v>
      </c>
      <c r="RTR2">
        <v>0</v>
      </c>
      <c r="RTS2">
        <v>0</v>
      </c>
      <c r="RTT2">
        <v>0</v>
      </c>
      <c r="RTU2">
        <v>0</v>
      </c>
      <c r="RTV2">
        <v>0</v>
      </c>
      <c r="RTW2">
        <v>0</v>
      </c>
      <c r="RTX2">
        <v>0</v>
      </c>
      <c r="RTY2">
        <v>0</v>
      </c>
      <c r="RTZ2">
        <v>0</v>
      </c>
      <c r="RUA2">
        <v>0</v>
      </c>
      <c r="RUB2">
        <v>0</v>
      </c>
      <c r="RUC2">
        <v>0</v>
      </c>
      <c r="RUD2">
        <v>0</v>
      </c>
      <c r="RUE2">
        <v>0</v>
      </c>
      <c r="RUF2">
        <v>0</v>
      </c>
      <c r="RUG2">
        <v>0</v>
      </c>
      <c r="RUH2">
        <v>0</v>
      </c>
      <c r="RUI2">
        <v>0</v>
      </c>
      <c r="RUJ2">
        <v>0</v>
      </c>
      <c r="RUK2">
        <v>0</v>
      </c>
      <c r="RUL2">
        <v>0</v>
      </c>
      <c r="RUM2">
        <v>0</v>
      </c>
      <c r="RUN2">
        <v>0</v>
      </c>
      <c r="RUO2">
        <v>0</v>
      </c>
      <c r="RUP2">
        <v>0</v>
      </c>
      <c r="RUQ2">
        <v>0</v>
      </c>
      <c r="RUR2">
        <v>0</v>
      </c>
      <c r="RUS2">
        <v>0</v>
      </c>
      <c r="RUT2">
        <v>0</v>
      </c>
      <c r="RUU2">
        <v>0</v>
      </c>
      <c r="RUV2">
        <v>0</v>
      </c>
      <c r="RUW2">
        <v>0</v>
      </c>
      <c r="RUX2">
        <v>0</v>
      </c>
      <c r="RUY2">
        <v>0</v>
      </c>
      <c r="RUZ2">
        <v>0</v>
      </c>
      <c r="RVA2">
        <v>0</v>
      </c>
      <c r="RVB2">
        <v>0</v>
      </c>
      <c r="RVC2">
        <v>0</v>
      </c>
      <c r="RVD2">
        <v>0</v>
      </c>
      <c r="RVE2">
        <v>0</v>
      </c>
      <c r="RVF2">
        <v>0</v>
      </c>
      <c r="RVG2">
        <v>0</v>
      </c>
      <c r="RVH2">
        <v>0</v>
      </c>
      <c r="RVI2">
        <v>0</v>
      </c>
      <c r="RVJ2">
        <v>0</v>
      </c>
      <c r="RVK2">
        <v>0</v>
      </c>
      <c r="RVL2">
        <v>0</v>
      </c>
      <c r="RVM2">
        <v>0</v>
      </c>
      <c r="RVN2">
        <v>0</v>
      </c>
      <c r="RVO2">
        <v>0</v>
      </c>
      <c r="RVP2">
        <v>0</v>
      </c>
      <c r="RVQ2">
        <v>0</v>
      </c>
      <c r="RVR2">
        <v>0</v>
      </c>
      <c r="RVS2">
        <v>0</v>
      </c>
      <c r="RVT2">
        <v>0</v>
      </c>
      <c r="RVU2">
        <v>0</v>
      </c>
      <c r="RVV2">
        <v>0</v>
      </c>
      <c r="RVW2">
        <v>0</v>
      </c>
      <c r="RVX2">
        <v>0</v>
      </c>
      <c r="RVY2">
        <v>0</v>
      </c>
      <c r="RVZ2">
        <v>0</v>
      </c>
      <c r="RWA2">
        <v>0</v>
      </c>
      <c r="RWB2">
        <v>0</v>
      </c>
      <c r="RWC2">
        <v>0</v>
      </c>
      <c r="RWD2">
        <v>0</v>
      </c>
      <c r="RWE2">
        <v>0</v>
      </c>
      <c r="RWF2">
        <v>0</v>
      </c>
      <c r="RWG2">
        <v>0</v>
      </c>
      <c r="RWH2">
        <v>0</v>
      </c>
      <c r="RWI2">
        <v>0</v>
      </c>
      <c r="RWJ2">
        <v>0</v>
      </c>
      <c r="RWK2">
        <v>0</v>
      </c>
      <c r="RWL2">
        <v>0</v>
      </c>
      <c r="RWM2">
        <v>0</v>
      </c>
      <c r="RWN2">
        <v>0</v>
      </c>
      <c r="RWO2">
        <v>0</v>
      </c>
      <c r="RWP2">
        <v>0</v>
      </c>
      <c r="RWQ2">
        <v>0</v>
      </c>
      <c r="RWR2">
        <v>0</v>
      </c>
      <c r="RWS2">
        <v>0</v>
      </c>
      <c r="RWT2">
        <v>0</v>
      </c>
      <c r="RWU2">
        <v>0</v>
      </c>
      <c r="RWV2">
        <v>0</v>
      </c>
      <c r="RWW2">
        <v>0</v>
      </c>
      <c r="RWX2">
        <v>0</v>
      </c>
      <c r="RWY2">
        <v>0</v>
      </c>
      <c r="RWZ2">
        <v>0</v>
      </c>
      <c r="RXA2">
        <v>0</v>
      </c>
      <c r="RXB2">
        <v>0</v>
      </c>
      <c r="RXC2">
        <v>0</v>
      </c>
      <c r="RXD2">
        <v>0</v>
      </c>
      <c r="RXE2">
        <v>0</v>
      </c>
      <c r="RXF2">
        <v>0</v>
      </c>
      <c r="RXG2">
        <v>0</v>
      </c>
      <c r="RXH2">
        <v>0</v>
      </c>
      <c r="RXI2">
        <v>0</v>
      </c>
      <c r="RXJ2">
        <v>0</v>
      </c>
      <c r="RXK2">
        <v>0</v>
      </c>
      <c r="RXL2">
        <v>0</v>
      </c>
      <c r="RXM2">
        <v>0</v>
      </c>
      <c r="RXN2">
        <v>0</v>
      </c>
      <c r="RXO2">
        <v>0</v>
      </c>
      <c r="RXP2">
        <v>0</v>
      </c>
      <c r="RXQ2">
        <v>0</v>
      </c>
      <c r="RXR2">
        <v>0</v>
      </c>
      <c r="RXS2">
        <v>0</v>
      </c>
      <c r="RXT2">
        <v>0</v>
      </c>
      <c r="RXU2">
        <v>0</v>
      </c>
      <c r="RXV2">
        <v>0</v>
      </c>
      <c r="RXW2">
        <v>0</v>
      </c>
      <c r="RXX2">
        <v>0</v>
      </c>
      <c r="RXY2">
        <v>0</v>
      </c>
      <c r="RXZ2">
        <v>0</v>
      </c>
      <c r="RYA2">
        <v>0</v>
      </c>
      <c r="RYB2">
        <v>0</v>
      </c>
      <c r="RYC2">
        <v>0</v>
      </c>
      <c r="RYD2">
        <v>0</v>
      </c>
      <c r="RYE2">
        <v>0</v>
      </c>
      <c r="RYF2">
        <v>0</v>
      </c>
      <c r="RYG2">
        <v>0</v>
      </c>
      <c r="RYH2">
        <v>0</v>
      </c>
      <c r="RYI2">
        <v>0</v>
      </c>
      <c r="RYJ2">
        <v>0</v>
      </c>
      <c r="RYK2">
        <v>0</v>
      </c>
      <c r="RYL2">
        <v>0</v>
      </c>
      <c r="RYM2">
        <v>0</v>
      </c>
      <c r="RYN2">
        <v>0</v>
      </c>
      <c r="RYO2">
        <v>0</v>
      </c>
      <c r="RYP2">
        <v>0</v>
      </c>
      <c r="RYQ2">
        <v>0</v>
      </c>
      <c r="RYR2">
        <v>0</v>
      </c>
      <c r="RYS2">
        <v>0</v>
      </c>
      <c r="RYT2">
        <v>0</v>
      </c>
      <c r="RYU2">
        <v>0</v>
      </c>
      <c r="RYV2">
        <v>0</v>
      </c>
      <c r="RYW2">
        <v>0</v>
      </c>
      <c r="RYX2">
        <v>0</v>
      </c>
      <c r="RYY2">
        <v>0</v>
      </c>
      <c r="RYZ2">
        <v>0</v>
      </c>
      <c r="RZA2">
        <v>0</v>
      </c>
      <c r="RZB2">
        <v>0</v>
      </c>
      <c r="RZC2">
        <v>0</v>
      </c>
      <c r="RZD2">
        <v>0</v>
      </c>
      <c r="RZE2">
        <v>0</v>
      </c>
      <c r="RZF2">
        <v>0</v>
      </c>
      <c r="RZG2">
        <v>0</v>
      </c>
      <c r="RZH2">
        <v>0</v>
      </c>
      <c r="RZI2">
        <v>0</v>
      </c>
      <c r="RZJ2">
        <v>0</v>
      </c>
      <c r="RZK2">
        <v>0</v>
      </c>
      <c r="RZL2">
        <v>0</v>
      </c>
      <c r="RZM2">
        <v>0</v>
      </c>
      <c r="RZN2">
        <v>0</v>
      </c>
      <c r="RZO2">
        <v>0</v>
      </c>
      <c r="RZP2">
        <v>0</v>
      </c>
      <c r="RZQ2">
        <v>0</v>
      </c>
      <c r="RZR2">
        <v>0</v>
      </c>
      <c r="RZS2">
        <v>0</v>
      </c>
      <c r="RZT2">
        <v>0</v>
      </c>
      <c r="RZU2">
        <v>0</v>
      </c>
      <c r="RZV2">
        <v>0</v>
      </c>
      <c r="RZW2">
        <v>0</v>
      </c>
      <c r="RZX2">
        <v>0</v>
      </c>
      <c r="RZY2">
        <v>0</v>
      </c>
      <c r="RZZ2">
        <v>0</v>
      </c>
      <c r="SAA2">
        <v>0</v>
      </c>
      <c r="SAB2">
        <v>0</v>
      </c>
      <c r="SAC2">
        <v>0</v>
      </c>
      <c r="SAD2">
        <v>0</v>
      </c>
      <c r="SAE2">
        <v>0</v>
      </c>
      <c r="SAF2">
        <v>0</v>
      </c>
      <c r="SAG2">
        <v>0</v>
      </c>
      <c r="SAH2">
        <v>0</v>
      </c>
      <c r="SAI2">
        <v>0</v>
      </c>
      <c r="SAJ2">
        <v>0</v>
      </c>
      <c r="SAK2">
        <v>0</v>
      </c>
      <c r="SAL2">
        <v>0</v>
      </c>
      <c r="SAM2">
        <v>0</v>
      </c>
      <c r="SAN2">
        <v>0</v>
      </c>
      <c r="SAO2">
        <v>0</v>
      </c>
      <c r="SAP2">
        <v>0</v>
      </c>
      <c r="SAQ2">
        <v>0</v>
      </c>
      <c r="SAR2">
        <v>0</v>
      </c>
      <c r="SAS2">
        <v>0</v>
      </c>
      <c r="SAT2">
        <v>0</v>
      </c>
      <c r="SAU2">
        <v>0</v>
      </c>
      <c r="SAV2">
        <v>0</v>
      </c>
      <c r="SAW2">
        <v>0</v>
      </c>
      <c r="SAX2">
        <v>0</v>
      </c>
      <c r="SAY2">
        <v>0</v>
      </c>
      <c r="SAZ2">
        <v>0</v>
      </c>
      <c r="SBA2">
        <v>0</v>
      </c>
      <c r="SBB2">
        <v>0</v>
      </c>
      <c r="SBC2">
        <v>0</v>
      </c>
      <c r="SBD2">
        <v>0</v>
      </c>
      <c r="SBE2">
        <v>0</v>
      </c>
      <c r="SBF2">
        <v>0</v>
      </c>
      <c r="SBG2">
        <v>0</v>
      </c>
      <c r="SBH2">
        <v>0</v>
      </c>
      <c r="SBI2">
        <v>0</v>
      </c>
      <c r="SBJ2">
        <v>0</v>
      </c>
      <c r="SBK2">
        <v>0</v>
      </c>
      <c r="SBL2">
        <v>0</v>
      </c>
      <c r="SBM2">
        <v>0</v>
      </c>
      <c r="SBN2">
        <v>0</v>
      </c>
      <c r="SBO2">
        <v>0</v>
      </c>
      <c r="SBP2">
        <v>0</v>
      </c>
      <c r="SBQ2">
        <v>0</v>
      </c>
      <c r="SBR2">
        <v>0</v>
      </c>
      <c r="SBS2">
        <v>0</v>
      </c>
      <c r="SBT2">
        <v>0</v>
      </c>
      <c r="SBU2">
        <v>0</v>
      </c>
      <c r="SBV2">
        <v>0</v>
      </c>
      <c r="SBW2">
        <v>0</v>
      </c>
      <c r="SBX2">
        <v>0</v>
      </c>
      <c r="SBY2">
        <v>0</v>
      </c>
      <c r="SBZ2">
        <v>0</v>
      </c>
      <c r="SCA2">
        <v>0</v>
      </c>
      <c r="SCB2">
        <v>0</v>
      </c>
      <c r="SCC2">
        <v>0</v>
      </c>
      <c r="SCD2">
        <v>0</v>
      </c>
      <c r="SCE2">
        <v>0</v>
      </c>
      <c r="SCF2">
        <v>0</v>
      </c>
      <c r="SCG2">
        <v>0</v>
      </c>
      <c r="SCH2">
        <v>0</v>
      </c>
      <c r="SCI2">
        <v>0</v>
      </c>
      <c r="SCJ2">
        <v>0</v>
      </c>
      <c r="SCK2">
        <v>0</v>
      </c>
      <c r="SCL2">
        <v>0</v>
      </c>
      <c r="SCM2">
        <v>0</v>
      </c>
      <c r="SCN2">
        <v>0</v>
      </c>
      <c r="SCO2">
        <v>0</v>
      </c>
      <c r="SCP2">
        <v>0</v>
      </c>
      <c r="SCQ2">
        <v>0</v>
      </c>
      <c r="SCR2">
        <v>0</v>
      </c>
      <c r="SCS2">
        <v>0</v>
      </c>
      <c r="SCT2">
        <v>0</v>
      </c>
      <c r="SCU2">
        <v>0</v>
      </c>
      <c r="SCV2">
        <v>0</v>
      </c>
      <c r="SCW2">
        <v>0</v>
      </c>
      <c r="SCX2">
        <v>0</v>
      </c>
      <c r="SCY2">
        <v>0</v>
      </c>
      <c r="SCZ2">
        <v>0</v>
      </c>
      <c r="SDA2">
        <v>0</v>
      </c>
      <c r="SDB2">
        <v>0</v>
      </c>
      <c r="SDC2">
        <v>0</v>
      </c>
      <c r="SDD2">
        <v>0</v>
      </c>
      <c r="SDE2">
        <v>0</v>
      </c>
      <c r="SDF2">
        <v>0</v>
      </c>
      <c r="SDG2">
        <v>0</v>
      </c>
      <c r="SDH2">
        <v>0</v>
      </c>
      <c r="SDI2">
        <v>0</v>
      </c>
      <c r="SDJ2">
        <v>0</v>
      </c>
      <c r="SDK2">
        <v>0</v>
      </c>
      <c r="SDL2">
        <v>0</v>
      </c>
      <c r="SDM2">
        <v>0</v>
      </c>
      <c r="SDN2">
        <v>0</v>
      </c>
      <c r="SDO2">
        <v>0</v>
      </c>
      <c r="SDP2">
        <v>0</v>
      </c>
      <c r="SDQ2">
        <v>0</v>
      </c>
      <c r="SDR2">
        <v>0</v>
      </c>
      <c r="SDS2">
        <v>0</v>
      </c>
      <c r="SDT2">
        <v>0</v>
      </c>
      <c r="SDU2">
        <v>0</v>
      </c>
      <c r="SDV2">
        <v>0</v>
      </c>
      <c r="SDW2">
        <v>0</v>
      </c>
      <c r="SDX2">
        <v>0</v>
      </c>
      <c r="SDY2">
        <v>0</v>
      </c>
      <c r="SDZ2">
        <v>0</v>
      </c>
      <c r="SEA2">
        <v>0</v>
      </c>
      <c r="SEB2">
        <v>0</v>
      </c>
      <c r="SEC2">
        <v>0</v>
      </c>
      <c r="SED2">
        <v>0</v>
      </c>
      <c r="SEE2">
        <v>0</v>
      </c>
      <c r="SEF2">
        <v>0</v>
      </c>
      <c r="SEG2">
        <v>0</v>
      </c>
      <c r="SEH2">
        <v>0</v>
      </c>
      <c r="SEI2">
        <v>0</v>
      </c>
      <c r="SEJ2">
        <v>0</v>
      </c>
      <c r="SEK2">
        <v>0</v>
      </c>
      <c r="SEL2">
        <v>0</v>
      </c>
      <c r="SEM2">
        <v>0</v>
      </c>
      <c r="SEN2">
        <v>0</v>
      </c>
      <c r="SEO2">
        <v>0</v>
      </c>
      <c r="SEP2">
        <v>0</v>
      </c>
      <c r="SEQ2">
        <v>0</v>
      </c>
      <c r="SER2">
        <v>0</v>
      </c>
      <c r="SES2">
        <v>0</v>
      </c>
      <c r="SET2">
        <v>0</v>
      </c>
      <c r="SEU2">
        <v>0</v>
      </c>
      <c r="SEV2">
        <v>0</v>
      </c>
      <c r="SEW2">
        <v>0</v>
      </c>
      <c r="SEX2">
        <v>0</v>
      </c>
      <c r="SEY2">
        <v>0</v>
      </c>
      <c r="SEZ2">
        <v>0</v>
      </c>
      <c r="SFA2">
        <v>0</v>
      </c>
      <c r="SFB2">
        <v>0</v>
      </c>
      <c r="SFC2">
        <v>0</v>
      </c>
      <c r="SFD2">
        <v>0</v>
      </c>
      <c r="SFE2">
        <v>0</v>
      </c>
      <c r="SFF2">
        <v>0</v>
      </c>
      <c r="SFG2">
        <v>0</v>
      </c>
      <c r="SFH2">
        <v>0</v>
      </c>
      <c r="SFI2">
        <v>0</v>
      </c>
      <c r="SFJ2">
        <v>0</v>
      </c>
      <c r="SFK2">
        <v>0</v>
      </c>
      <c r="SFL2">
        <v>0</v>
      </c>
      <c r="SFM2">
        <v>0</v>
      </c>
      <c r="SFN2">
        <v>0</v>
      </c>
      <c r="SFO2">
        <v>0</v>
      </c>
      <c r="SFP2">
        <v>0</v>
      </c>
      <c r="SFQ2">
        <v>0</v>
      </c>
      <c r="SFR2">
        <v>0</v>
      </c>
      <c r="SFS2">
        <v>0</v>
      </c>
      <c r="SFT2">
        <v>0</v>
      </c>
      <c r="SFU2">
        <v>0</v>
      </c>
      <c r="SFV2">
        <v>0</v>
      </c>
      <c r="SFW2">
        <v>0</v>
      </c>
      <c r="SFX2">
        <v>0</v>
      </c>
      <c r="SFY2">
        <v>0</v>
      </c>
      <c r="SFZ2">
        <v>0</v>
      </c>
      <c r="SGA2">
        <v>0</v>
      </c>
      <c r="SGB2">
        <v>0</v>
      </c>
      <c r="SGC2">
        <v>0</v>
      </c>
      <c r="SGD2">
        <v>0</v>
      </c>
      <c r="SGE2">
        <v>0</v>
      </c>
      <c r="SGF2">
        <v>0</v>
      </c>
      <c r="SGG2">
        <v>0</v>
      </c>
      <c r="SGH2">
        <v>0</v>
      </c>
      <c r="SGI2">
        <v>0</v>
      </c>
      <c r="SGJ2">
        <v>0</v>
      </c>
      <c r="SGK2">
        <v>0</v>
      </c>
      <c r="SGL2">
        <v>0</v>
      </c>
      <c r="SGM2">
        <v>0</v>
      </c>
      <c r="SGN2">
        <v>0</v>
      </c>
      <c r="SGO2">
        <v>0</v>
      </c>
      <c r="SGP2">
        <v>0</v>
      </c>
      <c r="SGQ2">
        <v>0</v>
      </c>
      <c r="SGR2">
        <v>0</v>
      </c>
      <c r="SGS2">
        <v>0</v>
      </c>
      <c r="SGT2">
        <v>0</v>
      </c>
      <c r="SGU2">
        <v>0</v>
      </c>
      <c r="SGV2">
        <v>0</v>
      </c>
      <c r="SGW2">
        <v>0</v>
      </c>
      <c r="SGX2">
        <v>0</v>
      </c>
      <c r="SGY2">
        <v>0</v>
      </c>
      <c r="SGZ2">
        <v>0</v>
      </c>
      <c r="SHA2">
        <v>0</v>
      </c>
      <c r="SHB2">
        <v>0</v>
      </c>
      <c r="SHC2">
        <v>0</v>
      </c>
      <c r="SHD2">
        <v>0</v>
      </c>
      <c r="SHE2">
        <v>0</v>
      </c>
      <c r="SHF2">
        <v>0</v>
      </c>
      <c r="SHG2">
        <v>0</v>
      </c>
      <c r="SHH2">
        <v>0</v>
      </c>
      <c r="SHI2">
        <v>0</v>
      </c>
      <c r="SHJ2">
        <v>0</v>
      </c>
      <c r="SHK2">
        <v>0</v>
      </c>
      <c r="SHL2">
        <v>0</v>
      </c>
      <c r="SHM2">
        <v>0</v>
      </c>
      <c r="SHN2">
        <v>0</v>
      </c>
      <c r="SHO2">
        <v>0</v>
      </c>
      <c r="SHP2">
        <v>0</v>
      </c>
      <c r="SHQ2">
        <v>0</v>
      </c>
      <c r="SHR2">
        <v>0</v>
      </c>
      <c r="SHS2">
        <v>0</v>
      </c>
      <c r="SHT2">
        <v>0</v>
      </c>
      <c r="SHU2">
        <v>0</v>
      </c>
      <c r="SHV2">
        <v>0</v>
      </c>
      <c r="SHW2">
        <v>0</v>
      </c>
      <c r="SHX2">
        <v>0</v>
      </c>
      <c r="SHY2">
        <v>0</v>
      </c>
      <c r="SHZ2">
        <v>0</v>
      </c>
      <c r="SIA2">
        <v>0</v>
      </c>
      <c r="SIB2">
        <v>0</v>
      </c>
      <c r="SIC2">
        <v>0</v>
      </c>
      <c r="SID2">
        <v>0</v>
      </c>
      <c r="SIE2">
        <v>0</v>
      </c>
      <c r="SIF2">
        <v>0</v>
      </c>
      <c r="SIG2">
        <v>0</v>
      </c>
      <c r="SIH2">
        <v>0</v>
      </c>
      <c r="SII2">
        <v>0</v>
      </c>
      <c r="SIJ2">
        <v>0</v>
      </c>
      <c r="SIK2">
        <v>0</v>
      </c>
      <c r="SIL2">
        <v>0</v>
      </c>
      <c r="SIM2">
        <v>0</v>
      </c>
      <c r="SIN2">
        <v>0</v>
      </c>
      <c r="SIO2">
        <v>0</v>
      </c>
      <c r="SIP2">
        <v>0</v>
      </c>
      <c r="SIQ2">
        <v>0</v>
      </c>
      <c r="SIR2">
        <v>0</v>
      </c>
      <c r="SIS2">
        <v>0</v>
      </c>
      <c r="SIT2">
        <v>0</v>
      </c>
      <c r="SIU2">
        <v>0</v>
      </c>
      <c r="SIV2">
        <v>0</v>
      </c>
      <c r="SIW2">
        <v>0</v>
      </c>
      <c r="SIX2">
        <v>0</v>
      </c>
      <c r="SIY2">
        <v>0</v>
      </c>
      <c r="SIZ2">
        <v>0</v>
      </c>
      <c r="SJA2">
        <v>0</v>
      </c>
      <c r="SJB2">
        <v>0</v>
      </c>
      <c r="SJC2">
        <v>0</v>
      </c>
      <c r="SJD2">
        <v>0</v>
      </c>
      <c r="SJE2">
        <v>0</v>
      </c>
      <c r="SJF2">
        <v>0</v>
      </c>
      <c r="SJG2">
        <v>0</v>
      </c>
      <c r="SJH2">
        <v>0</v>
      </c>
      <c r="SJI2">
        <v>0</v>
      </c>
      <c r="SJJ2">
        <v>0</v>
      </c>
      <c r="SJK2">
        <v>0</v>
      </c>
      <c r="SJL2">
        <v>0</v>
      </c>
      <c r="SJM2">
        <v>0</v>
      </c>
      <c r="SJN2">
        <v>0</v>
      </c>
      <c r="SJO2">
        <v>0</v>
      </c>
      <c r="SJP2">
        <v>0</v>
      </c>
      <c r="SJQ2">
        <v>0</v>
      </c>
      <c r="SJR2">
        <v>0</v>
      </c>
      <c r="SJS2">
        <v>0</v>
      </c>
      <c r="SJT2">
        <v>0</v>
      </c>
      <c r="SJU2">
        <v>0</v>
      </c>
      <c r="SJV2">
        <v>0</v>
      </c>
      <c r="SJW2">
        <v>0</v>
      </c>
      <c r="SJX2">
        <v>0</v>
      </c>
      <c r="SJY2">
        <v>0</v>
      </c>
      <c r="SJZ2">
        <v>0</v>
      </c>
      <c r="SKA2">
        <v>0</v>
      </c>
      <c r="SKB2">
        <v>0</v>
      </c>
      <c r="SKC2">
        <v>0</v>
      </c>
      <c r="SKD2">
        <v>0</v>
      </c>
      <c r="SKE2">
        <v>0</v>
      </c>
      <c r="SKF2">
        <v>0</v>
      </c>
      <c r="SKG2">
        <v>0</v>
      </c>
      <c r="SKH2">
        <v>0</v>
      </c>
      <c r="SKI2">
        <v>0</v>
      </c>
      <c r="SKJ2">
        <v>0</v>
      </c>
      <c r="SKK2">
        <v>0</v>
      </c>
      <c r="SKL2">
        <v>0</v>
      </c>
      <c r="SKM2">
        <v>0</v>
      </c>
      <c r="SKN2">
        <v>0</v>
      </c>
      <c r="SKO2">
        <v>0</v>
      </c>
      <c r="SKP2">
        <v>0</v>
      </c>
      <c r="SKQ2">
        <v>0</v>
      </c>
      <c r="SKR2">
        <v>0</v>
      </c>
      <c r="SKS2">
        <v>0</v>
      </c>
      <c r="SKT2">
        <v>0</v>
      </c>
      <c r="SKU2">
        <v>0</v>
      </c>
      <c r="SKV2">
        <v>0</v>
      </c>
      <c r="SKW2">
        <v>0</v>
      </c>
      <c r="SKX2">
        <v>0</v>
      </c>
      <c r="SKY2">
        <v>0</v>
      </c>
      <c r="SKZ2">
        <v>0</v>
      </c>
      <c r="SLA2">
        <v>0</v>
      </c>
      <c r="SLB2">
        <v>0</v>
      </c>
      <c r="SLC2">
        <v>0</v>
      </c>
      <c r="SLD2">
        <v>0</v>
      </c>
      <c r="SLE2">
        <v>0</v>
      </c>
      <c r="SLF2">
        <v>0</v>
      </c>
      <c r="SLG2">
        <v>0</v>
      </c>
      <c r="SLH2">
        <v>0</v>
      </c>
      <c r="SLI2">
        <v>0</v>
      </c>
      <c r="SLJ2">
        <v>0</v>
      </c>
      <c r="SLK2">
        <v>0</v>
      </c>
      <c r="SLL2">
        <v>0</v>
      </c>
      <c r="SLM2">
        <v>0</v>
      </c>
      <c r="SLN2">
        <v>0</v>
      </c>
      <c r="SLO2">
        <v>0</v>
      </c>
      <c r="SLP2">
        <v>0</v>
      </c>
      <c r="SLQ2">
        <v>0</v>
      </c>
      <c r="SLR2">
        <v>0</v>
      </c>
      <c r="SLS2">
        <v>0</v>
      </c>
      <c r="SLT2">
        <v>0</v>
      </c>
      <c r="SLU2">
        <v>0</v>
      </c>
      <c r="SLV2">
        <v>0</v>
      </c>
      <c r="SLW2">
        <v>0</v>
      </c>
      <c r="SLX2">
        <v>0</v>
      </c>
      <c r="SLY2">
        <v>0</v>
      </c>
      <c r="SLZ2">
        <v>0</v>
      </c>
      <c r="SMA2">
        <v>0</v>
      </c>
      <c r="SMB2">
        <v>0</v>
      </c>
      <c r="SMC2">
        <v>0</v>
      </c>
      <c r="SMD2">
        <v>0</v>
      </c>
      <c r="SME2">
        <v>0</v>
      </c>
      <c r="SMF2">
        <v>0</v>
      </c>
      <c r="SMG2">
        <v>0</v>
      </c>
      <c r="SMH2">
        <v>0</v>
      </c>
      <c r="SMI2">
        <v>0</v>
      </c>
      <c r="SMJ2">
        <v>0</v>
      </c>
      <c r="SMK2">
        <v>0</v>
      </c>
      <c r="SML2">
        <v>0</v>
      </c>
      <c r="SMM2">
        <v>0</v>
      </c>
      <c r="SMN2">
        <v>0</v>
      </c>
      <c r="SMO2">
        <v>0</v>
      </c>
      <c r="SMP2">
        <v>0</v>
      </c>
      <c r="SMQ2">
        <v>0</v>
      </c>
      <c r="SMR2">
        <v>0</v>
      </c>
      <c r="SMS2">
        <v>0</v>
      </c>
      <c r="SMT2">
        <v>0</v>
      </c>
      <c r="SMU2">
        <v>0</v>
      </c>
      <c r="SMV2">
        <v>0</v>
      </c>
      <c r="SMW2">
        <v>0</v>
      </c>
      <c r="SMX2">
        <v>0</v>
      </c>
      <c r="SMY2">
        <v>0</v>
      </c>
      <c r="SMZ2">
        <v>0</v>
      </c>
      <c r="SNA2">
        <v>0</v>
      </c>
      <c r="SNB2">
        <v>0</v>
      </c>
      <c r="SNC2">
        <v>0</v>
      </c>
      <c r="SND2">
        <v>0</v>
      </c>
      <c r="SNE2">
        <v>0</v>
      </c>
      <c r="SNF2">
        <v>0</v>
      </c>
      <c r="SNG2">
        <v>0</v>
      </c>
      <c r="SNH2">
        <v>0</v>
      </c>
      <c r="SNI2">
        <v>0</v>
      </c>
      <c r="SNJ2">
        <v>0</v>
      </c>
      <c r="SNK2">
        <v>0</v>
      </c>
      <c r="SNL2">
        <v>0</v>
      </c>
      <c r="SNM2">
        <v>0</v>
      </c>
      <c r="SNN2">
        <v>0</v>
      </c>
      <c r="SNO2">
        <v>0</v>
      </c>
      <c r="SNP2">
        <v>0</v>
      </c>
      <c r="SNQ2">
        <v>0</v>
      </c>
      <c r="SNR2">
        <v>0</v>
      </c>
      <c r="SNS2">
        <v>0</v>
      </c>
      <c r="SNT2">
        <v>0</v>
      </c>
      <c r="SNU2">
        <v>0</v>
      </c>
      <c r="SNV2">
        <v>0</v>
      </c>
      <c r="SNW2">
        <v>0</v>
      </c>
      <c r="SNX2">
        <v>0</v>
      </c>
      <c r="SNY2">
        <v>0</v>
      </c>
      <c r="SNZ2">
        <v>0</v>
      </c>
      <c r="SOA2">
        <v>0</v>
      </c>
      <c r="SOB2">
        <v>0</v>
      </c>
      <c r="SOC2">
        <v>0</v>
      </c>
      <c r="SOD2">
        <v>0</v>
      </c>
      <c r="SOE2">
        <v>0</v>
      </c>
      <c r="SOF2">
        <v>0</v>
      </c>
      <c r="SOG2">
        <v>0</v>
      </c>
      <c r="SOH2">
        <v>0</v>
      </c>
      <c r="SOI2">
        <v>0</v>
      </c>
      <c r="SOJ2">
        <v>0</v>
      </c>
      <c r="SOK2">
        <v>0</v>
      </c>
      <c r="SOL2">
        <v>0</v>
      </c>
      <c r="SOM2">
        <v>0</v>
      </c>
      <c r="SON2">
        <v>0</v>
      </c>
      <c r="SOO2">
        <v>0</v>
      </c>
      <c r="SOP2">
        <v>0</v>
      </c>
      <c r="SOQ2">
        <v>0</v>
      </c>
      <c r="SOR2">
        <v>0</v>
      </c>
      <c r="SOS2">
        <v>0</v>
      </c>
      <c r="SOT2">
        <v>0</v>
      </c>
      <c r="SOU2">
        <v>0</v>
      </c>
      <c r="SOV2">
        <v>0</v>
      </c>
      <c r="SOW2">
        <v>0</v>
      </c>
      <c r="SOX2">
        <v>0</v>
      </c>
      <c r="SOY2">
        <v>0</v>
      </c>
      <c r="SOZ2">
        <v>0</v>
      </c>
      <c r="SPA2">
        <v>0</v>
      </c>
      <c r="SPB2">
        <v>0</v>
      </c>
      <c r="SPC2">
        <v>0</v>
      </c>
      <c r="SPD2">
        <v>0</v>
      </c>
      <c r="SPE2">
        <v>0</v>
      </c>
      <c r="SPF2">
        <v>0</v>
      </c>
      <c r="SPG2">
        <v>0</v>
      </c>
      <c r="SPH2">
        <v>0</v>
      </c>
      <c r="SPI2">
        <v>0</v>
      </c>
      <c r="SPJ2">
        <v>0</v>
      </c>
      <c r="SPK2">
        <v>0</v>
      </c>
      <c r="SPL2">
        <v>0</v>
      </c>
      <c r="SPM2">
        <v>0</v>
      </c>
      <c r="SPN2">
        <v>0</v>
      </c>
      <c r="SPO2">
        <v>0</v>
      </c>
      <c r="SPP2">
        <v>0</v>
      </c>
      <c r="SPQ2">
        <v>0</v>
      </c>
      <c r="SPR2">
        <v>0</v>
      </c>
      <c r="SPS2">
        <v>0</v>
      </c>
      <c r="SPT2">
        <v>0</v>
      </c>
      <c r="SPU2">
        <v>0</v>
      </c>
      <c r="SPV2">
        <v>0</v>
      </c>
      <c r="SPW2">
        <v>0</v>
      </c>
      <c r="SPX2">
        <v>0</v>
      </c>
      <c r="SPY2">
        <v>0</v>
      </c>
      <c r="SPZ2">
        <v>0</v>
      </c>
      <c r="SQA2">
        <v>0</v>
      </c>
      <c r="SQB2">
        <v>0</v>
      </c>
      <c r="SQC2">
        <v>0</v>
      </c>
      <c r="SQD2">
        <v>0</v>
      </c>
      <c r="SQE2">
        <v>0</v>
      </c>
      <c r="SQF2">
        <v>0</v>
      </c>
      <c r="SQG2">
        <v>0</v>
      </c>
      <c r="SQH2">
        <v>0</v>
      </c>
      <c r="SQI2">
        <v>0</v>
      </c>
      <c r="SQJ2">
        <v>0</v>
      </c>
      <c r="SQK2">
        <v>0</v>
      </c>
      <c r="SQL2">
        <v>0</v>
      </c>
      <c r="SQM2">
        <v>0</v>
      </c>
      <c r="SQN2">
        <v>0</v>
      </c>
      <c r="SQO2">
        <v>0</v>
      </c>
      <c r="SQP2">
        <v>0</v>
      </c>
      <c r="SQQ2">
        <v>0</v>
      </c>
      <c r="SQR2">
        <v>0</v>
      </c>
      <c r="SQS2">
        <v>0</v>
      </c>
      <c r="SQT2">
        <v>0</v>
      </c>
      <c r="SQU2">
        <v>0</v>
      </c>
      <c r="SQV2">
        <v>0</v>
      </c>
      <c r="SQW2">
        <v>0</v>
      </c>
      <c r="SQX2">
        <v>0</v>
      </c>
      <c r="SQY2">
        <v>0</v>
      </c>
      <c r="SQZ2">
        <v>0</v>
      </c>
      <c r="SRA2">
        <v>0</v>
      </c>
      <c r="SRB2">
        <v>0</v>
      </c>
      <c r="SRC2">
        <v>0</v>
      </c>
      <c r="SRD2">
        <v>0</v>
      </c>
      <c r="SRE2">
        <v>0</v>
      </c>
      <c r="SRF2">
        <v>0</v>
      </c>
      <c r="SRG2">
        <v>0</v>
      </c>
      <c r="SRH2">
        <v>0</v>
      </c>
      <c r="SRI2">
        <v>0</v>
      </c>
      <c r="SRJ2">
        <v>0</v>
      </c>
      <c r="SRK2">
        <v>0</v>
      </c>
      <c r="SRL2">
        <v>0</v>
      </c>
      <c r="SRM2">
        <v>0</v>
      </c>
      <c r="SRN2">
        <v>0</v>
      </c>
      <c r="SRO2">
        <v>0</v>
      </c>
      <c r="SRP2">
        <v>0</v>
      </c>
      <c r="SRQ2">
        <v>0</v>
      </c>
      <c r="SRR2">
        <v>0</v>
      </c>
      <c r="SRS2">
        <v>0</v>
      </c>
      <c r="SRT2">
        <v>0</v>
      </c>
      <c r="SRU2">
        <v>0</v>
      </c>
      <c r="SRV2">
        <v>0</v>
      </c>
      <c r="SRW2">
        <v>0</v>
      </c>
      <c r="SRX2">
        <v>0</v>
      </c>
      <c r="SRY2">
        <v>0</v>
      </c>
      <c r="SRZ2">
        <v>0</v>
      </c>
      <c r="SSA2">
        <v>0</v>
      </c>
      <c r="SSB2">
        <v>0</v>
      </c>
      <c r="SSC2">
        <v>0</v>
      </c>
      <c r="SSD2">
        <v>0</v>
      </c>
      <c r="SSE2">
        <v>0</v>
      </c>
      <c r="SSF2">
        <v>0</v>
      </c>
      <c r="SSG2">
        <v>0</v>
      </c>
      <c r="SSH2">
        <v>0</v>
      </c>
      <c r="SSI2">
        <v>0</v>
      </c>
      <c r="SSJ2">
        <v>0</v>
      </c>
      <c r="SSK2">
        <v>0</v>
      </c>
      <c r="SSL2">
        <v>0</v>
      </c>
      <c r="SSM2">
        <v>0</v>
      </c>
      <c r="SSN2">
        <v>0</v>
      </c>
      <c r="SSO2">
        <v>0</v>
      </c>
      <c r="SSP2">
        <v>0</v>
      </c>
      <c r="SSQ2">
        <v>0</v>
      </c>
      <c r="SSR2">
        <v>0</v>
      </c>
      <c r="SSS2">
        <v>0</v>
      </c>
      <c r="SST2">
        <v>0</v>
      </c>
      <c r="SSU2">
        <v>0</v>
      </c>
      <c r="SSV2">
        <v>0</v>
      </c>
      <c r="SSW2">
        <v>0</v>
      </c>
      <c r="SSX2">
        <v>0</v>
      </c>
      <c r="SSY2">
        <v>0</v>
      </c>
      <c r="SSZ2">
        <v>0</v>
      </c>
      <c r="STA2">
        <v>0</v>
      </c>
      <c r="STB2">
        <v>0</v>
      </c>
      <c r="STC2">
        <v>0</v>
      </c>
      <c r="STD2">
        <v>0</v>
      </c>
      <c r="STE2">
        <v>0</v>
      </c>
      <c r="STF2">
        <v>0</v>
      </c>
      <c r="STG2">
        <v>0</v>
      </c>
      <c r="STH2">
        <v>0</v>
      </c>
      <c r="STI2">
        <v>0</v>
      </c>
      <c r="STJ2">
        <v>0</v>
      </c>
      <c r="STK2">
        <v>0</v>
      </c>
      <c r="STL2">
        <v>0</v>
      </c>
      <c r="STM2">
        <v>0</v>
      </c>
      <c r="STN2">
        <v>0</v>
      </c>
      <c r="STO2">
        <v>0</v>
      </c>
      <c r="STP2">
        <v>0</v>
      </c>
      <c r="STQ2">
        <v>0</v>
      </c>
      <c r="STR2">
        <v>0</v>
      </c>
      <c r="STS2">
        <v>0</v>
      </c>
      <c r="STT2">
        <v>0</v>
      </c>
      <c r="STU2">
        <v>0</v>
      </c>
      <c r="STV2">
        <v>0</v>
      </c>
      <c r="STW2">
        <v>0</v>
      </c>
      <c r="STX2">
        <v>0</v>
      </c>
      <c r="STY2">
        <v>0</v>
      </c>
      <c r="STZ2">
        <v>0</v>
      </c>
      <c r="SUA2">
        <v>0</v>
      </c>
      <c r="SUB2">
        <v>0</v>
      </c>
      <c r="SUC2">
        <v>0</v>
      </c>
      <c r="SUD2">
        <v>0</v>
      </c>
      <c r="SUE2">
        <v>0</v>
      </c>
      <c r="SUF2">
        <v>0</v>
      </c>
      <c r="SUG2">
        <v>0</v>
      </c>
      <c r="SUH2">
        <v>0</v>
      </c>
      <c r="SUI2">
        <v>0</v>
      </c>
      <c r="SUJ2">
        <v>0</v>
      </c>
      <c r="SUK2">
        <v>0</v>
      </c>
      <c r="SUL2">
        <v>0</v>
      </c>
      <c r="SUM2">
        <v>0</v>
      </c>
      <c r="SUN2">
        <v>0</v>
      </c>
      <c r="SUO2">
        <v>0</v>
      </c>
      <c r="SUP2">
        <v>0</v>
      </c>
      <c r="SUQ2">
        <v>0</v>
      </c>
      <c r="SUR2">
        <v>0</v>
      </c>
      <c r="SUS2">
        <v>0</v>
      </c>
      <c r="SUT2">
        <v>0</v>
      </c>
      <c r="SUU2">
        <v>0</v>
      </c>
      <c r="SUV2">
        <v>0</v>
      </c>
      <c r="SUW2">
        <v>0</v>
      </c>
      <c r="SUX2">
        <v>0</v>
      </c>
      <c r="SUY2">
        <v>0</v>
      </c>
      <c r="SUZ2">
        <v>0</v>
      </c>
      <c r="SVA2">
        <v>0</v>
      </c>
      <c r="SVB2">
        <v>0</v>
      </c>
      <c r="SVC2">
        <v>0</v>
      </c>
      <c r="SVD2">
        <v>0</v>
      </c>
      <c r="SVE2">
        <v>0</v>
      </c>
      <c r="SVF2">
        <v>0</v>
      </c>
      <c r="SVG2">
        <v>0</v>
      </c>
      <c r="SVH2">
        <v>0</v>
      </c>
      <c r="SVI2">
        <v>0</v>
      </c>
      <c r="SVJ2">
        <v>0</v>
      </c>
      <c r="SVK2">
        <v>0</v>
      </c>
      <c r="SVL2">
        <v>0</v>
      </c>
      <c r="SVM2">
        <v>0</v>
      </c>
      <c r="SVN2">
        <v>0</v>
      </c>
      <c r="SVO2">
        <v>0</v>
      </c>
      <c r="SVP2">
        <v>0</v>
      </c>
      <c r="SVQ2">
        <v>0</v>
      </c>
      <c r="SVR2">
        <v>0</v>
      </c>
      <c r="SVS2">
        <v>0</v>
      </c>
      <c r="SVT2">
        <v>0</v>
      </c>
      <c r="SVU2">
        <v>0</v>
      </c>
      <c r="SVV2">
        <v>0</v>
      </c>
      <c r="SVW2">
        <v>0</v>
      </c>
      <c r="SVX2">
        <v>0</v>
      </c>
      <c r="SVY2">
        <v>0</v>
      </c>
      <c r="SVZ2">
        <v>0</v>
      </c>
      <c r="SWA2">
        <v>0</v>
      </c>
      <c r="SWB2">
        <v>0</v>
      </c>
      <c r="SWC2">
        <v>0</v>
      </c>
      <c r="SWD2">
        <v>0</v>
      </c>
      <c r="SWE2">
        <v>0</v>
      </c>
      <c r="SWF2">
        <v>0</v>
      </c>
      <c r="SWG2">
        <v>0</v>
      </c>
      <c r="SWH2">
        <v>0</v>
      </c>
      <c r="SWI2">
        <v>0</v>
      </c>
      <c r="SWJ2">
        <v>0</v>
      </c>
      <c r="SWK2">
        <v>0</v>
      </c>
      <c r="SWL2">
        <v>0</v>
      </c>
      <c r="SWM2">
        <v>0</v>
      </c>
      <c r="SWN2">
        <v>0</v>
      </c>
      <c r="SWO2">
        <v>0</v>
      </c>
      <c r="SWP2">
        <v>0</v>
      </c>
      <c r="SWQ2">
        <v>0</v>
      </c>
      <c r="SWR2">
        <v>0</v>
      </c>
      <c r="SWS2">
        <v>0</v>
      </c>
      <c r="SWT2">
        <v>0</v>
      </c>
      <c r="SWU2">
        <v>0</v>
      </c>
      <c r="SWV2">
        <v>0</v>
      </c>
      <c r="SWW2">
        <v>0</v>
      </c>
      <c r="SWX2">
        <v>0</v>
      </c>
      <c r="SWY2">
        <v>0</v>
      </c>
      <c r="SWZ2">
        <v>0</v>
      </c>
      <c r="SXA2">
        <v>0</v>
      </c>
      <c r="SXB2">
        <v>0</v>
      </c>
      <c r="SXC2">
        <v>0</v>
      </c>
      <c r="SXD2">
        <v>0</v>
      </c>
      <c r="SXE2">
        <v>0</v>
      </c>
      <c r="SXF2">
        <v>0</v>
      </c>
      <c r="SXG2">
        <v>0</v>
      </c>
      <c r="SXH2">
        <v>0</v>
      </c>
      <c r="SXI2">
        <v>0</v>
      </c>
      <c r="SXJ2">
        <v>0</v>
      </c>
      <c r="SXK2">
        <v>0</v>
      </c>
      <c r="SXL2">
        <v>0</v>
      </c>
      <c r="SXM2">
        <v>0</v>
      </c>
      <c r="SXN2">
        <v>0</v>
      </c>
      <c r="SXO2">
        <v>0</v>
      </c>
      <c r="SXP2">
        <v>0</v>
      </c>
      <c r="SXQ2">
        <v>0</v>
      </c>
      <c r="SXR2">
        <v>0</v>
      </c>
      <c r="SXS2">
        <v>0</v>
      </c>
      <c r="SXT2">
        <v>0</v>
      </c>
      <c r="SXU2">
        <v>0</v>
      </c>
      <c r="SXV2">
        <v>0</v>
      </c>
      <c r="SXW2">
        <v>0</v>
      </c>
      <c r="SXX2">
        <v>0</v>
      </c>
      <c r="SXY2">
        <v>0</v>
      </c>
      <c r="SXZ2">
        <v>0</v>
      </c>
      <c r="SYA2">
        <v>0</v>
      </c>
      <c r="SYB2">
        <v>0</v>
      </c>
      <c r="SYC2">
        <v>0</v>
      </c>
      <c r="SYD2">
        <v>0</v>
      </c>
      <c r="SYE2">
        <v>0</v>
      </c>
      <c r="SYF2">
        <v>0</v>
      </c>
      <c r="SYG2">
        <v>0</v>
      </c>
      <c r="SYH2">
        <v>0</v>
      </c>
      <c r="SYI2">
        <v>0</v>
      </c>
      <c r="SYJ2">
        <v>0</v>
      </c>
      <c r="SYK2">
        <v>0</v>
      </c>
      <c r="SYL2">
        <v>0</v>
      </c>
      <c r="SYM2">
        <v>0</v>
      </c>
      <c r="SYN2">
        <v>0</v>
      </c>
      <c r="SYO2">
        <v>0</v>
      </c>
      <c r="SYP2">
        <v>0</v>
      </c>
      <c r="SYQ2">
        <v>0</v>
      </c>
      <c r="SYR2">
        <v>0</v>
      </c>
      <c r="SYS2">
        <v>0</v>
      </c>
      <c r="SYT2">
        <v>0</v>
      </c>
      <c r="SYU2">
        <v>0</v>
      </c>
      <c r="SYV2">
        <v>0</v>
      </c>
      <c r="SYW2">
        <v>0</v>
      </c>
      <c r="SYX2">
        <v>0</v>
      </c>
      <c r="SYY2">
        <v>0</v>
      </c>
      <c r="SYZ2">
        <v>0</v>
      </c>
      <c r="SZA2">
        <v>0</v>
      </c>
      <c r="SZB2">
        <v>0</v>
      </c>
      <c r="SZC2">
        <v>0</v>
      </c>
      <c r="SZD2">
        <v>0</v>
      </c>
      <c r="SZE2">
        <v>0</v>
      </c>
      <c r="SZF2">
        <v>0</v>
      </c>
      <c r="SZG2">
        <v>0</v>
      </c>
      <c r="SZH2">
        <v>0</v>
      </c>
      <c r="SZI2">
        <v>0</v>
      </c>
      <c r="SZJ2">
        <v>0</v>
      </c>
      <c r="SZK2">
        <v>0</v>
      </c>
      <c r="SZL2">
        <v>0</v>
      </c>
      <c r="SZM2">
        <v>0</v>
      </c>
      <c r="SZN2">
        <v>0</v>
      </c>
      <c r="SZO2">
        <v>0</v>
      </c>
      <c r="SZP2">
        <v>0</v>
      </c>
      <c r="SZQ2">
        <v>0</v>
      </c>
      <c r="SZR2">
        <v>0</v>
      </c>
      <c r="SZS2">
        <v>0</v>
      </c>
      <c r="SZT2">
        <v>0</v>
      </c>
      <c r="SZU2">
        <v>0</v>
      </c>
      <c r="SZV2">
        <v>0</v>
      </c>
      <c r="SZW2">
        <v>0</v>
      </c>
      <c r="SZX2">
        <v>0</v>
      </c>
      <c r="SZY2">
        <v>0</v>
      </c>
      <c r="SZZ2">
        <v>0</v>
      </c>
      <c r="TAA2">
        <v>0</v>
      </c>
      <c r="TAB2">
        <v>0</v>
      </c>
      <c r="TAC2">
        <v>0</v>
      </c>
      <c r="TAD2">
        <v>0</v>
      </c>
      <c r="TAE2">
        <v>0</v>
      </c>
      <c r="TAF2">
        <v>0</v>
      </c>
      <c r="TAG2">
        <v>0</v>
      </c>
      <c r="TAH2">
        <v>0</v>
      </c>
      <c r="TAI2">
        <v>0</v>
      </c>
      <c r="TAJ2">
        <v>0</v>
      </c>
      <c r="TAK2">
        <v>0</v>
      </c>
      <c r="TAL2">
        <v>0</v>
      </c>
      <c r="TAM2">
        <v>0</v>
      </c>
      <c r="TAN2">
        <v>0</v>
      </c>
      <c r="TAO2">
        <v>0</v>
      </c>
      <c r="TAP2">
        <v>0</v>
      </c>
      <c r="TAQ2">
        <v>0</v>
      </c>
      <c r="TAR2">
        <v>0</v>
      </c>
      <c r="TAS2">
        <v>0</v>
      </c>
      <c r="TAT2">
        <v>0</v>
      </c>
      <c r="TAU2">
        <v>0</v>
      </c>
      <c r="TAV2">
        <v>0</v>
      </c>
      <c r="TAW2">
        <v>0</v>
      </c>
      <c r="TAX2">
        <v>0</v>
      </c>
      <c r="TAY2">
        <v>0</v>
      </c>
      <c r="TAZ2">
        <v>0</v>
      </c>
      <c r="TBA2">
        <v>0</v>
      </c>
      <c r="TBB2">
        <v>0</v>
      </c>
      <c r="TBC2">
        <v>0</v>
      </c>
      <c r="TBD2">
        <v>0</v>
      </c>
      <c r="TBE2">
        <v>0</v>
      </c>
      <c r="TBF2">
        <v>0</v>
      </c>
      <c r="TBG2">
        <v>0</v>
      </c>
      <c r="TBH2">
        <v>0</v>
      </c>
      <c r="TBI2">
        <v>0</v>
      </c>
      <c r="TBJ2">
        <v>0</v>
      </c>
      <c r="TBK2">
        <v>0</v>
      </c>
      <c r="TBL2">
        <v>0</v>
      </c>
      <c r="TBM2">
        <v>0</v>
      </c>
      <c r="TBN2">
        <v>0</v>
      </c>
      <c r="TBO2">
        <v>0</v>
      </c>
      <c r="TBP2">
        <v>0</v>
      </c>
      <c r="TBQ2">
        <v>0</v>
      </c>
      <c r="TBR2">
        <v>0</v>
      </c>
      <c r="TBS2">
        <v>0</v>
      </c>
      <c r="TBT2">
        <v>0</v>
      </c>
      <c r="TBU2">
        <v>0</v>
      </c>
      <c r="TBV2">
        <v>0</v>
      </c>
      <c r="TBW2">
        <v>0</v>
      </c>
      <c r="TBX2">
        <v>0</v>
      </c>
      <c r="TBY2">
        <v>0</v>
      </c>
      <c r="TBZ2">
        <v>0</v>
      </c>
      <c r="TCA2">
        <v>0</v>
      </c>
      <c r="TCB2">
        <v>0</v>
      </c>
      <c r="TCC2">
        <v>0</v>
      </c>
      <c r="TCD2">
        <v>0</v>
      </c>
      <c r="TCE2">
        <v>0</v>
      </c>
      <c r="TCF2">
        <v>0</v>
      </c>
      <c r="TCG2">
        <v>0</v>
      </c>
      <c r="TCH2">
        <v>0</v>
      </c>
      <c r="TCI2">
        <v>0</v>
      </c>
      <c r="TCJ2">
        <v>0</v>
      </c>
      <c r="TCK2">
        <v>0</v>
      </c>
      <c r="TCL2">
        <v>0</v>
      </c>
      <c r="TCM2">
        <v>0</v>
      </c>
      <c r="TCN2">
        <v>0</v>
      </c>
      <c r="TCO2">
        <v>0</v>
      </c>
      <c r="TCP2">
        <v>0</v>
      </c>
      <c r="TCQ2">
        <v>0</v>
      </c>
      <c r="TCR2">
        <v>0</v>
      </c>
      <c r="TCS2">
        <v>0</v>
      </c>
      <c r="TCT2">
        <v>0</v>
      </c>
      <c r="TCU2">
        <v>0</v>
      </c>
      <c r="TCV2">
        <v>0</v>
      </c>
      <c r="TCW2">
        <v>0</v>
      </c>
      <c r="TCX2">
        <v>0</v>
      </c>
      <c r="TCY2">
        <v>0</v>
      </c>
      <c r="TCZ2">
        <v>0</v>
      </c>
      <c r="TDA2">
        <v>0</v>
      </c>
      <c r="TDB2">
        <v>0</v>
      </c>
      <c r="TDC2">
        <v>0</v>
      </c>
      <c r="TDD2">
        <v>0</v>
      </c>
      <c r="TDE2">
        <v>0</v>
      </c>
      <c r="TDF2">
        <v>0</v>
      </c>
      <c r="TDG2">
        <v>0</v>
      </c>
      <c r="TDH2">
        <v>0</v>
      </c>
      <c r="TDI2">
        <v>0</v>
      </c>
      <c r="TDJ2">
        <v>0</v>
      </c>
      <c r="TDK2">
        <v>0</v>
      </c>
      <c r="TDL2">
        <v>0</v>
      </c>
      <c r="TDM2">
        <v>0</v>
      </c>
      <c r="TDN2">
        <v>0</v>
      </c>
      <c r="TDO2">
        <v>0</v>
      </c>
      <c r="TDP2">
        <v>0</v>
      </c>
      <c r="TDQ2">
        <v>0</v>
      </c>
      <c r="TDR2">
        <v>0</v>
      </c>
      <c r="TDS2">
        <v>0</v>
      </c>
      <c r="TDT2">
        <v>0</v>
      </c>
      <c r="TDU2">
        <v>0</v>
      </c>
      <c r="TDV2">
        <v>0</v>
      </c>
      <c r="TDW2">
        <v>0</v>
      </c>
      <c r="TDX2">
        <v>0</v>
      </c>
      <c r="TDY2">
        <v>0</v>
      </c>
      <c r="TDZ2">
        <v>0</v>
      </c>
      <c r="TEA2">
        <v>0</v>
      </c>
      <c r="TEB2">
        <v>0</v>
      </c>
      <c r="TEC2">
        <v>0</v>
      </c>
      <c r="TED2">
        <v>0</v>
      </c>
      <c r="TEE2">
        <v>0</v>
      </c>
      <c r="TEF2">
        <v>0</v>
      </c>
      <c r="TEG2">
        <v>0</v>
      </c>
      <c r="TEH2">
        <v>0</v>
      </c>
      <c r="TEI2">
        <v>0</v>
      </c>
      <c r="TEJ2">
        <v>0</v>
      </c>
      <c r="TEK2">
        <v>0</v>
      </c>
      <c r="TEL2">
        <v>0</v>
      </c>
      <c r="TEM2">
        <v>0</v>
      </c>
      <c r="TEN2">
        <v>0</v>
      </c>
      <c r="TEO2">
        <v>0</v>
      </c>
      <c r="TEP2">
        <v>0</v>
      </c>
      <c r="TEQ2">
        <v>0</v>
      </c>
      <c r="TER2">
        <v>0</v>
      </c>
      <c r="TES2">
        <v>0</v>
      </c>
      <c r="TET2">
        <v>0</v>
      </c>
      <c r="TEU2">
        <v>0</v>
      </c>
      <c r="TEV2">
        <v>0</v>
      </c>
      <c r="TEW2">
        <v>0</v>
      </c>
      <c r="TEX2">
        <v>0</v>
      </c>
      <c r="TEY2">
        <v>0</v>
      </c>
      <c r="TEZ2">
        <v>0</v>
      </c>
      <c r="TFA2">
        <v>0</v>
      </c>
      <c r="TFB2">
        <v>0</v>
      </c>
      <c r="TFC2">
        <v>0</v>
      </c>
      <c r="TFD2">
        <v>0</v>
      </c>
      <c r="TFE2">
        <v>0</v>
      </c>
      <c r="TFF2">
        <v>0</v>
      </c>
      <c r="TFG2">
        <v>0</v>
      </c>
      <c r="TFH2">
        <v>0</v>
      </c>
      <c r="TFI2">
        <v>0</v>
      </c>
      <c r="TFJ2">
        <v>0</v>
      </c>
      <c r="TFK2">
        <v>0</v>
      </c>
      <c r="TFL2">
        <v>0</v>
      </c>
      <c r="TFM2">
        <v>0</v>
      </c>
      <c r="TFN2">
        <v>0</v>
      </c>
      <c r="TFO2">
        <v>0</v>
      </c>
      <c r="TFP2">
        <v>0</v>
      </c>
      <c r="TFQ2">
        <v>0</v>
      </c>
      <c r="TFR2">
        <v>0</v>
      </c>
      <c r="TFS2">
        <v>0</v>
      </c>
      <c r="TFT2">
        <v>0</v>
      </c>
      <c r="TFU2">
        <v>0</v>
      </c>
      <c r="TFV2">
        <v>0</v>
      </c>
      <c r="TFW2">
        <v>0</v>
      </c>
      <c r="TFX2">
        <v>0</v>
      </c>
      <c r="TFY2">
        <v>0</v>
      </c>
      <c r="TFZ2">
        <v>0</v>
      </c>
      <c r="TGA2">
        <v>0</v>
      </c>
      <c r="TGB2">
        <v>0</v>
      </c>
      <c r="TGC2">
        <v>0</v>
      </c>
      <c r="TGD2">
        <v>0</v>
      </c>
      <c r="TGE2">
        <v>0</v>
      </c>
      <c r="TGF2">
        <v>0</v>
      </c>
      <c r="TGG2">
        <v>0</v>
      </c>
      <c r="TGH2">
        <v>0</v>
      </c>
      <c r="TGI2">
        <v>0</v>
      </c>
      <c r="TGJ2">
        <v>0</v>
      </c>
      <c r="TGK2">
        <v>0</v>
      </c>
      <c r="TGL2">
        <v>0</v>
      </c>
      <c r="TGM2">
        <v>0</v>
      </c>
      <c r="TGN2">
        <v>0</v>
      </c>
      <c r="TGO2">
        <v>0</v>
      </c>
      <c r="TGP2">
        <v>0</v>
      </c>
      <c r="TGQ2">
        <v>0</v>
      </c>
      <c r="TGR2">
        <v>0</v>
      </c>
      <c r="TGS2">
        <v>0</v>
      </c>
      <c r="TGT2">
        <v>0</v>
      </c>
      <c r="TGU2">
        <v>0</v>
      </c>
      <c r="TGV2">
        <v>0</v>
      </c>
      <c r="TGW2">
        <v>0</v>
      </c>
      <c r="TGX2">
        <v>0</v>
      </c>
      <c r="TGY2">
        <v>0</v>
      </c>
      <c r="TGZ2">
        <v>0</v>
      </c>
      <c r="THA2">
        <v>0</v>
      </c>
      <c r="THB2">
        <v>0</v>
      </c>
      <c r="THC2">
        <v>0</v>
      </c>
      <c r="THD2">
        <v>0</v>
      </c>
      <c r="THE2">
        <v>0</v>
      </c>
      <c r="THF2">
        <v>0</v>
      </c>
      <c r="THG2">
        <v>0</v>
      </c>
      <c r="THH2">
        <v>0</v>
      </c>
      <c r="THI2">
        <v>0</v>
      </c>
      <c r="THJ2">
        <v>0</v>
      </c>
      <c r="THK2">
        <v>0</v>
      </c>
      <c r="THL2">
        <v>0</v>
      </c>
      <c r="THM2">
        <v>0</v>
      </c>
      <c r="THN2">
        <v>0</v>
      </c>
      <c r="THO2">
        <v>0</v>
      </c>
      <c r="THP2">
        <v>0</v>
      </c>
      <c r="THQ2">
        <v>0</v>
      </c>
      <c r="THR2">
        <v>0</v>
      </c>
      <c r="THS2">
        <v>0</v>
      </c>
      <c r="THT2">
        <v>0</v>
      </c>
      <c r="THU2">
        <v>0</v>
      </c>
      <c r="THV2">
        <v>0</v>
      </c>
      <c r="THW2">
        <v>0</v>
      </c>
      <c r="THX2">
        <v>0</v>
      </c>
      <c r="THY2">
        <v>0</v>
      </c>
      <c r="THZ2">
        <v>0</v>
      </c>
      <c r="TIA2">
        <v>0</v>
      </c>
      <c r="TIB2">
        <v>0</v>
      </c>
      <c r="TIC2">
        <v>0</v>
      </c>
      <c r="TID2">
        <v>0</v>
      </c>
      <c r="TIE2">
        <v>0</v>
      </c>
      <c r="TIF2">
        <v>0</v>
      </c>
      <c r="TIG2">
        <v>0</v>
      </c>
      <c r="TIH2">
        <v>0</v>
      </c>
      <c r="TII2">
        <v>0</v>
      </c>
      <c r="TIJ2">
        <v>0</v>
      </c>
      <c r="TIK2">
        <v>0</v>
      </c>
      <c r="TIL2">
        <v>0</v>
      </c>
      <c r="TIM2">
        <v>0</v>
      </c>
      <c r="TIN2">
        <v>0</v>
      </c>
      <c r="TIO2">
        <v>0</v>
      </c>
      <c r="TIP2">
        <v>0</v>
      </c>
      <c r="TIQ2">
        <v>0</v>
      </c>
      <c r="TIR2">
        <v>0</v>
      </c>
      <c r="TIS2">
        <v>0</v>
      </c>
      <c r="TIT2">
        <v>0</v>
      </c>
      <c r="TIU2">
        <v>0</v>
      </c>
      <c r="TIV2">
        <v>0</v>
      </c>
      <c r="TIW2">
        <v>0</v>
      </c>
      <c r="TIX2">
        <v>0</v>
      </c>
      <c r="TIY2">
        <v>0</v>
      </c>
      <c r="TIZ2">
        <v>0</v>
      </c>
      <c r="TJA2">
        <v>0</v>
      </c>
      <c r="TJB2">
        <v>0</v>
      </c>
      <c r="TJC2">
        <v>0</v>
      </c>
      <c r="TJD2">
        <v>0</v>
      </c>
      <c r="TJE2">
        <v>0</v>
      </c>
      <c r="TJF2">
        <v>0</v>
      </c>
      <c r="TJG2">
        <v>0</v>
      </c>
      <c r="TJH2">
        <v>0</v>
      </c>
      <c r="TJI2">
        <v>0</v>
      </c>
      <c r="TJJ2">
        <v>0</v>
      </c>
      <c r="TJK2">
        <v>0</v>
      </c>
      <c r="TJL2">
        <v>0</v>
      </c>
      <c r="TJM2">
        <v>0</v>
      </c>
      <c r="TJN2">
        <v>0</v>
      </c>
      <c r="TJO2">
        <v>0</v>
      </c>
      <c r="TJP2">
        <v>0</v>
      </c>
      <c r="TJQ2">
        <v>0</v>
      </c>
      <c r="TJR2">
        <v>0</v>
      </c>
      <c r="TJS2">
        <v>0</v>
      </c>
      <c r="TJT2">
        <v>0</v>
      </c>
      <c r="TJU2">
        <v>0</v>
      </c>
      <c r="TJV2">
        <v>0</v>
      </c>
      <c r="TJW2">
        <v>0</v>
      </c>
      <c r="TJX2">
        <v>0</v>
      </c>
      <c r="TJY2">
        <v>0</v>
      </c>
      <c r="TJZ2">
        <v>0</v>
      </c>
      <c r="TKA2">
        <v>0</v>
      </c>
      <c r="TKB2">
        <v>0</v>
      </c>
      <c r="TKC2">
        <v>0</v>
      </c>
      <c r="TKD2">
        <v>0</v>
      </c>
      <c r="TKE2">
        <v>0</v>
      </c>
      <c r="TKF2">
        <v>0</v>
      </c>
      <c r="TKG2">
        <v>0</v>
      </c>
      <c r="TKH2">
        <v>0</v>
      </c>
      <c r="TKI2">
        <v>0</v>
      </c>
      <c r="TKJ2">
        <v>0</v>
      </c>
      <c r="TKK2">
        <v>0</v>
      </c>
      <c r="TKL2">
        <v>0</v>
      </c>
      <c r="TKM2">
        <v>0</v>
      </c>
      <c r="TKN2">
        <v>0</v>
      </c>
      <c r="TKO2">
        <v>0</v>
      </c>
      <c r="TKP2">
        <v>0</v>
      </c>
      <c r="TKQ2">
        <v>0</v>
      </c>
      <c r="TKR2">
        <v>0</v>
      </c>
      <c r="TKS2">
        <v>0</v>
      </c>
      <c r="TKT2">
        <v>0</v>
      </c>
      <c r="TKU2">
        <v>0</v>
      </c>
      <c r="TKV2">
        <v>0</v>
      </c>
      <c r="TKW2">
        <v>0</v>
      </c>
      <c r="TKX2">
        <v>0</v>
      </c>
      <c r="TKY2">
        <v>0</v>
      </c>
      <c r="TKZ2">
        <v>0</v>
      </c>
      <c r="TLA2">
        <v>0</v>
      </c>
      <c r="TLB2">
        <v>0</v>
      </c>
      <c r="TLC2">
        <v>0</v>
      </c>
      <c r="TLD2">
        <v>0</v>
      </c>
      <c r="TLE2">
        <v>0</v>
      </c>
      <c r="TLF2">
        <v>0</v>
      </c>
      <c r="TLG2">
        <v>0</v>
      </c>
      <c r="TLH2">
        <v>0</v>
      </c>
      <c r="TLI2">
        <v>0</v>
      </c>
      <c r="TLJ2">
        <v>0</v>
      </c>
      <c r="TLK2">
        <v>0</v>
      </c>
      <c r="TLL2">
        <v>0</v>
      </c>
      <c r="TLM2">
        <v>0</v>
      </c>
      <c r="TLN2">
        <v>0</v>
      </c>
      <c r="TLO2">
        <v>0</v>
      </c>
      <c r="TLP2">
        <v>0</v>
      </c>
      <c r="TLQ2">
        <v>0</v>
      </c>
      <c r="TLR2">
        <v>0</v>
      </c>
      <c r="TLS2">
        <v>0</v>
      </c>
      <c r="TLT2">
        <v>0</v>
      </c>
      <c r="TLU2">
        <v>0</v>
      </c>
      <c r="TLV2">
        <v>0</v>
      </c>
      <c r="TLW2">
        <v>0</v>
      </c>
      <c r="TLX2">
        <v>0</v>
      </c>
      <c r="TLY2">
        <v>0</v>
      </c>
      <c r="TLZ2">
        <v>0</v>
      </c>
      <c r="TMA2">
        <v>0</v>
      </c>
      <c r="TMB2">
        <v>0</v>
      </c>
      <c r="TMC2">
        <v>0</v>
      </c>
      <c r="TMD2">
        <v>0</v>
      </c>
      <c r="TME2">
        <v>0</v>
      </c>
      <c r="TMF2">
        <v>0</v>
      </c>
      <c r="TMG2">
        <v>0</v>
      </c>
      <c r="TMH2">
        <v>0</v>
      </c>
      <c r="TMI2">
        <v>0</v>
      </c>
      <c r="TMJ2">
        <v>0</v>
      </c>
      <c r="TMK2">
        <v>0</v>
      </c>
      <c r="TML2">
        <v>0</v>
      </c>
      <c r="TMM2">
        <v>0</v>
      </c>
      <c r="TMN2">
        <v>0</v>
      </c>
      <c r="TMO2">
        <v>0</v>
      </c>
      <c r="TMP2">
        <v>0</v>
      </c>
      <c r="TMQ2">
        <v>0</v>
      </c>
      <c r="TMR2">
        <v>0</v>
      </c>
      <c r="TMS2">
        <v>0</v>
      </c>
      <c r="TMT2">
        <v>0</v>
      </c>
      <c r="TMU2">
        <v>0</v>
      </c>
      <c r="TMV2">
        <v>0</v>
      </c>
      <c r="TMW2">
        <v>0</v>
      </c>
      <c r="TMX2">
        <v>0</v>
      </c>
      <c r="TMY2">
        <v>0</v>
      </c>
      <c r="TMZ2">
        <v>0</v>
      </c>
      <c r="TNA2">
        <v>0</v>
      </c>
      <c r="TNB2">
        <v>0</v>
      </c>
      <c r="TNC2">
        <v>0</v>
      </c>
      <c r="TND2">
        <v>0</v>
      </c>
      <c r="TNE2">
        <v>0</v>
      </c>
      <c r="TNF2">
        <v>0</v>
      </c>
      <c r="TNG2">
        <v>0</v>
      </c>
      <c r="TNH2">
        <v>0</v>
      </c>
      <c r="TNI2">
        <v>0</v>
      </c>
      <c r="TNJ2">
        <v>0</v>
      </c>
      <c r="TNK2">
        <v>0</v>
      </c>
      <c r="TNL2">
        <v>0</v>
      </c>
      <c r="TNM2">
        <v>0</v>
      </c>
      <c r="TNN2">
        <v>0</v>
      </c>
      <c r="TNO2">
        <v>0</v>
      </c>
      <c r="TNP2">
        <v>0</v>
      </c>
      <c r="TNQ2">
        <v>0</v>
      </c>
      <c r="TNR2">
        <v>0</v>
      </c>
      <c r="TNS2">
        <v>0</v>
      </c>
      <c r="TNT2">
        <v>0</v>
      </c>
      <c r="TNU2">
        <v>0</v>
      </c>
      <c r="TNV2">
        <v>0</v>
      </c>
      <c r="TNW2">
        <v>0</v>
      </c>
      <c r="TNX2">
        <v>0</v>
      </c>
      <c r="TNY2">
        <v>0</v>
      </c>
      <c r="TNZ2">
        <v>0</v>
      </c>
      <c r="TOA2">
        <v>0</v>
      </c>
      <c r="TOB2">
        <v>0</v>
      </c>
      <c r="TOC2">
        <v>0</v>
      </c>
      <c r="TOD2">
        <v>0</v>
      </c>
      <c r="TOE2">
        <v>0</v>
      </c>
      <c r="TOF2">
        <v>0</v>
      </c>
      <c r="TOG2">
        <v>0</v>
      </c>
      <c r="TOH2">
        <v>0</v>
      </c>
      <c r="TOI2">
        <v>0</v>
      </c>
      <c r="TOJ2">
        <v>0</v>
      </c>
      <c r="TOK2">
        <v>0</v>
      </c>
      <c r="TOL2">
        <v>0</v>
      </c>
      <c r="TOM2">
        <v>0</v>
      </c>
      <c r="TON2">
        <v>0</v>
      </c>
      <c r="TOO2">
        <v>0</v>
      </c>
      <c r="TOP2">
        <v>0</v>
      </c>
      <c r="TOQ2">
        <v>0</v>
      </c>
      <c r="TOR2">
        <v>0</v>
      </c>
      <c r="TOS2">
        <v>0</v>
      </c>
      <c r="TOT2">
        <v>0</v>
      </c>
      <c r="TOU2">
        <v>0</v>
      </c>
      <c r="TOV2">
        <v>0</v>
      </c>
      <c r="TOW2">
        <v>0</v>
      </c>
      <c r="TOX2">
        <v>0</v>
      </c>
      <c r="TOY2">
        <v>0</v>
      </c>
      <c r="TOZ2">
        <v>0</v>
      </c>
      <c r="TPA2">
        <v>0</v>
      </c>
      <c r="TPB2">
        <v>0</v>
      </c>
      <c r="TPC2">
        <v>0</v>
      </c>
      <c r="TPD2">
        <v>0</v>
      </c>
      <c r="TPE2">
        <v>0</v>
      </c>
      <c r="TPF2">
        <v>0</v>
      </c>
      <c r="TPG2">
        <v>0</v>
      </c>
      <c r="TPH2">
        <v>0</v>
      </c>
      <c r="TPI2">
        <v>0</v>
      </c>
      <c r="TPJ2">
        <v>0</v>
      </c>
      <c r="TPK2">
        <v>0</v>
      </c>
      <c r="TPL2">
        <v>0</v>
      </c>
      <c r="TPM2">
        <v>0</v>
      </c>
      <c r="TPN2">
        <v>0</v>
      </c>
      <c r="TPO2">
        <v>0</v>
      </c>
      <c r="TPP2">
        <v>0</v>
      </c>
      <c r="TPQ2">
        <v>0</v>
      </c>
      <c r="TPR2">
        <v>0</v>
      </c>
      <c r="TPS2">
        <v>0</v>
      </c>
      <c r="TPT2">
        <v>0</v>
      </c>
      <c r="TPU2">
        <v>0</v>
      </c>
      <c r="TPV2">
        <v>0</v>
      </c>
      <c r="TPW2">
        <v>0</v>
      </c>
      <c r="TPX2">
        <v>0</v>
      </c>
      <c r="TPY2">
        <v>0</v>
      </c>
      <c r="TPZ2">
        <v>0</v>
      </c>
      <c r="TQA2">
        <v>0</v>
      </c>
      <c r="TQB2">
        <v>0</v>
      </c>
      <c r="TQC2">
        <v>0</v>
      </c>
      <c r="TQD2">
        <v>0</v>
      </c>
      <c r="TQE2">
        <v>0</v>
      </c>
      <c r="TQF2">
        <v>0</v>
      </c>
      <c r="TQG2">
        <v>0</v>
      </c>
      <c r="TQH2">
        <v>0</v>
      </c>
      <c r="TQI2">
        <v>0</v>
      </c>
      <c r="TQJ2">
        <v>0</v>
      </c>
      <c r="TQK2">
        <v>0</v>
      </c>
      <c r="TQL2">
        <v>0</v>
      </c>
      <c r="TQM2">
        <v>0</v>
      </c>
      <c r="TQN2">
        <v>0</v>
      </c>
      <c r="TQO2">
        <v>0</v>
      </c>
      <c r="TQP2">
        <v>0</v>
      </c>
      <c r="TQQ2">
        <v>0</v>
      </c>
      <c r="TQR2">
        <v>0</v>
      </c>
      <c r="TQS2">
        <v>0</v>
      </c>
      <c r="TQT2">
        <v>0</v>
      </c>
      <c r="TQU2">
        <v>0</v>
      </c>
      <c r="TQV2">
        <v>0</v>
      </c>
      <c r="TQW2">
        <v>0</v>
      </c>
      <c r="TQX2">
        <v>0</v>
      </c>
      <c r="TQY2">
        <v>0</v>
      </c>
      <c r="TQZ2">
        <v>0</v>
      </c>
      <c r="TRA2">
        <v>0</v>
      </c>
      <c r="TRB2">
        <v>0</v>
      </c>
      <c r="TRC2">
        <v>0</v>
      </c>
      <c r="TRD2">
        <v>0</v>
      </c>
      <c r="TRE2">
        <v>0</v>
      </c>
      <c r="TRF2">
        <v>0</v>
      </c>
      <c r="TRG2">
        <v>0</v>
      </c>
      <c r="TRH2">
        <v>0</v>
      </c>
      <c r="TRI2">
        <v>0</v>
      </c>
      <c r="TRJ2">
        <v>0</v>
      </c>
      <c r="TRK2">
        <v>0</v>
      </c>
      <c r="TRL2">
        <v>0</v>
      </c>
      <c r="TRM2">
        <v>0</v>
      </c>
      <c r="TRN2">
        <v>0</v>
      </c>
      <c r="TRO2">
        <v>0</v>
      </c>
      <c r="TRP2">
        <v>0</v>
      </c>
      <c r="TRQ2">
        <v>0</v>
      </c>
      <c r="TRR2">
        <v>0</v>
      </c>
      <c r="TRS2">
        <v>0</v>
      </c>
      <c r="TRT2">
        <v>0</v>
      </c>
      <c r="TRU2">
        <v>0</v>
      </c>
      <c r="TRV2">
        <v>0</v>
      </c>
      <c r="TRW2">
        <v>0</v>
      </c>
      <c r="TRX2">
        <v>0</v>
      </c>
      <c r="TRY2">
        <v>0</v>
      </c>
      <c r="TRZ2">
        <v>0</v>
      </c>
      <c r="TSA2">
        <v>0</v>
      </c>
      <c r="TSB2">
        <v>0</v>
      </c>
      <c r="TSC2">
        <v>0</v>
      </c>
      <c r="TSD2">
        <v>0</v>
      </c>
      <c r="TSE2">
        <v>0</v>
      </c>
      <c r="TSF2">
        <v>0</v>
      </c>
      <c r="TSG2">
        <v>0</v>
      </c>
      <c r="TSH2">
        <v>0</v>
      </c>
      <c r="TSI2">
        <v>0</v>
      </c>
      <c r="TSJ2">
        <v>0</v>
      </c>
      <c r="TSK2">
        <v>0</v>
      </c>
      <c r="TSL2">
        <v>0</v>
      </c>
      <c r="TSM2">
        <v>0</v>
      </c>
      <c r="TSN2">
        <v>0</v>
      </c>
      <c r="TSO2">
        <v>0</v>
      </c>
      <c r="TSP2">
        <v>0</v>
      </c>
      <c r="TSQ2">
        <v>0</v>
      </c>
      <c r="TSR2">
        <v>0</v>
      </c>
      <c r="TSS2">
        <v>0</v>
      </c>
      <c r="TST2">
        <v>0</v>
      </c>
      <c r="TSU2">
        <v>0</v>
      </c>
      <c r="TSV2">
        <v>0</v>
      </c>
      <c r="TSW2">
        <v>0</v>
      </c>
      <c r="TSX2">
        <v>0</v>
      </c>
      <c r="TSY2">
        <v>0</v>
      </c>
      <c r="TSZ2">
        <v>0</v>
      </c>
      <c r="TTA2">
        <v>0</v>
      </c>
      <c r="TTB2">
        <v>0</v>
      </c>
      <c r="TTC2">
        <v>0</v>
      </c>
      <c r="TTD2">
        <v>0</v>
      </c>
      <c r="TTE2">
        <v>0</v>
      </c>
      <c r="TTF2">
        <v>0</v>
      </c>
      <c r="TTG2">
        <v>0</v>
      </c>
      <c r="TTH2">
        <v>0</v>
      </c>
      <c r="TTI2">
        <v>0</v>
      </c>
      <c r="TTJ2">
        <v>0</v>
      </c>
      <c r="TTK2">
        <v>0</v>
      </c>
      <c r="TTL2">
        <v>0</v>
      </c>
      <c r="TTM2">
        <v>0</v>
      </c>
      <c r="TTN2">
        <v>0</v>
      </c>
      <c r="TTO2">
        <v>0</v>
      </c>
      <c r="TTP2">
        <v>0</v>
      </c>
      <c r="TTQ2">
        <v>0</v>
      </c>
      <c r="TTR2">
        <v>0</v>
      </c>
      <c r="TTS2">
        <v>0</v>
      </c>
      <c r="TTT2">
        <v>0</v>
      </c>
      <c r="TTU2">
        <v>0</v>
      </c>
      <c r="TTV2">
        <v>0</v>
      </c>
      <c r="TTW2">
        <v>0</v>
      </c>
      <c r="TTX2">
        <v>0</v>
      </c>
      <c r="TTY2">
        <v>0</v>
      </c>
      <c r="TTZ2">
        <v>0</v>
      </c>
      <c r="TUA2">
        <v>0</v>
      </c>
      <c r="TUB2">
        <v>0</v>
      </c>
      <c r="TUC2">
        <v>0</v>
      </c>
      <c r="TUD2">
        <v>0</v>
      </c>
      <c r="TUE2">
        <v>0</v>
      </c>
      <c r="TUF2">
        <v>0</v>
      </c>
      <c r="TUG2">
        <v>0</v>
      </c>
      <c r="TUH2">
        <v>0</v>
      </c>
      <c r="TUI2">
        <v>0</v>
      </c>
      <c r="TUJ2">
        <v>0</v>
      </c>
      <c r="TUK2">
        <v>0</v>
      </c>
      <c r="TUL2">
        <v>0</v>
      </c>
      <c r="TUM2">
        <v>0</v>
      </c>
      <c r="TUN2">
        <v>0</v>
      </c>
      <c r="TUO2">
        <v>0</v>
      </c>
      <c r="TUP2">
        <v>0</v>
      </c>
      <c r="TUQ2">
        <v>0</v>
      </c>
      <c r="TUR2">
        <v>0</v>
      </c>
      <c r="TUS2">
        <v>0</v>
      </c>
      <c r="TUT2">
        <v>0</v>
      </c>
      <c r="TUU2">
        <v>0</v>
      </c>
      <c r="TUV2">
        <v>0</v>
      </c>
      <c r="TUW2">
        <v>0</v>
      </c>
      <c r="TUX2">
        <v>0</v>
      </c>
      <c r="TUY2">
        <v>0</v>
      </c>
      <c r="TUZ2">
        <v>0</v>
      </c>
      <c r="TVA2">
        <v>0</v>
      </c>
      <c r="TVB2">
        <v>0</v>
      </c>
      <c r="TVC2">
        <v>0</v>
      </c>
      <c r="TVD2">
        <v>0</v>
      </c>
      <c r="TVE2">
        <v>0</v>
      </c>
      <c r="TVF2">
        <v>0</v>
      </c>
      <c r="TVG2">
        <v>0</v>
      </c>
      <c r="TVH2">
        <v>0</v>
      </c>
      <c r="TVI2">
        <v>0</v>
      </c>
      <c r="TVJ2">
        <v>0</v>
      </c>
      <c r="TVK2">
        <v>0</v>
      </c>
      <c r="TVL2">
        <v>0</v>
      </c>
      <c r="TVM2">
        <v>0</v>
      </c>
      <c r="TVN2">
        <v>0</v>
      </c>
      <c r="TVO2">
        <v>0</v>
      </c>
      <c r="TVP2">
        <v>0</v>
      </c>
      <c r="TVQ2">
        <v>0</v>
      </c>
      <c r="TVR2">
        <v>0</v>
      </c>
      <c r="TVS2">
        <v>0</v>
      </c>
      <c r="TVT2">
        <v>0</v>
      </c>
      <c r="TVU2">
        <v>0</v>
      </c>
      <c r="TVV2">
        <v>0</v>
      </c>
      <c r="TVW2">
        <v>0</v>
      </c>
      <c r="TVX2">
        <v>0</v>
      </c>
      <c r="TVY2">
        <v>0</v>
      </c>
      <c r="TVZ2">
        <v>0</v>
      </c>
      <c r="TWA2">
        <v>0</v>
      </c>
      <c r="TWB2">
        <v>0</v>
      </c>
      <c r="TWC2">
        <v>0</v>
      </c>
      <c r="TWD2">
        <v>0</v>
      </c>
      <c r="TWE2">
        <v>0</v>
      </c>
      <c r="TWF2">
        <v>0</v>
      </c>
      <c r="TWG2">
        <v>0</v>
      </c>
      <c r="TWH2">
        <v>0</v>
      </c>
      <c r="TWI2">
        <v>0</v>
      </c>
      <c r="TWJ2">
        <v>0</v>
      </c>
      <c r="TWK2">
        <v>0</v>
      </c>
      <c r="TWL2">
        <v>0</v>
      </c>
      <c r="TWM2">
        <v>0</v>
      </c>
      <c r="TWN2">
        <v>0</v>
      </c>
      <c r="TWO2">
        <v>0</v>
      </c>
      <c r="TWP2">
        <v>0</v>
      </c>
      <c r="TWQ2">
        <v>0</v>
      </c>
      <c r="TWR2">
        <v>0</v>
      </c>
      <c r="TWS2">
        <v>0</v>
      </c>
      <c r="TWT2">
        <v>0</v>
      </c>
      <c r="TWU2">
        <v>0</v>
      </c>
      <c r="TWV2">
        <v>0</v>
      </c>
      <c r="TWW2">
        <v>0</v>
      </c>
      <c r="TWX2">
        <v>0</v>
      </c>
      <c r="TWY2">
        <v>0</v>
      </c>
      <c r="TWZ2">
        <v>0</v>
      </c>
      <c r="TXA2">
        <v>0</v>
      </c>
      <c r="TXB2">
        <v>0</v>
      </c>
      <c r="TXC2">
        <v>0</v>
      </c>
      <c r="TXD2">
        <v>0</v>
      </c>
      <c r="TXE2">
        <v>0</v>
      </c>
      <c r="TXF2">
        <v>0</v>
      </c>
      <c r="TXG2">
        <v>0</v>
      </c>
      <c r="TXH2">
        <v>0</v>
      </c>
      <c r="TXI2">
        <v>0</v>
      </c>
      <c r="TXJ2">
        <v>0</v>
      </c>
      <c r="TXK2">
        <v>0</v>
      </c>
      <c r="TXL2">
        <v>0</v>
      </c>
      <c r="TXM2">
        <v>0</v>
      </c>
      <c r="TXN2">
        <v>0</v>
      </c>
      <c r="TXO2">
        <v>0</v>
      </c>
      <c r="TXP2">
        <v>0</v>
      </c>
      <c r="TXQ2">
        <v>0</v>
      </c>
      <c r="TXR2">
        <v>0</v>
      </c>
      <c r="TXS2">
        <v>0</v>
      </c>
      <c r="TXT2">
        <v>0</v>
      </c>
      <c r="TXU2">
        <v>0</v>
      </c>
      <c r="TXV2">
        <v>0</v>
      </c>
      <c r="TXW2">
        <v>0</v>
      </c>
      <c r="TXX2">
        <v>0</v>
      </c>
      <c r="TXY2">
        <v>0</v>
      </c>
      <c r="TXZ2">
        <v>0</v>
      </c>
      <c r="TYA2">
        <v>0</v>
      </c>
      <c r="TYB2">
        <v>0</v>
      </c>
      <c r="TYC2">
        <v>0</v>
      </c>
      <c r="TYD2">
        <v>0</v>
      </c>
      <c r="TYE2">
        <v>0</v>
      </c>
      <c r="TYF2">
        <v>0</v>
      </c>
      <c r="TYG2">
        <v>0</v>
      </c>
      <c r="TYH2">
        <v>0</v>
      </c>
      <c r="TYI2">
        <v>0</v>
      </c>
      <c r="TYJ2">
        <v>0</v>
      </c>
      <c r="TYK2">
        <v>0</v>
      </c>
      <c r="TYL2">
        <v>0</v>
      </c>
      <c r="TYM2">
        <v>0</v>
      </c>
      <c r="TYN2">
        <v>0</v>
      </c>
      <c r="TYO2">
        <v>0</v>
      </c>
      <c r="TYP2">
        <v>0</v>
      </c>
      <c r="TYQ2">
        <v>0</v>
      </c>
      <c r="TYR2">
        <v>0</v>
      </c>
      <c r="TYS2">
        <v>0</v>
      </c>
      <c r="TYT2">
        <v>0</v>
      </c>
      <c r="TYU2">
        <v>0</v>
      </c>
      <c r="TYV2">
        <v>0</v>
      </c>
      <c r="TYW2">
        <v>0</v>
      </c>
      <c r="TYX2">
        <v>0</v>
      </c>
      <c r="TYY2">
        <v>0</v>
      </c>
      <c r="TYZ2">
        <v>0</v>
      </c>
      <c r="TZA2">
        <v>0</v>
      </c>
      <c r="TZB2">
        <v>0</v>
      </c>
      <c r="TZC2">
        <v>0</v>
      </c>
      <c r="TZD2">
        <v>0</v>
      </c>
      <c r="TZE2">
        <v>0</v>
      </c>
      <c r="TZF2">
        <v>0</v>
      </c>
      <c r="TZG2">
        <v>0</v>
      </c>
      <c r="TZH2">
        <v>0</v>
      </c>
      <c r="TZI2">
        <v>0</v>
      </c>
      <c r="TZJ2">
        <v>0</v>
      </c>
      <c r="TZK2">
        <v>0</v>
      </c>
      <c r="TZL2">
        <v>0</v>
      </c>
      <c r="TZM2">
        <v>0</v>
      </c>
      <c r="TZN2">
        <v>0</v>
      </c>
      <c r="TZO2">
        <v>0</v>
      </c>
      <c r="TZP2">
        <v>0</v>
      </c>
      <c r="TZQ2">
        <v>0</v>
      </c>
      <c r="TZR2">
        <v>0</v>
      </c>
      <c r="TZS2">
        <v>0</v>
      </c>
      <c r="TZT2">
        <v>0</v>
      </c>
      <c r="TZU2">
        <v>0</v>
      </c>
      <c r="TZV2">
        <v>0</v>
      </c>
      <c r="TZW2">
        <v>0</v>
      </c>
      <c r="TZX2">
        <v>0</v>
      </c>
      <c r="TZY2">
        <v>0</v>
      </c>
      <c r="TZZ2">
        <v>0</v>
      </c>
      <c r="UAA2">
        <v>0</v>
      </c>
      <c r="UAB2">
        <v>0</v>
      </c>
      <c r="UAC2">
        <v>0</v>
      </c>
      <c r="UAD2">
        <v>0</v>
      </c>
      <c r="UAE2">
        <v>0</v>
      </c>
      <c r="UAF2">
        <v>0</v>
      </c>
      <c r="UAG2">
        <v>0</v>
      </c>
      <c r="UAH2">
        <v>0</v>
      </c>
      <c r="UAI2">
        <v>0</v>
      </c>
      <c r="UAJ2">
        <v>0</v>
      </c>
      <c r="UAK2">
        <v>0</v>
      </c>
      <c r="UAL2">
        <v>0</v>
      </c>
      <c r="UAM2">
        <v>0</v>
      </c>
      <c r="UAN2">
        <v>0</v>
      </c>
      <c r="UAO2">
        <v>0</v>
      </c>
      <c r="UAP2">
        <v>0</v>
      </c>
      <c r="UAQ2">
        <v>0</v>
      </c>
      <c r="UAR2">
        <v>0</v>
      </c>
      <c r="UAS2">
        <v>0</v>
      </c>
      <c r="UAT2">
        <v>0</v>
      </c>
      <c r="UAU2">
        <v>0</v>
      </c>
      <c r="UAV2">
        <v>0</v>
      </c>
      <c r="UAW2">
        <v>0</v>
      </c>
      <c r="UAX2">
        <v>0</v>
      </c>
      <c r="UAY2">
        <v>0</v>
      </c>
      <c r="UAZ2">
        <v>0</v>
      </c>
      <c r="UBA2">
        <v>0</v>
      </c>
      <c r="UBB2">
        <v>0</v>
      </c>
      <c r="UBC2">
        <v>0</v>
      </c>
      <c r="UBD2">
        <v>0</v>
      </c>
      <c r="UBE2">
        <v>0</v>
      </c>
      <c r="UBF2">
        <v>0</v>
      </c>
      <c r="UBG2">
        <v>0</v>
      </c>
      <c r="UBH2">
        <v>0</v>
      </c>
      <c r="UBI2">
        <v>0</v>
      </c>
      <c r="UBJ2">
        <v>0</v>
      </c>
      <c r="UBK2">
        <v>0</v>
      </c>
      <c r="UBL2">
        <v>0</v>
      </c>
      <c r="UBM2">
        <v>0</v>
      </c>
      <c r="UBN2">
        <v>0</v>
      </c>
      <c r="UBO2">
        <v>0</v>
      </c>
      <c r="UBP2">
        <v>0</v>
      </c>
      <c r="UBQ2">
        <v>0</v>
      </c>
      <c r="UBR2">
        <v>0</v>
      </c>
      <c r="UBS2">
        <v>0</v>
      </c>
      <c r="UBT2">
        <v>0</v>
      </c>
      <c r="UBU2">
        <v>0</v>
      </c>
      <c r="UBV2">
        <v>0</v>
      </c>
      <c r="UBW2">
        <v>0</v>
      </c>
      <c r="UBX2">
        <v>0</v>
      </c>
      <c r="UBY2">
        <v>0</v>
      </c>
      <c r="UBZ2">
        <v>0</v>
      </c>
      <c r="UCA2">
        <v>0</v>
      </c>
      <c r="UCB2">
        <v>0</v>
      </c>
      <c r="UCC2">
        <v>0</v>
      </c>
      <c r="UCD2">
        <v>0</v>
      </c>
      <c r="UCE2">
        <v>0</v>
      </c>
      <c r="UCF2">
        <v>0</v>
      </c>
      <c r="UCG2">
        <v>0</v>
      </c>
      <c r="UCH2">
        <v>0</v>
      </c>
      <c r="UCI2">
        <v>0</v>
      </c>
      <c r="UCJ2">
        <v>0</v>
      </c>
      <c r="UCK2">
        <v>0</v>
      </c>
      <c r="UCL2">
        <v>0</v>
      </c>
      <c r="UCM2">
        <v>0</v>
      </c>
      <c r="UCN2">
        <v>0</v>
      </c>
      <c r="UCO2">
        <v>0</v>
      </c>
      <c r="UCP2">
        <v>0</v>
      </c>
      <c r="UCQ2">
        <v>0</v>
      </c>
      <c r="UCR2">
        <v>0</v>
      </c>
      <c r="UCS2">
        <v>0</v>
      </c>
      <c r="UCT2">
        <v>0</v>
      </c>
      <c r="UCU2">
        <v>0</v>
      </c>
      <c r="UCV2">
        <v>0</v>
      </c>
      <c r="UCW2">
        <v>0</v>
      </c>
      <c r="UCX2">
        <v>0</v>
      </c>
      <c r="UCY2">
        <v>0</v>
      </c>
      <c r="UCZ2">
        <v>0</v>
      </c>
      <c r="UDA2">
        <v>0</v>
      </c>
      <c r="UDB2">
        <v>0</v>
      </c>
      <c r="UDC2">
        <v>0</v>
      </c>
      <c r="UDD2">
        <v>0</v>
      </c>
      <c r="UDE2">
        <v>0</v>
      </c>
      <c r="UDF2">
        <v>0</v>
      </c>
      <c r="UDG2">
        <v>0</v>
      </c>
      <c r="UDH2">
        <v>0</v>
      </c>
      <c r="UDI2">
        <v>0</v>
      </c>
      <c r="UDJ2">
        <v>0</v>
      </c>
      <c r="UDK2">
        <v>0</v>
      </c>
      <c r="UDL2">
        <v>0</v>
      </c>
      <c r="UDM2">
        <v>0</v>
      </c>
      <c r="UDN2">
        <v>0</v>
      </c>
      <c r="UDO2">
        <v>0</v>
      </c>
      <c r="UDP2">
        <v>0</v>
      </c>
      <c r="UDQ2">
        <v>0</v>
      </c>
      <c r="UDR2">
        <v>0</v>
      </c>
      <c r="UDS2">
        <v>0</v>
      </c>
      <c r="UDT2">
        <v>0</v>
      </c>
      <c r="UDU2">
        <v>0</v>
      </c>
      <c r="UDV2">
        <v>0</v>
      </c>
      <c r="UDW2">
        <v>0</v>
      </c>
      <c r="UDX2">
        <v>0</v>
      </c>
      <c r="UDY2">
        <v>0</v>
      </c>
      <c r="UDZ2">
        <v>0</v>
      </c>
      <c r="UEA2">
        <v>0</v>
      </c>
      <c r="UEB2">
        <v>0</v>
      </c>
      <c r="UEC2">
        <v>0</v>
      </c>
      <c r="UED2">
        <v>0</v>
      </c>
      <c r="UEE2">
        <v>0</v>
      </c>
      <c r="UEF2">
        <v>0</v>
      </c>
      <c r="UEG2">
        <v>0</v>
      </c>
      <c r="UEH2">
        <v>0</v>
      </c>
      <c r="UEI2">
        <v>0</v>
      </c>
      <c r="UEJ2">
        <v>0</v>
      </c>
      <c r="UEK2">
        <v>0</v>
      </c>
      <c r="UEL2">
        <v>0</v>
      </c>
      <c r="UEM2">
        <v>0</v>
      </c>
      <c r="UEN2">
        <v>0</v>
      </c>
      <c r="UEO2">
        <v>0</v>
      </c>
      <c r="UEP2">
        <v>0</v>
      </c>
      <c r="UEQ2">
        <v>0</v>
      </c>
      <c r="UER2">
        <v>0</v>
      </c>
      <c r="UES2">
        <v>0</v>
      </c>
      <c r="UET2">
        <v>0</v>
      </c>
      <c r="UEU2">
        <v>0</v>
      </c>
      <c r="UEV2">
        <v>0</v>
      </c>
      <c r="UEW2">
        <v>0</v>
      </c>
      <c r="UEX2">
        <v>0</v>
      </c>
      <c r="UEY2">
        <v>0</v>
      </c>
      <c r="UEZ2">
        <v>0</v>
      </c>
      <c r="UFA2">
        <v>0</v>
      </c>
      <c r="UFB2">
        <v>0</v>
      </c>
      <c r="UFC2">
        <v>0</v>
      </c>
      <c r="UFD2">
        <v>0</v>
      </c>
      <c r="UFE2">
        <v>0</v>
      </c>
      <c r="UFF2">
        <v>0</v>
      </c>
      <c r="UFG2">
        <v>0</v>
      </c>
      <c r="UFH2">
        <v>0</v>
      </c>
      <c r="UFI2">
        <v>0</v>
      </c>
      <c r="UFJ2">
        <v>0</v>
      </c>
      <c r="UFK2">
        <v>0</v>
      </c>
      <c r="UFL2">
        <v>0</v>
      </c>
      <c r="UFM2">
        <v>0</v>
      </c>
      <c r="UFN2">
        <v>0</v>
      </c>
      <c r="UFO2">
        <v>0</v>
      </c>
      <c r="UFP2">
        <v>0</v>
      </c>
      <c r="UFQ2">
        <v>0</v>
      </c>
      <c r="UFR2">
        <v>0</v>
      </c>
      <c r="UFS2">
        <v>0</v>
      </c>
      <c r="UFT2">
        <v>0</v>
      </c>
      <c r="UFU2">
        <v>0</v>
      </c>
      <c r="UFV2">
        <v>0</v>
      </c>
      <c r="UFW2">
        <v>0</v>
      </c>
      <c r="UFX2">
        <v>0</v>
      </c>
      <c r="UFY2">
        <v>0</v>
      </c>
      <c r="UFZ2">
        <v>0</v>
      </c>
      <c r="UGA2">
        <v>0</v>
      </c>
      <c r="UGB2">
        <v>0</v>
      </c>
      <c r="UGC2">
        <v>0</v>
      </c>
      <c r="UGD2">
        <v>0</v>
      </c>
      <c r="UGE2">
        <v>0</v>
      </c>
      <c r="UGF2">
        <v>0</v>
      </c>
      <c r="UGG2">
        <v>0</v>
      </c>
      <c r="UGH2">
        <v>0</v>
      </c>
      <c r="UGI2">
        <v>0</v>
      </c>
      <c r="UGJ2">
        <v>0</v>
      </c>
      <c r="UGK2">
        <v>0</v>
      </c>
      <c r="UGL2">
        <v>0</v>
      </c>
      <c r="UGM2">
        <v>0</v>
      </c>
      <c r="UGN2">
        <v>0</v>
      </c>
      <c r="UGO2">
        <v>0</v>
      </c>
      <c r="UGP2">
        <v>0</v>
      </c>
      <c r="UGQ2">
        <v>0</v>
      </c>
      <c r="UGR2">
        <v>0</v>
      </c>
      <c r="UGS2">
        <v>0</v>
      </c>
      <c r="UGT2">
        <v>0</v>
      </c>
      <c r="UGU2">
        <v>0</v>
      </c>
      <c r="UGV2">
        <v>0</v>
      </c>
      <c r="UGW2">
        <v>0</v>
      </c>
      <c r="UGX2">
        <v>0</v>
      </c>
      <c r="UGY2">
        <v>0</v>
      </c>
      <c r="UGZ2">
        <v>0</v>
      </c>
      <c r="UHA2">
        <v>0</v>
      </c>
      <c r="UHB2">
        <v>0</v>
      </c>
      <c r="UHC2">
        <v>0</v>
      </c>
      <c r="UHD2">
        <v>0</v>
      </c>
      <c r="UHE2">
        <v>0</v>
      </c>
      <c r="UHF2">
        <v>0</v>
      </c>
      <c r="UHG2">
        <v>0</v>
      </c>
      <c r="UHH2">
        <v>0</v>
      </c>
      <c r="UHI2">
        <v>0</v>
      </c>
      <c r="UHJ2">
        <v>0</v>
      </c>
      <c r="UHK2">
        <v>0</v>
      </c>
      <c r="UHL2">
        <v>0</v>
      </c>
      <c r="UHM2">
        <v>0</v>
      </c>
      <c r="UHN2">
        <v>0</v>
      </c>
      <c r="UHO2">
        <v>0</v>
      </c>
      <c r="UHP2">
        <v>0</v>
      </c>
      <c r="UHQ2">
        <v>0</v>
      </c>
      <c r="UHR2">
        <v>0</v>
      </c>
      <c r="UHS2">
        <v>0</v>
      </c>
      <c r="UHT2">
        <v>0</v>
      </c>
      <c r="UHU2">
        <v>0</v>
      </c>
      <c r="UHV2">
        <v>0</v>
      </c>
      <c r="UHW2">
        <v>0</v>
      </c>
      <c r="UHX2">
        <v>0</v>
      </c>
      <c r="UHY2">
        <v>0</v>
      </c>
      <c r="UHZ2">
        <v>0</v>
      </c>
      <c r="UIA2">
        <v>0</v>
      </c>
      <c r="UIB2">
        <v>0</v>
      </c>
      <c r="UIC2">
        <v>0</v>
      </c>
      <c r="UID2">
        <v>0</v>
      </c>
      <c r="UIE2">
        <v>0</v>
      </c>
      <c r="UIF2">
        <v>0</v>
      </c>
      <c r="UIG2">
        <v>0</v>
      </c>
      <c r="UIH2">
        <v>0</v>
      </c>
      <c r="UII2">
        <v>0</v>
      </c>
      <c r="UIJ2">
        <v>0</v>
      </c>
      <c r="UIK2">
        <v>0</v>
      </c>
      <c r="UIL2">
        <v>0</v>
      </c>
      <c r="UIM2">
        <v>0</v>
      </c>
      <c r="UIN2">
        <v>0</v>
      </c>
      <c r="UIO2">
        <v>0</v>
      </c>
      <c r="UIP2">
        <v>0</v>
      </c>
      <c r="UIQ2">
        <v>0</v>
      </c>
      <c r="UIR2">
        <v>0</v>
      </c>
      <c r="UIS2">
        <v>0</v>
      </c>
      <c r="UIT2">
        <v>0</v>
      </c>
      <c r="UIU2">
        <v>0</v>
      </c>
      <c r="UIV2">
        <v>0</v>
      </c>
      <c r="UIW2">
        <v>0</v>
      </c>
      <c r="UIX2">
        <v>0</v>
      </c>
      <c r="UIY2">
        <v>0</v>
      </c>
      <c r="UIZ2">
        <v>0</v>
      </c>
      <c r="UJA2">
        <v>0</v>
      </c>
      <c r="UJB2">
        <v>0</v>
      </c>
      <c r="UJC2">
        <v>0</v>
      </c>
      <c r="UJD2">
        <v>0</v>
      </c>
      <c r="UJE2">
        <v>0</v>
      </c>
      <c r="UJF2">
        <v>0</v>
      </c>
      <c r="UJG2">
        <v>0</v>
      </c>
      <c r="UJH2">
        <v>0</v>
      </c>
      <c r="UJI2">
        <v>0</v>
      </c>
      <c r="UJJ2">
        <v>0</v>
      </c>
      <c r="UJK2">
        <v>0</v>
      </c>
      <c r="UJL2">
        <v>0</v>
      </c>
      <c r="UJM2">
        <v>0</v>
      </c>
      <c r="UJN2">
        <v>0</v>
      </c>
      <c r="UJO2">
        <v>0</v>
      </c>
      <c r="UJP2">
        <v>0</v>
      </c>
      <c r="UJQ2">
        <v>0</v>
      </c>
      <c r="UJR2">
        <v>0</v>
      </c>
      <c r="UJS2">
        <v>0</v>
      </c>
      <c r="UJT2">
        <v>0</v>
      </c>
      <c r="UJU2">
        <v>0</v>
      </c>
      <c r="UJV2">
        <v>0</v>
      </c>
      <c r="UJW2">
        <v>0</v>
      </c>
      <c r="UJX2">
        <v>0</v>
      </c>
      <c r="UJY2">
        <v>0</v>
      </c>
      <c r="UJZ2">
        <v>0</v>
      </c>
      <c r="UKA2">
        <v>0</v>
      </c>
      <c r="UKB2">
        <v>0</v>
      </c>
      <c r="UKC2">
        <v>0</v>
      </c>
      <c r="UKD2">
        <v>0</v>
      </c>
      <c r="UKE2">
        <v>0</v>
      </c>
      <c r="UKF2">
        <v>0</v>
      </c>
      <c r="UKG2">
        <v>0</v>
      </c>
      <c r="UKH2">
        <v>0</v>
      </c>
      <c r="UKI2">
        <v>0</v>
      </c>
      <c r="UKJ2">
        <v>0</v>
      </c>
      <c r="UKK2">
        <v>0</v>
      </c>
      <c r="UKL2">
        <v>0</v>
      </c>
      <c r="UKM2">
        <v>0</v>
      </c>
      <c r="UKN2">
        <v>0</v>
      </c>
      <c r="UKO2">
        <v>0</v>
      </c>
      <c r="UKP2">
        <v>0</v>
      </c>
      <c r="UKQ2">
        <v>0</v>
      </c>
      <c r="UKR2">
        <v>0</v>
      </c>
      <c r="UKS2">
        <v>0</v>
      </c>
      <c r="UKT2">
        <v>0</v>
      </c>
      <c r="UKU2">
        <v>0</v>
      </c>
      <c r="UKV2">
        <v>0</v>
      </c>
      <c r="UKW2">
        <v>0</v>
      </c>
      <c r="UKX2">
        <v>0</v>
      </c>
      <c r="UKY2">
        <v>0</v>
      </c>
      <c r="UKZ2">
        <v>0</v>
      </c>
      <c r="ULA2">
        <v>0</v>
      </c>
      <c r="ULB2">
        <v>0</v>
      </c>
      <c r="ULC2">
        <v>0</v>
      </c>
      <c r="ULD2">
        <v>0</v>
      </c>
      <c r="ULE2">
        <v>0</v>
      </c>
      <c r="ULF2">
        <v>0</v>
      </c>
      <c r="ULG2">
        <v>0</v>
      </c>
      <c r="ULH2">
        <v>0</v>
      </c>
      <c r="ULI2">
        <v>0</v>
      </c>
      <c r="ULJ2">
        <v>0</v>
      </c>
      <c r="ULK2">
        <v>0</v>
      </c>
      <c r="ULL2">
        <v>0</v>
      </c>
      <c r="ULM2">
        <v>0</v>
      </c>
      <c r="ULN2">
        <v>0</v>
      </c>
      <c r="ULO2">
        <v>0</v>
      </c>
      <c r="ULP2">
        <v>0</v>
      </c>
      <c r="ULQ2">
        <v>0</v>
      </c>
      <c r="ULR2">
        <v>0</v>
      </c>
      <c r="ULS2">
        <v>0</v>
      </c>
      <c r="ULT2">
        <v>0</v>
      </c>
      <c r="ULU2">
        <v>0</v>
      </c>
      <c r="ULV2">
        <v>0</v>
      </c>
      <c r="ULW2">
        <v>0</v>
      </c>
      <c r="ULX2">
        <v>0</v>
      </c>
      <c r="ULY2">
        <v>0</v>
      </c>
      <c r="ULZ2">
        <v>0</v>
      </c>
      <c r="UMA2">
        <v>0</v>
      </c>
      <c r="UMB2">
        <v>0</v>
      </c>
      <c r="UMC2">
        <v>0</v>
      </c>
      <c r="UMD2">
        <v>0</v>
      </c>
      <c r="UME2">
        <v>0</v>
      </c>
      <c r="UMF2">
        <v>0</v>
      </c>
      <c r="UMG2">
        <v>0</v>
      </c>
      <c r="UMH2">
        <v>0</v>
      </c>
      <c r="UMI2">
        <v>0</v>
      </c>
      <c r="UMJ2">
        <v>0</v>
      </c>
      <c r="UMK2">
        <v>0</v>
      </c>
      <c r="UML2">
        <v>0</v>
      </c>
      <c r="UMM2">
        <v>0</v>
      </c>
      <c r="UMN2">
        <v>0</v>
      </c>
      <c r="UMO2">
        <v>0</v>
      </c>
      <c r="UMP2">
        <v>0</v>
      </c>
      <c r="UMQ2">
        <v>0</v>
      </c>
      <c r="UMR2">
        <v>0</v>
      </c>
      <c r="UMS2">
        <v>0</v>
      </c>
      <c r="UMT2">
        <v>0</v>
      </c>
      <c r="UMU2">
        <v>0</v>
      </c>
      <c r="UMV2">
        <v>0</v>
      </c>
      <c r="UMW2">
        <v>0</v>
      </c>
      <c r="UMX2">
        <v>0</v>
      </c>
      <c r="UMY2">
        <v>0</v>
      </c>
      <c r="UMZ2">
        <v>0</v>
      </c>
      <c r="UNA2">
        <v>0</v>
      </c>
      <c r="UNB2">
        <v>0</v>
      </c>
      <c r="UNC2">
        <v>0</v>
      </c>
      <c r="UND2">
        <v>0</v>
      </c>
      <c r="UNE2">
        <v>0</v>
      </c>
      <c r="UNF2">
        <v>0</v>
      </c>
      <c r="UNG2">
        <v>0</v>
      </c>
      <c r="UNH2">
        <v>0</v>
      </c>
      <c r="UNI2">
        <v>0</v>
      </c>
      <c r="UNJ2">
        <v>0</v>
      </c>
      <c r="UNK2">
        <v>0</v>
      </c>
      <c r="UNL2">
        <v>0</v>
      </c>
      <c r="UNM2">
        <v>0</v>
      </c>
      <c r="UNN2">
        <v>0</v>
      </c>
      <c r="UNO2">
        <v>0</v>
      </c>
      <c r="UNP2">
        <v>0</v>
      </c>
      <c r="UNQ2">
        <v>0</v>
      </c>
      <c r="UNR2">
        <v>0</v>
      </c>
      <c r="UNS2">
        <v>0</v>
      </c>
      <c r="UNT2">
        <v>0</v>
      </c>
      <c r="UNU2">
        <v>0</v>
      </c>
      <c r="UNV2">
        <v>0</v>
      </c>
      <c r="UNW2">
        <v>0</v>
      </c>
      <c r="UNX2">
        <v>0</v>
      </c>
      <c r="UNY2">
        <v>0</v>
      </c>
      <c r="UNZ2">
        <v>0</v>
      </c>
      <c r="UOA2">
        <v>0</v>
      </c>
      <c r="UOB2">
        <v>0</v>
      </c>
      <c r="UOC2">
        <v>0</v>
      </c>
      <c r="UOD2">
        <v>0</v>
      </c>
      <c r="UOE2">
        <v>0</v>
      </c>
      <c r="UOF2">
        <v>0</v>
      </c>
      <c r="UOG2">
        <v>0</v>
      </c>
      <c r="UOH2">
        <v>0</v>
      </c>
      <c r="UOI2">
        <v>0</v>
      </c>
      <c r="UOJ2">
        <v>0</v>
      </c>
      <c r="UOK2">
        <v>0</v>
      </c>
      <c r="UOL2">
        <v>0</v>
      </c>
      <c r="UOM2">
        <v>0</v>
      </c>
      <c r="UON2">
        <v>0</v>
      </c>
      <c r="UOO2">
        <v>0</v>
      </c>
      <c r="UOP2">
        <v>0</v>
      </c>
      <c r="UOQ2">
        <v>0</v>
      </c>
      <c r="UOR2">
        <v>0</v>
      </c>
      <c r="UOS2">
        <v>0</v>
      </c>
      <c r="UOT2">
        <v>0</v>
      </c>
      <c r="UOU2">
        <v>0</v>
      </c>
      <c r="UOV2">
        <v>0</v>
      </c>
      <c r="UOW2">
        <v>0</v>
      </c>
      <c r="UOX2">
        <v>0</v>
      </c>
      <c r="UOY2">
        <v>0</v>
      </c>
      <c r="UOZ2">
        <v>0</v>
      </c>
      <c r="UPA2">
        <v>0</v>
      </c>
      <c r="UPB2">
        <v>0</v>
      </c>
      <c r="UPC2">
        <v>0</v>
      </c>
      <c r="UPD2">
        <v>0</v>
      </c>
      <c r="UPE2">
        <v>0</v>
      </c>
      <c r="UPF2">
        <v>0</v>
      </c>
      <c r="UPG2">
        <v>0</v>
      </c>
      <c r="UPH2">
        <v>0</v>
      </c>
      <c r="UPI2">
        <v>0</v>
      </c>
      <c r="UPJ2">
        <v>0</v>
      </c>
      <c r="UPK2">
        <v>0</v>
      </c>
      <c r="UPL2">
        <v>0</v>
      </c>
      <c r="UPM2">
        <v>0</v>
      </c>
      <c r="UPN2">
        <v>0</v>
      </c>
      <c r="UPO2">
        <v>0</v>
      </c>
      <c r="UPP2">
        <v>0</v>
      </c>
      <c r="UPQ2">
        <v>0</v>
      </c>
      <c r="UPR2">
        <v>0</v>
      </c>
      <c r="UPS2">
        <v>0</v>
      </c>
      <c r="UPT2">
        <v>0</v>
      </c>
      <c r="UPU2">
        <v>0</v>
      </c>
      <c r="UPV2">
        <v>0</v>
      </c>
      <c r="UPW2">
        <v>0</v>
      </c>
      <c r="UPX2">
        <v>0</v>
      </c>
      <c r="UPY2">
        <v>0</v>
      </c>
      <c r="UPZ2">
        <v>0</v>
      </c>
      <c r="UQA2">
        <v>0</v>
      </c>
      <c r="UQB2">
        <v>0</v>
      </c>
      <c r="UQC2">
        <v>0</v>
      </c>
      <c r="UQD2">
        <v>0</v>
      </c>
      <c r="UQE2">
        <v>0</v>
      </c>
      <c r="UQF2">
        <v>0</v>
      </c>
      <c r="UQG2">
        <v>0</v>
      </c>
      <c r="UQH2">
        <v>0</v>
      </c>
      <c r="UQI2">
        <v>0</v>
      </c>
      <c r="UQJ2">
        <v>0</v>
      </c>
      <c r="UQK2">
        <v>0</v>
      </c>
      <c r="UQL2">
        <v>0</v>
      </c>
      <c r="UQM2">
        <v>0</v>
      </c>
      <c r="UQN2">
        <v>0</v>
      </c>
      <c r="UQO2">
        <v>0</v>
      </c>
      <c r="UQP2">
        <v>0</v>
      </c>
      <c r="UQQ2">
        <v>0</v>
      </c>
      <c r="UQR2">
        <v>0</v>
      </c>
      <c r="UQS2">
        <v>0</v>
      </c>
      <c r="UQT2">
        <v>0</v>
      </c>
      <c r="UQU2">
        <v>0</v>
      </c>
      <c r="UQV2">
        <v>0</v>
      </c>
      <c r="UQW2">
        <v>0</v>
      </c>
      <c r="UQX2">
        <v>0</v>
      </c>
      <c r="UQY2">
        <v>0</v>
      </c>
      <c r="UQZ2">
        <v>0</v>
      </c>
      <c r="URA2">
        <v>0</v>
      </c>
      <c r="URB2">
        <v>0</v>
      </c>
      <c r="URC2">
        <v>0</v>
      </c>
      <c r="URD2">
        <v>0</v>
      </c>
      <c r="URE2">
        <v>0</v>
      </c>
      <c r="URF2">
        <v>0</v>
      </c>
      <c r="URG2">
        <v>0</v>
      </c>
      <c r="URH2">
        <v>0</v>
      </c>
      <c r="URI2">
        <v>0</v>
      </c>
      <c r="URJ2">
        <v>0</v>
      </c>
      <c r="URK2">
        <v>0</v>
      </c>
      <c r="URL2">
        <v>0</v>
      </c>
      <c r="URM2">
        <v>0</v>
      </c>
      <c r="URN2">
        <v>0</v>
      </c>
      <c r="URO2">
        <v>0</v>
      </c>
      <c r="URP2">
        <v>0</v>
      </c>
      <c r="URQ2">
        <v>0</v>
      </c>
      <c r="URR2">
        <v>0</v>
      </c>
      <c r="URS2">
        <v>0</v>
      </c>
      <c r="URT2">
        <v>0</v>
      </c>
      <c r="URU2">
        <v>0</v>
      </c>
      <c r="URV2">
        <v>0</v>
      </c>
      <c r="URW2">
        <v>0</v>
      </c>
      <c r="URX2">
        <v>0</v>
      </c>
      <c r="URY2">
        <v>0</v>
      </c>
      <c r="URZ2">
        <v>0</v>
      </c>
      <c r="USA2">
        <v>0</v>
      </c>
      <c r="USB2">
        <v>0</v>
      </c>
      <c r="USC2">
        <v>0</v>
      </c>
      <c r="USD2">
        <v>0</v>
      </c>
      <c r="USE2">
        <v>0</v>
      </c>
      <c r="USF2">
        <v>0</v>
      </c>
      <c r="USG2">
        <v>0</v>
      </c>
      <c r="USH2">
        <v>0</v>
      </c>
      <c r="USI2">
        <v>0</v>
      </c>
      <c r="USJ2">
        <v>0</v>
      </c>
      <c r="USK2">
        <v>0</v>
      </c>
      <c r="USL2">
        <v>0</v>
      </c>
      <c r="USM2">
        <v>0</v>
      </c>
      <c r="USN2">
        <v>0</v>
      </c>
      <c r="USO2">
        <v>0</v>
      </c>
      <c r="USP2">
        <v>0</v>
      </c>
      <c r="USQ2">
        <v>0</v>
      </c>
      <c r="USR2">
        <v>0</v>
      </c>
      <c r="USS2">
        <v>0</v>
      </c>
      <c r="UST2">
        <v>0</v>
      </c>
      <c r="USU2">
        <v>0</v>
      </c>
      <c r="USV2">
        <v>0</v>
      </c>
      <c r="USW2">
        <v>0</v>
      </c>
      <c r="USX2">
        <v>0</v>
      </c>
      <c r="USY2">
        <v>0</v>
      </c>
      <c r="USZ2">
        <v>0</v>
      </c>
      <c r="UTA2">
        <v>0</v>
      </c>
      <c r="UTB2">
        <v>0</v>
      </c>
      <c r="UTC2">
        <v>0</v>
      </c>
      <c r="UTD2">
        <v>0</v>
      </c>
      <c r="UTE2">
        <v>0</v>
      </c>
      <c r="UTF2">
        <v>0</v>
      </c>
      <c r="UTG2">
        <v>0</v>
      </c>
      <c r="UTH2">
        <v>0</v>
      </c>
      <c r="UTI2">
        <v>0</v>
      </c>
      <c r="UTJ2">
        <v>0</v>
      </c>
      <c r="UTK2">
        <v>0</v>
      </c>
      <c r="UTL2">
        <v>0</v>
      </c>
      <c r="UTM2">
        <v>0</v>
      </c>
      <c r="UTN2">
        <v>0</v>
      </c>
      <c r="UTO2">
        <v>0</v>
      </c>
      <c r="UTP2">
        <v>0</v>
      </c>
      <c r="UTQ2">
        <v>0</v>
      </c>
      <c r="UTR2">
        <v>0</v>
      </c>
      <c r="UTS2">
        <v>0</v>
      </c>
      <c r="UTT2">
        <v>0</v>
      </c>
      <c r="UTU2">
        <v>0</v>
      </c>
      <c r="UTV2">
        <v>0</v>
      </c>
      <c r="UTW2">
        <v>0</v>
      </c>
      <c r="UTX2">
        <v>0</v>
      </c>
      <c r="UTY2">
        <v>0</v>
      </c>
      <c r="UTZ2">
        <v>0</v>
      </c>
      <c r="UUA2">
        <v>0</v>
      </c>
      <c r="UUB2">
        <v>0</v>
      </c>
      <c r="UUC2">
        <v>0</v>
      </c>
      <c r="UUD2">
        <v>0</v>
      </c>
      <c r="UUE2">
        <v>0</v>
      </c>
      <c r="UUF2">
        <v>0</v>
      </c>
      <c r="UUG2">
        <v>0</v>
      </c>
      <c r="UUH2">
        <v>0</v>
      </c>
      <c r="UUI2">
        <v>0</v>
      </c>
      <c r="UUJ2">
        <v>0</v>
      </c>
      <c r="UUK2">
        <v>0</v>
      </c>
      <c r="UUL2">
        <v>0</v>
      </c>
      <c r="UUM2">
        <v>0</v>
      </c>
      <c r="UUN2">
        <v>0</v>
      </c>
      <c r="UUO2">
        <v>0</v>
      </c>
      <c r="UUP2">
        <v>0</v>
      </c>
      <c r="UUQ2">
        <v>0</v>
      </c>
      <c r="UUR2">
        <v>0</v>
      </c>
      <c r="UUS2">
        <v>0</v>
      </c>
      <c r="UUT2">
        <v>0</v>
      </c>
      <c r="UUU2">
        <v>0</v>
      </c>
      <c r="UUV2">
        <v>0</v>
      </c>
      <c r="UUW2">
        <v>0</v>
      </c>
      <c r="UUX2">
        <v>0</v>
      </c>
      <c r="UUY2">
        <v>0</v>
      </c>
      <c r="UUZ2">
        <v>0</v>
      </c>
      <c r="UVA2">
        <v>0</v>
      </c>
      <c r="UVB2">
        <v>0</v>
      </c>
      <c r="UVC2">
        <v>0</v>
      </c>
      <c r="UVD2">
        <v>0</v>
      </c>
      <c r="UVE2">
        <v>0</v>
      </c>
      <c r="UVF2">
        <v>0</v>
      </c>
      <c r="UVG2">
        <v>0</v>
      </c>
      <c r="UVH2">
        <v>0</v>
      </c>
      <c r="UVI2">
        <v>0</v>
      </c>
      <c r="UVJ2">
        <v>0</v>
      </c>
      <c r="UVK2">
        <v>0</v>
      </c>
      <c r="UVL2">
        <v>0</v>
      </c>
      <c r="UVM2">
        <v>0</v>
      </c>
      <c r="UVN2">
        <v>0</v>
      </c>
      <c r="UVO2">
        <v>0</v>
      </c>
      <c r="UVP2">
        <v>0</v>
      </c>
      <c r="UVQ2">
        <v>0</v>
      </c>
      <c r="UVR2">
        <v>0</v>
      </c>
      <c r="UVS2">
        <v>0</v>
      </c>
      <c r="UVT2">
        <v>0</v>
      </c>
      <c r="UVU2">
        <v>0</v>
      </c>
      <c r="UVV2">
        <v>0</v>
      </c>
      <c r="UVW2">
        <v>0</v>
      </c>
      <c r="UVX2">
        <v>0</v>
      </c>
      <c r="UVY2">
        <v>0</v>
      </c>
      <c r="UVZ2">
        <v>0</v>
      </c>
      <c r="UWA2">
        <v>0</v>
      </c>
      <c r="UWB2">
        <v>0</v>
      </c>
      <c r="UWC2">
        <v>0</v>
      </c>
      <c r="UWD2">
        <v>0</v>
      </c>
      <c r="UWE2">
        <v>0</v>
      </c>
      <c r="UWF2">
        <v>0</v>
      </c>
      <c r="UWG2">
        <v>0</v>
      </c>
      <c r="UWH2">
        <v>0</v>
      </c>
      <c r="UWI2">
        <v>0</v>
      </c>
      <c r="UWJ2">
        <v>0</v>
      </c>
      <c r="UWK2">
        <v>0</v>
      </c>
      <c r="UWL2">
        <v>0</v>
      </c>
      <c r="UWM2">
        <v>0</v>
      </c>
      <c r="UWN2">
        <v>0</v>
      </c>
      <c r="UWO2">
        <v>0</v>
      </c>
      <c r="UWP2">
        <v>0</v>
      </c>
      <c r="UWQ2">
        <v>0</v>
      </c>
      <c r="UWR2">
        <v>0</v>
      </c>
      <c r="UWS2">
        <v>0</v>
      </c>
      <c r="UWT2">
        <v>0</v>
      </c>
      <c r="UWU2">
        <v>0</v>
      </c>
      <c r="UWV2">
        <v>0</v>
      </c>
      <c r="UWW2">
        <v>0</v>
      </c>
      <c r="UWX2">
        <v>0</v>
      </c>
      <c r="UWY2">
        <v>0</v>
      </c>
      <c r="UWZ2">
        <v>0</v>
      </c>
      <c r="UXA2">
        <v>0</v>
      </c>
      <c r="UXB2">
        <v>0</v>
      </c>
      <c r="UXC2">
        <v>0</v>
      </c>
      <c r="UXD2">
        <v>0</v>
      </c>
      <c r="UXE2">
        <v>0</v>
      </c>
      <c r="UXF2">
        <v>0</v>
      </c>
      <c r="UXG2">
        <v>0</v>
      </c>
      <c r="UXH2">
        <v>0</v>
      </c>
      <c r="UXI2">
        <v>0</v>
      </c>
      <c r="UXJ2">
        <v>0</v>
      </c>
      <c r="UXK2">
        <v>0</v>
      </c>
      <c r="UXL2">
        <v>0</v>
      </c>
      <c r="UXM2">
        <v>0</v>
      </c>
      <c r="UXN2">
        <v>0</v>
      </c>
      <c r="UXO2">
        <v>0</v>
      </c>
      <c r="UXP2">
        <v>0</v>
      </c>
      <c r="UXQ2">
        <v>0</v>
      </c>
      <c r="UXR2">
        <v>0</v>
      </c>
      <c r="UXS2">
        <v>0</v>
      </c>
      <c r="UXT2">
        <v>0</v>
      </c>
      <c r="UXU2">
        <v>0</v>
      </c>
      <c r="UXV2">
        <v>0</v>
      </c>
      <c r="UXW2">
        <v>0</v>
      </c>
      <c r="UXX2">
        <v>0</v>
      </c>
      <c r="UXY2">
        <v>0</v>
      </c>
      <c r="UXZ2">
        <v>0</v>
      </c>
      <c r="UYA2">
        <v>0</v>
      </c>
      <c r="UYB2">
        <v>0</v>
      </c>
      <c r="UYC2">
        <v>0</v>
      </c>
      <c r="UYD2">
        <v>0</v>
      </c>
      <c r="UYE2">
        <v>0</v>
      </c>
      <c r="UYF2">
        <v>0</v>
      </c>
      <c r="UYG2">
        <v>0</v>
      </c>
      <c r="UYH2">
        <v>0</v>
      </c>
      <c r="UYI2">
        <v>0</v>
      </c>
      <c r="UYJ2">
        <v>0</v>
      </c>
      <c r="UYK2">
        <v>0</v>
      </c>
      <c r="UYL2">
        <v>0</v>
      </c>
      <c r="UYM2">
        <v>0</v>
      </c>
      <c r="UYN2">
        <v>0</v>
      </c>
      <c r="UYO2">
        <v>0</v>
      </c>
      <c r="UYP2">
        <v>0</v>
      </c>
      <c r="UYQ2">
        <v>0</v>
      </c>
      <c r="UYR2">
        <v>0</v>
      </c>
      <c r="UYS2">
        <v>0</v>
      </c>
      <c r="UYT2">
        <v>0</v>
      </c>
      <c r="UYU2">
        <v>0</v>
      </c>
      <c r="UYV2">
        <v>0</v>
      </c>
      <c r="UYW2">
        <v>0</v>
      </c>
      <c r="UYX2">
        <v>0</v>
      </c>
      <c r="UYY2">
        <v>0</v>
      </c>
      <c r="UYZ2">
        <v>0</v>
      </c>
      <c r="UZA2">
        <v>0</v>
      </c>
      <c r="UZB2">
        <v>0</v>
      </c>
      <c r="UZC2">
        <v>0</v>
      </c>
      <c r="UZD2">
        <v>0</v>
      </c>
      <c r="UZE2">
        <v>0</v>
      </c>
      <c r="UZF2">
        <v>0</v>
      </c>
      <c r="UZG2">
        <v>0</v>
      </c>
      <c r="UZH2">
        <v>0</v>
      </c>
      <c r="UZI2">
        <v>0</v>
      </c>
      <c r="UZJ2">
        <v>0</v>
      </c>
      <c r="UZK2">
        <v>0</v>
      </c>
      <c r="UZL2">
        <v>0</v>
      </c>
      <c r="UZM2">
        <v>0</v>
      </c>
      <c r="UZN2">
        <v>0</v>
      </c>
      <c r="UZO2">
        <v>0</v>
      </c>
      <c r="UZP2">
        <v>0</v>
      </c>
      <c r="UZQ2">
        <v>0</v>
      </c>
      <c r="UZR2">
        <v>0</v>
      </c>
      <c r="UZS2">
        <v>0</v>
      </c>
      <c r="UZT2">
        <v>0</v>
      </c>
      <c r="UZU2">
        <v>0</v>
      </c>
      <c r="UZV2">
        <v>0</v>
      </c>
      <c r="UZW2">
        <v>0</v>
      </c>
      <c r="UZX2">
        <v>0</v>
      </c>
      <c r="UZY2">
        <v>0</v>
      </c>
      <c r="UZZ2">
        <v>0</v>
      </c>
      <c r="VAA2">
        <v>0</v>
      </c>
      <c r="VAB2">
        <v>0</v>
      </c>
      <c r="VAC2">
        <v>0</v>
      </c>
      <c r="VAD2">
        <v>0</v>
      </c>
      <c r="VAE2">
        <v>0</v>
      </c>
      <c r="VAF2">
        <v>0</v>
      </c>
      <c r="VAG2">
        <v>0</v>
      </c>
      <c r="VAH2">
        <v>0</v>
      </c>
      <c r="VAI2">
        <v>0</v>
      </c>
      <c r="VAJ2">
        <v>0</v>
      </c>
      <c r="VAK2">
        <v>0</v>
      </c>
      <c r="VAL2">
        <v>0</v>
      </c>
      <c r="VAM2">
        <v>0</v>
      </c>
      <c r="VAN2">
        <v>0</v>
      </c>
      <c r="VAO2">
        <v>0</v>
      </c>
      <c r="VAP2">
        <v>0</v>
      </c>
      <c r="VAQ2">
        <v>0</v>
      </c>
      <c r="VAR2">
        <v>0</v>
      </c>
      <c r="VAS2">
        <v>0</v>
      </c>
      <c r="VAT2">
        <v>0</v>
      </c>
      <c r="VAU2">
        <v>0</v>
      </c>
      <c r="VAV2">
        <v>0</v>
      </c>
      <c r="VAW2">
        <v>0</v>
      </c>
      <c r="VAX2">
        <v>0</v>
      </c>
      <c r="VAY2">
        <v>0</v>
      </c>
      <c r="VAZ2">
        <v>0</v>
      </c>
      <c r="VBA2">
        <v>0</v>
      </c>
      <c r="VBB2">
        <v>0</v>
      </c>
      <c r="VBC2">
        <v>0</v>
      </c>
      <c r="VBD2">
        <v>0</v>
      </c>
      <c r="VBE2">
        <v>0</v>
      </c>
      <c r="VBF2">
        <v>0</v>
      </c>
      <c r="VBG2">
        <v>0</v>
      </c>
      <c r="VBH2">
        <v>0</v>
      </c>
      <c r="VBI2">
        <v>0</v>
      </c>
      <c r="VBJ2">
        <v>0</v>
      </c>
      <c r="VBK2">
        <v>0</v>
      </c>
      <c r="VBL2">
        <v>0</v>
      </c>
      <c r="VBM2">
        <v>0</v>
      </c>
      <c r="VBN2">
        <v>0</v>
      </c>
      <c r="VBO2">
        <v>0</v>
      </c>
      <c r="VBP2">
        <v>0</v>
      </c>
      <c r="VBQ2">
        <v>0</v>
      </c>
      <c r="VBR2">
        <v>0</v>
      </c>
      <c r="VBS2">
        <v>0</v>
      </c>
      <c r="VBT2">
        <v>0</v>
      </c>
      <c r="VBU2">
        <v>0</v>
      </c>
      <c r="VBV2">
        <v>0</v>
      </c>
      <c r="VBW2">
        <v>0</v>
      </c>
      <c r="VBX2">
        <v>0</v>
      </c>
      <c r="VBY2">
        <v>0</v>
      </c>
      <c r="VBZ2">
        <v>0</v>
      </c>
      <c r="VCA2">
        <v>0</v>
      </c>
      <c r="VCB2">
        <v>0</v>
      </c>
      <c r="VCC2">
        <v>0</v>
      </c>
      <c r="VCD2">
        <v>0</v>
      </c>
      <c r="VCE2">
        <v>0</v>
      </c>
      <c r="VCF2">
        <v>0</v>
      </c>
      <c r="VCG2">
        <v>0</v>
      </c>
      <c r="VCH2">
        <v>0</v>
      </c>
      <c r="VCI2">
        <v>0</v>
      </c>
      <c r="VCJ2">
        <v>0</v>
      </c>
      <c r="VCK2">
        <v>0</v>
      </c>
      <c r="VCL2">
        <v>0</v>
      </c>
      <c r="VCM2">
        <v>0</v>
      </c>
      <c r="VCN2">
        <v>0</v>
      </c>
      <c r="VCO2">
        <v>0</v>
      </c>
      <c r="VCP2">
        <v>0</v>
      </c>
      <c r="VCQ2">
        <v>0</v>
      </c>
      <c r="VCR2">
        <v>0</v>
      </c>
      <c r="VCS2">
        <v>0</v>
      </c>
      <c r="VCT2">
        <v>0</v>
      </c>
      <c r="VCU2">
        <v>0</v>
      </c>
      <c r="VCV2">
        <v>0</v>
      </c>
      <c r="VCW2">
        <v>0</v>
      </c>
      <c r="VCX2">
        <v>0</v>
      </c>
      <c r="VCY2">
        <v>0</v>
      </c>
      <c r="VCZ2">
        <v>0</v>
      </c>
      <c r="VDA2">
        <v>0</v>
      </c>
      <c r="VDB2">
        <v>0</v>
      </c>
      <c r="VDC2">
        <v>0</v>
      </c>
      <c r="VDD2">
        <v>0</v>
      </c>
      <c r="VDE2">
        <v>0</v>
      </c>
      <c r="VDF2">
        <v>0</v>
      </c>
      <c r="VDG2">
        <v>0</v>
      </c>
      <c r="VDH2">
        <v>0</v>
      </c>
      <c r="VDI2">
        <v>0</v>
      </c>
      <c r="VDJ2">
        <v>0</v>
      </c>
      <c r="VDK2">
        <v>0</v>
      </c>
      <c r="VDL2">
        <v>0</v>
      </c>
      <c r="VDM2">
        <v>0</v>
      </c>
      <c r="VDN2">
        <v>0</v>
      </c>
      <c r="VDO2">
        <v>0</v>
      </c>
      <c r="VDP2">
        <v>0</v>
      </c>
      <c r="VDQ2">
        <v>0</v>
      </c>
      <c r="VDR2">
        <v>0</v>
      </c>
      <c r="VDS2">
        <v>0</v>
      </c>
      <c r="VDT2">
        <v>0</v>
      </c>
      <c r="VDU2">
        <v>0</v>
      </c>
      <c r="VDV2">
        <v>0</v>
      </c>
      <c r="VDW2">
        <v>0</v>
      </c>
      <c r="VDX2">
        <v>0</v>
      </c>
      <c r="VDY2">
        <v>0</v>
      </c>
      <c r="VDZ2">
        <v>0</v>
      </c>
      <c r="VEA2">
        <v>0</v>
      </c>
      <c r="VEB2">
        <v>0</v>
      </c>
      <c r="VEC2">
        <v>0</v>
      </c>
      <c r="VED2">
        <v>0</v>
      </c>
      <c r="VEE2">
        <v>0</v>
      </c>
      <c r="VEF2">
        <v>0</v>
      </c>
      <c r="VEG2">
        <v>0</v>
      </c>
      <c r="VEH2">
        <v>0</v>
      </c>
      <c r="VEI2">
        <v>0</v>
      </c>
      <c r="VEJ2">
        <v>0</v>
      </c>
      <c r="VEK2">
        <v>0</v>
      </c>
      <c r="VEL2">
        <v>0</v>
      </c>
      <c r="VEM2">
        <v>0</v>
      </c>
      <c r="VEN2">
        <v>0</v>
      </c>
      <c r="VEO2">
        <v>0</v>
      </c>
      <c r="VEP2">
        <v>0</v>
      </c>
      <c r="VEQ2">
        <v>0</v>
      </c>
      <c r="VER2">
        <v>0</v>
      </c>
      <c r="VES2">
        <v>0</v>
      </c>
      <c r="VET2">
        <v>0</v>
      </c>
      <c r="VEU2">
        <v>0</v>
      </c>
      <c r="VEV2">
        <v>0</v>
      </c>
      <c r="VEW2">
        <v>0</v>
      </c>
      <c r="VEX2">
        <v>0</v>
      </c>
      <c r="VEY2">
        <v>0</v>
      </c>
      <c r="VEZ2">
        <v>0</v>
      </c>
      <c r="VFA2">
        <v>0</v>
      </c>
      <c r="VFB2">
        <v>0</v>
      </c>
      <c r="VFC2">
        <v>0</v>
      </c>
      <c r="VFD2">
        <v>0</v>
      </c>
      <c r="VFE2">
        <v>0</v>
      </c>
      <c r="VFF2">
        <v>0</v>
      </c>
      <c r="VFG2">
        <v>0</v>
      </c>
      <c r="VFH2">
        <v>0</v>
      </c>
      <c r="VFI2">
        <v>0</v>
      </c>
      <c r="VFJ2">
        <v>0</v>
      </c>
      <c r="VFK2">
        <v>0</v>
      </c>
      <c r="VFL2">
        <v>0</v>
      </c>
      <c r="VFM2">
        <v>0</v>
      </c>
      <c r="VFN2">
        <v>0</v>
      </c>
      <c r="VFO2">
        <v>0</v>
      </c>
      <c r="VFP2">
        <v>0</v>
      </c>
      <c r="VFQ2">
        <v>0</v>
      </c>
      <c r="VFR2">
        <v>0</v>
      </c>
      <c r="VFS2">
        <v>0</v>
      </c>
      <c r="VFT2">
        <v>0</v>
      </c>
      <c r="VFU2">
        <v>0</v>
      </c>
      <c r="VFV2">
        <v>0</v>
      </c>
      <c r="VFW2">
        <v>0</v>
      </c>
      <c r="VFX2">
        <v>0</v>
      </c>
      <c r="VFY2">
        <v>0</v>
      </c>
      <c r="VFZ2">
        <v>0</v>
      </c>
      <c r="VGA2">
        <v>0</v>
      </c>
      <c r="VGB2">
        <v>0</v>
      </c>
      <c r="VGC2">
        <v>0</v>
      </c>
      <c r="VGD2">
        <v>0</v>
      </c>
      <c r="VGE2">
        <v>0</v>
      </c>
      <c r="VGF2">
        <v>0</v>
      </c>
      <c r="VGG2">
        <v>0</v>
      </c>
      <c r="VGH2">
        <v>0</v>
      </c>
      <c r="VGI2">
        <v>0</v>
      </c>
      <c r="VGJ2">
        <v>0</v>
      </c>
      <c r="VGK2">
        <v>0</v>
      </c>
      <c r="VGL2">
        <v>0</v>
      </c>
      <c r="VGM2">
        <v>0</v>
      </c>
      <c r="VGN2">
        <v>0</v>
      </c>
      <c r="VGO2">
        <v>0</v>
      </c>
      <c r="VGP2">
        <v>0</v>
      </c>
      <c r="VGQ2">
        <v>0</v>
      </c>
      <c r="VGR2">
        <v>0</v>
      </c>
      <c r="VGS2">
        <v>0</v>
      </c>
      <c r="VGT2">
        <v>0</v>
      </c>
      <c r="VGU2">
        <v>0</v>
      </c>
      <c r="VGV2">
        <v>0</v>
      </c>
      <c r="VGW2">
        <v>0</v>
      </c>
      <c r="VGX2">
        <v>0</v>
      </c>
      <c r="VGY2">
        <v>0</v>
      </c>
      <c r="VGZ2">
        <v>0</v>
      </c>
      <c r="VHA2">
        <v>0</v>
      </c>
      <c r="VHB2">
        <v>0</v>
      </c>
      <c r="VHC2">
        <v>0</v>
      </c>
      <c r="VHD2">
        <v>0</v>
      </c>
      <c r="VHE2">
        <v>0</v>
      </c>
      <c r="VHF2">
        <v>0</v>
      </c>
      <c r="VHG2">
        <v>0</v>
      </c>
      <c r="VHH2">
        <v>0</v>
      </c>
      <c r="VHI2">
        <v>0</v>
      </c>
      <c r="VHJ2">
        <v>0</v>
      </c>
      <c r="VHK2">
        <v>0</v>
      </c>
      <c r="VHL2">
        <v>0</v>
      </c>
      <c r="VHM2">
        <v>0</v>
      </c>
      <c r="VHN2">
        <v>0</v>
      </c>
      <c r="VHO2">
        <v>0</v>
      </c>
      <c r="VHP2">
        <v>0</v>
      </c>
      <c r="VHQ2">
        <v>0</v>
      </c>
      <c r="VHR2">
        <v>0</v>
      </c>
      <c r="VHS2">
        <v>0</v>
      </c>
      <c r="VHT2">
        <v>0</v>
      </c>
      <c r="VHU2">
        <v>0</v>
      </c>
      <c r="VHV2">
        <v>0</v>
      </c>
      <c r="VHW2">
        <v>0</v>
      </c>
      <c r="VHX2">
        <v>0</v>
      </c>
      <c r="VHY2">
        <v>0</v>
      </c>
      <c r="VHZ2">
        <v>0</v>
      </c>
      <c r="VIA2">
        <v>0</v>
      </c>
      <c r="VIB2">
        <v>0</v>
      </c>
      <c r="VIC2">
        <v>0</v>
      </c>
      <c r="VID2">
        <v>0</v>
      </c>
      <c r="VIE2">
        <v>0</v>
      </c>
      <c r="VIF2">
        <v>0</v>
      </c>
      <c r="VIG2">
        <v>0</v>
      </c>
      <c r="VIH2">
        <v>0</v>
      </c>
      <c r="VII2">
        <v>0</v>
      </c>
      <c r="VIJ2">
        <v>0</v>
      </c>
      <c r="VIK2">
        <v>0</v>
      </c>
      <c r="VIL2">
        <v>0</v>
      </c>
      <c r="VIM2">
        <v>0</v>
      </c>
      <c r="VIN2">
        <v>0</v>
      </c>
      <c r="VIO2">
        <v>0</v>
      </c>
      <c r="VIP2">
        <v>0</v>
      </c>
      <c r="VIQ2">
        <v>0</v>
      </c>
      <c r="VIR2">
        <v>0</v>
      </c>
      <c r="VIS2">
        <v>0</v>
      </c>
      <c r="VIT2">
        <v>0</v>
      </c>
      <c r="VIU2">
        <v>0</v>
      </c>
      <c r="VIV2">
        <v>0</v>
      </c>
      <c r="VIW2">
        <v>0</v>
      </c>
      <c r="VIX2">
        <v>0</v>
      </c>
      <c r="VIY2">
        <v>0</v>
      </c>
      <c r="VIZ2">
        <v>0</v>
      </c>
      <c r="VJA2">
        <v>0</v>
      </c>
      <c r="VJB2">
        <v>0</v>
      </c>
      <c r="VJC2">
        <v>0</v>
      </c>
      <c r="VJD2">
        <v>0</v>
      </c>
      <c r="VJE2">
        <v>0</v>
      </c>
      <c r="VJF2">
        <v>0</v>
      </c>
      <c r="VJG2">
        <v>0</v>
      </c>
      <c r="VJH2">
        <v>0</v>
      </c>
      <c r="VJI2">
        <v>0</v>
      </c>
      <c r="VJJ2">
        <v>0</v>
      </c>
      <c r="VJK2">
        <v>0</v>
      </c>
      <c r="VJL2">
        <v>0</v>
      </c>
      <c r="VJM2">
        <v>0</v>
      </c>
      <c r="VJN2">
        <v>0</v>
      </c>
      <c r="VJO2">
        <v>0</v>
      </c>
      <c r="VJP2">
        <v>0</v>
      </c>
      <c r="VJQ2">
        <v>0</v>
      </c>
      <c r="VJR2">
        <v>0</v>
      </c>
      <c r="VJS2">
        <v>0</v>
      </c>
      <c r="VJT2">
        <v>0</v>
      </c>
      <c r="VJU2">
        <v>0</v>
      </c>
      <c r="VJV2">
        <v>0</v>
      </c>
      <c r="VJW2">
        <v>0</v>
      </c>
      <c r="VJX2">
        <v>0</v>
      </c>
      <c r="VJY2">
        <v>0</v>
      </c>
      <c r="VJZ2">
        <v>0</v>
      </c>
      <c r="VKA2">
        <v>0</v>
      </c>
      <c r="VKB2">
        <v>0</v>
      </c>
      <c r="VKC2">
        <v>0</v>
      </c>
      <c r="VKD2">
        <v>0</v>
      </c>
      <c r="VKE2">
        <v>0</v>
      </c>
      <c r="VKF2">
        <v>0</v>
      </c>
      <c r="VKG2">
        <v>0</v>
      </c>
      <c r="VKH2">
        <v>0</v>
      </c>
      <c r="VKI2">
        <v>0</v>
      </c>
      <c r="VKJ2">
        <v>0</v>
      </c>
      <c r="VKK2">
        <v>0</v>
      </c>
      <c r="VKL2">
        <v>0</v>
      </c>
      <c r="VKM2">
        <v>0</v>
      </c>
      <c r="VKN2">
        <v>0</v>
      </c>
      <c r="VKO2">
        <v>0</v>
      </c>
      <c r="VKP2">
        <v>0</v>
      </c>
      <c r="VKQ2">
        <v>0</v>
      </c>
      <c r="VKR2">
        <v>0</v>
      </c>
      <c r="VKS2">
        <v>0</v>
      </c>
      <c r="VKT2">
        <v>0</v>
      </c>
      <c r="VKU2">
        <v>0</v>
      </c>
      <c r="VKV2">
        <v>0</v>
      </c>
      <c r="VKW2">
        <v>0</v>
      </c>
      <c r="VKX2">
        <v>0</v>
      </c>
      <c r="VKY2">
        <v>0</v>
      </c>
      <c r="VKZ2">
        <v>0</v>
      </c>
      <c r="VLA2">
        <v>0</v>
      </c>
      <c r="VLB2">
        <v>0</v>
      </c>
      <c r="VLC2">
        <v>0</v>
      </c>
      <c r="VLD2">
        <v>0</v>
      </c>
      <c r="VLE2">
        <v>0</v>
      </c>
      <c r="VLF2">
        <v>0</v>
      </c>
      <c r="VLG2">
        <v>0</v>
      </c>
      <c r="VLH2">
        <v>0</v>
      </c>
      <c r="VLI2">
        <v>0</v>
      </c>
      <c r="VLJ2">
        <v>0</v>
      </c>
      <c r="VLK2">
        <v>0</v>
      </c>
      <c r="VLL2">
        <v>0</v>
      </c>
      <c r="VLM2">
        <v>0</v>
      </c>
      <c r="VLN2">
        <v>0</v>
      </c>
      <c r="VLO2">
        <v>0</v>
      </c>
      <c r="VLP2">
        <v>0</v>
      </c>
      <c r="VLQ2">
        <v>0</v>
      </c>
      <c r="VLR2">
        <v>0</v>
      </c>
      <c r="VLS2">
        <v>0</v>
      </c>
      <c r="VLT2">
        <v>0</v>
      </c>
      <c r="VLU2">
        <v>0</v>
      </c>
      <c r="VLV2">
        <v>0</v>
      </c>
      <c r="VLW2">
        <v>0</v>
      </c>
      <c r="VLX2">
        <v>0</v>
      </c>
      <c r="VLY2">
        <v>0</v>
      </c>
      <c r="VLZ2">
        <v>0</v>
      </c>
      <c r="VMA2">
        <v>0</v>
      </c>
      <c r="VMB2">
        <v>0</v>
      </c>
      <c r="VMC2">
        <v>0</v>
      </c>
      <c r="VMD2">
        <v>0</v>
      </c>
      <c r="VME2">
        <v>0</v>
      </c>
      <c r="VMF2">
        <v>0</v>
      </c>
      <c r="VMG2">
        <v>0</v>
      </c>
      <c r="VMH2">
        <v>0</v>
      </c>
      <c r="VMI2">
        <v>0</v>
      </c>
      <c r="VMJ2">
        <v>0</v>
      </c>
      <c r="VMK2">
        <v>0</v>
      </c>
      <c r="VML2">
        <v>0</v>
      </c>
      <c r="VMM2">
        <v>0</v>
      </c>
      <c r="VMN2">
        <v>0</v>
      </c>
      <c r="VMO2">
        <v>0</v>
      </c>
      <c r="VMP2">
        <v>0</v>
      </c>
      <c r="VMQ2">
        <v>0</v>
      </c>
      <c r="VMR2">
        <v>0</v>
      </c>
      <c r="VMS2">
        <v>0</v>
      </c>
      <c r="VMT2">
        <v>0</v>
      </c>
      <c r="VMU2">
        <v>0</v>
      </c>
      <c r="VMV2">
        <v>0</v>
      </c>
      <c r="VMW2">
        <v>0</v>
      </c>
      <c r="VMX2">
        <v>0</v>
      </c>
      <c r="VMY2">
        <v>0</v>
      </c>
      <c r="VMZ2">
        <v>0</v>
      </c>
      <c r="VNA2">
        <v>0</v>
      </c>
      <c r="VNB2">
        <v>0</v>
      </c>
      <c r="VNC2">
        <v>0</v>
      </c>
      <c r="VND2">
        <v>0</v>
      </c>
      <c r="VNE2">
        <v>0</v>
      </c>
      <c r="VNF2">
        <v>0</v>
      </c>
      <c r="VNG2">
        <v>0</v>
      </c>
      <c r="VNH2">
        <v>0</v>
      </c>
      <c r="VNI2">
        <v>0</v>
      </c>
      <c r="VNJ2">
        <v>0</v>
      </c>
      <c r="VNK2">
        <v>0</v>
      </c>
      <c r="VNL2">
        <v>0</v>
      </c>
      <c r="VNM2">
        <v>0</v>
      </c>
      <c r="VNN2">
        <v>0</v>
      </c>
      <c r="VNO2">
        <v>0</v>
      </c>
      <c r="VNP2">
        <v>0</v>
      </c>
      <c r="VNQ2">
        <v>0</v>
      </c>
      <c r="VNR2">
        <v>0</v>
      </c>
      <c r="VNS2">
        <v>0</v>
      </c>
      <c r="VNT2">
        <v>0</v>
      </c>
      <c r="VNU2">
        <v>0</v>
      </c>
      <c r="VNV2">
        <v>0</v>
      </c>
      <c r="VNW2">
        <v>0</v>
      </c>
      <c r="VNX2">
        <v>0</v>
      </c>
      <c r="VNY2">
        <v>0</v>
      </c>
      <c r="VNZ2">
        <v>0</v>
      </c>
      <c r="VOA2">
        <v>0</v>
      </c>
      <c r="VOB2">
        <v>0</v>
      </c>
      <c r="VOC2">
        <v>0</v>
      </c>
      <c r="VOD2">
        <v>0</v>
      </c>
      <c r="VOE2">
        <v>0</v>
      </c>
      <c r="VOF2">
        <v>0</v>
      </c>
      <c r="VOG2">
        <v>0</v>
      </c>
      <c r="VOH2">
        <v>0</v>
      </c>
      <c r="VOI2">
        <v>0</v>
      </c>
      <c r="VOJ2">
        <v>0</v>
      </c>
      <c r="VOK2">
        <v>0</v>
      </c>
      <c r="VOL2">
        <v>0</v>
      </c>
      <c r="VOM2">
        <v>0</v>
      </c>
      <c r="VON2">
        <v>0</v>
      </c>
      <c r="VOO2">
        <v>0</v>
      </c>
      <c r="VOP2">
        <v>0</v>
      </c>
      <c r="VOQ2">
        <v>0</v>
      </c>
      <c r="VOR2">
        <v>0</v>
      </c>
      <c r="VOS2">
        <v>0</v>
      </c>
      <c r="VOT2">
        <v>0</v>
      </c>
      <c r="VOU2">
        <v>0</v>
      </c>
      <c r="VOV2">
        <v>0</v>
      </c>
      <c r="VOW2">
        <v>0</v>
      </c>
      <c r="VOX2">
        <v>0</v>
      </c>
      <c r="VOY2">
        <v>0</v>
      </c>
      <c r="VOZ2">
        <v>0</v>
      </c>
      <c r="VPA2">
        <v>0</v>
      </c>
      <c r="VPB2">
        <v>0</v>
      </c>
      <c r="VPC2">
        <v>0</v>
      </c>
      <c r="VPD2">
        <v>0</v>
      </c>
      <c r="VPE2">
        <v>0</v>
      </c>
      <c r="VPF2">
        <v>0</v>
      </c>
      <c r="VPG2">
        <v>0</v>
      </c>
      <c r="VPH2">
        <v>0</v>
      </c>
      <c r="VPI2">
        <v>0</v>
      </c>
      <c r="VPJ2">
        <v>0</v>
      </c>
      <c r="VPK2">
        <v>0</v>
      </c>
      <c r="VPL2">
        <v>0</v>
      </c>
      <c r="VPM2">
        <v>0</v>
      </c>
      <c r="VPN2">
        <v>0</v>
      </c>
      <c r="VPO2">
        <v>0</v>
      </c>
      <c r="VPP2">
        <v>0</v>
      </c>
      <c r="VPQ2">
        <v>0</v>
      </c>
      <c r="VPR2">
        <v>0</v>
      </c>
      <c r="VPS2">
        <v>0</v>
      </c>
      <c r="VPT2">
        <v>0</v>
      </c>
      <c r="VPU2">
        <v>0</v>
      </c>
      <c r="VPV2">
        <v>0</v>
      </c>
      <c r="VPW2">
        <v>0</v>
      </c>
      <c r="VPX2">
        <v>0</v>
      </c>
      <c r="VPY2">
        <v>0</v>
      </c>
      <c r="VPZ2">
        <v>0</v>
      </c>
      <c r="VQA2">
        <v>0</v>
      </c>
      <c r="VQB2">
        <v>0</v>
      </c>
      <c r="VQC2">
        <v>0</v>
      </c>
      <c r="VQD2">
        <v>0</v>
      </c>
      <c r="VQE2">
        <v>0</v>
      </c>
      <c r="VQF2">
        <v>0</v>
      </c>
      <c r="VQG2">
        <v>0</v>
      </c>
      <c r="VQH2">
        <v>0</v>
      </c>
      <c r="VQI2">
        <v>0</v>
      </c>
      <c r="VQJ2">
        <v>0</v>
      </c>
      <c r="VQK2">
        <v>0</v>
      </c>
      <c r="VQL2">
        <v>0</v>
      </c>
      <c r="VQM2">
        <v>0</v>
      </c>
      <c r="VQN2">
        <v>0</v>
      </c>
      <c r="VQO2">
        <v>0</v>
      </c>
      <c r="VQP2">
        <v>0</v>
      </c>
      <c r="VQQ2">
        <v>0</v>
      </c>
      <c r="VQR2">
        <v>0</v>
      </c>
      <c r="VQS2">
        <v>0</v>
      </c>
      <c r="VQT2">
        <v>0</v>
      </c>
      <c r="VQU2">
        <v>0</v>
      </c>
      <c r="VQV2">
        <v>0</v>
      </c>
      <c r="VQW2">
        <v>0</v>
      </c>
      <c r="VQX2">
        <v>0</v>
      </c>
      <c r="VQY2">
        <v>0</v>
      </c>
      <c r="VQZ2">
        <v>0</v>
      </c>
      <c r="VRA2">
        <v>0</v>
      </c>
      <c r="VRB2">
        <v>0</v>
      </c>
      <c r="VRC2">
        <v>0</v>
      </c>
      <c r="VRD2">
        <v>0</v>
      </c>
      <c r="VRE2">
        <v>0</v>
      </c>
      <c r="VRF2">
        <v>0</v>
      </c>
      <c r="VRG2">
        <v>0</v>
      </c>
      <c r="VRH2">
        <v>0</v>
      </c>
      <c r="VRI2">
        <v>0</v>
      </c>
      <c r="VRJ2">
        <v>0</v>
      </c>
      <c r="VRK2">
        <v>0</v>
      </c>
      <c r="VRL2">
        <v>0</v>
      </c>
      <c r="VRM2">
        <v>0</v>
      </c>
      <c r="VRN2">
        <v>0</v>
      </c>
      <c r="VRO2">
        <v>0</v>
      </c>
      <c r="VRP2">
        <v>0</v>
      </c>
      <c r="VRQ2">
        <v>0</v>
      </c>
      <c r="VRR2">
        <v>0</v>
      </c>
      <c r="VRS2">
        <v>0</v>
      </c>
      <c r="VRT2">
        <v>0</v>
      </c>
      <c r="VRU2">
        <v>0</v>
      </c>
      <c r="VRV2">
        <v>0</v>
      </c>
      <c r="VRW2">
        <v>0</v>
      </c>
      <c r="VRX2">
        <v>0</v>
      </c>
      <c r="VRY2">
        <v>0</v>
      </c>
      <c r="VRZ2">
        <v>0</v>
      </c>
      <c r="VSA2">
        <v>0</v>
      </c>
      <c r="VSB2">
        <v>0</v>
      </c>
      <c r="VSC2">
        <v>0</v>
      </c>
      <c r="VSD2">
        <v>0</v>
      </c>
      <c r="VSE2">
        <v>0</v>
      </c>
      <c r="VSF2">
        <v>0</v>
      </c>
      <c r="VSG2">
        <v>0</v>
      </c>
      <c r="VSH2">
        <v>0</v>
      </c>
      <c r="VSI2">
        <v>0</v>
      </c>
      <c r="VSJ2">
        <v>0</v>
      </c>
      <c r="VSK2">
        <v>0</v>
      </c>
      <c r="VSL2">
        <v>0</v>
      </c>
      <c r="VSM2">
        <v>0</v>
      </c>
      <c r="VSN2">
        <v>0</v>
      </c>
      <c r="VSO2">
        <v>0</v>
      </c>
      <c r="VSP2">
        <v>0</v>
      </c>
      <c r="VSQ2">
        <v>0</v>
      </c>
      <c r="VSR2">
        <v>0</v>
      </c>
      <c r="VSS2">
        <v>0</v>
      </c>
      <c r="VST2">
        <v>0</v>
      </c>
      <c r="VSU2">
        <v>0</v>
      </c>
      <c r="VSV2">
        <v>0</v>
      </c>
      <c r="VSW2">
        <v>0</v>
      </c>
      <c r="VSX2">
        <v>0</v>
      </c>
      <c r="VSY2">
        <v>0</v>
      </c>
      <c r="VSZ2">
        <v>0</v>
      </c>
      <c r="VTA2">
        <v>0</v>
      </c>
      <c r="VTB2">
        <v>0</v>
      </c>
      <c r="VTC2">
        <v>0</v>
      </c>
      <c r="VTD2">
        <v>0</v>
      </c>
      <c r="VTE2">
        <v>0</v>
      </c>
      <c r="VTF2">
        <v>0</v>
      </c>
      <c r="VTG2">
        <v>0</v>
      </c>
      <c r="VTH2">
        <v>0</v>
      </c>
      <c r="VTI2">
        <v>0</v>
      </c>
      <c r="VTJ2">
        <v>0</v>
      </c>
      <c r="VTK2">
        <v>0</v>
      </c>
      <c r="VTL2">
        <v>0</v>
      </c>
      <c r="VTM2">
        <v>0</v>
      </c>
      <c r="VTN2">
        <v>0</v>
      </c>
      <c r="VTO2">
        <v>0</v>
      </c>
      <c r="VTP2">
        <v>0</v>
      </c>
      <c r="VTQ2">
        <v>0</v>
      </c>
      <c r="VTR2">
        <v>0</v>
      </c>
      <c r="VTS2">
        <v>0</v>
      </c>
      <c r="VTT2">
        <v>0</v>
      </c>
      <c r="VTU2">
        <v>0</v>
      </c>
      <c r="VTV2">
        <v>0</v>
      </c>
      <c r="VTW2">
        <v>0</v>
      </c>
      <c r="VTX2">
        <v>0</v>
      </c>
      <c r="VTY2">
        <v>0</v>
      </c>
      <c r="VTZ2">
        <v>0</v>
      </c>
      <c r="VUA2">
        <v>0</v>
      </c>
      <c r="VUB2">
        <v>0</v>
      </c>
      <c r="VUC2">
        <v>0</v>
      </c>
      <c r="VUD2">
        <v>0</v>
      </c>
      <c r="VUE2">
        <v>0</v>
      </c>
      <c r="VUF2">
        <v>0</v>
      </c>
      <c r="VUG2">
        <v>0</v>
      </c>
      <c r="VUH2">
        <v>0</v>
      </c>
      <c r="VUI2">
        <v>0</v>
      </c>
      <c r="VUJ2">
        <v>0</v>
      </c>
      <c r="VUK2">
        <v>0</v>
      </c>
      <c r="VUL2">
        <v>0</v>
      </c>
      <c r="VUM2">
        <v>0</v>
      </c>
      <c r="VUN2">
        <v>0</v>
      </c>
      <c r="VUO2">
        <v>0</v>
      </c>
      <c r="VUP2">
        <v>0</v>
      </c>
      <c r="VUQ2">
        <v>0</v>
      </c>
      <c r="VUR2">
        <v>0</v>
      </c>
      <c r="VUS2">
        <v>0</v>
      </c>
      <c r="VUT2">
        <v>0</v>
      </c>
      <c r="VUU2">
        <v>0</v>
      </c>
      <c r="VUV2">
        <v>0</v>
      </c>
      <c r="VUW2">
        <v>0</v>
      </c>
      <c r="VUX2">
        <v>0</v>
      </c>
      <c r="VUY2">
        <v>0</v>
      </c>
      <c r="VUZ2">
        <v>0</v>
      </c>
      <c r="VVA2">
        <v>0</v>
      </c>
      <c r="VVB2">
        <v>0</v>
      </c>
      <c r="VVC2">
        <v>0</v>
      </c>
      <c r="VVD2">
        <v>0</v>
      </c>
      <c r="VVE2">
        <v>0</v>
      </c>
      <c r="VVF2">
        <v>0</v>
      </c>
      <c r="VVG2">
        <v>0</v>
      </c>
      <c r="VVH2">
        <v>0</v>
      </c>
      <c r="VVI2">
        <v>0</v>
      </c>
      <c r="VVJ2">
        <v>0</v>
      </c>
      <c r="VVK2">
        <v>0</v>
      </c>
      <c r="VVL2">
        <v>0</v>
      </c>
      <c r="VVM2">
        <v>0</v>
      </c>
      <c r="VVN2">
        <v>0</v>
      </c>
      <c r="VVO2">
        <v>0</v>
      </c>
      <c r="VVP2">
        <v>0</v>
      </c>
      <c r="VVQ2">
        <v>0</v>
      </c>
      <c r="VVR2">
        <v>0</v>
      </c>
      <c r="VVS2">
        <v>0</v>
      </c>
      <c r="VVT2">
        <v>0</v>
      </c>
      <c r="VVU2">
        <v>0</v>
      </c>
      <c r="VVV2">
        <v>0</v>
      </c>
      <c r="VVW2">
        <v>0</v>
      </c>
      <c r="VVX2">
        <v>0</v>
      </c>
      <c r="VVY2">
        <v>0</v>
      </c>
      <c r="VVZ2">
        <v>0</v>
      </c>
      <c r="VWA2">
        <v>0</v>
      </c>
      <c r="VWB2">
        <v>0</v>
      </c>
      <c r="VWC2">
        <v>0</v>
      </c>
      <c r="VWD2">
        <v>0</v>
      </c>
      <c r="VWE2">
        <v>0</v>
      </c>
      <c r="VWF2">
        <v>0</v>
      </c>
      <c r="VWG2">
        <v>0</v>
      </c>
      <c r="VWH2">
        <v>0</v>
      </c>
      <c r="VWI2">
        <v>0</v>
      </c>
      <c r="VWJ2">
        <v>0</v>
      </c>
      <c r="VWK2">
        <v>0</v>
      </c>
      <c r="VWL2">
        <v>0</v>
      </c>
      <c r="VWM2">
        <v>0</v>
      </c>
      <c r="VWN2">
        <v>0</v>
      </c>
      <c r="VWO2">
        <v>0</v>
      </c>
      <c r="VWP2">
        <v>0</v>
      </c>
      <c r="VWQ2">
        <v>0</v>
      </c>
      <c r="VWR2">
        <v>0</v>
      </c>
      <c r="VWS2">
        <v>0</v>
      </c>
      <c r="VWT2">
        <v>0</v>
      </c>
      <c r="VWU2">
        <v>0</v>
      </c>
      <c r="VWV2">
        <v>0</v>
      </c>
      <c r="VWW2">
        <v>0</v>
      </c>
      <c r="VWX2">
        <v>0</v>
      </c>
      <c r="VWY2">
        <v>0</v>
      </c>
      <c r="VWZ2">
        <v>0</v>
      </c>
      <c r="VXA2">
        <v>0</v>
      </c>
      <c r="VXB2">
        <v>0</v>
      </c>
      <c r="VXC2">
        <v>0</v>
      </c>
      <c r="VXD2">
        <v>0</v>
      </c>
      <c r="VXE2">
        <v>0</v>
      </c>
      <c r="VXF2">
        <v>0</v>
      </c>
      <c r="VXG2">
        <v>0</v>
      </c>
      <c r="VXH2">
        <v>0</v>
      </c>
      <c r="VXI2">
        <v>0</v>
      </c>
      <c r="VXJ2">
        <v>0</v>
      </c>
      <c r="VXK2">
        <v>0</v>
      </c>
      <c r="VXL2">
        <v>0</v>
      </c>
      <c r="VXM2">
        <v>0</v>
      </c>
      <c r="VXN2">
        <v>0</v>
      </c>
      <c r="VXO2">
        <v>0</v>
      </c>
      <c r="VXP2">
        <v>0</v>
      </c>
      <c r="VXQ2">
        <v>0</v>
      </c>
      <c r="VXR2">
        <v>0</v>
      </c>
      <c r="VXS2">
        <v>0</v>
      </c>
      <c r="VXT2">
        <v>0</v>
      </c>
      <c r="VXU2">
        <v>0</v>
      </c>
      <c r="VXV2">
        <v>0</v>
      </c>
      <c r="VXW2">
        <v>0</v>
      </c>
      <c r="VXX2">
        <v>0</v>
      </c>
      <c r="VXY2">
        <v>0</v>
      </c>
      <c r="VXZ2">
        <v>0</v>
      </c>
      <c r="VYA2">
        <v>0</v>
      </c>
      <c r="VYB2">
        <v>0</v>
      </c>
      <c r="VYC2">
        <v>0</v>
      </c>
      <c r="VYD2">
        <v>0</v>
      </c>
      <c r="VYE2">
        <v>0</v>
      </c>
      <c r="VYF2">
        <v>0</v>
      </c>
      <c r="VYG2">
        <v>0</v>
      </c>
      <c r="VYH2">
        <v>0</v>
      </c>
      <c r="VYI2">
        <v>0</v>
      </c>
      <c r="VYJ2">
        <v>0</v>
      </c>
      <c r="VYK2">
        <v>0</v>
      </c>
      <c r="VYL2">
        <v>0</v>
      </c>
      <c r="VYM2">
        <v>0</v>
      </c>
      <c r="VYN2">
        <v>0</v>
      </c>
      <c r="VYO2">
        <v>0</v>
      </c>
      <c r="VYP2">
        <v>0</v>
      </c>
      <c r="VYQ2">
        <v>0</v>
      </c>
      <c r="VYR2">
        <v>0</v>
      </c>
      <c r="VYS2">
        <v>0</v>
      </c>
      <c r="VYT2">
        <v>0</v>
      </c>
      <c r="VYU2">
        <v>0</v>
      </c>
      <c r="VYV2">
        <v>0</v>
      </c>
      <c r="VYW2">
        <v>0</v>
      </c>
      <c r="VYX2">
        <v>0</v>
      </c>
      <c r="VYY2">
        <v>0</v>
      </c>
      <c r="VYZ2">
        <v>0</v>
      </c>
      <c r="VZA2">
        <v>0</v>
      </c>
      <c r="VZB2">
        <v>0</v>
      </c>
      <c r="VZC2">
        <v>0</v>
      </c>
      <c r="VZD2">
        <v>0</v>
      </c>
      <c r="VZE2">
        <v>0</v>
      </c>
      <c r="VZF2">
        <v>0</v>
      </c>
      <c r="VZG2">
        <v>0</v>
      </c>
      <c r="VZH2">
        <v>0</v>
      </c>
      <c r="VZI2">
        <v>0</v>
      </c>
      <c r="VZJ2">
        <v>0</v>
      </c>
      <c r="VZK2">
        <v>0</v>
      </c>
      <c r="VZL2">
        <v>0</v>
      </c>
      <c r="VZM2">
        <v>0</v>
      </c>
      <c r="VZN2">
        <v>0</v>
      </c>
      <c r="VZO2">
        <v>0</v>
      </c>
      <c r="VZP2">
        <v>0</v>
      </c>
      <c r="VZQ2">
        <v>0</v>
      </c>
      <c r="VZR2">
        <v>0</v>
      </c>
      <c r="VZS2">
        <v>0</v>
      </c>
      <c r="VZT2">
        <v>0</v>
      </c>
      <c r="VZU2">
        <v>0</v>
      </c>
      <c r="VZV2">
        <v>0</v>
      </c>
      <c r="VZW2">
        <v>0</v>
      </c>
      <c r="VZX2">
        <v>0</v>
      </c>
      <c r="VZY2">
        <v>0</v>
      </c>
      <c r="VZZ2">
        <v>0</v>
      </c>
      <c r="WAA2">
        <v>0</v>
      </c>
      <c r="WAB2">
        <v>0</v>
      </c>
      <c r="WAC2">
        <v>0</v>
      </c>
      <c r="WAD2">
        <v>0</v>
      </c>
      <c r="WAE2">
        <v>0</v>
      </c>
      <c r="WAF2">
        <v>0</v>
      </c>
      <c r="WAG2">
        <v>0</v>
      </c>
      <c r="WAH2">
        <v>0</v>
      </c>
      <c r="WAI2">
        <v>0</v>
      </c>
      <c r="WAJ2">
        <v>0</v>
      </c>
      <c r="WAK2">
        <v>0</v>
      </c>
      <c r="WAL2">
        <v>0</v>
      </c>
      <c r="WAM2">
        <v>0</v>
      </c>
      <c r="WAN2">
        <v>0</v>
      </c>
      <c r="WAO2">
        <v>0</v>
      </c>
      <c r="WAP2">
        <v>0</v>
      </c>
      <c r="WAQ2">
        <v>0</v>
      </c>
      <c r="WAR2">
        <v>0</v>
      </c>
      <c r="WAS2">
        <v>0</v>
      </c>
      <c r="WAT2">
        <v>0</v>
      </c>
      <c r="WAU2">
        <v>0</v>
      </c>
      <c r="WAV2">
        <v>0</v>
      </c>
      <c r="WAW2">
        <v>0</v>
      </c>
      <c r="WAX2">
        <v>0</v>
      </c>
      <c r="WAY2">
        <v>0</v>
      </c>
      <c r="WAZ2">
        <v>0</v>
      </c>
      <c r="WBA2">
        <v>0</v>
      </c>
      <c r="WBB2">
        <v>0</v>
      </c>
      <c r="WBC2">
        <v>0</v>
      </c>
      <c r="WBD2">
        <v>0</v>
      </c>
      <c r="WBE2">
        <v>0</v>
      </c>
      <c r="WBF2">
        <v>0</v>
      </c>
      <c r="WBG2">
        <v>0</v>
      </c>
      <c r="WBH2">
        <v>0</v>
      </c>
      <c r="WBI2">
        <v>0</v>
      </c>
      <c r="WBJ2">
        <v>0</v>
      </c>
      <c r="WBK2">
        <v>0</v>
      </c>
      <c r="WBL2">
        <v>0</v>
      </c>
      <c r="WBM2">
        <v>0</v>
      </c>
      <c r="WBN2">
        <v>0</v>
      </c>
      <c r="WBO2">
        <v>0</v>
      </c>
      <c r="WBP2">
        <v>0</v>
      </c>
      <c r="WBQ2">
        <v>0</v>
      </c>
      <c r="WBR2">
        <v>0</v>
      </c>
      <c r="WBS2">
        <v>0</v>
      </c>
      <c r="WBT2">
        <v>0</v>
      </c>
      <c r="WBU2">
        <v>0</v>
      </c>
      <c r="WBV2">
        <v>0</v>
      </c>
      <c r="WBW2">
        <v>0</v>
      </c>
      <c r="WBX2">
        <v>0</v>
      </c>
      <c r="WBY2">
        <v>0</v>
      </c>
      <c r="WBZ2">
        <v>0</v>
      </c>
      <c r="WCA2">
        <v>0</v>
      </c>
      <c r="WCB2">
        <v>0</v>
      </c>
      <c r="WCC2">
        <v>0</v>
      </c>
      <c r="WCD2">
        <v>0</v>
      </c>
      <c r="WCE2">
        <v>0</v>
      </c>
      <c r="WCF2">
        <v>0</v>
      </c>
      <c r="WCG2">
        <v>0</v>
      </c>
      <c r="WCH2">
        <v>0</v>
      </c>
      <c r="WCI2">
        <v>0</v>
      </c>
      <c r="WCJ2">
        <v>0</v>
      </c>
      <c r="WCK2">
        <v>0</v>
      </c>
      <c r="WCL2">
        <v>0</v>
      </c>
      <c r="WCM2">
        <v>0</v>
      </c>
      <c r="WCN2">
        <v>0</v>
      </c>
      <c r="WCO2">
        <v>0</v>
      </c>
      <c r="WCP2">
        <v>0</v>
      </c>
      <c r="WCQ2">
        <v>0</v>
      </c>
      <c r="WCR2">
        <v>0</v>
      </c>
      <c r="WCS2">
        <v>0</v>
      </c>
      <c r="WCT2">
        <v>0</v>
      </c>
      <c r="WCU2">
        <v>0</v>
      </c>
      <c r="WCV2">
        <v>0</v>
      </c>
      <c r="WCW2">
        <v>0</v>
      </c>
      <c r="WCX2">
        <v>0</v>
      </c>
      <c r="WCY2">
        <v>0</v>
      </c>
      <c r="WCZ2">
        <v>0</v>
      </c>
      <c r="WDA2">
        <v>0</v>
      </c>
      <c r="WDB2">
        <v>0</v>
      </c>
      <c r="WDC2">
        <v>0</v>
      </c>
      <c r="WDD2">
        <v>0</v>
      </c>
      <c r="WDE2">
        <v>0</v>
      </c>
      <c r="WDF2">
        <v>0</v>
      </c>
      <c r="WDG2">
        <v>0</v>
      </c>
      <c r="WDH2">
        <v>0</v>
      </c>
      <c r="WDI2">
        <v>0</v>
      </c>
      <c r="WDJ2">
        <v>0</v>
      </c>
      <c r="WDK2">
        <v>0</v>
      </c>
      <c r="WDL2">
        <v>0</v>
      </c>
      <c r="WDM2">
        <v>0</v>
      </c>
      <c r="WDN2">
        <v>0</v>
      </c>
      <c r="WDO2">
        <v>0</v>
      </c>
      <c r="WDP2">
        <v>0</v>
      </c>
      <c r="WDQ2">
        <v>0</v>
      </c>
      <c r="WDR2">
        <v>0</v>
      </c>
      <c r="WDS2">
        <v>0</v>
      </c>
      <c r="WDT2">
        <v>0</v>
      </c>
      <c r="WDU2">
        <v>0</v>
      </c>
      <c r="WDV2">
        <v>0</v>
      </c>
      <c r="WDW2">
        <v>0</v>
      </c>
      <c r="WDX2">
        <v>0</v>
      </c>
      <c r="WDY2">
        <v>0</v>
      </c>
      <c r="WDZ2">
        <v>0</v>
      </c>
      <c r="WEA2">
        <v>0</v>
      </c>
      <c r="WEB2">
        <v>0</v>
      </c>
      <c r="WEC2">
        <v>0</v>
      </c>
      <c r="WED2">
        <v>0</v>
      </c>
      <c r="WEE2">
        <v>0</v>
      </c>
      <c r="WEF2">
        <v>0</v>
      </c>
      <c r="WEG2">
        <v>0</v>
      </c>
      <c r="WEH2">
        <v>0</v>
      </c>
      <c r="WEI2">
        <v>0</v>
      </c>
      <c r="WEJ2">
        <v>0</v>
      </c>
      <c r="WEK2">
        <v>0</v>
      </c>
      <c r="WEL2">
        <v>0</v>
      </c>
      <c r="WEM2">
        <v>0</v>
      </c>
      <c r="WEN2">
        <v>0</v>
      </c>
      <c r="WEO2">
        <v>0</v>
      </c>
      <c r="WEP2">
        <v>0</v>
      </c>
      <c r="WEQ2">
        <v>0</v>
      </c>
      <c r="WER2">
        <v>0</v>
      </c>
      <c r="WES2">
        <v>0</v>
      </c>
      <c r="WET2">
        <v>0</v>
      </c>
      <c r="WEU2">
        <v>0</v>
      </c>
      <c r="WEV2">
        <v>0</v>
      </c>
      <c r="WEW2">
        <v>0</v>
      </c>
      <c r="WEX2">
        <v>0</v>
      </c>
      <c r="WEY2">
        <v>0</v>
      </c>
      <c r="WEZ2">
        <v>0</v>
      </c>
      <c r="WFA2">
        <v>0</v>
      </c>
      <c r="WFB2">
        <v>0</v>
      </c>
      <c r="WFC2">
        <v>0</v>
      </c>
      <c r="WFD2">
        <v>0</v>
      </c>
      <c r="WFE2">
        <v>0</v>
      </c>
      <c r="WFF2">
        <v>0</v>
      </c>
      <c r="WFG2">
        <v>0</v>
      </c>
      <c r="WFH2">
        <v>0</v>
      </c>
      <c r="WFI2">
        <v>0</v>
      </c>
      <c r="WFJ2">
        <v>0</v>
      </c>
      <c r="WFK2">
        <v>0</v>
      </c>
      <c r="WFL2">
        <v>0</v>
      </c>
      <c r="WFM2">
        <v>0</v>
      </c>
      <c r="WFN2">
        <v>0</v>
      </c>
      <c r="WFO2">
        <v>0</v>
      </c>
      <c r="WFP2">
        <v>0</v>
      </c>
      <c r="WFQ2">
        <v>0</v>
      </c>
      <c r="WFR2">
        <v>0</v>
      </c>
      <c r="WFS2">
        <v>0</v>
      </c>
      <c r="WFT2">
        <v>0</v>
      </c>
      <c r="WFU2">
        <v>0</v>
      </c>
      <c r="WFV2">
        <v>0</v>
      </c>
      <c r="WFW2">
        <v>0</v>
      </c>
      <c r="WFX2">
        <v>0</v>
      </c>
      <c r="WFY2">
        <v>0</v>
      </c>
      <c r="WFZ2">
        <v>0</v>
      </c>
      <c r="WGA2">
        <v>0</v>
      </c>
      <c r="WGB2">
        <v>0</v>
      </c>
      <c r="WGC2">
        <v>0</v>
      </c>
      <c r="WGD2">
        <v>0</v>
      </c>
      <c r="WGE2">
        <v>0</v>
      </c>
      <c r="WGF2">
        <v>0</v>
      </c>
      <c r="WGG2">
        <v>0</v>
      </c>
      <c r="WGH2">
        <v>0</v>
      </c>
      <c r="WGI2">
        <v>0</v>
      </c>
      <c r="WGJ2">
        <v>0</v>
      </c>
      <c r="WGK2">
        <v>0</v>
      </c>
      <c r="WGL2">
        <v>0</v>
      </c>
      <c r="WGM2">
        <v>0</v>
      </c>
      <c r="WGN2">
        <v>0</v>
      </c>
      <c r="WGO2">
        <v>0</v>
      </c>
      <c r="WGP2">
        <v>0</v>
      </c>
      <c r="WGQ2">
        <v>0</v>
      </c>
      <c r="WGR2">
        <v>0</v>
      </c>
      <c r="WGS2">
        <v>0</v>
      </c>
      <c r="WGT2">
        <v>0</v>
      </c>
      <c r="WGU2">
        <v>0</v>
      </c>
      <c r="WGV2">
        <v>0</v>
      </c>
      <c r="WGW2">
        <v>0</v>
      </c>
      <c r="WGX2">
        <v>0</v>
      </c>
      <c r="WGY2">
        <v>0</v>
      </c>
      <c r="WGZ2">
        <v>0</v>
      </c>
      <c r="WHA2">
        <v>0</v>
      </c>
      <c r="WHB2">
        <v>0</v>
      </c>
      <c r="WHC2">
        <v>0</v>
      </c>
      <c r="WHD2">
        <v>0</v>
      </c>
      <c r="WHE2">
        <v>0</v>
      </c>
      <c r="WHF2">
        <v>0</v>
      </c>
      <c r="WHG2">
        <v>0</v>
      </c>
      <c r="WHH2">
        <v>0</v>
      </c>
      <c r="WHI2">
        <v>0</v>
      </c>
      <c r="WHJ2">
        <v>0</v>
      </c>
      <c r="WHK2">
        <v>0</v>
      </c>
      <c r="WHL2">
        <v>0</v>
      </c>
      <c r="WHM2">
        <v>0</v>
      </c>
      <c r="WHN2">
        <v>0</v>
      </c>
      <c r="WHO2">
        <v>0</v>
      </c>
      <c r="WHP2">
        <v>0</v>
      </c>
      <c r="WHQ2">
        <v>0</v>
      </c>
      <c r="WHR2">
        <v>0</v>
      </c>
      <c r="WHS2">
        <v>0</v>
      </c>
      <c r="WHT2">
        <v>0</v>
      </c>
      <c r="WHU2">
        <v>0</v>
      </c>
      <c r="WHV2">
        <v>0</v>
      </c>
      <c r="WHW2">
        <v>0</v>
      </c>
      <c r="WHX2">
        <v>0</v>
      </c>
      <c r="WHY2">
        <v>0</v>
      </c>
      <c r="WHZ2">
        <v>0</v>
      </c>
      <c r="WIA2">
        <v>0</v>
      </c>
      <c r="WIB2">
        <v>0</v>
      </c>
      <c r="WIC2">
        <v>0</v>
      </c>
      <c r="WID2">
        <v>0</v>
      </c>
      <c r="WIE2">
        <v>0</v>
      </c>
      <c r="WIF2">
        <v>0</v>
      </c>
      <c r="WIG2">
        <v>0</v>
      </c>
      <c r="WIH2">
        <v>0</v>
      </c>
      <c r="WII2">
        <v>0</v>
      </c>
      <c r="WIJ2">
        <v>0</v>
      </c>
      <c r="WIK2">
        <v>0</v>
      </c>
      <c r="WIL2">
        <v>0</v>
      </c>
      <c r="WIM2">
        <v>0</v>
      </c>
      <c r="WIN2">
        <v>0</v>
      </c>
      <c r="WIO2">
        <v>0</v>
      </c>
      <c r="WIP2">
        <v>0</v>
      </c>
      <c r="WIQ2">
        <v>0</v>
      </c>
      <c r="WIR2">
        <v>0</v>
      </c>
      <c r="WIS2">
        <v>0</v>
      </c>
      <c r="WIT2">
        <v>0</v>
      </c>
      <c r="WIU2">
        <v>0</v>
      </c>
      <c r="WIV2">
        <v>0</v>
      </c>
      <c r="WIW2">
        <v>0</v>
      </c>
      <c r="WIX2">
        <v>0</v>
      </c>
      <c r="WIY2">
        <v>0</v>
      </c>
      <c r="WIZ2">
        <v>0</v>
      </c>
      <c r="WJA2">
        <v>0</v>
      </c>
      <c r="WJB2">
        <v>0</v>
      </c>
      <c r="WJC2">
        <v>0</v>
      </c>
      <c r="WJD2">
        <v>0</v>
      </c>
      <c r="WJE2">
        <v>0</v>
      </c>
      <c r="WJF2">
        <v>0</v>
      </c>
      <c r="WJG2">
        <v>0</v>
      </c>
      <c r="WJH2">
        <v>0</v>
      </c>
      <c r="WJI2">
        <v>0</v>
      </c>
      <c r="WJJ2">
        <v>0</v>
      </c>
      <c r="WJK2">
        <v>0</v>
      </c>
      <c r="WJL2">
        <v>0</v>
      </c>
      <c r="WJM2">
        <v>0</v>
      </c>
      <c r="WJN2">
        <v>0</v>
      </c>
      <c r="WJO2">
        <v>0</v>
      </c>
      <c r="WJP2">
        <v>0</v>
      </c>
      <c r="WJQ2">
        <v>0</v>
      </c>
      <c r="WJR2">
        <v>0</v>
      </c>
      <c r="WJS2">
        <v>0</v>
      </c>
      <c r="WJT2">
        <v>0</v>
      </c>
      <c r="WJU2">
        <v>0</v>
      </c>
      <c r="WJV2">
        <v>0</v>
      </c>
      <c r="WJW2">
        <v>0</v>
      </c>
      <c r="WJX2">
        <v>0</v>
      </c>
      <c r="WJY2">
        <v>0</v>
      </c>
      <c r="WJZ2">
        <v>0</v>
      </c>
      <c r="WKA2">
        <v>0</v>
      </c>
      <c r="WKB2">
        <v>0</v>
      </c>
      <c r="WKC2">
        <v>0</v>
      </c>
      <c r="WKD2">
        <v>0</v>
      </c>
      <c r="WKE2">
        <v>0</v>
      </c>
      <c r="WKF2">
        <v>0</v>
      </c>
      <c r="WKG2">
        <v>0</v>
      </c>
      <c r="WKH2">
        <v>0</v>
      </c>
      <c r="WKI2">
        <v>0</v>
      </c>
      <c r="WKJ2">
        <v>0</v>
      </c>
      <c r="WKK2">
        <v>0</v>
      </c>
      <c r="WKL2">
        <v>0</v>
      </c>
      <c r="WKM2">
        <v>0</v>
      </c>
      <c r="WKN2">
        <v>0</v>
      </c>
      <c r="WKO2">
        <v>0</v>
      </c>
      <c r="WKP2">
        <v>0</v>
      </c>
      <c r="WKQ2">
        <v>0</v>
      </c>
      <c r="WKR2">
        <v>0</v>
      </c>
      <c r="WKS2">
        <v>0</v>
      </c>
      <c r="WKT2">
        <v>0</v>
      </c>
      <c r="WKU2">
        <v>0</v>
      </c>
      <c r="WKV2">
        <v>0</v>
      </c>
      <c r="WKW2">
        <v>0</v>
      </c>
      <c r="WKX2">
        <v>0</v>
      </c>
      <c r="WKY2">
        <v>0</v>
      </c>
      <c r="WKZ2">
        <v>0</v>
      </c>
      <c r="WLA2">
        <v>0</v>
      </c>
      <c r="WLB2">
        <v>0</v>
      </c>
      <c r="WLC2">
        <v>0</v>
      </c>
      <c r="WLD2">
        <v>0</v>
      </c>
      <c r="WLE2">
        <v>0</v>
      </c>
      <c r="WLF2">
        <v>0</v>
      </c>
      <c r="WLG2">
        <v>0</v>
      </c>
      <c r="WLH2">
        <v>0</v>
      </c>
      <c r="WLI2">
        <v>0</v>
      </c>
      <c r="WLJ2">
        <v>0</v>
      </c>
      <c r="WLK2">
        <v>0</v>
      </c>
      <c r="WLL2">
        <v>0</v>
      </c>
      <c r="WLM2">
        <v>0</v>
      </c>
      <c r="WLN2">
        <v>0</v>
      </c>
      <c r="WLO2">
        <v>0</v>
      </c>
      <c r="WLP2">
        <v>0</v>
      </c>
      <c r="WLQ2">
        <v>0</v>
      </c>
      <c r="WLR2">
        <v>0</v>
      </c>
      <c r="WLS2">
        <v>0</v>
      </c>
      <c r="WLT2">
        <v>0</v>
      </c>
      <c r="WLU2">
        <v>0</v>
      </c>
      <c r="WLV2">
        <v>0</v>
      </c>
      <c r="WLW2">
        <v>0</v>
      </c>
      <c r="WLX2">
        <v>0</v>
      </c>
      <c r="WLY2">
        <v>0</v>
      </c>
      <c r="WLZ2">
        <v>0</v>
      </c>
      <c r="WMA2">
        <v>0</v>
      </c>
      <c r="WMB2">
        <v>0</v>
      </c>
      <c r="WMC2">
        <v>0</v>
      </c>
      <c r="WMD2">
        <v>0</v>
      </c>
      <c r="WME2">
        <v>0</v>
      </c>
      <c r="WMF2">
        <v>0</v>
      </c>
      <c r="WMG2">
        <v>0</v>
      </c>
      <c r="WMH2">
        <v>0</v>
      </c>
      <c r="WMI2">
        <v>0</v>
      </c>
      <c r="WMJ2">
        <v>0</v>
      </c>
      <c r="WMK2">
        <v>0</v>
      </c>
      <c r="WML2">
        <v>0</v>
      </c>
      <c r="WMM2">
        <v>0</v>
      </c>
      <c r="WMN2">
        <v>0</v>
      </c>
      <c r="WMO2">
        <v>0</v>
      </c>
      <c r="WMP2">
        <v>0</v>
      </c>
      <c r="WMQ2">
        <v>0</v>
      </c>
      <c r="WMR2">
        <v>0</v>
      </c>
      <c r="WMS2">
        <v>0</v>
      </c>
      <c r="WMT2">
        <v>0</v>
      </c>
      <c r="WMU2">
        <v>0</v>
      </c>
      <c r="WMV2">
        <v>0</v>
      </c>
      <c r="WMW2">
        <v>0</v>
      </c>
      <c r="WMX2">
        <v>0</v>
      </c>
      <c r="WMY2">
        <v>0</v>
      </c>
      <c r="WMZ2">
        <v>0</v>
      </c>
      <c r="WNA2">
        <v>0</v>
      </c>
      <c r="WNB2">
        <v>0</v>
      </c>
      <c r="WNC2">
        <v>0</v>
      </c>
      <c r="WND2">
        <v>0</v>
      </c>
      <c r="WNE2">
        <v>0</v>
      </c>
      <c r="WNF2">
        <v>0</v>
      </c>
      <c r="WNG2">
        <v>0</v>
      </c>
      <c r="WNH2">
        <v>0</v>
      </c>
      <c r="WNI2">
        <v>0</v>
      </c>
      <c r="WNJ2">
        <v>0</v>
      </c>
      <c r="WNK2">
        <v>0</v>
      </c>
      <c r="WNL2">
        <v>0</v>
      </c>
      <c r="WNM2">
        <v>0</v>
      </c>
      <c r="WNN2">
        <v>0</v>
      </c>
      <c r="WNO2">
        <v>0</v>
      </c>
      <c r="WNP2">
        <v>0</v>
      </c>
      <c r="WNQ2">
        <v>0</v>
      </c>
      <c r="WNR2">
        <v>0</v>
      </c>
      <c r="WNS2">
        <v>0</v>
      </c>
      <c r="WNT2">
        <v>0</v>
      </c>
      <c r="WNU2">
        <v>0</v>
      </c>
      <c r="WNV2">
        <v>0</v>
      </c>
      <c r="WNW2">
        <v>0</v>
      </c>
      <c r="WNX2">
        <v>0</v>
      </c>
      <c r="WNY2">
        <v>0</v>
      </c>
      <c r="WNZ2">
        <v>0</v>
      </c>
      <c r="WOA2">
        <v>0</v>
      </c>
      <c r="WOB2">
        <v>0</v>
      </c>
      <c r="WOC2">
        <v>0</v>
      </c>
      <c r="WOD2">
        <v>0</v>
      </c>
      <c r="WOE2">
        <v>0</v>
      </c>
      <c r="WOF2">
        <v>0</v>
      </c>
      <c r="WOG2">
        <v>0</v>
      </c>
      <c r="WOH2">
        <v>0</v>
      </c>
      <c r="WOI2">
        <v>0</v>
      </c>
      <c r="WOJ2">
        <v>0</v>
      </c>
      <c r="WOK2">
        <v>0</v>
      </c>
      <c r="WOL2">
        <v>0</v>
      </c>
      <c r="WOM2">
        <v>0</v>
      </c>
      <c r="WON2">
        <v>0</v>
      </c>
      <c r="WOO2">
        <v>0</v>
      </c>
      <c r="WOP2">
        <v>0</v>
      </c>
      <c r="WOQ2">
        <v>0</v>
      </c>
      <c r="WOR2">
        <v>0</v>
      </c>
      <c r="WOS2">
        <v>0</v>
      </c>
      <c r="WOT2">
        <v>0</v>
      </c>
      <c r="WOU2">
        <v>0</v>
      </c>
      <c r="WOV2">
        <v>0</v>
      </c>
      <c r="WOW2">
        <v>0</v>
      </c>
      <c r="WOX2">
        <v>0</v>
      </c>
      <c r="WOY2">
        <v>0</v>
      </c>
      <c r="WOZ2">
        <v>0</v>
      </c>
      <c r="WPA2">
        <v>0</v>
      </c>
      <c r="WPB2">
        <v>0</v>
      </c>
      <c r="WPC2">
        <v>0</v>
      </c>
      <c r="WPD2">
        <v>0</v>
      </c>
      <c r="WPE2">
        <v>0</v>
      </c>
      <c r="WPF2">
        <v>0</v>
      </c>
      <c r="WPG2">
        <v>0</v>
      </c>
      <c r="WPH2">
        <v>0</v>
      </c>
      <c r="WPI2">
        <v>0</v>
      </c>
      <c r="WPJ2">
        <v>0</v>
      </c>
      <c r="WPK2">
        <v>0</v>
      </c>
      <c r="WPL2">
        <v>0</v>
      </c>
      <c r="WPM2">
        <v>0</v>
      </c>
      <c r="WPN2">
        <v>0</v>
      </c>
      <c r="WPO2">
        <v>0</v>
      </c>
      <c r="WPP2">
        <v>0</v>
      </c>
      <c r="WPQ2">
        <v>0</v>
      </c>
      <c r="WPR2">
        <v>0</v>
      </c>
      <c r="WPS2">
        <v>0</v>
      </c>
      <c r="WPT2">
        <v>0</v>
      </c>
      <c r="WPU2">
        <v>0</v>
      </c>
      <c r="WPV2">
        <v>0</v>
      </c>
      <c r="WPW2">
        <v>0</v>
      </c>
      <c r="WPX2">
        <v>0</v>
      </c>
      <c r="WPY2">
        <v>0</v>
      </c>
      <c r="WPZ2">
        <v>0</v>
      </c>
      <c r="WQA2">
        <v>0</v>
      </c>
      <c r="WQB2">
        <v>0</v>
      </c>
      <c r="WQC2">
        <v>0</v>
      </c>
      <c r="WQD2">
        <v>0</v>
      </c>
      <c r="WQE2">
        <v>0</v>
      </c>
      <c r="WQF2">
        <v>0</v>
      </c>
      <c r="WQG2">
        <v>0</v>
      </c>
      <c r="WQH2">
        <v>0</v>
      </c>
      <c r="WQI2">
        <v>0</v>
      </c>
      <c r="WQJ2">
        <v>0</v>
      </c>
      <c r="WQK2">
        <v>0</v>
      </c>
      <c r="WQL2">
        <v>0</v>
      </c>
      <c r="WQM2">
        <v>0</v>
      </c>
      <c r="WQN2">
        <v>0</v>
      </c>
      <c r="WQO2">
        <v>0</v>
      </c>
      <c r="WQP2">
        <v>0</v>
      </c>
      <c r="WQQ2">
        <v>0</v>
      </c>
      <c r="WQR2">
        <v>0</v>
      </c>
      <c r="WQS2">
        <v>0</v>
      </c>
      <c r="WQT2">
        <v>0</v>
      </c>
      <c r="WQU2">
        <v>0</v>
      </c>
      <c r="WQV2">
        <v>0</v>
      </c>
      <c r="WQW2">
        <v>0</v>
      </c>
      <c r="WQX2">
        <v>0</v>
      </c>
      <c r="WQY2">
        <v>0</v>
      </c>
      <c r="WQZ2">
        <v>0</v>
      </c>
      <c r="WRA2">
        <v>0</v>
      </c>
      <c r="WRB2">
        <v>0</v>
      </c>
      <c r="WRC2">
        <v>0</v>
      </c>
      <c r="WRD2">
        <v>0</v>
      </c>
      <c r="WRE2">
        <v>0</v>
      </c>
      <c r="WRF2">
        <v>0</v>
      </c>
      <c r="WRG2">
        <v>0</v>
      </c>
      <c r="WRH2">
        <v>0</v>
      </c>
      <c r="WRI2">
        <v>0</v>
      </c>
      <c r="WRJ2">
        <v>0</v>
      </c>
      <c r="WRK2">
        <v>0</v>
      </c>
      <c r="WRL2">
        <v>0</v>
      </c>
      <c r="WRM2">
        <v>0</v>
      </c>
      <c r="WRN2">
        <v>0</v>
      </c>
      <c r="WRO2">
        <v>0</v>
      </c>
      <c r="WRP2">
        <v>0</v>
      </c>
      <c r="WRQ2">
        <v>0</v>
      </c>
      <c r="WRR2">
        <v>0</v>
      </c>
      <c r="WRS2">
        <v>0</v>
      </c>
      <c r="WRT2">
        <v>0</v>
      </c>
      <c r="WRU2">
        <v>0</v>
      </c>
      <c r="WRV2">
        <v>0</v>
      </c>
      <c r="WRW2">
        <v>0</v>
      </c>
      <c r="WRX2">
        <v>0</v>
      </c>
      <c r="WRY2">
        <v>0</v>
      </c>
      <c r="WRZ2">
        <v>0</v>
      </c>
      <c r="WSA2">
        <v>0</v>
      </c>
      <c r="WSB2">
        <v>0</v>
      </c>
      <c r="WSC2">
        <v>0</v>
      </c>
      <c r="WSD2">
        <v>0</v>
      </c>
      <c r="WSE2">
        <v>0</v>
      </c>
      <c r="WSF2">
        <v>0</v>
      </c>
      <c r="WSG2">
        <v>0</v>
      </c>
      <c r="WSH2">
        <v>0</v>
      </c>
      <c r="WSI2">
        <v>0</v>
      </c>
      <c r="WSJ2">
        <v>0</v>
      </c>
      <c r="WSK2">
        <v>0</v>
      </c>
      <c r="WSL2">
        <v>0</v>
      </c>
      <c r="WSM2">
        <v>0</v>
      </c>
      <c r="WSN2">
        <v>0</v>
      </c>
      <c r="WSO2">
        <v>0</v>
      </c>
      <c r="WSP2">
        <v>0</v>
      </c>
      <c r="WSQ2">
        <v>0</v>
      </c>
      <c r="WSR2">
        <v>0</v>
      </c>
      <c r="WSS2">
        <v>0</v>
      </c>
      <c r="WST2">
        <v>0</v>
      </c>
      <c r="WSU2">
        <v>0</v>
      </c>
      <c r="WSV2">
        <v>0</v>
      </c>
      <c r="WSW2">
        <v>0</v>
      </c>
      <c r="WSX2">
        <v>0</v>
      </c>
      <c r="WSY2">
        <v>0</v>
      </c>
      <c r="WSZ2">
        <v>0</v>
      </c>
      <c r="WTA2">
        <v>0</v>
      </c>
      <c r="WTB2">
        <v>0</v>
      </c>
      <c r="WTC2">
        <v>0</v>
      </c>
      <c r="WTD2">
        <v>0</v>
      </c>
      <c r="WTE2">
        <v>0</v>
      </c>
      <c r="WTF2">
        <v>0</v>
      </c>
      <c r="WTG2">
        <v>0</v>
      </c>
      <c r="WTH2">
        <v>0</v>
      </c>
      <c r="WTI2">
        <v>0</v>
      </c>
      <c r="WTJ2">
        <v>0</v>
      </c>
      <c r="WTK2">
        <v>0</v>
      </c>
      <c r="WTL2">
        <v>0</v>
      </c>
      <c r="WTM2">
        <v>0</v>
      </c>
      <c r="WTN2">
        <v>0</v>
      </c>
      <c r="WTO2">
        <v>0</v>
      </c>
      <c r="WTP2">
        <v>0</v>
      </c>
      <c r="WTQ2">
        <v>0</v>
      </c>
      <c r="WTR2">
        <v>0</v>
      </c>
      <c r="WTS2">
        <v>0</v>
      </c>
      <c r="WTT2">
        <v>0</v>
      </c>
      <c r="WTU2">
        <v>0</v>
      </c>
      <c r="WTV2">
        <v>0</v>
      </c>
      <c r="WTW2">
        <v>0</v>
      </c>
      <c r="WTX2">
        <v>0</v>
      </c>
      <c r="WTY2">
        <v>0</v>
      </c>
      <c r="WTZ2">
        <v>0</v>
      </c>
      <c r="WUA2">
        <v>0</v>
      </c>
      <c r="WUB2">
        <v>0</v>
      </c>
      <c r="WUC2">
        <v>0</v>
      </c>
      <c r="WUD2">
        <v>0</v>
      </c>
      <c r="WUE2">
        <v>0</v>
      </c>
      <c r="WUF2">
        <v>0</v>
      </c>
      <c r="WUG2">
        <v>0</v>
      </c>
      <c r="WUH2">
        <v>0</v>
      </c>
      <c r="WUI2">
        <v>0</v>
      </c>
      <c r="WUJ2">
        <v>0</v>
      </c>
      <c r="WUK2">
        <v>0</v>
      </c>
      <c r="WUL2">
        <v>0</v>
      </c>
      <c r="WUM2">
        <v>0</v>
      </c>
      <c r="WUN2">
        <v>0</v>
      </c>
      <c r="WUO2">
        <v>0</v>
      </c>
      <c r="WUP2">
        <v>0</v>
      </c>
      <c r="WUQ2">
        <v>0</v>
      </c>
      <c r="WUR2">
        <v>0</v>
      </c>
      <c r="WUS2">
        <v>0</v>
      </c>
      <c r="WUT2">
        <v>0</v>
      </c>
      <c r="WUU2">
        <v>0</v>
      </c>
      <c r="WUV2">
        <v>0</v>
      </c>
      <c r="WUW2">
        <v>0</v>
      </c>
      <c r="WUX2">
        <v>0</v>
      </c>
      <c r="WUY2">
        <v>0</v>
      </c>
      <c r="WUZ2">
        <v>0</v>
      </c>
      <c r="WVA2">
        <v>0</v>
      </c>
      <c r="WVB2">
        <v>0</v>
      </c>
      <c r="WVC2">
        <v>0</v>
      </c>
      <c r="WVD2">
        <v>0</v>
      </c>
      <c r="WVE2">
        <v>0</v>
      </c>
      <c r="WVF2">
        <v>0</v>
      </c>
      <c r="WVG2">
        <v>0</v>
      </c>
      <c r="WVH2">
        <v>0</v>
      </c>
      <c r="WVI2">
        <v>0</v>
      </c>
      <c r="WVJ2">
        <v>0</v>
      </c>
      <c r="WVK2">
        <v>0</v>
      </c>
      <c r="WVL2">
        <v>0</v>
      </c>
      <c r="WVM2">
        <v>0</v>
      </c>
      <c r="WVN2">
        <v>0</v>
      </c>
      <c r="WVO2">
        <v>0</v>
      </c>
      <c r="WVP2">
        <v>0</v>
      </c>
      <c r="WVQ2">
        <v>0</v>
      </c>
      <c r="WVR2">
        <v>0</v>
      </c>
      <c r="WVS2">
        <v>0</v>
      </c>
      <c r="WVT2">
        <v>0</v>
      </c>
      <c r="WVU2">
        <v>0</v>
      </c>
      <c r="WVV2">
        <v>0</v>
      </c>
      <c r="WVW2">
        <v>0</v>
      </c>
      <c r="WVX2">
        <v>0</v>
      </c>
      <c r="WVY2">
        <v>0</v>
      </c>
      <c r="WVZ2">
        <v>0</v>
      </c>
      <c r="WWA2">
        <v>0</v>
      </c>
      <c r="WWB2">
        <v>0</v>
      </c>
      <c r="WWC2">
        <v>0</v>
      </c>
      <c r="WWD2">
        <v>0</v>
      </c>
      <c r="WWE2">
        <v>0</v>
      </c>
      <c r="WWF2">
        <v>0</v>
      </c>
      <c r="WWG2">
        <v>0</v>
      </c>
      <c r="WWH2">
        <v>0</v>
      </c>
      <c r="WWI2">
        <v>0</v>
      </c>
      <c r="WWJ2">
        <v>0</v>
      </c>
      <c r="WWK2">
        <v>0</v>
      </c>
      <c r="WWL2">
        <v>0</v>
      </c>
      <c r="WWM2">
        <v>0</v>
      </c>
      <c r="WWN2">
        <v>0</v>
      </c>
      <c r="WWO2">
        <v>0</v>
      </c>
      <c r="WWP2">
        <v>0</v>
      </c>
      <c r="WWQ2">
        <v>0</v>
      </c>
      <c r="WWR2">
        <v>0</v>
      </c>
      <c r="WWS2">
        <v>0</v>
      </c>
      <c r="WWT2">
        <v>0</v>
      </c>
      <c r="WWU2">
        <v>0</v>
      </c>
      <c r="WWV2">
        <v>0</v>
      </c>
      <c r="WWW2">
        <v>0</v>
      </c>
      <c r="WWX2">
        <v>0</v>
      </c>
      <c r="WWY2">
        <v>0</v>
      </c>
      <c r="WWZ2">
        <v>0</v>
      </c>
      <c r="WXA2">
        <v>0</v>
      </c>
      <c r="WXB2">
        <v>0</v>
      </c>
      <c r="WXC2">
        <v>0</v>
      </c>
      <c r="WXD2">
        <v>0</v>
      </c>
      <c r="WXE2">
        <v>0</v>
      </c>
      <c r="WXF2">
        <v>0</v>
      </c>
      <c r="WXG2">
        <v>0</v>
      </c>
      <c r="WXH2">
        <v>0</v>
      </c>
      <c r="WXI2">
        <v>0</v>
      </c>
      <c r="WXJ2">
        <v>0</v>
      </c>
      <c r="WXK2">
        <v>0</v>
      </c>
      <c r="WXL2">
        <v>0</v>
      </c>
      <c r="WXM2">
        <v>0</v>
      </c>
      <c r="WXN2">
        <v>0</v>
      </c>
      <c r="WXO2">
        <v>0</v>
      </c>
      <c r="WXP2">
        <v>0</v>
      </c>
      <c r="WXQ2">
        <v>0</v>
      </c>
      <c r="WXR2">
        <v>0</v>
      </c>
      <c r="WXS2">
        <v>0</v>
      </c>
      <c r="WXT2">
        <v>0</v>
      </c>
      <c r="WXU2">
        <v>0</v>
      </c>
      <c r="WXV2">
        <v>0</v>
      </c>
      <c r="WXW2">
        <v>0</v>
      </c>
      <c r="WXX2">
        <v>0</v>
      </c>
      <c r="WXY2">
        <v>0</v>
      </c>
      <c r="WXZ2">
        <v>0</v>
      </c>
      <c r="WYA2">
        <v>0</v>
      </c>
      <c r="WYB2">
        <v>0</v>
      </c>
      <c r="WYC2">
        <v>0</v>
      </c>
      <c r="WYD2">
        <v>0</v>
      </c>
      <c r="WYE2">
        <v>0</v>
      </c>
      <c r="WYF2">
        <v>0</v>
      </c>
      <c r="WYG2">
        <v>0</v>
      </c>
      <c r="WYH2">
        <v>0</v>
      </c>
      <c r="WYI2">
        <v>0</v>
      </c>
      <c r="WYJ2">
        <v>0</v>
      </c>
      <c r="WYK2">
        <v>0</v>
      </c>
      <c r="WYL2">
        <v>0</v>
      </c>
      <c r="WYM2">
        <v>0</v>
      </c>
      <c r="WYN2">
        <v>0</v>
      </c>
      <c r="WYO2">
        <v>0</v>
      </c>
      <c r="WYP2">
        <v>0</v>
      </c>
      <c r="WYQ2">
        <v>0</v>
      </c>
      <c r="WYR2">
        <v>0</v>
      </c>
      <c r="WYS2">
        <v>0</v>
      </c>
      <c r="WYT2">
        <v>0</v>
      </c>
      <c r="WYU2">
        <v>0</v>
      </c>
      <c r="WYV2">
        <v>0</v>
      </c>
      <c r="WYW2">
        <v>0</v>
      </c>
      <c r="WYX2">
        <v>0</v>
      </c>
      <c r="WYY2">
        <v>0</v>
      </c>
      <c r="WYZ2">
        <v>0</v>
      </c>
      <c r="WZA2">
        <v>0</v>
      </c>
      <c r="WZB2">
        <v>0</v>
      </c>
      <c r="WZC2">
        <v>0</v>
      </c>
      <c r="WZD2">
        <v>0</v>
      </c>
      <c r="WZE2">
        <v>0</v>
      </c>
      <c r="WZF2">
        <v>0</v>
      </c>
      <c r="WZG2">
        <v>0</v>
      </c>
      <c r="WZH2">
        <v>0</v>
      </c>
      <c r="WZI2">
        <v>0</v>
      </c>
      <c r="WZJ2">
        <v>0</v>
      </c>
      <c r="WZK2">
        <v>0</v>
      </c>
      <c r="WZL2">
        <v>0</v>
      </c>
      <c r="WZM2">
        <v>0</v>
      </c>
      <c r="WZN2">
        <v>0</v>
      </c>
      <c r="WZO2">
        <v>0</v>
      </c>
      <c r="WZP2">
        <v>0</v>
      </c>
      <c r="WZQ2">
        <v>0</v>
      </c>
      <c r="WZR2">
        <v>0</v>
      </c>
      <c r="WZS2">
        <v>0</v>
      </c>
      <c r="WZT2">
        <v>0</v>
      </c>
      <c r="WZU2">
        <v>0</v>
      </c>
      <c r="WZV2">
        <v>0</v>
      </c>
      <c r="WZW2">
        <v>0</v>
      </c>
      <c r="WZX2">
        <v>0</v>
      </c>
      <c r="WZY2">
        <v>0</v>
      </c>
      <c r="WZZ2">
        <v>0</v>
      </c>
      <c r="XAA2">
        <v>0</v>
      </c>
      <c r="XAB2">
        <v>0</v>
      </c>
      <c r="XAC2">
        <v>0</v>
      </c>
      <c r="XAD2">
        <v>0</v>
      </c>
      <c r="XAE2">
        <v>0</v>
      </c>
      <c r="XAF2">
        <v>0</v>
      </c>
      <c r="XAG2">
        <v>0</v>
      </c>
      <c r="XAH2">
        <v>0</v>
      </c>
      <c r="XAI2">
        <v>0</v>
      </c>
      <c r="XAJ2">
        <v>0</v>
      </c>
      <c r="XAK2">
        <v>0</v>
      </c>
      <c r="XAL2">
        <v>0</v>
      </c>
      <c r="XAM2">
        <v>0</v>
      </c>
      <c r="XAN2">
        <v>0</v>
      </c>
      <c r="XAO2">
        <v>0</v>
      </c>
      <c r="XAP2">
        <v>0</v>
      </c>
      <c r="XAQ2">
        <v>0</v>
      </c>
      <c r="XAR2">
        <v>0</v>
      </c>
      <c r="XAS2">
        <v>0</v>
      </c>
      <c r="XAT2">
        <v>0</v>
      </c>
      <c r="XAU2">
        <v>0</v>
      </c>
      <c r="XAV2">
        <v>0</v>
      </c>
      <c r="XAW2">
        <v>0</v>
      </c>
      <c r="XAX2">
        <v>0</v>
      </c>
      <c r="XAY2">
        <v>0</v>
      </c>
      <c r="XAZ2">
        <v>0</v>
      </c>
      <c r="XBA2">
        <v>0</v>
      </c>
      <c r="XBB2">
        <v>0</v>
      </c>
      <c r="XBC2">
        <v>0</v>
      </c>
      <c r="XBD2">
        <v>0</v>
      </c>
      <c r="XBE2">
        <v>0</v>
      </c>
      <c r="XBF2">
        <v>0</v>
      </c>
      <c r="XBG2">
        <v>0</v>
      </c>
      <c r="XBH2">
        <v>0</v>
      </c>
      <c r="XBI2">
        <v>0</v>
      </c>
      <c r="XBJ2">
        <v>0</v>
      </c>
      <c r="XBK2">
        <v>0</v>
      </c>
      <c r="XBL2">
        <v>0</v>
      </c>
      <c r="XBM2">
        <v>0</v>
      </c>
      <c r="XBN2">
        <v>0</v>
      </c>
      <c r="XBO2">
        <v>0</v>
      </c>
      <c r="XBP2">
        <v>0</v>
      </c>
      <c r="XBQ2">
        <v>0</v>
      </c>
      <c r="XBR2">
        <v>0</v>
      </c>
      <c r="XBS2">
        <v>0</v>
      </c>
      <c r="XBT2">
        <v>0</v>
      </c>
      <c r="XBU2">
        <v>0</v>
      </c>
      <c r="XBV2">
        <v>0</v>
      </c>
      <c r="XBW2">
        <v>0</v>
      </c>
      <c r="XBX2">
        <v>0</v>
      </c>
      <c r="XBY2">
        <v>0</v>
      </c>
      <c r="XBZ2">
        <v>0</v>
      </c>
      <c r="XCA2">
        <v>0</v>
      </c>
      <c r="XCB2">
        <v>0</v>
      </c>
      <c r="XCC2">
        <v>0</v>
      </c>
      <c r="XCD2">
        <v>0</v>
      </c>
      <c r="XCE2">
        <v>0</v>
      </c>
      <c r="XCF2">
        <v>0</v>
      </c>
      <c r="XCG2">
        <v>0</v>
      </c>
      <c r="XCH2">
        <v>0</v>
      </c>
      <c r="XCI2">
        <v>0</v>
      </c>
      <c r="XCJ2">
        <v>0</v>
      </c>
      <c r="XCK2">
        <v>0</v>
      </c>
      <c r="XCL2">
        <v>0</v>
      </c>
      <c r="XCM2">
        <v>0</v>
      </c>
      <c r="XCN2">
        <v>0</v>
      </c>
      <c r="XCO2">
        <v>0</v>
      </c>
      <c r="XCP2">
        <v>0</v>
      </c>
      <c r="XCQ2">
        <v>0</v>
      </c>
      <c r="XCR2">
        <v>0</v>
      </c>
      <c r="XCS2">
        <v>0</v>
      </c>
      <c r="XCT2">
        <v>0</v>
      </c>
      <c r="XCU2">
        <v>0</v>
      </c>
      <c r="XCV2">
        <v>0</v>
      </c>
      <c r="XCW2">
        <v>0</v>
      </c>
      <c r="XCX2">
        <v>0</v>
      </c>
      <c r="XCY2">
        <v>0</v>
      </c>
      <c r="XCZ2">
        <v>0</v>
      </c>
      <c r="XDA2">
        <v>0</v>
      </c>
      <c r="XDB2">
        <v>0</v>
      </c>
      <c r="XDC2">
        <v>0</v>
      </c>
      <c r="XDD2">
        <v>0</v>
      </c>
      <c r="XDE2">
        <v>0</v>
      </c>
      <c r="XDF2">
        <v>0</v>
      </c>
      <c r="XDG2">
        <v>0</v>
      </c>
      <c r="XDH2">
        <v>0</v>
      </c>
      <c r="XDI2">
        <v>0</v>
      </c>
      <c r="XDJ2">
        <v>0</v>
      </c>
      <c r="XDK2">
        <v>0</v>
      </c>
      <c r="XDL2">
        <v>0</v>
      </c>
      <c r="XDM2">
        <v>0</v>
      </c>
      <c r="XDN2">
        <v>0</v>
      </c>
      <c r="XDO2">
        <v>0</v>
      </c>
      <c r="XDP2">
        <v>0</v>
      </c>
      <c r="XDQ2">
        <v>0</v>
      </c>
      <c r="XDR2">
        <v>0</v>
      </c>
      <c r="XDS2">
        <v>0</v>
      </c>
      <c r="XDT2">
        <v>0</v>
      </c>
      <c r="XDU2">
        <v>0</v>
      </c>
      <c r="XDV2">
        <v>0</v>
      </c>
      <c r="XDW2">
        <v>0</v>
      </c>
      <c r="XDX2">
        <v>0</v>
      </c>
      <c r="XDY2">
        <v>0</v>
      </c>
      <c r="XDZ2">
        <v>0</v>
      </c>
      <c r="XEA2">
        <v>0</v>
      </c>
      <c r="XEB2">
        <v>0</v>
      </c>
      <c r="XEC2">
        <v>0</v>
      </c>
      <c r="XED2">
        <v>0</v>
      </c>
      <c r="XEE2">
        <v>0</v>
      </c>
      <c r="XEF2">
        <v>0</v>
      </c>
      <c r="XEG2">
        <v>0</v>
      </c>
      <c r="XEH2">
        <v>0</v>
      </c>
      <c r="XEI2">
        <v>0</v>
      </c>
      <c r="XEJ2">
        <v>0</v>
      </c>
      <c r="XEK2">
        <v>0</v>
      </c>
      <c r="XEL2">
        <v>0</v>
      </c>
      <c r="XEM2">
        <v>0</v>
      </c>
      <c r="XEN2">
        <v>0</v>
      </c>
      <c r="XEO2">
        <v>0</v>
      </c>
      <c r="XEP2">
        <v>0</v>
      </c>
      <c r="XEQ2">
        <v>0</v>
      </c>
      <c r="XER2">
        <v>0</v>
      </c>
      <c r="XES2">
        <v>0</v>
      </c>
      <c r="XET2">
        <v>0</v>
      </c>
      <c r="XEU2">
        <v>0</v>
      </c>
      <c r="XEV2">
        <v>0</v>
      </c>
      <c r="XEW2">
        <v>0</v>
      </c>
      <c r="XEX2">
        <v>0</v>
      </c>
      <c r="XEY2">
        <v>0</v>
      </c>
      <c r="XEZ2">
        <v>0</v>
      </c>
      <c r="XFA2">
        <v>0</v>
      </c>
      <c r="XFB2">
        <v>0</v>
      </c>
      <c r="XFC2">
        <v>0</v>
      </c>
      <c r="XFD2">
        <v>0</v>
      </c>
    </row>
    <row r="3" spans="1:16384" x14ac:dyDescent="0.2">
      <c r="A3" s="1" cm="1">
        <f t="array" ref="A3:BA434">_xlfn._xlws.SORT(raw!A3:BA434,40,1)</f>
        <v>2306.0088000000001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>
        <v>0</v>
      </c>
      <c r="AG3">
        <v>2306.0088000000001</v>
      </c>
      <c r="AH3" t="b">
        <v>0</v>
      </c>
      <c r="AI3" t="b">
        <v>0</v>
      </c>
      <c r="AJ3" t="b">
        <v>0</v>
      </c>
      <c r="AK3">
        <v>0</v>
      </c>
      <c r="AL3">
        <v>2306.0088000000001</v>
      </c>
      <c r="AM3" t="str">
        <v>Text.2022.11.26.English.tex</v>
      </c>
      <c r="AN3">
        <v>0</v>
      </c>
      <c r="AO3">
        <v>0</v>
      </c>
      <c r="AP3">
        <v>12</v>
      </c>
      <c r="AQ3">
        <v>12</v>
      </c>
      <c r="AR3">
        <v>12</v>
      </c>
      <c r="AS3" t="b">
        <v>0</v>
      </c>
      <c r="AT3" t="b">
        <v>0</v>
      </c>
      <c r="AU3">
        <v>0</v>
      </c>
      <c r="AV3">
        <v>2306.0088000000001</v>
      </c>
      <c r="AW3" t="str">
        <v/>
      </c>
      <c r="AX3" t="str">
        <v/>
      </c>
      <c r="AY3" t="str">
        <v/>
      </c>
      <c r="AZ3" t="str">
        <v/>
      </c>
      <c r="BA3" t="str">
        <v/>
      </c>
    </row>
    <row r="4" spans="1:16384" x14ac:dyDescent="0.2">
      <c r="A4" s="1">
        <v>2306.0016300000002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>
        <v>0</v>
      </c>
      <c r="AG4">
        <v>2306.0016300000002</v>
      </c>
      <c r="AH4" t="b">
        <v>1</v>
      </c>
      <c r="AI4" t="b">
        <v>0</v>
      </c>
      <c r="AJ4" t="b">
        <v>1</v>
      </c>
      <c r="AK4">
        <v>0</v>
      </c>
      <c r="AL4">
        <v>2306.0016300000002</v>
      </c>
      <c r="AM4" t="str">
        <v>solo_paper_psf.tex</v>
      </c>
      <c r="AN4" t="str">
        <v>aa</v>
      </c>
      <c r="AO4" t="str">
        <v>[longauth]</v>
      </c>
      <c r="AP4">
        <v>12</v>
      </c>
      <c r="AQ4">
        <v>12</v>
      </c>
      <c r="AR4">
        <v>12</v>
      </c>
      <c r="AS4" t="b">
        <v>0</v>
      </c>
      <c r="AT4" t="b">
        <v>0</v>
      </c>
      <c r="AU4">
        <v>0</v>
      </c>
      <c r="AV4">
        <v>2306.0016300000002</v>
      </c>
      <c r="AW4">
        <v>11</v>
      </c>
      <c r="AX4" t="str">
        <v/>
      </c>
      <c r="AY4">
        <v>11</v>
      </c>
      <c r="AZ4" t="str">
        <v/>
      </c>
      <c r="BA4" t="str">
        <v/>
      </c>
    </row>
    <row r="5" spans="1:16384" x14ac:dyDescent="0.2">
      <c r="A5" s="1">
        <v>2306.0015800000001</v>
      </c>
      <c r="B5">
        <v>228</v>
      </c>
      <c r="C5">
        <v>950</v>
      </c>
      <c r="D5">
        <v>0.99908567000000004</v>
      </c>
      <c r="E5">
        <v>0.99817133000000002</v>
      </c>
      <c r="F5">
        <v>0.99238055999999997</v>
      </c>
      <c r="G5">
        <v>0</v>
      </c>
      <c r="H5">
        <v>1</v>
      </c>
      <c r="I5">
        <v>0</v>
      </c>
      <c r="J5">
        <v>0</v>
      </c>
      <c r="K5">
        <v>114</v>
      </c>
      <c r="L5">
        <v>0</v>
      </c>
      <c r="M5">
        <v>0</v>
      </c>
      <c r="N5">
        <v>0</v>
      </c>
      <c r="O5">
        <v>0</v>
      </c>
      <c r="P5">
        <v>0</v>
      </c>
      <c r="Q5">
        <v>290</v>
      </c>
      <c r="R5">
        <v>68278</v>
      </c>
      <c r="S5">
        <v>0.99863248999999998</v>
      </c>
      <c r="T5">
        <v>0.99767406000000003</v>
      </c>
      <c r="U5">
        <v>0.45237846999999998</v>
      </c>
      <c r="V5">
        <v>56</v>
      </c>
      <c r="W5">
        <v>0.99955084999999999</v>
      </c>
      <c r="X5">
        <v>0</v>
      </c>
      <c r="Y5">
        <v>0</v>
      </c>
      <c r="Z5">
        <v>117</v>
      </c>
      <c r="AA5">
        <v>0</v>
      </c>
      <c r="AB5">
        <v>0</v>
      </c>
      <c r="AC5">
        <v>0</v>
      </c>
      <c r="AD5">
        <v>0</v>
      </c>
      <c r="AE5">
        <v>-3</v>
      </c>
      <c r="AF5">
        <v>0</v>
      </c>
      <c r="AG5">
        <v>2306.0015800000001</v>
      </c>
      <c r="AH5" t="b">
        <v>1</v>
      </c>
      <c r="AI5" t="b">
        <v>1</v>
      </c>
      <c r="AJ5" t="b">
        <v>1</v>
      </c>
      <c r="AK5">
        <v>0</v>
      </c>
      <c r="AL5">
        <v>2306.0015800000001</v>
      </c>
      <c r="AM5" t="str">
        <v>main.tex</v>
      </c>
      <c r="AN5" t="str">
        <v>aastex63</v>
      </c>
      <c r="AO5" t="str">
        <v>[twocolumn,tighten]</v>
      </c>
      <c r="AP5">
        <v>0</v>
      </c>
      <c r="AQ5">
        <v>0</v>
      </c>
      <c r="AR5">
        <v>0</v>
      </c>
      <c r="AS5" t="b">
        <v>0</v>
      </c>
      <c r="AT5" t="b">
        <v>0</v>
      </c>
      <c r="AU5">
        <v>0</v>
      </c>
      <c r="AV5">
        <v>2306.0015800000001</v>
      </c>
      <c r="AW5">
        <v>39</v>
      </c>
      <c r="AX5">
        <v>39</v>
      </c>
      <c r="AY5">
        <v>39</v>
      </c>
      <c r="AZ5">
        <v>0</v>
      </c>
      <c r="BA5">
        <v>0</v>
      </c>
    </row>
    <row r="6" spans="1:16384" x14ac:dyDescent="0.2">
      <c r="A6" s="1">
        <v>2306.0459799999999</v>
      </c>
      <c r="B6">
        <v>3</v>
      </c>
      <c r="C6">
        <v>3</v>
      </c>
      <c r="D6">
        <v>0.99993778</v>
      </c>
      <c r="E6">
        <v>0.99993778</v>
      </c>
      <c r="F6">
        <v>0.99993778</v>
      </c>
      <c r="G6">
        <v>3</v>
      </c>
      <c r="H6">
        <v>0.99993778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</v>
      </c>
      <c r="R6">
        <v>45942</v>
      </c>
      <c r="S6">
        <v>0.99962673000000002</v>
      </c>
      <c r="T6">
        <v>0.99952308999999995</v>
      </c>
      <c r="U6">
        <v>4.7380100000000001E-2</v>
      </c>
      <c r="V6">
        <v>23</v>
      </c>
      <c r="W6">
        <v>0.99952308999999995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2306.0459799999999</v>
      </c>
      <c r="AH6" t="b">
        <v>1</v>
      </c>
      <c r="AI6" t="b">
        <v>1</v>
      </c>
      <c r="AJ6" t="b">
        <v>1</v>
      </c>
      <c r="AK6">
        <v>0</v>
      </c>
      <c r="AL6">
        <v>2306.0459799999999</v>
      </c>
      <c r="AM6" t="str">
        <v>ISNH_AS_V3.tex</v>
      </c>
      <c r="AN6" t="str">
        <v>aastex631</v>
      </c>
      <c r="AO6" t="str">
        <v>[]</v>
      </c>
      <c r="AP6">
        <v>0</v>
      </c>
      <c r="AQ6">
        <v>0</v>
      </c>
      <c r="AR6">
        <v>0</v>
      </c>
      <c r="AS6" t="b">
        <v>0</v>
      </c>
      <c r="AT6" t="b">
        <v>0</v>
      </c>
      <c r="AU6">
        <v>0</v>
      </c>
      <c r="AV6">
        <v>2306.0459799999999</v>
      </c>
      <c r="AW6">
        <v>16</v>
      </c>
      <c r="AX6">
        <v>16</v>
      </c>
      <c r="AY6">
        <v>16</v>
      </c>
      <c r="AZ6">
        <v>0</v>
      </c>
      <c r="BA6">
        <v>0</v>
      </c>
    </row>
    <row r="7" spans="1:16384" x14ac:dyDescent="0.2">
      <c r="A7" s="1">
        <v>2306.1365599999999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0.99991068999999999</v>
      </c>
      <c r="T7">
        <v>0.99991068999999999</v>
      </c>
      <c r="U7">
        <v>0.99991068999999999</v>
      </c>
      <c r="V7">
        <v>2</v>
      </c>
      <c r="W7">
        <v>0.99991068999999999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2306.1365599999999</v>
      </c>
      <c r="AH7" t="b">
        <v>1</v>
      </c>
      <c r="AI7" t="b">
        <v>1</v>
      </c>
      <c r="AJ7" t="b">
        <v>1</v>
      </c>
      <c r="AK7">
        <v>0</v>
      </c>
      <c r="AL7">
        <v>2306.1365599999999</v>
      </c>
      <c r="AM7" t="str">
        <v>main.tex</v>
      </c>
      <c r="AN7" t="str">
        <v>aastex631</v>
      </c>
      <c r="AO7" t="str">
        <v>[preprint2]</v>
      </c>
      <c r="AP7">
        <v>0</v>
      </c>
      <c r="AQ7">
        <v>0</v>
      </c>
      <c r="AR7">
        <v>0</v>
      </c>
      <c r="AS7" t="b">
        <v>0</v>
      </c>
      <c r="AT7" t="b">
        <v>0</v>
      </c>
      <c r="AU7">
        <v>0</v>
      </c>
      <c r="AV7">
        <v>2306.1365599999999</v>
      </c>
      <c r="AW7">
        <v>9</v>
      </c>
      <c r="AX7">
        <v>9</v>
      </c>
      <c r="AY7">
        <v>9</v>
      </c>
      <c r="AZ7">
        <v>0</v>
      </c>
      <c r="BA7">
        <v>0</v>
      </c>
    </row>
    <row r="8" spans="1:16384" x14ac:dyDescent="0.2">
      <c r="A8" s="1">
        <v>2306.00128</v>
      </c>
      <c r="B8">
        <v>5</v>
      </c>
      <c r="C8">
        <v>5</v>
      </c>
      <c r="D8">
        <v>0.99985606999999999</v>
      </c>
      <c r="E8">
        <v>0.99985606999999999</v>
      </c>
      <c r="F8">
        <v>0.99985606999999999</v>
      </c>
      <c r="G8">
        <v>5</v>
      </c>
      <c r="H8">
        <v>0.99985606999999999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</v>
      </c>
      <c r="R8">
        <v>22681</v>
      </c>
      <c r="S8">
        <v>0.99971213999999997</v>
      </c>
      <c r="T8">
        <v>0.99962578999999996</v>
      </c>
      <c r="U8">
        <v>0.34712146999999999</v>
      </c>
      <c r="V8">
        <v>9</v>
      </c>
      <c r="W8">
        <v>0.99974092999999997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2306.00128</v>
      </c>
      <c r="AH8" t="b">
        <v>1</v>
      </c>
      <c r="AI8" t="b">
        <v>1</v>
      </c>
      <c r="AJ8" t="b">
        <v>1</v>
      </c>
      <c r="AK8">
        <v>0</v>
      </c>
      <c r="AL8">
        <v>2306.00128</v>
      </c>
      <c r="AM8" t="str">
        <v>achemso-demo.tex</v>
      </c>
      <c r="AN8" t="str">
        <v>achemso</v>
      </c>
      <c r="AO8" t="str">
        <v>[journal=jctcce,manuscript=article,layout=twocolumn]</v>
      </c>
      <c r="AP8">
        <v>0</v>
      </c>
      <c r="AQ8">
        <v>0</v>
      </c>
      <c r="AR8">
        <v>0</v>
      </c>
      <c r="AS8" t="b">
        <v>0</v>
      </c>
      <c r="AT8" t="b">
        <v>0</v>
      </c>
      <c r="AU8">
        <v>0</v>
      </c>
      <c r="AV8">
        <v>2306.00128</v>
      </c>
      <c r="AW8">
        <v>15</v>
      </c>
      <c r="AX8">
        <v>15</v>
      </c>
      <c r="AY8">
        <v>15</v>
      </c>
      <c r="AZ8">
        <v>0</v>
      </c>
      <c r="BA8">
        <v>0</v>
      </c>
    </row>
    <row r="9" spans="1:16384" x14ac:dyDescent="0.2">
      <c r="A9" s="1">
        <v>2306.0029300000001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>
        <v>0</v>
      </c>
      <c r="AG9">
        <v>2306.0029300000001</v>
      </c>
      <c r="AH9" t="b">
        <v>1</v>
      </c>
      <c r="AI9" t="b">
        <v>0</v>
      </c>
      <c r="AJ9" t="b">
        <v>1</v>
      </c>
      <c r="AK9">
        <v>0</v>
      </c>
      <c r="AL9">
        <v>2306.0029300000001</v>
      </c>
      <c r="AM9" t="str">
        <v>main.tex</v>
      </c>
      <c r="AN9" t="str">
        <v>achemso</v>
      </c>
      <c r="AO9" t="str">
        <v>[journal=mamobx, manuscript=article]</v>
      </c>
      <c r="AP9">
        <v>0</v>
      </c>
      <c r="AQ9">
        <v>12</v>
      </c>
      <c r="AR9">
        <v>12</v>
      </c>
      <c r="AS9" t="b">
        <v>0</v>
      </c>
      <c r="AT9" t="b">
        <v>0</v>
      </c>
      <c r="AU9">
        <v>0</v>
      </c>
      <c r="AV9">
        <v>2306.0029300000001</v>
      </c>
      <c r="AW9">
        <v>41</v>
      </c>
      <c r="AX9" t="str">
        <v/>
      </c>
      <c r="AY9">
        <v>35</v>
      </c>
      <c r="AZ9" t="str">
        <v/>
      </c>
      <c r="BA9" t="str">
        <v/>
      </c>
    </row>
    <row r="10" spans="1:16384" x14ac:dyDescent="0.2">
      <c r="A10" s="1">
        <v>2306.1062999999999</v>
      </c>
      <c r="B10">
        <v>818</v>
      </c>
      <c r="C10">
        <v>16934</v>
      </c>
      <c r="D10">
        <v>0.99116879000000002</v>
      </c>
      <c r="E10">
        <v>0.98269735000000003</v>
      </c>
      <c r="F10">
        <v>0.64180557000000005</v>
      </c>
      <c r="G10">
        <v>18</v>
      </c>
      <c r="H10">
        <v>0.99961926000000001</v>
      </c>
      <c r="I10">
        <v>0</v>
      </c>
      <c r="J10">
        <v>0</v>
      </c>
      <c r="K10">
        <v>400</v>
      </c>
      <c r="L10">
        <v>0</v>
      </c>
      <c r="M10">
        <v>0</v>
      </c>
      <c r="N10">
        <v>0</v>
      </c>
      <c r="O10">
        <v>1</v>
      </c>
      <c r="P10">
        <v>1</v>
      </c>
      <c r="Q10">
        <v>29</v>
      </c>
      <c r="R10">
        <v>1616</v>
      </c>
      <c r="S10">
        <v>0.99951347999999995</v>
      </c>
      <c r="T10">
        <v>0.99938656999999997</v>
      </c>
      <c r="U10">
        <v>0.96581702999999997</v>
      </c>
      <c r="V10">
        <v>17</v>
      </c>
      <c r="W10">
        <v>0.99964039999999998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2306.1062999999999</v>
      </c>
      <c r="AH10" t="b">
        <v>1</v>
      </c>
      <c r="AI10" t="b">
        <v>1</v>
      </c>
      <c r="AJ10" t="b">
        <v>1</v>
      </c>
      <c r="AK10">
        <v>0</v>
      </c>
      <c r="AL10">
        <v>2306.1062999999999</v>
      </c>
      <c r="AM10" t="str">
        <v>MainText_MePTCDI.tex</v>
      </c>
      <c r="AN10" t="str">
        <v>achemso</v>
      </c>
      <c r="AO10" t="str">
        <v>[journal=jacsat,manuscript=article]</v>
      </c>
      <c r="AP10">
        <v>0</v>
      </c>
      <c r="AQ10">
        <v>0</v>
      </c>
      <c r="AR10">
        <v>0</v>
      </c>
      <c r="AS10" t="b">
        <v>0</v>
      </c>
      <c r="AT10" t="b">
        <v>0</v>
      </c>
      <c r="AU10">
        <v>0</v>
      </c>
      <c r="AV10">
        <v>2306.1062999999999</v>
      </c>
      <c r="AW10">
        <v>35</v>
      </c>
      <c r="AX10">
        <v>35</v>
      </c>
      <c r="AY10">
        <v>35</v>
      </c>
      <c r="AZ10">
        <v>0</v>
      </c>
      <c r="BA10">
        <v>0</v>
      </c>
    </row>
    <row r="11" spans="1:16384" x14ac:dyDescent="0.2">
      <c r="A11" s="1">
        <v>2306.00009</v>
      </c>
      <c r="B11">
        <v>3311</v>
      </c>
      <c r="C11">
        <v>37151</v>
      </c>
      <c r="D11">
        <v>0.95741277000000002</v>
      </c>
      <c r="E11">
        <v>0.92061093999999999</v>
      </c>
      <c r="F11">
        <v>0.10921690000000001</v>
      </c>
      <c r="G11">
        <v>529</v>
      </c>
      <c r="H11">
        <v>0.98731597000000004</v>
      </c>
      <c r="I11">
        <v>0</v>
      </c>
      <c r="J11">
        <v>0</v>
      </c>
      <c r="K11">
        <v>1391</v>
      </c>
      <c r="L11">
        <v>0</v>
      </c>
      <c r="M11">
        <v>0</v>
      </c>
      <c r="N11">
        <v>0</v>
      </c>
      <c r="O11">
        <v>0</v>
      </c>
      <c r="P11">
        <v>-265</v>
      </c>
      <c r="Q11">
        <v>3449</v>
      </c>
      <c r="R11">
        <v>37513</v>
      </c>
      <c r="S11">
        <v>0.95592379000000005</v>
      </c>
      <c r="T11">
        <v>0.91799419999999998</v>
      </c>
      <c r="U11">
        <v>0.10806505</v>
      </c>
      <c r="V11">
        <v>671</v>
      </c>
      <c r="W11">
        <v>0.98404583999999995</v>
      </c>
      <c r="X11">
        <v>0</v>
      </c>
      <c r="Y11">
        <v>0</v>
      </c>
      <c r="Z11">
        <v>1389</v>
      </c>
      <c r="AA11">
        <v>0</v>
      </c>
      <c r="AB11">
        <v>0</v>
      </c>
      <c r="AC11">
        <v>0</v>
      </c>
      <c r="AD11">
        <v>0</v>
      </c>
      <c r="AE11">
        <v>352</v>
      </c>
      <c r="AF11">
        <v>0</v>
      </c>
      <c r="AG11">
        <v>2306.00009</v>
      </c>
      <c r="AH11" t="b">
        <v>1</v>
      </c>
      <c r="AI11" t="b">
        <v>1</v>
      </c>
      <c r="AJ11" t="b">
        <v>1</v>
      </c>
      <c r="AK11">
        <v>0</v>
      </c>
      <c r="AL11">
        <v>2306.00009</v>
      </c>
      <c r="AM11" t="str">
        <v>yang.tex</v>
      </c>
      <c r="AN11" t="str">
        <v>acmart</v>
      </c>
      <c r="AO11" t="str">
        <v>[sigconf]</v>
      </c>
      <c r="AP11">
        <v>0</v>
      </c>
      <c r="AQ11">
        <v>0</v>
      </c>
      <c r="AR11">
        <v>0</v>
      </c>
      <c r="AS11" t="b">
        <v>0</v>
      </c>
      <c r="AT11" t="b">
        <v>0</v>
      </c>
      <c r="AU11">
        <v>0</v>
      </c>
      <c r="AV11">
        <v>2306.00009</v>
      </c>
      <c r="AW11">
        <v>8</v>
      </c>
      <c r="AX11">
        <v>8</v>
      </c>
      <c r="AY11">
        <v>8</v>
      </c>
      <c r="AZ11">
        <v>0</v>
      </c>
      <c r="BA11">
        <v>0</v>
      </c>
    </row>
    <row r="12" spans="1:16384" x14ac:dyDescent="0.2">
      <c r="A12" s="1">
        <v>2306.0002500000001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>
        <v>0</v>
      </c>
      <c r="AG12">
        <v>2306.0002500000001</v>
      </c>
      <c r="AH12" t="b">
        <v>1</v>
      </c>
      <c r="AI12" t="b">
        <v>0</v>
      </c>
      <c r="AJ12" t="b">
        <v>1</v>
      </c>
      <c r="AK12">
        <v>0</v>
      </c>
      <c r="AL12">
        <v>2306.0002500000001</v>
      </c>
      <c r="AM12" t="str">
        <v>paper.tex</v>
      </c>
      <c r="AN12" t="str">
        <v>acmart</v>
      </c>
      <c r="AO12" t="str">
        <v>[sigconf]</v>
      </c>
      <c r="AP12">
        <v>12</v>
      </c>
      <c r="AQ12">
        <v>12</v>
      </c>
      <c r="AR12">
        <v>12</v>
      </c>
      <c r="AS12" t="b">
        <v>0</v>
      </c>
      <c r="AT12" t="b">
        <v>0</v>
      </c>
      <c r="AU12">
        <v>0</v>
      </c>
      <c r="AV12">
        <v>2306.0002500000001</v>
      </c>
      <c r="AW12">
        <v>14</v>
      </c>
      <c r="AX12" t="str">
        <v/>
      </c>
      <c r="AY12">
        <v>15</v>
      </c>
      <c r="AZ12" t="str">
        <v/>
      </c>
      <c r="BA12" t="str">
        <v/>
      </c>
    </row>
    <row r="13" spans="1:16384" x14ac:dyDescent="0.2">
      <c r="A13" s="1">
        <v>2306.0022899999999</v>
      </c>
      <c r="B13">
        <v>2097</v>
      </c>
      <c r="C13">
        <v>33283</v>
      </c>
      <c r="D13">
        <v>0.97284128999999997</v>
      </c>
      <c r="E13">
        <v>0.94945038999999998</v>
      </c>
      <c r="F13">
        <v>0.19769068000000001</v>
      </c>
      <c r="G13">
        <v>208</v>
      </c>
      <c r="H13">
        <v>0.99498602000000003</v>
      </c>
      <c r="I13">
        <v>0</v>
      </c>
      <c r="J13">
        <v>1</v>
      </c>
      <c r="K13">
        <v>944</v>
      </c>
      <c r="L13">
        <v>0</v>
      </c>
      <c r="M13">
        <v>0</v>
      </c>
      <c r="N13">
        <v>0</v>
      </c>
      <c r="O13">
        <v>0</v>
      </c>
      <c r="P13">
        <v>-48</v>
      </c>
      <c r="Q13">
        <v>2430</v>
      </c>
      <c r="R13">
        <v>35133</v>
      </c>
      <c r="S13">
        <v>0.96890968</v>
      </c>
      <c r="T13">
        <v>0.94198539000000003</v>
      </c>
      <c r="U13">
        <v>0.16122332</v>
      </c>
      <c r="V13">
        <v>621</v>
      </c>
      <c r="W13">
        <v>0.98517403999999997</v>
      </c>
      <c r="X13">
        <v>0</v>
      </c>
      <c r="Y13">
        <v>1</v>
      </c>
      <c r="Z13">
        <v>904</v>
      </c>
      <c r="AA13">
        <v>0</v>
      </c>
      <c r="AB13">
        <v>0</v>
      </c>
      <c r="AC13">
        <v>0</v>
      </c>
      <c r="AD13">
        <v>0</v>
      </c>
      <c r="AE13">
        <v>402</v>
      </c>
      <c r="AF13">
        <v>0</v>
      </c>
      <c r="AG13">
        <v>2306.0022899999999</v>
      </c>
      <c r="AH13" t="b">
        <v>1</v>
      </c>
      <c r="AI13" t="b">
        <v>1</v>
      </c>
      <c r="AJ13" t="b">
        <v>1</v>
      </c>
      <c r="AK13">
        <v>0</v>
      </c>
      <c r="AL13">
        <v>2306.0022899999999</v>
      </c>
      <c r="AM13" t="str">
        <v>main.tex</v>
      </c>
      <c r="AN13" t="str">
        <v>acmart</v>
      </c>
      <c r="AO13" t="str">
        <v>[sigplan,nonacm,9pt]</v>
      </c>
      <c r="AP13">
        <v>12</v>
      </c>
      <c r="AQ13">
        <v>12</v>
      </c>
      <c r="AR13">
        <v>12</v>
      </c>
      <c r="AS13" t="b">
        <v>0</v>
      </c>
      <c r="AT13" t="b">
        <v>0</v>
      </c>
      <c r="AU13">
        <v>0</v>
      </c>
      <c r="AV13">
        <v>2306.0022899999999</v>
      </c>
      <c r="AW13">
        <v>10</v>
      </c>
      <c r="AX13">
        <v>10</v>
      </c>
      <c r="AY13">
        <v>10</v>
      </c>
      <c r="AZ13">
        <v>0</v>
      </c>
      <c r="BA13">
        <v>0</v>
      </c>
    </row>
    <row r="14" spans="1:16384" x14ac:dyDescent="0.2">
      <c r="A14" s="1">
        <v>2306.0024800000001</v>
      </c>
      <c r="B14">
        <v>7123</v>
      </c>
      <c r="C14">
        <v>54636</v>
      </c>
      <c r="D14">
        <v>0.93501084000000001</v>
      </c>
      <c r="E14">
        <v>0.87874092999999998</v>
      </c>
      <c r="F14">
        <v>6.9898879999999997E-2</v>
      </c>
      <c r="G14">
        <v>1672</v>
      </c>
      <c r="H14">
        <v>0.97153655000000005</v>
      </c>
      <c r="I14">
        <v>2</v>
      </c>
      <c r="J14">
        <v>0</v>
      </c>
      <c r="K14">
        <v>2724</v>
      </c>
      <c r="L14">
        <v>0</v>
      </c>
      <c r="M14">
        <v>0</v>
      </c>
      <c r="N14">
        <v>0</v>
      </c>
      <c r="O14">
        <v>1</v>
      </c>
      <c r="P14">
        <v>-326</v>
      </c>
      <c r="Q14">
        <v>7363</v>
      </c>
      <c r="R14">
        <v>55551</v>
      </c>
      <c r="S14">
        <v>0.93311929999999998</v>
      </c>
      <c r="T14">
        <v>0.87649703000000001</v>
      </c>
      <c r="U14">
        <v>6.8217650000000005E-2</v>
      </c>
      <c r="V14">
        <v>2659</v>
      </c>
      <c r="W14">
        <v>0.95539938000000002</v>
      </c>
      <c r="X14">
        <v>2</v>
      </c>
      <c r="Y14">
        <v>2</v>
      </c>
      <c r="Z14">
        <v>2350</v>
      </c>
      <c r="AA14">
        <v>0</v>
      </c>
      <c r="AB14">
        <v>0</v>
      </c>
      <c r="AC14">
        <v>0</v>
      </c>
      <c r="AD14">
        <v>1</v>
      </c>
      <c r="AE14">
        <v>876</v>
      </c>
      <c r="AF14">
        <v>0</v>
      </c>
      <c r="AG14">
        <v>2306.0024800000001</v>
      </c>
      <c r="AH14" t="b">
        <v>1</v>
      </c>
      <c r="AI14" t="b">
        <v>1</v>
      </c>
      <c r="AJ14" t="b">
        <v>1</v>
      </c>
      <c r="AK14">
        <v>0</v>
      </c>
      <c r="AL14">
        <v>2306.0024800000001</v>
      </c>
      <c r="AM14" t="str">
        <v>main.tex</v>
      </c>
      <c r="AN14" t="str">
        <v>acmart</v>
      </c>
      <c r="AO14" t="str">
        <v>[sigconf]</v>
      </c>
      <c r="AP14">
        <v>0</v>
      </c>
      <c r="AQ14">
        <v>0</v>
      </c>
      <c r="AR14">
        <v>0</v>
      </c>
      <c r="AS14" t="b">
        <v>0</v>
      </c>
      <c r="AT14" t="b">
        <v>0</v>
      </c>
      <c r="AU14">
        <v>0</v>
      </c>
      <c r="AV14">
        <v>2306.0024800000001</v>
      </c>
      <c r="AW14">
        <v>11</v>
      </c>
      <c r="AX14">
        <v>11</v>
      </c>
      <c r="AY14">
        <v>11</v>
      </c>
      <c r="AZ14">
        <v>0</v>
      </c>
      <c r="BA14">
        <v>0</v>
      </c>
    </row>
    <row r="15" spans="1:16384" x14ac:dyDescent="0.2">
      <c r="A15" s="1">
        <v>2306.00378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>
        <v>0</v>
      </c>
      <c r="AG15">
        <v>2306.00378</v>
      </c>
      <c r="AH15" t="b">
        <v>1</v>
      </c>
      <c r="AI15" t="b">
        <v>0</v>
      </c>
      <c r="AJ15" t="b">
        <v>1</v>
      </c>
      <c r="AK15">
        <v>0</v>
      </c>
      <c r="AL15">
        <v>2306.00378</v>
      </c>
      <c r="AM15" t="str">
        <v>gps-anim.tex</v>
      </c>
      <c r="AN15" t="str">
        <v>acmart</v>
      </c>
      <c r="AO15" t="str">
        <v>[acmtog]</v>
      </c>
      <c r="AP15">
        <v>12</v>
      </c>
      <c r="AQ15">
        <v>12</v>
      </c>
      <c r="AR15">
        <v>12</v>
      </c>
      <c r="AS15" t="b">
        <v>0</v>
      </c>
      <c r="AT15" t="b">
        <v>0</v>
      </c>
      <c r="AU15">
        <v>0</v>
      </c>
      <c r="AV15">
        <v>2306.00378</v>
      </c>
      <c r="AW15">
        <v>11</v>
      </c>
      <c r="AX15" t="str">
        <v/>
      </c>
      <c r="AY15">
        <v>11</v>
      </c>
      <c r="AZ15" t="str">
        <v/>
      </c>
      <c r="BA15" t="str">
        <v/>
      </c>
    </row>
    <row r="16" spans="1:16384" x14ac:dyDescent="0.2">
      <c r="A16" s="1">
        <v>2306.0046400000001</v>
      </c>
      <c r="B16">
        <v>348</v>
      </c>
      <c r="C16">
        <v>28614</v>
      </c>
      <c r="D16">
        <v>0.99436327999999996</v>
      </c>
      <c r="E16">
        <v>0.98873677000000004</v>
      </c>
      <c r="F16">
        <v>7.3890670000000006E-2</v>
      </c>
      <c r="G16">
        <v>56</v>
      </c>
      <c r="H16">
        <v>0.99818753000000005</v>
      </c>
      <c r="I16">
        <v>0</v>
      </c>
      <c r="J16">
        <v>0</v>
      </c>
      <c r="K16">
        <v>146</v>
      </c>
      <c r="L16">
        <v>0</v>
      </c>
      <c r="M16">
        <v>0</v>
      </c>
      <c r="N16">
        <v>0</v>
      </c>
      <c r="O16">
        <v>0</v>
      </c>
      <c r="P16">
        <v>-56</v>
      </c>
      <c r="Q16">
        <v>298</v>
      </c>
      <c r="R16">
        <v>22103</v>
      </c>
      <c r="S16">
        <v>0.99517752999999998</v>
      </c>
      <c r="T16">
        <v>0.99035505000000001</v>
      </c>
      <c r="U16">
        <v>0.28462310000000002</v>
      </c>
      <c r="V16">
        <v>0</v>
      </c>
      <c r="W16">
        <v>1</v>
      </c>
      <c r="X16">
        <v>0</v>
      </c>
      <c r="Y16">
        <v>0</v>
      </c>
      <c r="Z16">
        <v>149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2306.0046400000001</v>
      </c>
      <c r="AH16" t="b">
        <v>1</v>
      </c>
      <c r="AI16" t="b">
        <v>1</v>
      </c>
      <c r="AJ16" t="b">
        <v>1</v>
      </c>
      <c r="AK16">
        <v>0</v>
      </c>
      <c r="AL16">
        <v>2306.0046400000001</v>
      </c>
      <c r="AM16" t="str">
        <v>main.tex</v>
      </c>
      <c r="AN16" t="str">
        <v>acmart</v>
      </c>
      <c r="AO16" t="str">
        <v>[sigconf, authorversion]</v>
      </c>
      <c r="AP16">
        <v>0</v>
      </c>
      <c r="AQ16">
        <v>0</v>
      </c>
      <c r="AR16">
        <v>0</v>
      </c>
      <c r="AS16" t="b">
        <v>0</v>
      </c>
      <c r="AT16" t="b">
        <v>0</v>
      </c>
      <c r="AU16">
        <v>0</v>
      </c>
      <c r="AV16">
        <v>2306.0046400000001</v>
      </c>
      <c r="AW16">
        <v>7</v>
      </c>
      <c r="AX16">
        <v>7</v>
      </c>
      <c r="AY16">
        <v>7</v>
      </c>
      <c r="AZ16">
        <v>0</v>
      </c>
      <c r="BA16">
        <v>0</v>
      </c>
    </row>
    <row r="17" spans="1:53" x14ac:dyDescent="0.2">
      <c r="A17" s="1">
        <v>2306.00479</v>
      </c>
      <c r="B17">
        <v>4495</v>
      </c>
      <c r="C17">
        <v>20376</v>
      </c>
      <c r="D17">
        <v>0.93176546999999998</v>
      </c>
      <c r="E17">
        <v>0.87877561999999998</v>
      </c>
      <c r="F17">
        <v>0.45048544000000001</v>
      </c>
      <c r="G17">
        <v>1718</v>
      </c>
      <c r="H17">
        <v>0.95366775000000004</v>
      </c>
      <c r="I17">
        <v>3</v>
      </c>
      <c r="J17">
        <v>3</v>
      </c>
      <c r="K17">
        <v>1385</v>
      </c>
      <c r="L17">
        <v>0</v>
      </c>
      <c r="M17">
        <v>0</v>
      </c>
      <c r="N17">
        <v>1</v>
      </c>
      <c r="O17">
        <v>1</v>
      </c>
      <c r="P17">
        <v>4</v>
      </c>
      <c r="Q17">
        <v>5593</v>
      </c>
      <c r="R17">
        <v>28994</v>
      </c>
      <c r="S17">
        <v>0.91783461</v>
      </c>
      <c r="T17">
        <v>0.85358255000000005</v>
      </c>
      <c r="U17">
        <v>0.24097489</v>
      </c>
      <c r="V17">
        <v>2780</v>
      </c>
      <c r="W17">
        <v>0.92722322999999995</v>
      </c>
      <c r="X17">
        <v>2</v>
      </c>
      <c r="Y17">
        <v>4</v>
      </c>
      <c r="Z17">
        <v>1402</v>
      </c>
      <c r="AA17">
        <v>0</v>
      </c>
      <c r="AB17">
        <v>0</v>
      </c>
      <c r="AC17">
        <v>1</v>
      </c>
      <c r="AD17">
        <v>1</v>
      </c>
      <c r="AE17">
        <v>1123</v>
      </c>
      <c r="AF17">
        <v>0</v>
      </c>
      <c r="AG17">
        <v>2306.00479</v>
      </c>
      <c r="AH17" t="b">
        <v>1</v>
      </c>
      <c r="AI17" t="b">
        <v>1</v>
      </c>
      <c r="AJ17" t="b">
        <v>1</v>
      </c>
      <c r="AK17">
        <v>0</v>
      </c>
      <c r="AL17">
        <v>2306.00479</v>
      </c>
      <c r="AM17" t="str">
        <v>00-arxiv-v1.tex</v>
      </c>
      <c r="AN17" t="str">
        <v>acmart</v>
      </c>
      <c r="AO17" t="str">
        <v>[sigconf=true, nonacm=true, review=false, anonymous = false]</v>
      </c>
      <c r="AP17">
        <v>0</v>
      </c>
      <c r="AQ17">
        <v>0</v>
      </c>
      <c r="AR17">
        <v>0</v>
      </c>
      <c r="AS17" t="b">
        <v>0</v>
      </c>
      <c r="AT17" t="b">
        <v>0</v>
      </c>
      <c r="AU17">
        <v>0</v>
      </c>
      <c r="AV17">
        <v>2306.00479</v>
      </c>
      <c r="AW17">
        <v>9</v>
      </c>
      <c r="AX17">
        <v>9</v>
      </c>
      <c r="AY17">
        <v>9</v>
      </c>
      <c r="AZ17">
        <v>0</v>
      </c>
      <c r="BA17">
        <v>0</v>
      </c>
    </row>
    <row r="18" spans="1:53" x14ac:dyDescent="0.2">
      <c r="A18" s="1">
        <v>2306.0057499999998</v>
      </c>
      <c r="B18">
        <v>779</v>
      </c>
      <c r="C18">
        <v>25121</v>
      </c>
      <c r="D18">
        <v>0.98595087000000003</v>
      </c>
      <c r="E18">
        <v>0.97204679000000005</v>
      </c>
      <c r="F18">
        <v>9.8571839999999994E-2</v>
      </c>
      <c r="G18">
        <v>85</v>
      </c>
      <c r="H18">
        <v>0.99694990999999999</v>
      </c>
      <c r="I18">
        <v>0</v>
      </c>
      <c r="J18">
        <v>0</v>
      </c>
      <c r="K18">
        <v>347</v>
      </c>
      <c r="L18">
        <v>0</v>
      </c>
      <c r="M18">
        <v>0</v>
      </c>
      <c r="N18">
        <v>0</v>
      </c>
      <c r="O18">
        <v>0</v>
      </c>
      <c r="P18">
        <v>3</v>
      </c>
      <c r="Q18">
        <v>784</v>
      </c>
      <c r="R18">
        <v>25164</v>
      </c>
      <c r="S18">
        <v>0.98586191999999995</v>
      </c>
      <c r="T18">
        <v>0.97187040000000002</v>
      </c>
      <c r="U18">
        <v>9.7126039999999997E-2</v>
      </c>
      <c r="V18">
        <v>88</v>
      </c>
      <c r="W18">
        <v>0.99684260000000002</v>
      </c>
      <c r="X18">
        <v>0</v>
      </c>
      <c r="Y18">
        <v>0</v>
      </c>
      <c r="Z18">
        <v>348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2306.0057499999998</v>
      </c>
      <c r="AH18" t="b">
        <v>1</v>
      </c>
      <c r="AI18" t="b">
        <v>1</v>
      </c>
      <c r="AJ18" t="b">
        <v>1</v>
      </c>
      <c r="AK18">
        <v>0</v>
      </c>
      <c r="AL18">
        <v>2306.0057499999998</v>
      </c>
      <c r="AM18" t="str">
        <v>paper.tex</v>
      </c>
      <c r="AN18" t="str">
        <v>acmart</v>
      </c>
      <c r="AO18" t="str">
        <v>[10pt,sigconf,nonacm,screen]</v>
      </c>
      <c r="AP18">
        <v>12</v>
      </c>
      <c r="AQ18">
        <v>12</v>
      </c>
      <c r="AR18">
        <v>12</v>
      </c>
      <c r="AS18" t="b">
        <v>0</v>
      </c>
      <c r="AT18" t="b">
        <v>0</v>
      </c>
      <c r="AU18">
        <v>0</v>
      </c>
      <c r="AV18">
        <v>2306.0057499999998</v>
      </c>
      <c r="AW18">
        <v>8</v>
      </c>
      <c r="AX18">
        <v>8</v>
      </c>
      <c r="AY18">
        <v>8</v>
      </c>
      <c r="AZ18">
        <v>0</v>
      </c>
      <c r="BA18">
        <v>0</v>
      </c>
    </row>
    <row r="19" spans="1:53" x14ac:dyDescent="0.2">
      <c r="A19" s="1">
        <v>2306.0084499999998</v>
      </c>
      <c r="B19">
        <v>5822</v>
      </c>
      <c r="C19">
        <v>42600</v>
      </c>
      <c r="D19">
        <v>0.93276455000000003</v>
      </c>
      <c r="E19">
        <v>0.87690811000000002</v>
      </c>
      <c r="F19">
        <v>9.9327670000000007E-2</v>
      </c>
      <c r="G19">
        <v>1795</v>
      </c>
      <c r="H19">
        <v>0.96204913999999997</v>
      </c>
      <c r="I19">
        <v>1</v>
      </c>
      <c r="J19">
        <v>2</v>
      </c>
      <c r="K19">
        <v>2012</v>
      </c>
      <c r="L19">
        <v>0</v>
      </c>
      <c r="M19">
        <v>0</v>
      </c>
      <c r="N19">
        <v>1</v>
      </c>
      <c r="O19">
        <v>1</v>
      </c>
      <c r="P19">
        <v>-360</v>
      </c>
      <c r="Q19">
        <v>5752</v>
      </c>
      <c r="R19">
        <v>42957</v>
      </c>
      <c r="S19">
        <v>0.93420205999999995</v>
      </c>
      <c r="T19">
        <v>0.87904022999999998</v>
      </c>
      <c r="U19">
        <v>9.6650050000000001E-2</v>
      </c>
      <c r="V19">
        <v>2162</v>
      </c>
      <c r="W19">
        <v>0.95453494000000005</v>
      </c>
      <c r="X19">
        <v>2</v>
      </c>
      <c r="Y19">
        <v>5</v>
      </c>
      <c r="Z19">
        <v>1790</v>
      </c>
      <c r="AA19">
        <v>0</v>
      </c>
      <c r="AB19">
        <v>0</v>
      </c>
      <c r="AC19">
        <v>1</v>
      </c>
      <c r="AD19">
        <v>1</v>
      </c>
      <c r="AE19">
        <v>255</v>
      </c>
      <c r="AF19">
        <v>0</v>
      </c>
      <c r="AG19">
        <v>2306.0084499999998</v>
      </c>
      <c r="AH19" t="b">
        <v>1</v>
      </c>
      <c r="AI19" t="b">
        <v>1</v>
      </c>
      <c r="AJ19" t="b">
        <v>1</v>
      </c>
      <c r="AK19">
        <v>0</v>
      </c>
      <c r="AL19">
        <v>2306.0084499999998</v>
      </c>
      <c r="AM19" t="str">
        <v>sample-sigconf.tex</v>
      </c>
      <c r="AN19" t="str">
        <v>acmart</v>
      </c>
      <c r="AO19" t="str">
        <v>[sigconf]</v>
      </c>
      <c r="AP19">
        <v>0</v>
      </c>
      <c r="AQ19">
        <v>0</v>
      </c>
      <c r="AR19">
        <v>0</v>
      </c>
      <c r="AS19" t="b">
        <v>0</v>
      </c>
      <c r="AT19" t="b">
        <v>0</v>
      </c>
      <c r="AU19">
        <v>0</v>
      </c>
      <c r="AV19">
        <v>2306.0084499999998</v>
      </c>
      <c r="AW19">
        <v>11</v>
      </c>
      <c r="AX19">
        <v>11</v>
      </c>
      <c r="AY19">
        <v>11</v>
      </c>
      <c r="AZ19">
        <v>0</v>
      </c>
      <c r="BA19">
        <v>0</v>
      </c>
    </row>
    <row r="20" spans="1:53" x14ac:dyDescent="0.2">
      <c r="A20" s="1">
        <v>2306.01388</v>
      </c>
      <c r="B20">
        <v>1310</v>
      </c>
      <c r="C20">
        <v>31888</v>
      </c>
      <c r="D20">
        <v>0.98107124000000001</v>
      </c>
      <c r="E20">
        <v>0.96232817999999998</v>
      </c>
      <c r="F20">
        <v>8.2993040000000004E-2</v>
      </c>
      <c r="G20">
        <v>88</v>
      </c>
      <c r="H20">
        <v>0.99746937000000002</v>
      </c>
      <c r="I20">
        <v>0</v>
      </c>
      <c r="J20">
        <v>0</v>
      </c>
      <c r="K20">
        <v>611</v>
      </c>
      <c r="L20">
        <v>0</v>
      </c>
      <c r="M20">
        <v>0</v>
      </c>
      <c r="N20">
        <v>0</v>
      </c>
      <c r="O20">
        <v>0</v>
      </c>
      <c r="P20">
        <v>-77</v>
      </c>
      <c r="Q20">
        <v>1230</v>
      </c>
      <c r="R20">
        <v>24552</v>
      </c>
      <c r="S20">
        <v>0.98229973999999998</v>
      </c>
      <c r="T20">
        <v>0.96462875000000003</v>
      </c>
      <c r="U20">
        <v>0.29395525</v>
      </c>
      <c r="V20">
        <v>4</v>
      </c>
      <c r="W20">
        <v>0.99988496999999998</v>
      </c>
      <c r="X20">
        <v>0</v>
      </c>
      <c r="Y20">
        <v>0</v>
      </c>
      <c r="Z20">
        <v>611</v>
      </c>
      <c r="AA20">
        <v>1</v>
      </c>
      <c r="AB20">
        <v>0</v>
      </c>
      <c r="AC20">
        <v>0</v>
      </c>
      <c r="AD20">
        <v>0</v>
      </c>
      <c r="AE20">
        <v>-1</v>
      </c>
      <c r="AF20">
        <v>0</v>
      </c>
      <c r="AG20">
        <v>2306.01388</v>
      </c>
      <c r="AH20" t="b">
        <v>1</v>
      </c>
      <c r="AI20" t="b">
        <v>1</v>
      </c>
      <c r="AJ20" t="b">
        <v>1</v>
      </c>
      <c r="AK20">
        <v>0</v>
      </c>
      <c r="AL20">
        <v>2306.01388</v>
      </c>
      <c r="AM20" t="str">
        <v>main.tex</v>
      </c>
      <c r="AN20" t="str">
        <v>acmart</v>
      </c>
      <c r="AO20" t="str">
        <v>[sigconf, nonacm, amssymb]</v>
      </c>
      <c r="AP20">
        <v>0</v>
      </c>
      <c r="AQ20">
        <v>0</v>
      </c>
      <c r="AR20">
        <v>0</v>
      </c>
      <c r="AS20" t="b">
        <v>0</v>
      </c>
      <c r="AT20" t="b">
        <v>0</v>
      </c>
      <c r="AU20">
        <v>0</v>
      </c>
      <c r="AV20">
        <v>2306.01388</v>
      </c>
      <c r="AW20">
        <v>7</v>
      </c>
      <c r="AX20">
        <v>7</v>
      </c>
      <c r="AY20">
        <v>7</v>
      </c>
      <c r="AZ20">
        <v>0</v>
      </c>
      <c r="BA20">
        <v>0</v>
      </c>
    </row>
    <row r="21" spans="1:53" x14ac:dyDescent="0.2">
      <c r="A21" s="1">
        <v>2306.0169099999998</v>
      </c>
      <c r="B21">
        <v>5727</v>
      </c>
      <c r="C21">
        <v>44731</v>
      </c>
      <c r="D21">
        <v>0.94605877999999999</v>
      </c>
      <c r="E21">
        <v>0.89490778999999998</v>
      </c>
      <c r="F21">
        <v>0.17917240000000001</v>
      </c>
      <c r="G21">
        <v>649</v>
      </c>
      <c r="H21">
        <v>0.98809064999999996</v>
      </c>
      <c r="I21">
        <v>2</v>
      </c>
      <c r="J21">
        <v>1</v>
      </c>
      <c r="K21">
        <v>2537</v>
      </c>
      <c r="L21">
        <v>0</v>
      </c>
      <c r="M21">
        <v>0</v>
      </c>
      <c r="N21">
        <v>0</v>
      </c>
      <c r="O21">
        <v>0</v>
      </c>
      <c r="P21">
        <v>1</v>
      </c>
      <c r="Q21">
        <v>778</v>
      </c>
      <c r="R21">
        <v>48423</v>
      </c>
      <c r="S21">
        <v>0.99250201999999998</v>
      </c>
      <c r="T21">
        <v>0.98575144000000003</v>
      </c>
      <c r="U21">
        <v>0.11316435</v>
      </c>
      <c r="V21">
        <v>148</v>
      </c>
      <c r="W21">
        <v>0.99728947999999995</v>
      </c>
      <c r="X21">
        <v>0</v>
      </c>
      <c r="Y21">
        <v>0</v>
      </c>
      <c r="Z21">
        <v>315</v>
      </c>
      <c r="AA21">
        <v>0</v>
      </c>
      <c r="AB21">
        <v>0</v>
      </c>
      <c r="AC21">
        <v>0</v>
      </c>
      <c r="AD21">
        <v>0</v>
      </c>
      <c r="AE21">
        <v>108</v>
      </c>
      <c r="AF21">
        <v>0</v>
      </c>
      <c r="AG21">
        <v>2306.0169099999998</v>
      </c>
      <c r="AH21" t="b">
        <v>1</v>
      </c>
      <c r="AI21" t="b">
        <v>1</v>
      </c>
      <c r="AJ21" t="b">
        <v>1</v>
      </c>
      <c r="AK21">
        <v>0</v>
      </c>
      <c r="AL21">
        <v>2306.0169099999998</v>
      </c>
      <c r="AM21" t="str">
        <v>main.tex</v>
      </c>
      <c r="AN21" t="str">
        <v>acmart</v>
      </c>
      <c r="AO21" t="str">
        <v>[authorversion,manuscript,screen,acmtog]</v>
      </c>
      <c r="AP21">
        <v>0</v>
      </c>
      <c r="AQ21">
        <v>0</v>
      </c>
      <c r="AR21">
        <v>0</v>
      </c>
      <c r="AS21" t="b">
        <v>0</v>
      </c>
      <c r="AT21" t="b">
        <v>0</v>
      </c>
      <c r="AU21">
        <v>0</v>
      </c>
      <c r="AV21">
        <v>2306.0169099999998</v>
      </c>
      <c r="AW21">
        <v>12</v>
      </c>
      <c r="AX21">
        <v>12</v>
      </c>
      <c r="AY21">
        <v>12</v>
      </c>
      <c r="AZ21">
        <v>0</v>
      </c>
      <c r="BA21">
        <v>0</v>
      </c>
    </row>
    <row r="22" spans="1:53" x14ac:dyDescent="0.2">
      <c r="A22" s="1">
        <v>2306.03395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>
        <v>0</v>
      </c>
      <c r="AG22">
        <v>2306.03395</v>
      </c>
      <c r="AH22" t="b">
        <v>1</v>
      </c>
      <c r="AI22" t="b">
        <v>0</v>
      </c>
      <c r="AJ22" t="b">
        <v>1</v>
      </c>
      <c r="AK22">
        <v>0</v>
      </c>
      <c r="AL22">
        <v>2306.03395</v>
      </c>
      <c r="AM22" t="str">
        <v>0.main.tex</v>
      </c>
      <c r="AN22" t="str">
        <v>acmart</v>
      </c>
      <c r="AO22" t="str">
        <v>[acmlarge]</v>
      </c>
      <c r="AP22">
        <v>12</v>
      </c>
      <c r="AQ22">
        <v>12</v>
      </c>
      <c r="AR22">
        <v>12</v>
      </c>
      <c r="AS22" t="b">
        <v>0</v>
      </c>
      <c r="AT22" t="b">
        <v>0</v>
      </c>
      <c r="AU22">
        <v>0</v>
      </c>
      <c r="AV22">
        <v>2306.03395</v>
      </c>
      <c r="AW22">
        <v>40</v>
      </c>
      <c r="AX22" t="str">
        <v/>
      </c>
      <c r="AY22" t="str">
        <v/>
      </c>
      <c r="AZ22" t="str">
        <v/>
      </c>
      <c r="BA22" t="str">
        <v/>
      </c>
    </row>
    <row r="23" spans="1:53" x14ac:dyDescent="0.2">
      <c r="A23" s="1">
        <v>2306.0385500000002</v>
      </c>
      <c r="B23">
        <v>6535</v>
      </c>
      <c r="C23">
        <v>43394</v>
      </c>
      <c r="D23">
        <v>0.89576469999999997</v>
      </c>
      <c r="E23">
        <v>0.85744514000000005</v>
      </c>
      <c r="F23">
        <v>5.340081E-2</v>
      </c>
      <c r="G23">
        <v>6109</v>
      </c>
      <c r="H23">
        <v>0.86673792999999999</v>
      </c>
      <c r="I23">
        <v>0</v>
      </c>
      <c r="J23">
        <v>1</v>
      </c>
      <c r="K23">
        <v>206</v>
      </c>
      <c r="L23">
        <v>0</v>
      </c>
      <c r="M23">
        <v>0</v>
      </c>
      <c r="N23">
        <v>0</v>
      </c>
      <c r="O23">
        <v>0</v>
      </c>
      <c r="P23">
        <v>-3355</v>
      </c>
      <c r="Q23">
        <v>7606</v>
      </c>
      <c r="R23">
        <v>47236</v>
      </c>
      <c r="S23">
        <v>0.89357321000000001</v>
      </c>
      <c r="T23">
        <v>0.84884137000000004</v>
      </c>
      <c r="U23">
        <v>6.1250449999999998E-2</v>
      </c>
      <c r="V23">
        <v>7194</v>
      </c>
      <c r="W23">
        <v>0.85702929000000005</v>
      </c>
      <c r="X23">
        <v>0</v>
      </c>
      <c r="Y23">
        <v>1</v>
      </c>
      <c r="Z23">
        <v>199</v>
      </c>
      <c r="AA23">
        <v>0</v>
      </c>
      <c r="AB23">
        <v>0</v>
      </c>
      <c r="AC23">
        <v>0</v>
      </c>
      <c r="AD23">
        <v>0</v>
      </c>
      <c r="AE23">
        <v>4476</v>
      </c>
      <c r="AF23">
        <v>0</v>
      </c>
      <c r="AG23">
        <v>2306.0385500000002</v>
      </c>
      <c r="AH23" t="b">
        <v>1</v>
      </c>
      <c r="AI23" t="b">
        <v>1</v>
      </c>
      <c r="AJ23" t="b">
        <v>1</v>
      </c>
      <c r="AK23">
        <v>0</v>
      </c>
      <c r="AL23">
        <v>2306.0385500000002</v>
      </c>
      <c r="AM23" t="str">
        <v>main.tex</v>
      </c>
      <c r="AN23" t="str">
        <v>acmart</v>
      </c>
      <c r="AO23" t="str">
        <v>[sigconf]</v>
      </c>
      <c r="AP23">
        <v>0</v>
      </c>
      <c r="AQ23">
        <v>0</v>
      </c>
      <c r="AR23">
        <v>0</v>
      </c>
      <c r="AS23" t="b">
        <v>0</v>
      </c>
      <c r="AT23" t="b">
        <v>0</v>
      </c>
      <c r="AU23">
        <v>0</v>
      </c>
      <c r="AV23">
        <v>2306.0385500000002</v>
      </c>
      <c r="AW23">
        <v>9</v>
      </c>
      <c r="AX23">
        <v>9</v>
      </c>
      <c r="AY23">
        <v>9</v>
      </c>
      <c r="AZ23">
        <v>0</v>
      </c>
      <c r="BA23">
        <v>0</v>
      </c>
    </row>
    <row r="24" spans="1:53" x14ac:dyDescent="0.2">
      <c r="A24" s="1">
        <v>2306.0427100000002</v>
      </c>
      <c r="B24">
        <v>4444</v>
      </c>
      <c r="C24">
        <v>31243</v>
      </c>
      <c r="D24">
        <v>0.88419144000000005</v>
      </c>
      <c r="E24">
        <v>0.86416017000000001</v>
      </c>
      <c r="F24">
        <v>4.4994649999999997E-2</v>
      </c>
      <c r="G24">
        <v>4412</v>
      </c>
      <c r="H24">
        <v>0.86513832000000002</v>
      </c>
      <c r="I24">
        <v>0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-1471</v>
      </c>
      <c r="Q24">
        <v>9616</v>
      </c>
      <c r="R24">
        <v>37880</v>
      </c>
      <c r="S24">
        <v>0.82832309000000004</v>
      </c>
      <c r="T24">
        <v>0.75678478000000005</v>
      </c>
      <c r="U24">
        <v>4.191011E-2</v>
      </c>
      <c r="V24">
        <v>9584</v>
      </c>
      <c r="W24">
        <v>0.75759414999999997</v>
      </c>
      <c r="X24">
        <v>0</v>
      </c>
      <c r="Y24">
        <v>1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6822</v>
      </c>
      <c r="AF24">
        <v>0</v>
      </c>
      <c r="AG24">
        <v>2306.0427100000002</v>
      </c>
      <c r="AH24" t="b">
        <v>1</v>
      </c>
      <c r="AI24" t="b">
        <v>1</v>
      </c>
      <c r="AJ24" t="b">
        <v>1</v>
      </c>
      <c r="AK24">
        <v>0</v>
      </c>
      <c r="AL24">
        <v>2306.0427100000002</v>
      </c>
      <c r="AM24" t="str">
        <v>main.tex</v>
      </c>
      <c r="AN24" t="str">
        <v>acmart</v>
      </c>
      <c r="AO24" t="str">
        <v>[sigconf,authorversion,noacm]</v>
      </c>
      <c r="AP24">
        <v>12</v>
      </c>
      <c r="AQ24">
        <v>12</v>
      </c>
      <c r="AR24">
        <v>12</v>
      </c>
      <c r="AS24" t="b">
        <v>0</v>
      </c>
      <c r="AT24" t="b">
        <v>0</v>
      </c>
      <c r="AU24">
        <v>0</v>
      </c>
      <c r="AV24">
        <v>2306.0427100000002</v>
      </c>
      <c r="AW24">
        <v>8</v>
      </c>
      <c r="AX24">
        <v>8</v>
      </c>
      <c r="AY24">
        <v>8</v>
      </c>
      <c r="AZ24">
        <v>0</v>
      </c>
      <c r="BA24">
        <v>0</v>
      </c>
    </row>
    <row r="25" spans="1:53" x14ac:dyDescent="0.2">
      <c r="A25" s="1">
        <v>2306.05701</v>
      </c>
      <c r="B25">
        <v>5116</v>
      </c>
      <c r="C25">
        <v>56595</v>
      </c>
      <c r="D25">
        <v>0.95414659000000002</v>
      </c>
      <c r="E25">
        <v>0.9142747</v>
      </c>
      <c r="F25">
        <v>5.1676470000000002E-2</v>
      </c>
      <c r="G25">
        <v>1647</v>
      </c>
      <c r="H25">
        <v>0.97240234999999997</v>
      </c>
      <c r="I25">
        <v>5</v>
      </c>
      <c r="J25">
        <v>8</v>
      </c>
      <c r="K25">
        <v>1728</v>
      </c>
      <c r="L25">
        <v>0</v>
      </c>
      <c r="M25">
        <v>0</v>
      </c>
      <c r="N25">
        <v>0</v>
      </c>
      <c r="O25">
        <v>0</v>
      </c>
      <c r="P25">
        <v>43</v>
      </c>
      <c r="Q25">
        <v>5919</v>
      </c>
      <c r="R25">
        <v>47791</v>
      </c>
      <c r="S25">
        <v>0.94573359000000001</v>
      </c>
      <c r="T25">
        <v>0.90176586000000003</v>
      </c>
      <c r="U25">
        <v>0.20684104</v>
      </c>
      <c r="V25">
        <v>2478</v>
      </c>
      <c r="W25">
        <v>0.95887409999999995</v>
      </c>
      <c r="X25">
        <v>5</v>
      </c>
      <c r="Y25">
        <v>8</v>
      </c>
      <c r="Z25">
        <v>1714</v>
      </c>
      <c r="AA25">
        <v>0</v>
      </c>
      <c r="AB25">
        <v>0</v>
      </c>
      <c r="AC25">
        <v>0</v>
      </c>
      <c r="AD25">
        <v>0</v>
      </c>
      <c r="AE25">
        <v>618</v>
      </c>
      <c r="AF25">
        <v>0</v>
      </c>
      <c r="AG25">
        <v>2306.05701</v>
      </c>
      <c r="AH25" t="b">
        <v>1</v>
      </c>
      <c r="AI25" t="b">
        <v>1</v>
      </c>
      <c r="AJ25" t="b">
        <v>1</v>
      </c>
      <c r="AK25">
        <v>0</v>
      </c>
      <c r="AL25">
        <v>2306.05701</v>
      </c>
      <c r="AM25" t="str">
        <v>main.tex</v>
      </c>
      <c r="AN25" t="str">
        <v>acmart</v>
      </c>
      <c r="AO25" t="str">
        <v>[acmsmall, authorversion=true, nonacm=true]</v>
      </c>
      <c r="AP25">
        <v>0</v>
      </c>
      <c r="AQ25">
        <v>0</v>
      </c>
      <c r="AR25">
        <v>0</v>
      </c>
      <c r="AS25" t="b">
        <v>0</v>
      </c>
      <c r="AT25" t="b">
        <v>0</v>
      </c>
      <c r="AU25">
        <v>0</v>
      </c>
      <c r="AV25">
        <v>2306.05701</v>
      </c>
      <c r="AW25">
        <v>22</v>
      </c>
      <c r="AX25">
        <v>22</v>
      </c>
      <c r="AY25">
        <v>22</v>
      </c>
      <c r="AZ25">
        <v>0</v>
      </c>
      <c r="BA25">
        <v>0</v>
      </c>
    </row>
    <row r="26" spans="1:53" x14ac:dyDescent="0.2">
      <c r="A26" s="1">
        <v>2306.07888</v>
      </c>
      <c r="B26">
        <v>9367</v>
      </c>
      <c r="C26">
        <v>53490</v>
      </c>
      <c r="D26">
        <v>0.93246792999999994</v>
      </c>
      <c r="E26">
        <v>0.87588281000000001</v>
      </c>
      <c r="F26">
        <v>0.29123216000000002</v>
      </c>
      <c r="G26">
        <v>1648</v>
      </c>
      <c r="H26">
        <v>0.97816322</v>
      </c>
      <c r="I26">
        <v>1</v>
      </c>
      <c r="J26">
        <v>4</v>
      </c>
      <c r="K26">
        <v>3856</v>
      </c>
      <c r="L26">
        <v>0</v>
      </c>
      <c r="M26">
        <v>0</v>
      </c>
      <c r="N26">
        <v>0</v>
      </c>
      <c r="O26">
        <v>0</v>
      </c>
      <c r="P26">
        <v>-565</v>
      </c>
      <c r="Q26">
        <v>23309</v>
      </c>
      <c r="R26">
        <v>71809</v>
      </c>
      <c r="S26">
        <v>0.82670798999999995</v>
      </c>
      <c r="T26">
        <v>0.69399115</v>
      </c>
      <c r="U26">
        <v>5.726589E-2</v>
      </c>
      <c r="V26">
        <v>6993</v>
      </c>
      <c r="W26">
        <v>0.90819340999999998</v>
      </c>
      <c r="X26">
        <v>14</v>
      </c>
      <c r="Y26">
        <v>12</v>
      </c>
      <c r="Z26">
        <v>8123</v>
      </c>
      <c r="AA26">
        <v>2</v>
      </c>
      <c r="AB26">
        <v>0</v>
      </c>
      <c r="AC26">
        <v>1</v>
      </c>
      <c r="AD26">
        <v>1</v>
      </c>
      <c r="AE26">
        <v>702</v>
      </c>
      <c r="AF26">
        <v>0</v>
      </c>
      <c r="AG26">
        <v>2306.07888</v>
      </c>
      <c r="AH26" t="b">
        <v>1</v>
      </c>
      <c r="AI26" t="b">
        <v>1</v>
      </c>
      <c r="AJ26" t="b">
        <v>1</v>
      </c>
      <c r="AK26">
        <v>0</v>
      </c>
      <c r="AL26">
        <v>2306.07888</v>
      </c>
      <c r="AM26" t="str">
        <v>main.tex</v>
      </c>
      <c r="AN26" t="str">
        <v>acmart</v>
      </c>
      <c r="AO26" t="str">
        <v>[sigconf,natbib=false]</v>
      </c>
      <c r="AP26">
        <v>12</v>
      </c>
      <c r="AQ26">
        <v>12</v>
      </c>
      <c r="AR26">
        <v>12</v>
      </c>
      <c r="AS26" t="b">
        <v>0</v>
      </c>
      <c r="AT26" t="b">
        <v>0</v>
      </c>
      <c r="AU26">
        <v>0</v>
      </c>
      <c r="AV26">
        <v>2306.07888</v>
      </c>
      <c r="AW26">
        <v>17</v>
      </c>
      <c r="AX26">
        <v>18</v>
      </c>
      <c r="AY26">
        <v>18</v>
      </c>
      <c r="AZ26">
        <v>1</v>
      </c>
      <c r="BA26">
        <v>0</v>
      </c>
    </row>
    <row r="27" spans="1:53" x14ac:dyDescent="0.2">
      <c r="A27" s="1">
        <v>2306.0834500000001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>
        <v>0</v>
      </c>
      <c r="AG27">
        <v>2306.0834500000001</v>
      </c>
      <c r="AH27" t="b">
        <v>1</v>
      </c>
      <c r="AI27" t="b">
        <v>0</v>
      </c>
      <c r="AJ27" t="b">
        <v>1</v>
      </c>
      <c r="AK27">
        <v>0</v>
      </c>
      <c r="AL27">
        <v>2306.0834500000001</v>
      </c>
      <c r="AM27" t="str">
        <v>main.tex</v>
      </c>
      <c r="AN27" t="str">
        <v>acmart</v>
      </c>
      <c r="AO27" t="str">
        <v>[sigconf, 10pt]</v>
      </c>
      <c r="AP27">
        <v>0</v>
      </c>
      <c r="AQ27">
        <v>0</v>
      </c>
      <c r="AR27">
        <v>12</v>
      </c>
      <c r="AS27" t="b">
        <v>0</v>
      </c>
      <c r="AT27" t="b">
        <v>0</v>
      </c>
      <c r="AU27">
        <v>0</v>
      </c>
      <c r="AV27">
        <v>2306.0834500000001</v>
      </c>
      <c r="AW27">
        <v>15</v>
      </c>
      <c r="AX27" t="str">
        <v/>
      </c>
      <c r="AY27">
        <v>15</v>
      </c>
      <c r="AZ27" t="str">
        <v/>
      </c>
      <c r="BA27" t="str">
        <v/>
      </c>
    </row>
    <row r="28" spans="1:53" x14ac:dyDescent="0.2">
      <c r="A28" s="1">
        <v>2306.08367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>
        <v>0</v>
      </c>
      <c r="AG28">
        <v>2306.08367</v>
      </c>
      <c r="AH28" t="b">
        <v>1</v>
      </c>
      <c r="AI28" t="b">
        <v>0</v>
      </c>
      <c r="AJ28" t="b">
        <v>1</v>
      </c>
      <c r="AK28">
        <v>0</v>
      </c>
      <c r="AL28">
        <v>2306.08367</v>
      </c>
      <c r="AM28" t="str">
        <v>main.tex</v>
      </c>
      <c r="AN28" t="str">
        <v>acmart</v>
      </c>
      <c r="AO28" t="str">
        <v>[sigconf]</v>
      </c>
      <c r="AP28">
        <v>12</v>
      </c>
      <c r="AQ28">
        <v>12</v>
      </c>
      <c r="AR28">
        <v>12</v>
      </c>
      <c r="AS28" t="b">
        <v>0</v>
      </c>
      <c r="AT28" t="b">
        <v>0</v>
      </c>
      <c r="AU28">
        <v>0</v>
      </c>
      <c r="AV28">
        <v>2306.08367</v>
      </c>
      <c r="AW28">
        <v>12</v>
      </c>
      <c r="AX28" t="str">
        <v/>
      </c>
      <c r="AY28">
        <v>13</v>
      </c>
      <c r="AZ28" t="str">
        <v/>
      </c>
      <c r="BA28" t="str">
        <v/>
      </c>
    </row>
    <row r="29" spans="1:53" x14ac:dyDescent="0.2">
      <c r="A29" s="1">
        <v>2306.1004800000001</v>
      </c>
      <c r="B29">
        <v>17545</v>
      </c>
      <c r="C29">
        <v>149639</v>
      </c>
      <c r="D29">
        <v>0.94064588999999998</v>
      </c>
      <c r="E29">
        <v>0.89135078999999995</v>
      </c>
      <c r="F29">
        <v>7.3345179999999996E-2</v>
      </c>
      <c r="G29">
        <v>5095</v>
      </c>
      <c r="H29">
        <v>0.96844869</v>
      </c>
      <c r="I29">
        <v>6</v>
      </c>
      <c r="J29">
        <v>7</v>
      </c>
      <c r="K29">
        <v>6214</v>
      </c>
      <c r="L29">
        <v>0</v>
      </c>
      <c r="M29">
        <v>0</v>
      </c>
      <c r="N29">
        <v>0</v>
      </c>
      <c r="O29">
        <v>1</v>
      </c>
      <c r="P29">
        <v>-1455</v>
      </c>
      <c r="Q29">
        <v>19118</v>
      </c>
      <c r="R29">
        <v>152247</v>
      </c>
      <c r="S29">
        <v>0.93630230999999997</v>
      </c>
      <c r="T29">
        <v>0.88356597999999997</v>
      </c>
      <c r="U29">
        <v>7.2772779999999995E-2</v>
      </c>
      <c r="V29">
        <v>7207</v>
      </c>
      <c r="W29">
        <v>0.95610733999999997</v>
      </c>
      <c r="X29">
        <v>7</v>
      </c>
      <c r="Y29">
        <v>10</v>
      </c>
      <c r="Z29">
        <v>5939</v>
      </c>
      <c r="AA29">
        <v>0</v>
      </c>
      <c r="AB29">
        <v>0</v>
      </c>
      <c r="AC29">
        <v>0</v>
      </c>
      <c r="AD29">
        <v>1</v>
      </c>
      <c r="AE29">
        <v>2713</v>
      </c>
      <c r="AF29">
        <v>0</v>
      </c>
      <c r="AG29">
        <v>2306.1004800000001</v>
      </c>
      <c r="AH29" t="b">
        <v>1</v>
      </c>
      <c r="AI29" t="b">
        <v>1</v>
      </c>
      <c r="AJ29" t="b">
        <v>1</v>
      </c>
      <c r="AK29">
        <v>0</v>
      </c>
      <c r="AL29">
        <v>2306.1004800000001</v>
      </c>
      <c r="AM29" t="str">
        <v>Main.tex</v>
      </c>
      <c r="AN29" t="str">
        <v>acmart</v>
      </c>
      <c r="AO29" t="str">
        <v>[acmsmall,screen]</v>
      </c>
      <c r="AP29">
        <v>0</v>
      </c>
      <c r="AQ29">
        <v>0</v>
      </c>
      <c r="AR29">
        <v>0</v>
      </c>
      <c r="AS29" t="b">
        <v>0</v>
      </c>
      <c r="AT29" t="b">
        <v>0</v>
      </c>
      <c r="AU29">
        <v>0</v>
      </c>
      <c r="AV29">
        <v>2306.1004800000001</v>
      </c>
      <c r="AW29">
        <v>49</v>
      </c>
      <c r="AX29">
        <v>49</v>
      </c>
      <c r="AY29">
        <v>49</v>
      </c>
      <c r="AZ29">
        <v>0</v>
      </c>
      <c r="BA29">
        <v>0</v>
      </c>
    </row>
    <row r="30" spans="1:53" x14ac:dyDescent="0.2">
      <c r="A30" s="1">
        <v>2306.15076</v>
      </c>
      <c r="B30">
        <v>6810</v>
      </c>
      <c r="C30">
        <v>66409</v>
      </c>
      <c r="D30">
        <v>0.95267204000000005</v>
      </c>
      <c r="E30">
        <v>0.90990037000000001</v>
      </c>
      <c r="F30">
        <v>0.1213765</v>
      </c>
      <c r="G30">
        <v>1642</v>
      </c>
      <c r="H30">
        <v>0.97827554000000005</v>
      </c>
      <c r="I30">
        <v>5</v>
      </c>
      <c r="J30">
        <v>9</v>
      </c>
      <c r="K30">
        <v>2576</v>
      </c>
      <c r="L30">
        <v>0</v>
      </c>
      <c r="M30">
        <v>0</v>
      </c>
      <c r="N30">
        <v>0</v>
      </c>
      <c r="O30">
        <v>0</v>
      </c>
      <c r="P30">
        <v>8</v>
      </c>
      <c r="Q30">
        <v>6883</v>
      </c>
      <c r="R30">
        <v>67152</v>
      </c>
      <c r="S30">
        <v>0.95211140999999999</v>
      </c>
      <c r="T30">
        <v>0.90901639999999995</v>
      </c>
      <c r="U30">
        <v>0.11234485</v>
      </c>
      <c r="V30">
        <v>1720</v>
      </c>
      <c r="W30">
        <v>0.97726402000000001</v>
      </c>
      <c r="X30">
        <v>5</v>
      </c>
      <c r="Y30">
        <v>9</v>
      </c>
      <c r="Z30">
        <v>2573</v>
      </c>
      <c r="AA30">
        <v>0</v>
      </c>
      <c r="AB30">
        <v>0</v>
      </c>
      <c r="AC30">
        <v>0</v>
      </c>
      <c r="AD30">
        <v>0</v>
      </c>
      <c r="AE30">
        <v>76</v>
      </c>
      <c r="AF30">
        <v>0</v>
      </c>
      <c r="AG30">
        <v>2306.15076</v>
      </c>
      <c r="AH30" t="b">
        <v>1</v>
      </c>
      <c r="AI30" t="b">
        <v>1</v>
      </c>
      <c r="AJ30" t="b">
        <v>1</v>
      </c>
      <c r="AK30">
        <v>0</v>
      </c>
      <c r="AL30">
        <v>2306.15076</v>
      </c>
      <c r="AM30" t="str">
        <v>main.tex</v>
      </c>
      <c r="AN30" t="str">
        <v>acmart</v>
      </c>
      <c r="AO30" t="str">
        <v>[sigplan]</v>
      </c>
      <c r="AP30">
        <v>0</v>
      </c>
      <c r="AQ30">
        <v>0</v>
      </c>
      <c r="AR30">
        <v>0</v>
      </c>
      <c r="AS30" t="b">
        <v>0</v>
      </c>
      <c r="AT30" t="b">
        <v>0</v>
      </c>
      <c r="AU30">
        <v>0</v>
      </c>
      <c r="AV30">
        <v>2306.15076</v>
      </c>
      <c r="AW30">
        <v>17</v>
      </c>
      <c r="AX30">
        <v>17</v>
      </c>
      <c r="AY30">
        <v>17</v>
      </c>
      <c r="AZ30">
        <v>0</v>
      </c>
      <c r="BA30">
        <v>0</v>
      </c>
    </row>
    <row r="31" spans="1:53" x14ac:dyDescent="0.2">
      <c r="A31" s="1">
        <v>2306.1658900000002</v>
      </c>
      <c r="B31">
        <v>1326</v>
      </c>
      <c r="C31">
        <v>28973</v>
      </c>
      <c r="D31">
        <v>0.98006265000000004</v>
      </c>
      <c r="E31">
        <v>0.96449419000000003</v>
      </c>
      <c r="F31">
        <v>0.22420071999999999</v>
      </c>
      <c r="G31">
        <v>645</v>
      </c>
      <c r="H31">
        <v>0.98272906999999998</v>
      </c>
      <c r="I31">
        <v>1</v>
      </c>
      <c r="J31">
        <v>0</v>
      </c>
      <c r="K31">
        <v>340</v>
      </c>
      <c r="L31">
        <v>0</v>
      </c>
      <c r="M31">
        <v>0</v>
      </c>
      <c r="N31">
        <v>0</v>
      </c>
      <c r="O31">
        <v>1</v>
      </c>
      <c r="P31">
        <v>-309</v>
      </c>
      <c r="Q31">
        <v>868</v>
      </c>
      <c r="R31">
        <v>29685</v>
      </c>
      <c r="S31">
        <v>0.98648486000000002</v>
      </c>
      <c r="T31">
        <v>0.97682800000000003</v>
      </c>
      <c r="U31">
        <v>0.20753357</v>
      </c>
      <c r="V31">
        <v>258</v>
      </c>
      <c r="W31">
        <v>0.99311247000000002</v>
      </c>
      <c r="X31">
        <v>0</v>
      </c>
      <c r="Y31">
        <v>0</v>
      </c>
      <c r="Z31">
        <v>305</v>
      </c>
      <c r="AA31">
        <v>0</v>
      </c>
      <c r="AB31">
        <v>0</v>
      </c>
      <c r="AC31">
        <v>1</v>
      </c>
      <c r="AD31">
        <v>1</v>
      </c>
      <c r="AE31">
        <v>113</v>
      </c>
      <c r="AF31">
        <v>0</v>
      </c>
      <c r="AG31">
        <v>2306.1658900000002</v>
      </c>
      <c r="AH31" t="b">
        <v>1</v>
      </c>
      <c r="AI31" t="b">
        <v>1</v>
      </c>
      <c r="AJ31" t="b">
        <v>1</v>
      </c>
      <c r="AK31">
        <v>0</v>
      </c>
      <c r="AL31">
        <v>2306.1658900000002</v>
      </c>
      <c r="AM31" t="str">
        <v>main.tex</v>
      </c>
      <c r="AN31" t="str">
        <v>acmart</v>
      </c>
      <c r="AO31" t="str">
        <v>[sigconf]</v>
      </c>
      <c r="AP31">
        <v>0</v>
      </c>
      <c r="AQ31">
        <v>0</v>
      </c>
      <c r="AR31">
        <v>0</v>
      </c>
      <c r="AS31" t="b">
        <v>0</v>
      </c>
      <c r="AT31" t="b">
        <v>0</v>
      </c>
      <c r="AU31">
        <v>0</v>
      </c>
      <c r="AV31">
        <v>2306.1658900000002</v>
      </c>
      <c r="AW31">
        <v>8</v>
      </c>
      <c r="AX31">
        <v>8</v>
      </c>
      <c r="AY31">
        <v>8</v>
      </c>
      <c r="AZ31">
        <v>0</v>
      </c>
      <c r="BA31">
        <v>0</v>
      </c>
    </row>
    <row r="32" spans="1:53" x14ac:dyDescent="0.2">
      <c r="A32" s="1">
        <v>2306.0077299999998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>
        <v>0</v>
      </c>
      <c r="AG32">
        <v>2306.0077299999998</v>
      </c>
      <c r="AH32" t="b">
        <v>1</v>
      </c>
      <c r="AI32" t="b">
        <v>0</v>
      </c>
      <c r="AJ32" t="b">
        <v>1</v>
      </c>
      <c r="AK32">
        <v>0</v>
      </c>
      <c r="AL32">
        <v>2306.0077299999998</v>
      </c>
      <c r="AM32" t="str">
        <v>paper.tex</v>
      </c>
      <c r="AN32" t="str">
        <v>agujournal2019</v>
      </c>
      <c r="AO32" t="str">
        <v>[draft]</v>
      </c>
      <c r="AP32">
        <v>12</v>
      </c>
      <c r="AQ32">
        <v>12</v>
      </c>
      <c r="AR32">
        <v>12</v>
      </c>
      <c r="AS32" t="b">
        <v>0</v>
      </c>
      <c r="AT32" t="b">
        <v>0</v>
      </c>
      <c r="AU32">
        <v>0</v>
      </c>
      <c r="AV32">
        <v>2306.0077299999998</v>
      </c>
      <c r="AW32">
        <v>12</v>
      </c>
      <c r="AX32" t="str">
        <v/>
      </c>
      <c r="AY32">
        <v>12</v>
      </c>
      <c r="AZ32" t="str">
        <v/>
      </c>
      <c r="BA32" t="str">
        <v/>
      </c>
    </row>
    <row r="33" spans="1:53" x14ac:dyDescent="0.2">
      <c r="A33" s="1">
        <v>2306.02169</v>
      </c>
      <c r="B33">
        <v>3657</v>
      </c>
      <c r="C33">
        <v>14230</v>
      </c>
      <c r="D33">
        <v>0.96371722000000004</v>
      </c>
      <c r="E33">
        <v>0.92914026999999999</v>
      </c>
      <c r="F33">
        <v>0.7242729</v>
      </c>
      <c r="G33">
        <v>511</v>
      </c>
      <c r="H33">
        <v>0.99009862999999998</v>
      </c>
      <c r="I33">
        <v>0</v>
      </c>
      <c r="J33">
        <v>0</v>
      </c>
      <c r="K33">
        <v>1573</v>
      </c>
      <c r="L33">
        <v>0</v>
      </c>
      <c r="M33">
        <v>0</v>
      </c>
      <c r="N33">
        <v>1</v>
      </c>
      <c r="O33">
        <v>1</v>
      </c>
      <c r="P33">
        <v>1</v>
      </c>
      <c r="Q33">
        <v>3656</v>
      </c>
      <c r="R33">
        <v>10311</v>
      </c>
      <c r="S33">
        <v>0.96375527000000005</v>
      </c>
      <c r="T33">
        <v>0.92915826999999995</v>
      </c>
      <c r="U33">
        <v>0.80020539000000002</v>
      </c>
      <c r="V33">
        <v>510</v>
      </c>
      <c r="W33">
        <v>0.99011780999999999</v>
      </c>
      <c r="X33">
        <v>0</v>
      </c>
      <c r="Y33">
        <v>0</v>
      </c>
      <c r="Z33">
        <v>1573</v>
      </c>
      <c r="AA33">
        <v>0</v>
      </c>
      <c r="AB33">
        <v>0</v>
      </c>
      <c r="AC33">
        <v>1</v>
      </c>
      <c r="AD33">
        <v>1</v>
      </c>
      <c r="AE33">
        <v>-1</v>
      </c>
      <c r="AF33">
        <v>0</v>
      </c>
      <c r="AG33">
        <v>2306.02169</v>
      </c>
      <c r="AH33" t="b">
        <v>1</v>
      </c>
      <c r="AI33" t="b">
        <v>1</v>
      </c>
      <c r="AJ33" t="b">
        <v>1</v>
      </c>
      <c r="AK33">
        <v>0</v>
      </c>
      <c r="AL33">
        <v>2306.02169</v>
      </c>
      <c r="AM33" t="str">
        <v>probabilistic_solar_proxy_forecasting_with_neural_network_ensembles.tex</v>
      </c>
      <c r="AN33" t="str">
        <v>agujournal2019</v>
      </c>
      <c r="AO33" t="str">
        <v>[draft]</v>
      </c>
      <c r="AP33">
        <v>0</v>
      </c>
      <c r="AQ33">
        <v>0</v>
      </c>
      <c r="AR33">
        <v>0</v>
      </c>
      <c r="AS33" t="b">
        <v>0</v>
      </c>
      <c r="AT33" t="b">
        <v>0</v>
      </c>
      <c r="AU33">
        <v>0</v>
      </c>
      <c r="AV33">
        <v>2306.02169</v>
      </c>
      <c r="AW33">
        <v>23</v>
      </c>
      <c r="AX33">
        <v>23</v>
      </c>
      <c r="AY33">
        <v>23</v>
      </c>
      <c r="AZ33">
        <v>0</v>
      </c>
      <c r="BA33">
        <v>0</v>
      </c>
    </row>
    <row r="34" spans="1:53" x14ac:dyDescent="0.2">
      <c r="A34" s="1">
        <v>2306.0008200000002</v>
      </c>
      <c r="B34">
        <v>4</v>
      </c>
      <c r="C34">
        <v>4</v>
      </c>
      <c r="D34">
        <v>0.99991554000000005</v>
      </c>
      <c r="E34">
        <v>0.99991554000000005</v>
      </c>
      <c r="F34">
        <v>0.99991554000000005</v>
      </c>
      <c r="G34">
        <v>4</v>
      </c>
      <c r="H34">
        <v>0.99991554000000005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1161</v>
      </c>
      <c r="R34">
        <v>3317</v>
      </c>
      <c r="S34">
        <v>0.98772890000000002</v>
      </c>
      <c r="T34">
        <v>0.97548511999999998</v>
      </c>
      <c r="U34">
        <v>0.92996051000000002</v>
      </c>
      <c r="V34">
        <v>27</v>
      </c>
      <c r="W34">
        <v>0.99942989000000004</v>
      </c>
      <c r="X34">
        <v>0</v>
      </c>
      <c r="Y34">
        <v>0</v>
      </c>
      <c r="Z34">
        <v>567</v>
      </c>
      <c r="AA34">
        <v>0</v>
      </c>
      <c r="AB34">
        <v>0</v>
      </c>
      <c r="AC34">
        <v>1</v>
      </c>
      <c r="AD34">
        <v>1</v>
      </c>
      <c r="AE34">
        <v>-24</v>
      </c>
      <c r="AF34">
        <v>0</v>
      </c>
      <c r="AG34">
        <v>2306.0008200000002</v>
      </c>
      <c r="AH34" t="b">
        <v>1</v>
      </c>
      <c r="AI34" t="b">
        <v>1</v>
      </c>
      <c r="AJ34" t="b">
        <v>1</v>
      </c>
      <c r="AK34">
        <v>0</v>
      </c>
      <c r="AL34">
        <v>2306.0008200000002</v>
      </c>
      <c r="AM34" t="str">
        <v>manuscript.tex</v>
      </c>
      <c r="AN34" t="str">
        <v>amsart</v>
      </c>
      <c r="AO34" t="str">
        <v>[letterpaper,10pt,reqno]</v>
      </c>
      <c r="AP34">
        <v>0</v>
      </c>
      <c r="AQ34">
        <v>0</v>
      </c>
      <c r="AR34">
        <v>0</v>
      </c>
      <c r="AS34" t="b">
        <v>0</v>
      </c>
      <c r="AT34" t="b">
        <v>0</v>
      </c>
      <c r="AU34">
        <v>0</v>
      </c>
      <c r="AV34">
        <v>2306.0008200000002</v>
      </c>
      <c r="AW34">
        <v>19</v>
      </c>
      <c r="AX34">
        <v>20</v>
      </c>
      <c r="AY34">
        <v>20</v>
      </c>
      <c r="AZ34">
        <v>1</v>
      </c>
      <c r="BA34">
        <v>0</v>
      </c>
    </row>
    <row r="35" spans="1:53" x14ac:dyDescent="0.2">
      <c r="A35" s="1">
        <v>2306.0010900000002</v>
      </c>
      <c r="B35">
        <v>14</v>
      </c>
      <c r="C35">
        <v>14</v>
      </c>
      <c r="D35">
        <v>0.99984910000000005</v>
      </c>
      <c r="E35">
        <v>0.99984910000000005</v>
      </c>
      <c r="F35">
        <v>0.99984910000000005</v>
      </c>
      <c r="G35">
        <v>14</v>
      </c>
      <c r="H35">
        <v>0.99984910000000005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64</v>
      </c>
      <c r="R35">
        <v>89136</v>
      </c>
      <c r="S35">
        <v>0.99944496999999999</v>
      </c>
      <c r="T35">
        <v>0.99931035000000001</v>
      </c>
      <c r="U35">
        <v>3.9493109999999998E-2</v>
      </c>
      <c r="V35">
        <v>64</v>
      </c>
      <c r="W35">
        <v>0.99931035000000001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</v>
      </c>
      <c r="AF35">
        <v>0</v>
      </c>
      <c r="AG35">
        <v>2306.0010900000002</v>
      </c>
      <c r="AH35" t="b">
        <v>1</v>
      </c>
      <c r="AI35" t="b">
        <v>1</v>
      </c>
      <c r="AJ35" t="b">
        <v>1</v>
      </c>
      <c r="AK35">
        <v>0</v>
      </c>
      <c r="AL35">
        <v>2306.0010900000002</v>
      </c>
      <c r="AM35">
        <v>2306.0010900000002</v>
      </c>
      <c r="AN35" t="str">
        <v>amsart</v>
      </c>
      <c r="AO35">
        <v>0</v>
      </c>
      <c r="AP35">
        <v>0</v>
      </c>
      <c r="AQ35">
        <v>0</v>
      </c>
      <c r="AR35">
        <v>0</v>
      </c>
      <c r="AS35" t="b">
        <v>0</v>
      </c>
      <c r="AT35" t="b">
        <v>0</v>
      </c>
      <c r="AU35">
        <v>0</v>
      </c>
      <c r="AV35">
        <v>2306.0010900000002</v>
      </c>
      <c r="AW35">
        <v>35</v>
      </c>
      <c r="AX35">
        <v>35</v>
      </c>
      <c r="AY35">
        <v>35</v>
      </c>
      <c r="AZ35">
        <v>0</v>
      </c>
      <c r="BA35">
        <v>0</v>
      </c>
    </row>
    <row r="36" spans="1:53" x14ac:dyDescent="0.2">
      <c r="A36" s="1">
        <v>2306.0011300000001</v>
      </c>
      <c r="B36">
        <v>41457</v>
      </c>
      <c r="C36">
        <v>41457</v>
      </c>
      <c r="D36">
        <v>0</v>
      </c>
      <c r="E36">
        <v>0</v>
      </c>
      <c r="F36">
        <v>0</v>
      </c>
      <c r="G36">
        <v>41457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-41457</v>
      </c>
      <c r="Q36">
        <v>18</v>
      </c>
      <c r="R36">
        <v>35654</v>
      </c>
      <c r="S36">
        <v>0.99977081000000001</v>
      </c>
      <c r="T36">
        <v>0.99956582000000005</v>
      </c>
      <c r="U36">
        <v>0.13997635999999999</v>
      </c>
      <c r="V36">
        <v>18</v>
      </c>
      <c r="W36">
        <v>0.99956582000000005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-15</v>
      </c>
      <c r="AF36">
        <v>0</v>
      </c>
      <c r="AG36">
        <v>2306.0011300000001</v>
      </c>
      <c r="AH36" t="b">
        <v>1</v>
      </c>
      <c r="AI36" t="b">
        <v>1</v>
      </c>
      <c r="AJ36" t="b">
        <v>1</v>
      </c>
      <c r="AK36">
        <v>0</v>
      </c>
      <c r="AL36">
        <v>2306.0011300000001</v>
      </c>
      <c r="AM36">
        <v>2306.0011300000001</v>
      </c>
      <c r="AN36" t="str">
        <v>amsart</v>
      </c>
      <c r="AO36" t="str">
        <v>[a4paper, 11pt]</v>
      </c>
      <c r="AP36">
        <v>0</v>
      </c>
      <c r="AQ36">
        <v>12</v>
      </c>
      <c r="AR36">
        <v>0</v>
      </c>
      <c r="AS36" t="b">
        <v>0</v>
      </c>
      <c r="AT36" t="b">
        <v>0</v>
      </c>
      <c r="AU36">
        <v>0</v>
      </c>
      <c r="AV36">
        <v>2306.0011300000001</v>
      </c>
      <c r="AW36">
        <v>19</v>
      </c>
      <c r="AX36">
        <v>19</v>
      </c>
      <c r="AY36" t="str">
        <v/>
      </c>
      <c r="AZ36">
        <v>0</v>
      </c>
      <c r="BA36" t="str">
        <v/>
      </c>
    </row>
    <row r="37" spans="1:53" x14ac:dyDescent="0.2">
      <c r="A37" s="1">
        <v>2306.0011599999998</v>
      </c>
      <c r="B37">
        <v>101</v>
      </c>
      <c r="C37">
        <v>101</v>
      </c>
      <c r="D37">
        <v>0.99647752000000001</v>
      </c>
      <c r="E37">
        <v>0.99647752000000001</v>
      </c>
      <c r="F37">
        <v>0.99647752000000001</v>
      </c>
      <c r="G37">
        <v>101</v>
      </c>
      <c r="H37">
        <v>0.99647752000000001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133</v>
      </c>
      <c r="R37">
        <v>27342</v>
      </c>
      <c r="S37">
        <v>0.99567642999999995</v>
      </c>
      <c r="T37">
        <v>0.99536374999999999</v>
      </c>
      <c r="U37">
        <v>4.6885349999999999E-2</v>
      </c>
      <c r="V37">
        <v>133</v>
      </c>
      <c r="W37">
        <v>0.99536374999999999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</v>
      </c>
      <c r="AF37">
        <v>0</v>
      </c>
      <c r="AG37">
        <v>2306.0011599999998</v>
      </c>
      <c r="AH37" t="b">
        <v>1</v>
      </c>
      <c r="AI37" t="b">
        <v>1</v>
      </c>
      <c r="AJ37" t="b">
        <v>1</v>
      </c>
      <c r="AK37">
        <v>0</v>
      </c>
      <c r="AL37">
        <v>2306.0011599999998</v>
      </c>
      <c r="AM37" t="str">
        <v>file.tex</v>
      </c>
      <c r="AN37" t="str">
        <v>amsart</v>
      </c>
      <c r="AO37">
        <v>0</v>
      </c>
      <c r="AP37">
        <v>0</v>
      </c>
      <c r="AQ37">
        <v>0</v>
      </c>
      <c r="AR37">
        <v>0</v>
      </c>
      <c r="AS37" t="b">
        <v>0</v>
      </c>
      <c r="AT37" t="b">
        <v>0</v>
      </c>
      <c r="AU37">
        <v>0</v>
      </c>
      <c r="AV37">
        <v>2306.0011599999998</v>
      </c>
      <c r="AW37">
        <v>16</v>
      </c>
      <c r="AX37">
        <v>16</v>
      </c>
      <c r="AY37">
        <v>16</v>
      </c>
      <c r="AZ37">
        <v>0</v>
      </c>
      <c r="BA37">
        <v>0</v>
      </c>
    </row>
    <row r="38" spans="1:53" x14ac:dyDescent="0.2">
      <c r="A38" s="1">
        <v>2306.0014099999999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>
        <v>0</v>
      </c>
      <c r="AG38">
        <v>2306.0014099999999</v>
      </c>
      <c r="AH38" t="b">
        <v>1</v>
      </c>
      <c r="AI38" t="b">
        <v>0</v>
      </c>
      <c r="AJ38" t="b">
        <v>1</v>
      </c>
      <c r="AK38">
        <v>0</v>
      </c>
      <c r="AL38">
        <v>2306.0014099999999</v>
      </c>
      <c r="AM38" t="str">
        <v>Master.tex</v>
      </c>
      <c r="AN38" t="str">
        <v>amsart</v>
      </c>
      <c r="AO38" t="str">
        <v>[oneside,a4paper,english, 11pt]</v>
      </c>
      <c r="AP38">
        <v>12</v>
      </c>
      <c r="AQ38">
        <v>12</v>
      </c>
      <c r="AR38">
        <v>12</v>
      </c>
      <c r="AS38" t="b">
        <v>0</v>
      </c>
      <c r="AT38" t="b">
        <v>0</v>
      </c>
      <c r="AU38">
        <v>0</v>
      </c>
      <c r="AV38">
        <v>2306.0014099999999</v>
      </c>
      <c r="AW38">
        <v>36</v>
      </c>
      <c r="AX38" t="str">
        <v/>
      </c>
      <c r="AY38">
        <v>36</v>
      </c>
      <c r="AZ38" t="str">
        <v/>
      </c>
      <c r="BA38" t="str">
        <v/>
      </c>
    </row>
    <row r="39" spans="1:53" x14ac:dyDescent="0.2">
      <c r="A39" s="1">
        <v>2306.00155</v>
      </c>
      <c r="B39">
        <v>574</v>
      </c>
      <c r="C39">
        <v>41834</v>
      </c>
      <c r="D39">
        <v>0.99225938000000002</v>
      </c>
      <c r="E39">
        <v>0.98711068000000002</v>
      </c>
      <c r="F39">
        <v>6.0606739999999999E-2</v>
      </c>
      <c r="G39">
        <v>182</v>
      </c>
      <c r="H39">
        <v>0.99591313999999997</v>
      </c>
      <c r="I39">
        <v>0</v>
      </c>
      <c r="J39">
        <v>0</v>
      </c>
      <c r="K39">
        <v>196</v>
      </c>
      <c r="L39">
        <v>0</v>
      </c>
      <c r="M39">
        <v>0</v>
      </c>
      <c r="N39">
        <v>0</v>
      </c>
      <c r="O39">
        <v>0</v>
      </c>
      <c r="P39">
        <v>-55</v>
      </c>
      <c r="Q39">
        <v>397</v>
      </c>
      <c r="R39">
        <v>41878</v>
      </c>
      <c r="S39">
        <v>0.99554288000000002</v>
      </c>
      <c r="T39">
        <v>0.99108626</v>
      </c>
      <c r="U39">
        <v>5.9724279999999998E-2</v>
      </c>
      <c r="V39">
        <v>5</v>
      </c>
      <c r="W39">
        <v>0.99988774000000002</v>
      </c>
      <c r="X39">
        <v>0</v>
      </c>
      <c r="Y39">
        <v>0</v>
      </c>
      <c r="Z39">
        <v>196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2306.00155</v>
      </c>
      <c r="AH39" t="b">
        <v>1</v>
      </c>
      <c r="AI39" t="b">
        <v>1</v>
      </c>
      <c r="AJ39" t="b">
        <v>1</v>
      </c>
      <c r="AK39">
        <v>0</v>
      </c>
      <c r="AL39">
        <v>2306.00155</v>
      </c>
      <c r="AM39">
        <v>2306.00155</v>
      </c>
      <c r="AN39" t="str">
        <v>amsart</v>
      </c>
      <c r="AO39" t="str">
        <v>[12pt, english]</v>
      </c>
      <c r="AP39">
        <v>0</v>
      </c>
      <c r="AQ39">
        <v>12</v>
      </c>
      <c r="AR39">
        <v>0</v>
      </c>
      <c r="AS39" t="b">
        <v>0</v>
      </c>
      <c r="AT39" t="b">
        <v>0</v>
      </c>
      <c r="AU39">
        <v>0</v>
      </c>
      <c r="AV39">
        <v>2306.00155</v>
      </c>
      <c r="AW39">
        <v>17</v>
      </c>
      <c r="AX39">
        <v>17</v>
      </c>
      <c r="AY39">
        <v>17</v>
      </c>
      <c r="AZ39">
        <v>0</v>
      </c>
      <c r="BA39">
        <v>0</v>
      </c>
    </row>
    <row r="40" spans="1:53" x14ac:dyDescent="0.2">
      <c r="A40" s="1">
        <v>2306.00182</v>
      </c>
      <c r="B40">
        <v>2614</v>
      </c>
      <c r="C40">
        <v>120693</v>
      </c>
      <c r="D40">
        <v>0.98773847000000004</v>
      </c>
      <c r="E40">
        <v>0.97970780000000002</v>
      </c>
      <c r="F40">
        <v>6.3073480000000001E-2</v>
      </c>
      <c r="G40">
        <v>546</v>
      </c>
      <c r="H40">
        <v>0.99576145999999999</v>
      </c>
      <c r="I40">
        <v>0</v>
      </c>
      <c r="J40">
        <v>0</v>
      </c>
      <c r="K40">
        <v>1034</v>
      </c>
      <c r="L40">
        <v>0</v>
      </c>
      <c r="M40">
        <v>0</v>
      </c>
      <c r="N40">
        <v>0</v>
      </c>
      <c r="O40">
        <v>0</v>
      </c>
      <c r="P40">
        <v>1</v>
      </c>
      <c r="Q40">
        <v>9464</v>
      </c>
      <c r="R40">
        <v>120180</v>
      </c>
      <c r="S40">
        <v>0.96269959999999999</v>
      </c>
      <c r="T40">
        <v>0.92653372000000001</v>
      </c>
      <c r="U40">
        <v>6.7077570000000003E-2</v>
      </c>
      <c r="V40">
        <v>842</v>
      </c>
      <c r="W40">
        <v>0.99346380000000001</v>
      </c>
      <c r="X40">
        <v>5</v>
      </c>
      <c r="Y40">
        <v>3</v>
      </c>
      <c r="Z40">
        <v>4306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2306.00182</v>
      </c>
      <c r="AH40" t="b">
        <v>1</v>
      </c>
      <c r="AI40" t="b">
        <v>1</v>
      </c>
      <c r="AJ40" t="b">
        <v>1</v>
      </c>
      <c r="AK40">
        <v>0</v>
      </c>
      <c r="AL40">
        <v>2306.00182</v>
      </c>
      <c r="AM40" t="str">
        <v>main.tex</v>
      </c>
      <c r="AN40" t="str">
        <v>amsart</v>
      </c>
      <c r="AO40" t="str">
        <v>[11pt,reqno]</v>
      </c>
      <c r="AP40">
        <v>12</v>
      </c>
      <c r="AQ40">
        <v>12</v>
      </c>
      <c r="AR40">
        <v>12</v>
      </c>
      <c r="AS40" t="b">
        <v>0</v>
      </c>
      <c r="AT40" t="b">
        <v>0</v>
      </c>
      <c r="AU40">
        <v>0</v>
      </c>
      <c r="AV40">
        <v>2306.00182</v>
      </c>
      <c r="AW40">
        <v>67</v>
      </c>
      <c r="AX40">
        <v>67</v>
      </c>
      <c r="AY40">
        <v>67</v>
      </c>
      <c r="AZ40">
        <v>0</v>
      </c>
      <c r="BA40">
        <v>0</v>
      </c>
    </row>
    <row r="41" spans="1:53" x14ac:dyDescent="0.2">
      <c r="A41" s="1">
        <v>2306.0019400000001</v>
      </c>
      <c r="B41">
        <v>2617</v>
      </c>
      <c r="C41">
        <v>39367</v>
      </c>
      <c r="D41">
        <v>0.96448544000000003</v>
      </c>
      <c r="E41">
        <v>0.93678132999999997</v>
      </c>
      <c r="F41">
        <v>4.90144E-2</v>
      </c>
      <c r="G41">
        <v>541</v>
      </c>
      <c r="H41">
        <v>0.98693109999999995</v>
      </c>
      <c r="I41">
        <v>0</v>
      </c>
      <c r="J41">
        <v>0</v>
      </c>
      <c r="K41">
        <v>1038</v>
      </c>
      <c r="L41">
        <v>0</v>
      </c>
      <c r="M41">
        <v>0</v>
      </c>
      <c r="N41">
        <v>0</v>
      </c>
      <c r="O41">
        <v>0</v>
      </c>
      <c r="P41">
        <v>-178</v>
      </c>
      <c r="Q41">
        <v>30</v>
      </c>
      <c r="R41">
        <v>40300</v>
      </c>
      <c r="S41">
        <v>0.99929946999999997</v>
      </c>
      <c r="T41">
        <v>0.99927533000000002</v>
      </c>
      <c r="U41">
        <v>2.6523020000000001E-2</v>
      </c>
      <c r="V41">
        <v>30</v>
      </c>
      <c r="W41">
        <v>0.99927533000000002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2306.0019400000001</v>
      </c>
      <c r="AH41" t="b">
        <v>1</v>
      </c>
      <c r="AI41" t="b">
        <v>1</v>
      </c>
      <c r="AJ41" t="b">
        <v>1</v>
      </c>
      <c r="AK41">
        <v>0</v>
      </c>
      <c r="AL41">
        <v>2306.0019400000001</v>
      </c>
      <c r="AM41">
        <v>2306.0019400000001</v>
      </c>
      <c r="AN41" t="str">
        <v>amsart</v>
      </c>
      <c r="AO41" t="str">
        <v>[reqno,12pt]</v>
      </c>
      <c r="AP41">
        <v>0</v>
      </c>
      <c r="AQ41">
        <v>12</v>
      </c>
      <c r="AR41">
        <v>0</v>
      </c>
      <c r="AS41" t="b">
        <v>0</v>
      </c>
      <c r="AT41" t="b">
        <v>0</v>
      </c>
      <c r="AU41">
        <v>0</v>
      </c>
      <c r="AV41">
        <v>2306.0019400000001</v>
      </c>
      <c r="AW41">
        <v>30</v>
      </c>
      <c r="AX41">
        <v>30</v>
      </c>
      <c r="AY41">
        <v>29</v>
      </c>
      <c r="AZ41">
        <v>0</v>
      </c>
      <c r="BA41">
        <v>1</v>
      </c>
    </row>
    <row r="42" spans="1:53" x14ac:dyDescent="0.2">
      <c r="A42" s="1">
        <v>2306.00207</v>
      </c>
      <c r="B42">
        <v>2190</v>
      </c>
      <c r="C42">
        <v>93849</v>
      </c>
      <c r="D42">
        <v>0.98679585999999997</v>
      </c>
      <c r="E42">
        <v>0.97765078000000005</v>
      </c>
      <c r="F42">
        <v>4.2259409999999997E-2</v>
      </c>
      <c r="G42">
        <v>940</v>
      </c>
      <c r="H42">
        <v>0.99040718000000005</v>
      </c>
      <c r="I42">
        <v>0</v>
      </c>
      <c r="J42">
        <v>0</v>
      </c>
      <c r="K42">
        <v>625</v>
      </c>
      <c r="L42">
        <v>0</v>
      </c>
      <c r="M42">
        <v>0</v>
      </c>
      <c r="N42">
        <v>0</v>
      </c>
      <c r="O42">
        <v>0</v>
      </c>
      <c r="P42">
        <v>-511</v>
      </c>
      <c r="Q42">
        <v>733</v>
      </c>
      <c r="R42">
        <v>84865</v>
      </c>
      <c r="S42">
        <v>0.99620257000000001</v>
      </c>
      <c r="T42">
        <v>0.99251964000000004</v>
      </c>
      <c r="U42">
        <v>0.13394223999999999</v>
      </c>
      <c r="V42">
        <v>79</v>
      </c>
      <c r="W42">
        <v>0.99919380000000002</v>
      </c>
      <c r="X42">
        <v>0</v>
      </c>
      <c r="Y42">
        <v>0</v>
      </c>
      <c r="Z42">
        <v>327</v>
      </c>
      <c r="AA42">
        <v>0</v>
      </c>
      <c r="AB42">
        <v>0</v>
      </c>
      <c r="AC42">
        <v>0</v>
      </c>
      <c r="AD42">
        <v>0</v>
      </c>
      <c r="AE42">
        <v>-58</v>
      </c>
      <c r="AF42">
        <v>0</v>
      </c>
      <c r="AG42">
        <v>2306.00207</v>
      </c>
      <c r="AH42" t="b">
        <v>1</v>
      </c>
      <c r="AI42" t="b">
        <v>1</v>
      </c>
      <c r="AJ42" t="b">
        <v>1</v>
      </c>
      <c r="AK42">
        <v>0</v>
      </c>
      <c r="AL42">
        <v>2306.00207</v>
      </c>
      <c r="AM42">
        <v>2306.00207</v>
      </c>
      <c r="AN42" t="str">
        <v>amsart</v>
      </c>
      <c r="AO42" t="str">
        <v>[a4paper,11pt]</v>
      </c>
      <c r="AP42">
        <v>0</v>
      </c>
      <c r="AQ42">
        <v>12</v>
      </c>
      <c r="AR42">
        <v>0</v>
      </c>
      <c r="AS42" t="b">
        <v>0</v>
      </c>
      <c r="AT42" t="b">
        <v>0</v>
      </c>
      <c r="AU42">
        <v>0</v>
      </c>
      <c r="AV42">
        <v>2306.00207</v>
      </c>
      <c r="AW42">
        <v>41</v>
      </c>
      <c r="AX42">
        <v>41</v>
      </c>
      <c r="AY42">
        <v>41</v>
      </c>
      <c r="AZ42">
        <v>0</v>
      </c>
      <c r="BA42">
        <v>0</v>
      </c>
    </row>
    <row r="43" spans="1:53" x14ac:dyDescent="0.2">
      <c r="A43" s="1">
        <v>2306.00209</v>
      </c>
      <c r="B43">
        <v>41</v>
      </c>
      <c r="C43">
        <v>41</v>
      </c>
      <c r="D43">
        <v>0.99928328</v>
      </c>
      <c r="E43">
        <v>0.99928328</v>
      </c>
      <c r="F43">
        <v>0.99928328</v>
      </c>
      <c r="G43">
        <v>41</v>
      </c>
      <c r="H43">
        <v>0.99928328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41</v>
      </c>
      <c r="R43">
        <v>4716</v>
      </c>
      <c r="S43">
        <v>0.99930951999999995</v>
      </c>
      <c r="T43">
        <v>0.99928331999999997</v>
      </c>
      <c r="U43">
        <v>0.91756397999999995</v>
      </c>
      <c r="V43">
        <v>41</v>
      </c>
      <c r="W43">
        <v>0.99928331999999997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2306.00209</v>
      </c>
      <c r="AH43" t="b">
        <v>1</v>
      </c>
      <c r="AI43" t="b">
        <v>1</v>
      </c>
      <c r="AJ43" t="b">
        <v>1</v>
      </c>
      <c r="AK43">
        <v>0</v>
      </c>
      <c r="AL43">
        <v>2306.00209</v>
      </c>
      <c r="AM43" t="str">
        <v>paper-exponential-integrability.tex</v>
      </c>
      <c r="AN43" t="str">
        <v>amsart</v>
      </c>
      <c r="AO43" t="str">
        <v>[11pt]</v>
      </c>
      <c r="AP43">
        <v>0</v>
      </c>
      <c r="AQ43">
        <v>0</v>
      </c>
      <c r="AR43">
        <v>0</v>
      </c>
      <c r="AS43" t="b">
        <v>0</v>
      </c>
      <c r="AT43" t="b">
        <v>0</v>
      </c>
      <c r="AU43">
        <v>0</v>
      </c>
      <c r="AV43">
        <v>2306.00209</v>
      </c>
      <c r="AW43">
        <v>34</v>
      </c>
      <c r="AX43">
        <v>34</v>
      </c>
      <c r="AY43">
        <v>34</v>
      </c>
      <c r="AZ43">
        <v>0</v>
      </c>
      <c r="BA43">
        <v>0</v>
      </c>
    </row>
    <row r="44" spans="1:53" x14ac:dyDescent="0.2">
      <c r="A44" s="1">
        <v>2306.0021400000001</v>
      </c>
      <c r="B44">
        <v>2843</v>
      </c>
      <c r="C44">
        <v>9499</v>
      </c>
      <c r="D44">
        <v>0.96598720999999999</v>
      </c>
      <c r="E44">
        <v>0.93214149000000002</v>
      </c>
      <c r="F44">
        <v>0.77327190999999995</v>
      </c>
      <c r="G44">
        <v>7</v>
      </c>
      <c r="H44">
        <v>0.99983292000000001</v>
      </c>
      <c r="I44">
        <v>0</v>
      </c>
      <c r="J44">
        <v>0</v>
      </c>
      <c r="K44">
        <v>1418</v>
      </c>
      <c r="L44">
        <v>0</v>
      </c>
      <c r="M44">
        <v>0</v>
      </c>
      <c r="N44">
        <v>0</v>
      </c>
      <c r="O44">
        <v>0</v>
      </c>
      <c r="P44">
        <v>0</v>
      </c>
      <c r="Q44">
        <v>132</v>
      </c>
      <c r="R44">
        <v>177</v>
      </c>
      <c r="S44">
        <v>0.99842467000000001</v>
      </c>
      <c r="T44">
        <v>0.99684934000000003</v>
      </c>
      <c r="U44">
        <v>0.99577525</v>
      </c>
      <c r="V44">
        <v>0</v>
      </c>
      <c r="W44">
        <v>1</v>
      </c>
      <c r="X44">
        <v>0</v>
      </c>
      <c r="Y44">
        <v>0</v>
      </c>
      <c r="Z44">
        <v>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2306.0021400000001</v>
      </c>
      <c r="AH44" t="b">
        <v>1</v>
      </c>
      <c r="AI44" t="b">
        <v>1</v>
      </c>
      <c r="AJ44" t="b">
        <v>1</v>
      </c>
      <c r="AK44">
        <v>0</v>
      </c>
      <c r="AL44">
        <v>2306.0021400000001</v>
      </c>
      <c r="AM44" t="str">
        <v>PetersenTSG_preprint2.tex</v>
      </c>
      <c r="AN44" t="str">
        <v>amsart</v>
      </c>
      <c r="AO44" t="str">
        <v>[11]</v>
      </c>
      <c r="AP44">
        <v>0</v>
      </c>
      <c r="AQ44">
        <v>0</v>
      </c>
      <c r="AR44">
        <v>0</v>
      </c>
      <c r="AS44" t="b">
        <v>0</v>
      </c>
      <c r="AT44" t="b">
        <v>0</v>
      </c>
      <c r="AU44">
        <v>0</v>
      </c>
      <c r="AV44">
        <v>2306.0021400000001</v>
      </c>
      <c r="AW44">
        <v>23</v>
      </c>
      <c r="AX44">
        <v>23</v>
      </c>
      <c r="AY44">
        <v>23</v>
      </c>
      <c r="AZ44">
        <v>0</v>
      </c>
      <c r="BA44">
        <v>0</v>
      </c>
    </row>
    <row r="45" spans="1:53" x14ac:dyDescent="0.2">
      <c r="A45" s="1">
        <v>2306.0021499999998</v>
      </c>
      <c r="B45">
        <v>40</v>
      </c>
      <c r="C45">
        <v>45613</v>
      </c>
      <c r="D45">
        <v>0.99947593999999995</v>
      </c>
      <c r="E45">
        <v>0.99941774000000005</v>
      </c>
      <c r="F45">
        <v>0.33603598000000001</v>
      </c>
      <c r="G45">
        <v>38</v>
      </c>
      <c r="H45">
        <v>0.99944685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-6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2306.0021499999998</v>
      </c>
      <c r="AH45" t="b">
        <v>1</v>
      </c>
      <c r="AI45" t="b">
        <v>1</v>
      </c>
      <c r="AJ45" t="b">
        <v>1</v>
      </c>
      <c r="AK45">
        <v>0</v>
      </c>
      <c r="AL45">
        <v>2306.0021499999998</v>
      </c>
      <c r="AM45" t="str">
        <v>SModularTransformations.tex</v>
      </c>
      <c r="AN45" t="str">
        <v>amsart</v>
      </c>
      <c r="AO45">
        <v>0</v>
      </c>
      <c r="AP45">
        <v>12</v>
      </c>
      <c r="AQ45">
        <v>12</v>
      </c>
      <c r="AR45">
        <v>12</v>
      </c>
      <c r="AS45" t="b">
        <v>0</v>
      </c>
      <c r="AT45" t="b">
        <v>0</v>
      </c>
      <c r="AU45">
        <v>0</v>
      </c>
      <c r="AV45">
        <v>2306.0021499999998</v>
      </c>
      <c r="AW45">
        <v>32</v>
      </c>
      <c r="AX45">
        <v>32</v>
      </c>
      <c r="AY45">
        <v>32</v>
      </c>
      <c r="AZ45">
        <v>0</v>
      </c>
      <c r="BA45">
        <v>0</v>
      </c>
    </row>
    <row r="46" spans="1:53" x14ac:dyDescent="0.2">
      <c r="A46" s="1">
        <v>2306.00216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19</v>
      </c>
      <c r="R46">
        <v>10908</v>
      </c>
      <c r="S46">
        <v>0.99887612999999997</v>
      </c>
      <c r="T46">
        <v>0.99847523999999999</v>
      </c>
      <c r="U46">
        <v>0.12462884</v>
      </c>
      <c r="V46">
        <v>19</v>
      </c>
      <c r="W46">
        <v>0.99847523999999999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  <c r="AF46">
        <v>0</v>
      </c>
      <c r="AG46">
        <v>2306.00216</v>
      </c>
      <c r="AH46" t="b">
        <v>1</v>
      </c>
      <c r="AI46" t="b">
        <v>1</v>
      </c>
      <c r="AJ46" t="b">
        <v>1</v>
      </c>
      <c r="AK46">
        <v>0</v>
      </c>
      <c r="AL46">
        <v>2306.00216</v>
      </c>
      <c r="AM46">
        <v>2306.00216</v>
      </c>
      <c r="AN46" t="str">
        <v>amsart</v>
      </c>
      <c r="AO46">
        <v>0</v>
      </c>
      <c r="AP46">
        <v>0</v>
      </c>
      <c r="AQ46">
        <v>0</v>
      </c>
      <c r="AR46">
        <v>0</v>
      </c>
      <c r="AS46" t="b">
        <v>0</v>
      </c>
      <c r="AT46" t="b">
        <v>0</v>
      </c>
      <c r="AU46">
        <v>0</v>
      </c>
      <c r="AV46">
        <v>2306.00216</v>
      </c>
      <c r="AW46">
        <v>7</v>
      </c>
      <c r="AX46">
        <v>7</v>
      </c>
      <c r="AY46">
        <v>7</v>
      </c>
      <c r="AZ46">
        <v>0</v>
      </c>
      <c r="BA46">
        <v>0</v>
      </c>
    </row>
    <row r="47" spans="1:53" x14ac:dyDescent="0.2">
      <c r="A47" s="1">
        <v>2306.00225</v>
      </c>
      <c r="B47">
        <v>24</v>
      </c>
      <c r="C47">
        <v>49</v>
      </c>
      <c r="D47">
        <v>0.99945395999999997</v>
      </c>
      <c r="E47">
        <v>0.99937595999999995</v>
      </c>
      <c r="F47">
        <v>0.99872592000000004</v>
      </c>
      <c r="G47">
        <v>18</v>
      </c>
      <c r="H47">
        <v>0.99953197000000005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158</v>
      </c>
      <c r="R47">
        <v>645</v>
      </c>
      <c r="S47">
        <v>0.99793288999999996</v>
      </c>
      <c r="T47">
        <v>0.99589183999999997</v>
      </c>
      <c r="U47">
        <v>0.98322933000000001</v>
      </c>
      <c r="V47">
        <v>2</v>
      </c>
      <c r="W47">
        <v>0.99994799999999995</v>
      </c>
      <c r="X47">
        <v>0</v>
      </c>
      <c r="Y47">
        <v>0</v>
      </c>
      <c r="Z47">
        <v>78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2306.00225</v>
      </c>
      <c r="AH47" t="b">
        <v>1</v>
      </c>
      <c r="AI47" t="b">
        <v>1</v>
      </c>
      <c r="AJ47" t="b">
        <v>1</v>
      </c>
      <c r="AK47">
        <v>0</v>
      </c>
      <c r="AL47">
        <v>2306.00225</v>
      </c>
      <c r="AM47">
        <v>2306.00225</v>
      </c>
      <c r="AN47" t="str">
        <v>amsart</v>
      </c>
      <c r="AO47">
        <v>0</v>
      </c>
      <c r="AP47">
        <v>0</v>
      </c>
      <c r="AQ47">
        <v>0</v>
      </c>
      <c r="AR47">
        <v>0</v>
      </c>
      <c r="AS47" t="b">
        <v>0</v>
      </c>
      <c r="AT47" t="b">
        <v>0</v>
      </c>
      <c r="AU47">
        <v>0</v>
      </c>
      <c r="AV47">
        <v>2306.00225</v>
      </c>
      <c r="AW47">
        <v>22</v>
      </c>
      <c r="AX47">
        <v>22</v>
      </c>
      <c r="AY47">
        <v>22</v>
      </c>
      <c r="AZ47">
        <v>0</v>
      </c>
      <c r="BA47">
        <v>0</v>
      </c>
    </row>
    <row r="48" spans="1:53" x14ac:dyDescent="0.2">
      <c r="A48" s="1">
        <v>2306.0025700000001</v>
      </c>
      <c r="B48">
        <v>6</v>
      </c>
      <c r="C48">
        <v>6</v>
      </c>
      <c r="D48">
        <v>0.99954538999999998</v>
      </c>
      <c r="E48">
        <v>0.99954538999999998</v>
      </c>
      <c r="F48">
        <v>0.99954538999999998</v>
      </c>
      <c r="G48">
        <v>6</v>
      </c>
      <c r="H48">
        <v>0.99954538999999998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2342</v>
      </c>
      <c r="S48">
        <v>0.99988635000000003</v>
      </c>
      <c r="T48">
        <v>0.99984846999999999</v>
      </c>
      <c r="U48">
        <v>0.82256231999999996</v>
      </c>
      <c r="V48">
        <v>2</v>
      </c>
      <c r="W48">
        <v>0.99984846999999999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2306.0025700000001</v>
      </c>
      <c r="AH48" t="b">
        <v>1</v>
      </c>
      <c r="AI48" t="b">
        <v>1</v>
      </c>
      <c r="AJ48" t="b">
        <v>1</v>
      </c>
      <c r="AK48">
        <v>0</v>
      </c>
      <c r="AL48">
        <v>2306.0025700000001</v>
      </c>
      <c r="AM48" t="str">
        <v>Ambarzumyan-type_theorem_for_the_Sturm-Liouville_operator_on_the_lasso_graph.tex</v>
      </c>
      <c r="AN48" t="str">
        <v>amsart</v>
      </c>
      <c r="AO48" t="str">
        <v>[reqno,11pt,centertags]</v>
      </c>
      <c r="AP48">
        <v>0</v>
      </c>
      <c r="AQ48">
        <v>0</v>
      </c>
      <c r="AR48">
        <v>0</v>
      </c>
      <c r="AS48" t="b">
        <v>0</v>
      </c>
      <c r="AT48" t="b">
        <v>0</v>
      </c>
      <c r="AU48">
        <v>0</v>
      </c>
      <c r="AV48">
        <v>2306.0025700000001</v>
      </c>
      <c r="AW48">
        <v>10</v>
      </c>
      <c r="AX48">
        <v>10</v>
      </c>
      <c r="AY48">
        <v>10</v>
      </c>
      <c r="AZ48">
        <v>0</v>
      </c>
      <c r="BA48">
        <v>0</v>
      </c>
    </row>
    <row r="49" spans="1:53" x14ac:dyDescent="0.2">
      <c r="A49" s="1">
        <v>2306.0025999999998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>
        <v>0</v>
      </c>
      <c r="AG49">
        <v>2306.0025999999998</v>
      </c>
      <c r="AH49" t="b">
        <v>1</v>
      </c>
      <c r="AI49" t="b">
        <v>0</v>
      </c>
      <c r="AJ49" t="b">
        <v>0</v>
      </c>
      <c r="AK49">
        <v>0</v>
      </c>
      <c r="AL49">
        <v>2306.0025999999998</v>
      </c>
      <c r="AM49" t="str">
        <v>example_npi.tex</v>
      </c>
      <c r="AN49" t="str">
        <v>amsart</v>
      </c>
      <c r="AO49">
        <v>0</v>
      </c>
      <c r="AP49">
        <v>0</v>
      </c>
      <c r="AQ49">
        <v>12</v>
      </c>
      <c r="AR49">
        <v>12</v>
      </c>
      <c r="AS49" t="b">
        <v>0</v>
      </c>
      <c r="AT49" t="b">
        <v>0</v>
      </c>
      <c r="AU49">
        <v>0</v>
      </c>
      <c r="AV49">
        <v>2306.0025999999998</v>
      </c>
      <c r="AW49">
        <v>5</v>
      </c>
      <c r="AX49" t="str">
        <v/>
      </c>
      <c r="AY49" t="str">
        <v/>
      </c>
      <c r="AZ49" t="str">
        <v/>
      </c>
      <c r="BA49" t="str">
        <v/>
      </c>
    </row>
    <row r="50" spans="1:53" x14ac:dyDescent="0.2">
      <c r="A50" s="1">
        <v>2306.0027799999998</v>
      </c>
      <c r="B50">
        <v>15</v>
      </c>
      <c r="C50">
        <v>15</v>
      </c>
      <c r="D50">
        <v>0.99965355</v>
      </c>
      <c r="E50">
        <v>0.99965355</v>
      </c>
      <c r="F50">
        <v>0.99965355</v>
      </c>
      <c r="G50">
        <v>15</v>
      </c>
      <c r="H50">
        <v>0.99965355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388</v>
      </c>
      <c r="R50">
        <v>25380</v>
      </c>
      <c r="S50">
        <v>0.99546204999999999</v>
      </c>
      <c r="T50">
        <v>0.99104071000000005</v>
      </c>
      <c r="U50">
        <v>0.41395156</v>
      </c>
      <c r="V50">
        <v>16</v>
      </c>
      <c r="W50">
        <v>0.99963053999999996</v>
      </c>
      <c r="X50">
        <v>0</v>
      </c>
      <c r="Y50">
        <v>0</v>
      </c>
      <c r="Z50">
        <v>186</v>
      </c>
      <c r="AA50">
        <v>0</v>
      </c>
      <c r="AB50">
        <v>0</v>
      </c>
      <c r="AC50">
        <v>0</v>
      </c>
      <c r="AD50">
        <v>0</v>
      </c>
      <c r="AE50">
        <v>11</v>
      </c>
      <c r="AF50">
        <v>0</v>
      </c>
      <c r="AG50">
        <v>2306.0027799999998</v>
      </c>
      <c r="AH50" t="b">
        <v>1</v>
      </c>
      <c r="AI50" t="b">
        <v>1</v>
      </c>
      <c r="AJ50" t="b">
        <v>1</v>
      </c>
      <c r="AK50">
        <v>0</v>
      </c>
      <c r="AL50">
        <v>2306.0027799999998</v>
      </c>
      <c r="AM50">
        <v>2306.0027799999998</v>
      </c>
      <c r="AN50" t="str">
        <v>amsart</v>
      </c>
      <c r="AO50" t="str">
        <v>[11pt,oneside]</v>
      </c>
      <c r="AP50">
        <v>0</v>
      </c>
      <c r="AQ50">
        <v>0</v>
      </c>
      <c r="AR50">
        <v>0</v>
      </c>
      <c r="AS50" t="b">
        <v>0</v>
      </c>
      <c r="AT50" t="b">
        <v>0</v>
      </c>
      <c r="AU50">
        <v>0</v>
      </c>
      <c r="AV50">
        <v>2306.0027799999998</v>
      </c>
      <c r="AW50">
        <v>20</v>
      </c>
      <c r="AX50">
        <v>20</v>
      </c>
      <c r="AY50">
        <v>20</v>
      </c>
      <c r="AZ50">
        <v>0</v>
      </c>
      <c r="BA50">
        <v>0</v>
      </c>
    </row>
    <row r="51" spans="1:53" x14ac:dyDescent="0.2">
      <c r="A51" s="1">
        <v>2306.0031300000001</v>
      </c>
      <c r="B51">
        <v>852</v>
      </c>
      <c r="C51">
        <v>49575</v>
      </c>
      <c r="D51">
        <v>0.99090250999999996</v>
      </c>
      <c r="E51">
        <v>0.98358159999999994</v>
      </c>
      <c r="F51">
        <v>4.4668840000000001E-2</v>
      </c>
      <c r="G51">
        <v>232</v>
      </c>
      <c r="H51">
        <v>0.99552925999999997</v>
      </c>
      <c r="I51">
        <v>0</v>
      </c>
      <c r="J51">
        <v>0</v>
      </c>
      <c r="K51">
        <v>310</v>
      </c>
      <c r="L51">
        <v>0</v>
      </c>
      <c r="M51">
        <v>0</v>
      </c>
      <c r="N51">
        <v>0</v>
      </c>
      <c r="O51">
        <v>0</v>
      </c>
      <c r="P51">
        <v>-131</v>
      </c>
      <c r="Q51">
        <v>79</v>
      </c>
      <c r="R51">
        <v>21273</v>
      </c>
      <c r="S51">
        <v>0.99850658999999997</v>
      </c>
      <c r="T51">
        <v>0.99847772000000001</v>
      </c>
      <c r="U51">
        <v>0.59008400999999999</v>
      </c>
      <c r="V51">
        <v>79</v>
      </c>
      <c r="W51">
        <v>0.99847772000000001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0</v>
      </c>
      <c r="AG51">
        <v>2306.0031300000001</v>
      </c>
      <c r="AH51" t="b">
        <v>1</v>
      </c>
      <c r="AI51" t="b">
        <v>1</v>
      </c>
      <c r="AJ51" t="b">
        <v>1</v>
      </c>
      <c r="AK51">
        <v>0</v>
      </c>
      <c r="AL51">
        <v>2306.0031300000001</v>
      </c>
      <c r="AM51" t="str">
        <v>main.tex</v>
      </c>
      <c r="AN51" t="str">
        <v>amsart</v>
      </c>
      <c r="AO51" t="str">
        <v>[letterpaper,11pt]</v>
      </c>
      <c r="AP51">
        <v>12</v>
      </c>
      <c r="AQ51">
        <v>12</v>
      </c>
      <c r="AR51">
        <v>12</v>
      </c>
      <c r="AS51" t="b">
        <v>0</v>
      </c>
      <c r="AT51" t="b">
        <v>0</v>
      </c>
      <c r="AU51">
        <v>0</v>
      </c>
      <c r="AV51">
        <v>2306.0031300000001</v>
      </c>
      <c r="AW51">
        <v>27</v>
      </c>
      <c r="AX51">
        <v>27</v>
      </c>
      <c r="AY51">
        <v>27</v>
      </c>
      <c r="AZ51">
        <v>0</v>
      </c>
      <c r="BA51">
        <v>0</v>
      </c>
    </row>
    <row r="52" spans="1:53" x14ac:dyDescent="0.2">
      <c r="A52" s="1">
        <v>2306.0032700000002</v>
      </c>
      <c r="B52">
        <v>1</v>
      </c>
      <c r="C52">
        <v>1</v>
      </c>
      <c r="D52">
        <v>0.99989671999999996</v>
      </c>
      <c r="E52">
        <v>0.99989671999999996</v>
      </c>
      <c r="F52">
        <v>0.99989671999999996</v>
      </c>
      <c r="G52">
        <v>1</v>
      </c>
      <c r="H52">
        <v>0.99989671999999996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0.99989671999999996</v>
      </c>
      <c r="T52">
        <v>0.99989671999999996</v>
      </c>
      <c r="U52">
        <v>0.99989671999999996</v>
      </c>
      <c r="V52">
        <v>1</v>
      </c>
      <c r="W52">
        <v>0.99989671999999996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2306.0032700000002</v>
      </c>
      <c r="AH52" t="b">
        <v>1</v>
      </c>
      <c r="AI52" t="b">
        <v>1</v>
      </c>
      <c r="AJ52" t="b">
        <v>1</v>
      </c>
      <c r="AK52">
        <v>0</v>
      </c>
      <c r="AL52">
        <v>2306.0032700000002</v>
      </c>
      <c r="AM52" t="str">
        <v>one-two-way.tex</v>
      </c>
      <c r="AN52" t="str">
        <v>amsart</v>
      </c>
      <c r="AO52" t="str">
        <v>[11pt]</v>
      </c>
      <c r="AP52">
        <v>0</v>
      </c>
      <c r="AQ52">
        <v>0</v>
      </c>
      <c r="AR52">
        <v>0</v>
      </c>
      <c r="AS52" t="b">
        <v>0</v>
      </c>
      <c r="AT52" t="b">
        <v>0</v>
      </c>
      <c r="AU52">
        <v>0</v>
      </c>
      <c r="AV52">
        <v>2306.0032700000002</v>
      </c>
      <c r="AW52">
        <v>9</v>
      </c>
      <c r="AX52">
        <v>9</v>
      </c>
      <c r="AY52">
        <v>9</v>
      </c>
      <c r="AZ52">
        <v>0</v>
      </c>
      <c r="BA52">
        <v>0</v>
      </c>
    </row>
    <row r="53" spans="1:53" x14ac:dyDescent="0.2">
      <c r="A53" s="1">
        <v>2306.0033400000002</v>
      </c>
      <c r="B53">
        <v>15</v>
      </c>
      <c r="C53">
        <v>15</v>
      </c>
      <c r="D53">
        <v>0.99976728999999998</v>
      </c>
      <c r="E53">
        <v>0.99976728999999998</v>
      </c>
      <c r="F53">
        <v>0.99976728999999998</v>
      </c>
      <c r="G53">
        <v>15</v>
      </c>
      <c r="H53">
        <v>0.99976728999999998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40</v>
      </c>
      <c r="R53">
        <v>55118</v>
      </c>
      <c r="S53">
        <v>0.99957337000000002</v>
      </c>
      <c r="T53">
        <v>0.99937944999999995</v>
      </c>
      <c r="U53">
        <v>0.14491382</v>
      </c>
      <c r="V53">
        <v>16</v>
      </c>
      <c r="W53">
        <v>0.99975177999999998</v>
      </c>
      <c r="X53">
        <v>0</v>
      </c>
      <c r="Y53">
        <v>0</v>
      </c>
      <c r="Z53">
        <v>12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0</v>
      </c>
      <c r="AG53">
        <v>2306.0033400000002</v>
      </c>
      <c r="AH53" t="b">
        <v>1</v>
      </c>
      <c r="AI53" t="b">
        <v>1</v>
      </c>
      <c r="AJ53" t="b">
        <v>1</v>
      </c>
      <c r="AK53">
        <v>0</v>
      </c>
      <c r="AL53">
        <v>2306.0033400000002</v>
      </c>
      <c r="AM53">
        <v>2306.0033400000002</v>
      </c>
      <c r="AN53" t="str">
        <v>amsart</v>
      </c>
      <c r="AO53" t="str">
        <v>[12pt]</v>
      </c>
      <c r="AP53">
        <v>0</v>
      </c>
      <c r="AQ53">
        <v>0</v>
      </c>
      <c r="AR53">
        <v>0</v>
      </c>
      <c r="AS53" t="b">
        <v>0</v>
      </c>
      <c r="AT53" t="b">
        <v>0</v>
      </c>
      <c r="AU53">
        <v>0</v>
      </c>
      <c r="AV53">
        <v>2306.0033400000002</v>
      </c>
      <c r="AW53">
        <v>32</v>
      </c>
      <c r="AX53">
        <v>32</v>
      </c>
      <c r="AY53">
        <v>32</v>
      </c>
      <c r="AZ53">
        <v>0</v>
      </c>
      <c r="BA53">
        <v>0</v>
      </c>
    </row>
    <row r="54" spans="1:53" x14ac:dyDescent="0.2">
      <c r="A54" s="1">
        <v>2306.0037299999999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>
        <v>0</v>
      </c>
      <c r="AG54">
        <v>2306.0037299999999</v>
      </c>
      <c r="AH54" t="b">
        <v>1</v>
      </c>
      <c r="AI54" t="b">
        <v>0</v>
      </c>
      <c r="AJ54" t="b">
        <v>1</v>
      </c>
      <c r="AK54">
        <v>0</v>
      </c>
      <c r="AL54">
        <v>2306.0037299999999</v>
      </c>
      <c r="AM54" t="str">
        <v>geom_symp.tex</v>
      </c>
      <c r="AN54" t="str">
        <v>amsart</v>
      </c>
      <c r="AO54" t="str">
        <v>[12pt]</v>
      </c>
      <c r="AP54">
        <v>12</v>
      </c>
      <c r="AQ54">
        <v>12</v>
      </c>
      <c r="AR54">
        <v>12</v>
      </c>
      <c r="AS54" t="b">
        <v>0</v>
      </c>
      <c r="AT54" t="b">
        <v>0</v>
      </c>
      <c r="AU54">
        <v>0</v>
      </c>
      <c r="AV54">
        <v>2306.0037299999999</v>
      </c>
      <c r="AW54">
        <v>9</v>
      </c>
      <c r="AX54" t="str">
        <v/>
      </c>
      <c r="AY54">
        <v>9</v>
      </c>
      <c r="AZ54" t="str">
        <v/>
      </c>
      <c r="BA54" t="str">
        <v/>
      </c>
    </row>
    <row r="55" spans="1:53" x14ac:dyDescent="0.2">
      <c r="A55" s="1">
        <v>2306.00387</v>
      </c>
      <c r="B55">
        <v>146</v>
      </c>
      <c r="C55">
        <v>21696</v>
      </c>
      <c r="D55">
        <v>0.99530516000000002</v>
      </c>
      <c r="E55">
        <v>0.99445331000000003</v>
      </c>
      <c r="F55">
        <v>0.17574651999999999</v>
      </c>
      <c r="G55">
        <v>146</v>
      </c>
      <c r="H55">
        <v>0.99445331000000003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-33</v>
      </c>
      <c r="Q55">
        <v>1</v>
      </c>
      <c r="R55">
        <v>1</v>
      </c>
      <c r="S55">
        <v>0.99996200999999996</v>
      </c>
      <c r="T55">
        <v>0.99996200999999996</v>
      </c>
      <c r="U55">
        <v>0.99996200999999996</v>
      </c>
      <c r="V55">
        <v>1</v>
      </c>
      <c r="W55">
        <v>0.99996200999999996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2306.00387</v>
      </c>
      <c r="AH55" t="b">
        <v>1</v>
      </c>
      <c r="AI55" t="b">
        <v>1</v>
      </c>
      <c r="AJ55" t="b">
        <v>1</v>
      </c>
      <c r="AK55">
        <v>0</v>
      </c>
      <c r="AL55">
        <v>2306.00387</v>
      </c>
      <c r="AM55">
        <v>2306.00387</v>
      </c>
      <c r="AN55" t="str">
        <v>amsart</v>
      </c>
      <c r="AO55" t="str">
        <v>[12pt]</v>
      </c>
      <c r="AP55">
        <v>0</v>
      </c>
      <c r="AQ55">
        <v>12</v>
      </c>
      <c r="AR55">
        <v>0</v>
      </c>
      <c r="AS55" t="b">
        <v>0</v>
      </c>
      <c r="AT55" t="b">
        <v>0</v>
      </c>
      <c r="AU55">
        <v>0</v>
      </c>
      <c r="AV55">
        <v>2306.00387</v>
      </c>
      <c r="AW55">
        <v>22</v>
      </c>
      <c r="AX55">
        <v>22</v>
      </c>
      <c r="AY55">
        <v>22</v>
      </c>
      <c r="AZ55">
        <v>0</v>
      </c>
      <c r="BA55">
        <v>0</v>
      </c>
    </row>
    <row r="56" spans="1:53" x14ac:dyDescent="0.2">
      <c r="A56" s="1">
        <v>2306.0039700000002</v>
      </c>
      <c r="B56">
        <v>61</v>
      </c>
      <c r="C56">
        <v>61</v>
      </c>
      <c r="D56">
        <v>0.99902736000000003</v>
      </c>
      <c r="E56">
        <v>0.99902736000000003</v>
      </c>
      <c r="F56">
        <v>0.99902736000000003</v>
      </c>
      <c r="G56">
        <v>61</v>
      </c>
      <c r="H56">
        <v>0.99902736000000003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2078</v>
      </c>
      <c r="R56">
        <v>54389</v>
      </c>
      <c r="S56">
        <v>0.98298680000000005</v>
      </c>
      <c r="T56">
        <v>0.96686651000000001</v>
      </c>
      <c r="U56">
        <v>0.13277314000000001</v>
      </c>
      <c r="V56">
        <v>62</v>
      </c>
      <c r="W56">
        <v>0.99901141999999998</v>
      </c>
      <c r="X56">
        <v>0</v>
      </c>
      <c r="Y56">
        <v>0</v>
      </c>
      <c r="Z56">
        <v>1008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2306.0039700000002</v>
      </c>
      <c r="AH56" t="b">
        <v>1</v>
      </c>
      <c r="AI56" t="b">
        <v>1</v>
      </c>
      <c r="AJ56" t="b">
        <v>1</v>
      </c>
      <c r="AK56">
        <v>0</v>
      </c>
      <c r="AL56">
        <v>2306.0039700000002</v>
      </c>
      <c r="AM56" t="str">
        <v>Decompos_longest_elem.tex</v>
      </c>
      <c r="AN56" t="str">
        <v>amsart</v>
      </c>
      <c r="AO56" t="str">
        <v>[a4paper,11pt,reqno]</v>
      </c>
      <c r="AP56">
        <v>0</v>
      </c>
      <c r="AQ56">
        <v>0</v>
      </c>
      <c r="AR56">
        <v>0</v>
      </c>
      <c r="AS56" t="b">
        <v>0</v>
      </c>
      <c r="AT56" t="b">
        <v>0</v>
      </c>
      <c r="AU56">
        <v>0</v>
      </c>
      <c r="AV56">
        <v>2306.0039700000002</v>
      </c>
      <c r="AW56">
        <v>42</v>
      </c>
      <c r="AX56">
        <v>42</v>
      </c>
      <c r="AY56">
        <v>42</v>
      </c>
      <c r="AZ56">
        <v>0</v>
      </c>
      <c r="BA56">
        <v>0</v>
      </c>
    </row>
    <row r="57" spans="1:53" x14ac:dyDescent="0.2">
      <c r="A57" s="1">
        <v>2306.0042800000001</v>
      </c>
      <c r="B57">
        <v>106</v>
      </c>
      <c r="C57">
        <v>106</v>
      </c>
      <c r="D57">
        <v>0.99692155999999998</v>
      </c>
      <c r="E57">
        <v>0.99692155999999998</v>
      </c>
      <c r="F57">
        <v>0.99692155999999998</v>
      </c>
      <c r="G57">
        <v>106</v>
      </c>
      <c r="H57">
        <v>0.99692155999999998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  <c r="R57">
        <v>32535</v>
      </c>
      <c r="S57">
        <v>0.99978219999999995</v>
      </c>
      <c r="T57">
        <v>0.99970961999999997</v>
      </c>
      <c r="U57">
        <v>5.5258729999999999E-2</v>
      </c>
      <c r="V57">
        <v>10</v>
      </c>
      <c r="W57">
        <v>0.99970961999999997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0</v>
      </c>
      <c r="AG57">
        <v>2306.0042800000001</v>
      </c>
      <c r="AH57" t="b">
        <v>1</v>
      </c>
      <c r="AI57" t="b">
        <v>1</v>
      </c>
      <c r="AJ57" t="b">
        <v>1</v>
      </c>
      <c r="AK57">
        <v>0</v>
      </c>
      <c r="AL57">
        <v>2306.0042800000001</v>
      </c>
      <c r="AM57">
        <v>2306.0042800000001</v>
      </c>
      <c r="AN57" t="str">
        <v>amsart</v>
      </c>
      <c r="AO57" t="str">
        <v>[12pt, reqno]</v>
      </c>
      <c r="AP57">
        <v>0</v>
      </c>
      <c r="AQ57">
        <v>0</v>
      </c>
      <c r="AR57">
        <v>0</v>
      </c>
      <c r="AS57" t="b">
        <v>0</v>
      </c>
      <c r="AT57" t="b">
        <v>0</v>
      </c>
      <c r="AU57">
        <v>0</v>
      </c>
      <c r="AV57">
        <v>2306.0042800000001</v>
      </c>
      <c r="AW57">
        <v>19</v>
      </c>
      <c r="AX57">
        <v>19</v>
      </c>
      <c r="AY57">
        <v>19</v>
      </c>
      <c r="AZ57">
        <v>0</v>
      </c>
      <c r="BA57">
        <v>0</v>
      </c>
    </row>
    <row r="58" spans="1:53" x14ac:dyDescent="0.2">
      <c r="A58" s="1">
        <v>2306.00441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>
        <v>0</v>
      </c>
      <c r="AG58">
        <v>2306.00441</v>
      </c>
      <c r="AH58" t="b">
        <v>1</v>
      </c>
      <c r="AI58" t="b">
        <v>0</v>
      </c>
      <c r="AJ58" t="b">
        <v>1</v>
      </c>
      <c r="AK58">
        <v>0</v>
      </c>
      <c r="AL58">
        <v>2306.00441</v>
      </c>
      <c r="AM58" t="str">
        <v>MSE__for_arxiv_.tex</v>
      </c>
      <c r="AN58" t="str">
        <v>amsart</v>
      </c>
      <c r="AO58" t="str">
        <v>[12pt,reqno, a4paper]</v>
      </c>
      <c r="AP58">
        <v>0</v>
      </c>
      <c r="AQ58">
        <v>12</v>
      </c>
      <c r="AR58">
        <v>12</v>
      </c>
      <c r="AS58" t="b">
        <v>0</v>
      </c>
      <c r="AT58" t="b">
        <v>0</v>
      </c>
      <c r="AU58">
        <v>0</v>
      </c>
      <c r="AV58">
        <v>2306.00441</v>
      </c>
      <c r="AW58">
        <v>11</v>
      </c>
      <c r="AX58" t="str">
        <v/>
      </c>
      <c r="AY58">
        <v>11</v>
      </c>
      <c r="AZ58" t="str">
        <v/>
      </c>
      <c r="BA58" t="str">
        <v/>
      </c>
    </row>
    <row r="59" spans="1:53" x14ac:dyDescent="0.2">
      <c r="A59" s="1">
        <v>2306.0047100000002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>
        <v>0</v>
      </c>
      <c r="AG59">
        <v>2306.0047100000002</v>
      </c>
      <c r="AH59" t="b">
        <v>1</v>
      </c>
      <c r="AI59" t="b">
        <v>0</v>
      </c>
      <c r="AJ59" t="b">
        <v>1</v>
      </c>
      <c r="AK59">
        <v>0</v>
      </c>
      <c r="AL59">
        <v>2306.0047100000002</v>
      </c>
      <c r="AM59" t="str">
        <v>IGSW.tex</v>
      </c>
      <c r="AN59" t="str">
        <v>amsart</v>
      </c>
      <c r="AO59" t="str">
        <v>[11pt, reqno]</v>
      </c>
      <c r="AP59">
        <v>0</v>
      </c>
      <c r="AQ59">
        <v>0</v>
      </c>
      <c r="AR59">
        <v>0</v>
      </c>
      <c r="AS59" t="b">
        <v>0</v>
      </c>
      <c r="AT59" t="b">
        <v>0</v>
      </c>
      <c r="AU59">
        <v>0</v>
      </c>
      <c r="AV59">
        <v>2306.0047100000002</v>
      </c>
      <c r="AW59">
        <v>39</v>
      </c>
      <c r="AX59" t="str">
        <v/>
      </c>
      <c r="AY59">
        <v>39</v>
      </c>
      <c r="AZ59" t="str">
        <v/>
      </c>
      <c r="BA59" t="str">
        <v/>
      </c>
    </row>
    <row r="60" spans="1:53" x14ac:dyDescent="0.2">
      <c r="A60" s="1">
        <v>2306.0047399999999</v>
      </c>
      <c r="B60">
        <v>1</v>
      </c>
      <c r="C60">
        <v>1</v>
      </c>
      <c r="D60">
        <v>0.99998218000000005</v>
      </c>
      <c r="E60">
        <v>0.99998218000000005</v>
      </c>
      <c r="F60">
        <v>0.99998218000000005</v>
      </c>
      <c r="G60">
        <v>1</v>
      </c>
      <c r="H60">
        <v>0.99998218000000005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3534</v>
      </c>
      <c r="S60">
        <v>0.99992873000000004</v>
      </c>
      <c r="T60">
        <v>0.99991092000000004</v>
      </c>
      <c r="U60">
        <v>0.93703789000000004</v>
      </c>
      <c r="V60">
        <v>5</v>
      </c>
      <c r="W60">
        <v>0.99991092000000004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2306.0047399999999</v>
      </c>
      <c r="AH60" t="b">
        <v>1</v>
      </c>
      <c r="AI60" t="b">
        <v>1</v>
      </c>
      <c r="AJ60" t="b">
        <v>1</v>
      </c>
      <c r="AK60">
        <v>0</v>
      </c>
      <c r="AL60">
        <v>2306.0047399999999</v>
      </c>
      <c r="AM60">
        <v>2306.0047399999999</v>
      </c>
      <c r="AN60" t="str">
        <v>amsart</v>
      </c>
      <c r="AO60" t="str">
        <v>[a4paper,11pt]</v>
      </c>
      <c r="AP60">
        <v>0</v>
      </c>
      <c r="AQ60">
        <v>0</v>
      </c>
      <c r="AR60">
        <v>0</v>
      </c>
      <c r="AS60" t="b">
        <v>0</v>
      </c>
      <c r="AT60" t="b">
        <v>0</v>
      </c>
      <c r="AU60">
        <v>0</v>
      </c>
      <c r="AV60">
        <v>2306.0047399999999</v>
      </c>
      <c r="AW60">
        <v>21</v>
      </c>
      <c r="AX60">
        <v>21</v>
      </c>
      <c r="AY60">
        <v>21</v>
      </c>
      <c r="AZ60">
        <v>0</v>
      </c>
      <c r="BA60">
        <v>0</v>
      </c>
    </row>
    <row r="61" spans="1:53" x14ac:dyDescent="0.2">
      <c r="A61" s="1">
        <v>2306.0048400000001</v>
      </c>
      <c r="B61">
        <v>346</v>
      </c>
      <c r="C61">
        <v>45505</v>
      </c>
      <c r="D61">
        <v>0.99554533000000001</v>
      </c>
      <c r="E61">
        <v>0.99276392999999996</v>
      </c>
      <c r="F61">
        <v>4.8331100000000002E-2</v>
      </c>
      <c r="G61">
        <v>82</v>
      </c>
      <c r="H61">
        <v>0.99828508999999999</v>
      </c>
      <c r="I61">
        <v>0</v>
      </c>
      <c r="J61">
        <v>0</v>
      </c>
      <c r="K61">
        <v>132</v>
      </c>
      <c r="L61">
        <v>0</v>
      </c>
      <c r="M61">
        <v>0</v>
      </c>
      <c r="N61">
        <v>0</v>
      </c>
      <c r="O61">
        <v>0</v>
      </c>
      <c r="P61">
        <v>2</v>
      </c>
      <c r="Q61">
        <v>270</v>
      </c>
      <c r="R61">
        <v>45505</v>
      </c>
      <c r="S61">
        <v>0.99713479000000005</v>
      </c>
      <c r="T61">
        <v>0.99435335000000002</v>
      </c>
      <c r="U61">
        <v>4.8331100000000002E-2</v>
      </c>
      <c r="V61">
        <v>6</v>
      </c>
      <c r="W61">
        <v>0.99987451999999999</v>
      </c>
      <c r="X61">
        <v>0</v>
      </c>
      <c r="Y61">
        <v>0</v>
      </c>
      <c r="Z61">
        <v>132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2306.0048400000001</v>
      </c>
      <c r="AH61" t="b">
        <v>1</v>
      </c>
      <c r="AI61" t="b">
        <v>1</v>
      </c>
      <c r="AJ61" t="b">
        <v>1</v>
      </c>
      <c r="AK61">
        <v>0</v>
      </c>
      <c r="AL61">
        <v>2306.0048400000001</v>
      </c>
      <c r="AM61">
        <v>2306.0048400000001</v>
      </c>
      <c r="AN61" t="str">
        <v>amsart</v>
      </c>
      <c r="AO61" t="str">
        <v>[a4paper,11pt]</v>
      </c>
      <c r="AP61">
        <v>0</v>
      </c>
      <c r="AQ61">
        <v>0</v>
      </c>
      <c r="AR61">
        <v>0</v>
      </c>
      <c r="AS61" t="b">
        <v>0</v>
      </c>
      <c r="AT61" t="b">
        <v>0</v>
      </c>
      <c r="AU61">
        <v>0</v>
      </c>
      <c r="AV61">
        <v>2306.0048400000001</v>
      </c>
      <c r="AW61">
        <v>24</v>
      </c>
      <c r="AX61">
        <v>24</v>
      </c>
      <c r="AY61">
        <v>24</v>
      </c>
      <c r="AZ61">
        <v>0</v>
      </c>
      <c r="BA61">
        <v>0</v>
      </c>
    </row>
    <row r="62" spans="1:53" x14ac:dyDescent="0.2">
      <c r="A62" s="1">
        <v>2306.0051100000001</v>
      </c>
      <c r="B62">
        <v>129</v>
      </c>
      <c r="C62">
        <v>129</v>
      </c>
      <c r="D62">
        <v>0.99732831</v>
      </c>
      <c r="E62">
        <v>0.99732831</v>
      </c>
      <c r="F62">
        <v>0.99732831</v>
      </c>
      <c r="G62">
        <v>129</v>
      </c>
      <c r="H62">
        <v>0.99732831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620</v>
      </c>
      <c r="R62">
        <v>40837</v>
      </c>
      <c r="S62">
        <v>0.99357952000000005</v>
      </c>
      <c r="T62">
        <v>0.98715931000000001</v>
      </c>
      <c r="U62">
        <v>0.15423329</v>
      </c>
      <c r="V62">
        <v>2</v>
      </c>
      <c r="W62">
        <v>0.99995858000000004</v>
      </c>
      <c r="X62">
        <v>0</v>
      </c>
      <c r="Y62">
        <v>0</v>
      </c>
      <c r="Z62">
        <v>309</v>
      </c>
      <c r="AA62">
        <v>0</v>
      </c>
      <c r="AB62">
        <v>0</v>
      </c>
      <c r="AC62">
        <v>0</v>
      </c>
      <c r="AD62">
        <v>0</v>
      </c>
      <c r="AE62">
        <v>-2</v>
      </c>
      <c r="AF62">
        <v>0</v>
      </c>
      <c r="AG62">
        <v>2306.0051100000001</v>
      </c>
      <c r="AH62" t="b">
        <v>1</v>
      </c>
      <c r="AI62" t="b">
        <v>1</v>
      </c>
      <c r="AJ62" t="b">
        <v>1</v>
      </c>
      <c r="AK62">
        <v>0</v>
      </c>
      <c r="AL62">
        <v>2306.0051100000001</v>
      </c>
      <c r="AM62">
        <v>2306.0051100000001</v>
      </c>
      <c r="AN62" t="str">
        <v>amsart</v>
      </c>
      <c r="AO62" t="str">
        <v>[11.5pt]</v>
      </c>
      <c r="AP62">
        <v>0</v>
      </c>
      <c r="AQ62">
        <v>0</v>
      </c>
      <c r="AR62">
        <v>0</v>
      </c>
      <c r="AS62" t="b">
        <v>0</v>
      </c>
      <c r="AT62" t="b">
        <v>0</v>
      </c>
      <c r="AU62">
        <v>0</v>
      </c>
      <c r="AV62">
        <v>2306.0051100000001</v>
      </c>
      <c r="AW62">
        <v>35</v>
      </c>
      <c r="AX62">
        <v>35</v>
      </c>
      <c r="AY62">
        <v>35</v>
      </c>
      <c r="AZ62">
        <v>0</v>
      </c>
      <c r="BA62">
        <v>0</v>
      </c>
    </row>
    <row r="63" spans="1:53" x14ac:dyDescent="0.2">
      <c r="A63" s="1">
        <v>2306.00531</v>
      </c>
      <c r="B63">
        <v>1</v>
      </c>
      <c r="C63">
        <v>1</v>
      </c>
      <c r="D63">
        <v>0.99996289999999999</v>
      </c>
      <c r="E63">
        <v>0.99996289999999999</v>
      </c>
      <c r="F63">
        <v>0.99996289999999999</v>
      </c>
      <c r="G63">
        <v>1</v>
      </c>
      <c r="H63">
        <v>0.99996289999999999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0.99996289999999999</v>
      </c>
      <c r="T63">
        <v>0.99996289999999999</v>
      </c>
      <c r="U63">
        <v>0.99996289999999999</v>
      </c>
      <c r="V63">
        <v>1</v>
      </c>
      <c r="W63">
        <v>0.99996289999999999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2306.00531</v>
      </c>
      <c r="AH63" t="b">
        <v>1</v>
      </c>
      <c r="AI63" t="b">
        <v>1</v>
      </c>
      <c r="AJ63" t="b">
        <v>1</v>
      </c>
      <c r="AK63">
        <v>0</v>
      </c>
      <c r="AL63">
        <v>2306.00531</v>
      </c>
      <c r="AM63">
        <v>2306.00531</v>
      </c>
      <c r="AN63" t="str">
        <v>amsart</v>
      </c>
      <c r="AO63" t="str">
        <v>[12pt, reqno]</v>
      </c>
      <c r="AP63">
        <v>0</v>
      </c>
      <c r="AQ63">
        <v>0</v>
      </c>
      <c r="AR63">
        <v>0</v>
      </c>
      <c r="AS63" t="b">
        <v>0</v>
      </c>
      <c r="AT63" t="b">
        <v>0</v>
      </c>
      <c r="AU63">
        <v>0</v>
      </c>
      <c r="AV63">
        <v>2306.00531</v>
      </c>
      <c r="AW63">
        <v>20</v>
      </c>
      <c r="AX63">
        <v>20</v>
      </c>
      <c r="AY63">
        <v>20</v>
      </c>
      <c r="AZ63">
        <v>0</v>
      </c>
      <c r="BA63">
        <v>0</v>
      </c>
    </row>
    <row r="64" spans="1:53" x14ac:dyDescent="0.2">
      <c r="A64" s="1">
        <v>2306.00533</v>
      </c>
      <c r="B64">
        <v>2</v>
      </c>
      <c r="C64">
        <v>2</v>
      </c>
      <c r="D64">
        <v>0.99992579000000004</v>
      </c>
      <c r="E64">
        <v>0.99992579000000004</v>
      </c>
      <c r="F64">
        <v>0.99992579000000004</v>
      </c>
      <c r="G64">
        <v>2</v>
      </c>
      <c r="H64">
        <v>0.99992579000000004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73</v>
      </c>
      <c r="R64">
        <v>703</v>
      </c>
      <c r="S64">
        <v>0.99860855999999998</v>
      </c>
      <c r="T64">
        <v>0.99729137999999995</v>
      </c>
      <c r="U64">
        <v>0.97391561999999998</v>
      </c>
      <c r="V64">
        <v>3</v>
      </c>
      <c r="W64">
        <v>0.99988869000000002</v>
      </c>
      <c r="X64">
        <v>0</v>
      </c>
      <c r="Y64">
        <v>0</v>
      </c>
      <c r="Z64">
        <v>35</v>
      </c>
      <c r="AA64">
        <v>0</v>
      </c>
      <c r="AB64">
        <v>0</v>
      </c>
      <c r="AC64">
        <v>0</v>
      </c>
      <c r="AD64">
        <v>0</v>
      </c>
      <c r="AE64">
        <v>-1</v>
      </c>
      <c r="AF64">
        <v>0</v>
      </c>
      <c r="AG64">
        <v>2306.00533</v>
      </c>
      <c r="AH64" t="b">
        <v>1</v>
      </c>
      <c r="AI64" t="b">
        <v>1</v>
      </c>
      <c r="AJ64" t="b">
        <v>1</v>
      </c>
      <c r="AK64">
        <v>0</v>
      </c>
      <c r="AL64">
        <v>2306.00533</v>
      </c>
      <c r="AM64">
        <v>2306.00533</v>
      </c>
      <c r="AN64" t="str">
        <v>amsart</v>
      </c>
      <c r="AO64" t="str">
        <v>[11pt,reqno]</v>
      </c>
      <c r="AP64">
        <v>0</v>
      </c>
      <c r="AQ64">
        <v>0</v>
      </c>
      <c r="AR64">
        <v>0</v>
      </c>
      <c r="AS64" t="b">
        <v>0</v>
      </c>
      <c r="AT64" t="b">
        <v>0</v>
      </c>
      <c r="AU64">
        <v>0</v>
      </c>
      <c r="AV64">
        <v>2306.00533</v>
      </c>
      <c r="AW64">
        <v>19</v>
      </c>
      <c r="AX64">
        <v>19</v>
      </c>
      <c r="AY64">
        <v>19</v>
      </c>
      <c r="AZ64">
        <v>0</v>
      </c>
      <c r="BA64">
        <v>0</v>
      </c>
    </row>
    <row r="65" spans="1:53" x14ac:dyDescent="0.2">
      <c r="A65" s="1">
        <v>2306.00558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>
        <v>0</v>
      </c>
      <c r="AG65">
        <v>2306.00558</v>
      </c>
      <c r="AH65" t="b">
        <v>1</v>
      </c>
      <c r="AI65" t="b">
        <v>0</v>
      </c>
      <c r="AJ65" t="b">
        <v>1</v>
      </c>
      <c r="AK65">
        <v>0</v>
      </c>
      <c r="AL65">
        <v>2306.00558</v>
      </c>
      <c r="AM65">
        <v>2306.00558</v>
      </c>
      <c r="AN65" t="str">
        <v>amsart</v>
      </c>
      <c r="AO65" t="str">
        <v>[nosumlimits,twoside]</v>
      </c>
      <c r="AP65">
        <v>12</v>
      </c>
      <c r="AQ65">
        <v>12</v>
      </c>
      <c r="AR65">
        <v>12</v>
      </c>
      <c r="AS65" t="b">
        <v>0</v>
      </c>
      <c r="AT65" t="b">
        <v>0</v>
      </c>
      <c r="AU65">
        <v>0</v>
      </c>
      <c r="AV65">
        <v>2306.00558</v>
      </c>
      <c r="AW65">
        <v>38</v>
      </c>
      <c r="AX65" t="str">
        <v/>
      </c>
      <c r="AY65">
        <v>38</v>
      </c>
      <c r="AZ65" t="str">
        <v/>
      </c>
      <c r="BA65" t="str">
        <v/>
      </c>
    </row>
    <row r="66" spans="1:53" x14ac:dyDescent="0.2">
      <c r="A66" s="1">
        <v>2306.0056199999999</v>
      </c>
      <c r="B66">
        <v>93</v>
      </c>
      <c r="C66">
        <v>128</v>
      </c>
      <c r="D66">
        <v>0.99818227000000004</v>
      </c>
      <c r="E66">
        <v>0.99807899</v>
      </c>
      <c r="F66">
        <v>0.99735602999999995</v>
      </c>
      <c r="G66">
        <v>83</v>
      </c>
      <c r="H66">
        <v>0.99828554999999997</v>
      </c>
      <c r="I66">
        <v>0</v>
      </c>
      <c r="J66">
        <v>0</v>
      </c>
      <c r="K66">
        <v>5</v>
      </c>
      <c r="L66">
        <v>0</v>
      </c>
      <c r="M66">
        <v>0</v>
      </c>
      <c r="N66">
        <v>1</v>
      </c>
      <c r="O66">
        <v>1</v>
      </c>
      <c r="P66">
        <v>0</v>
      </c>
      <c r="Q66">
        <v>13</v>
      </c>
      <c r="R66">
        <v>36837</v>
      </c>
      <c r="S66">
        <v>0.99985541</v>
      </c>
      <c r="T66">
        <v>0.99973146999999996</v>
      </c>
      <c r="U66">
        <v>0.23909361000000001</v>
      </c>
      <c r="V66">
        <v>3</v>
      </c>
      <c r="W66">
        <v>0.99993803000000003</v>
      </c>
      <c r="X66">
        <v>0</v>
      </c>
      <c r="Y66">
        <v>0</v>
      </c>
      <c r="Z66">
        <v>5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2306.0056199999999</v>
      </c>
      <c r="AH66" t="b">
        <v>1</v>
      </c>
      <c r="AI66" t="b">
        <v>1</v>
      </c>
      <c r="AJ66" t="b">
        <v>1</v>
      </c>
      <c r="AK66">
        <v>0</v>
      </c>
      <c r="AL66">
        <v>2306.0056199999999</v>
      </c>
      <c r="AM66" t="str">
        <v>DLM-KillingDuality.tex</v>
      </c>
      <c r="AN66" t="str">
        <v>amsart</v>
      </c>
      <c r="AO66" t="str">
        <v>[a4paper,10pt,reqno]</v>
      </c>
      <c r="AP66">
        <v>0</v>
      </c>
      <c r="AQ66">
        <v>0</v>
      </c>
      <c r="AR66">
        <v>0</v>
      </c>
      <c r="AS66" t="b">
        <v>0</v>
      </c>
      <c r="AT66" t="b">
        <v>0</v>
      </c>
      <c r="AU66">
        <v>0</v>
      </c>
      <c r="AV66">
        <v>2306.0056199999999</v>
      </c>
      <c r="AW66">
        <v>20</v>
      </c>
      <c r="AX66">
        <v>20</v>
      </c>
      <c r="AY66">
        <v>20</v>
      </c>
      <c r="AZ66">
        <v>0</v>
      </c>
      <c r="BA66">
        <v>0</v>
      </c>
    </row>
    <row r="67" spans="1:53" x14ac:dyDescent="0.2">
      <c r="A67" s="1">
        <v>2306.0059000000001</v>
      </c>
      <c r="B67">
        <v>16</v>
      </c>
      <c r="C67">
        <v>22927</v>
      </c>
      <c r="D67">
        <v>0.99950209999999995</v>
      </c>
      <c r="E67">
        <v>0.99933623999999999</v>
      </c>
      <c r="F67">
        <v>4.8869530000000001E-2</v>
      </c>
      <c r="G67">
        <v>16</v>
      </c>
      <c r="H67">
        <v>0.99933623999999999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-8</v>
      </c>
      <c r="Q67">
        <v>95</v>
      </c>
      <c r="R67">
        <v>95</v>
      </c>
      <c r="S67">
        <v>0.99605891000000002</v>
      </c>
      <c r="T67">
        <v>0.99605891000000002</v>
      </c>
      <c r="U67">
        <v>0.99605891000000002</v>
      </c>
      <c r="V67">
        <v>95</v>
      </c>
      <c r="W67">
        <v>0.99605891000000002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2306.0059000000001</v>
      </c>
      <c r="AH67" t="b">
        <v>1</v>
      </c>
      <c r="AI67" t="b">
        <v>1</v>
      </c>
      <c r="AJ67" t="b">
        <v>1</v>
      </c>
      <c r="AK67">
        <v>0</v>
      </c>
      <c r="AL67">
        <v>2306.0059000000001</v>
      </c>
      <c r="AM67">
        <v>2306.0059000000001</v>
      </c>
      <c r="AN67" t="str">
        <v>amsart</v>
      </c>
      <c r="AO67" t="str">
        <v>[letterpaper,12pt]</v>
      </c>
      <c r="AP67">
        <v>0</v>
      </c>
      <c r="AQ67">
        <v>0</v>
      </c>
      <c r="AR67">
        <v>0</v>
      </c>
      <c r="AS67" t="b">
        <v>0</v>
      </c>
      <c r="AT67" t="b">
        <v>0</v>
      </c>
      <c r="AU67">
        <v>0</v>
      </c>
      <c r="AV67">
        <v>2306.0059000000001</v>
      </c>
      <c r="AW67">
        <v>15</v>
      </c>
      <c r="AX67">
        <v>15</v>
      </c>
      <c r="AY67">
        <v>15</v>
      </c>
      <c r="AZ67">
        <v>0</v>
      </c>
      <c r="BA67">
        <v>0</v>
      </c>
    </row>
    <row r="68" spans="1:53" x14ac:dyDescent="0.2">
      <c r="A68" s="1">
        <v>2306.0059900000001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2306.0059900000001</v>
      </c>
      <c r="AH68" t="b">
        <v>1</v>
      </c>
      <c r="AI68" t="b">
        <v>1</v>
      </c>
      <c r="AJ68" t="b">
        <v>1</v>
      </c>
      <c r="AK68">
        <v>0</v>
      </c>
      <c r="AL68">
        <v>2306.0059900000001</v>
      </c>
      <c r="AM68" t="str">
        <v>main.tex</v>
      </c>
      <c r="AN68" t="str">
        <v>amsart</v>
      </c>
      <c r="AO68" t="str">
        <v>[11pt]</v>
      </c>
      <c r="AP68">
        <v>12</v>
      </c>
      <c r="AQ68">
        <v>12</v>
      </c>
      <c r="AR68">
        <v>12</v>
      </c>
      <c r="AS68" t="b">
        <v>0</v>
      </c>
      <c r="AT68" t="b">
        <v>0</v>
      </c>
      <c r="AU68">
        <v>0</v>
      </c>
      <c r="AV68">
        <v>2306.0059900000001</v>
      </c>
      <c r="AW68">
        <v>13</v>
      </c>
      <c r="AX68">
        <v>13</v>
      </c>
      <c r="AY68">
        <v>13</v>
      </c>
      <c r="AZ68">
        <v>0</v>
      </c>
      <c r="BA68">
        <v>0</v>
      </c>
    </row>
    <row r="69" spans="1:53" x14ac:dyDescent="0.2">
      <c r="A69" s="1">
        <v>2306.0063100000002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2306.0063100000002</v>
      </c>
      <c r="AH69" t="b">
        <v>1</v>
      </c>
      <c r="AI69" t="b">
        <v>1</v>
      </c>
      <c r="AJ69" t="b">
        <v>1</v>
      </c>
      <c r="AK69">
        <v>0</v>
      </c>
      <c r="AL69">
        <v>2306.0063100000002</v>
      </c>
      <c r="AM69" t="str">
        <v>exotic_eig.tex</v>
      </c>
      <c r="AN69" t="str">
        <v>amsart</v>
      </c>
      <c r="AO69" t="str">
        <v>[12pt]</v>
      </c>
      <c r="AP69">
        <v>12</v>
      </c>
      <c r="AQ69">
        <v>12</v>
      </c>
      <c r="AR69">
        <v>12</v>
      </c>
      <c r="AS69" t="b">
        <v>0</v>
      </c>
      <c r="AT69" t="b">
        <v>0</v>
      </c>
      <c r="AU69">
        <v>0</v>
      </c>
      <c r="AV69">
        <v>2306.0063100000002</v>
      </c>
      <c r="AW69">
        <v>8</v>
      </c>
      <c r="AX69">
        <v>8</v>
      </c>
      <c r="AY69">
        <v>8</v>
      </c>
      <c r="AZ69">
        <v>0</v>
      </c>
      <c r="BA69">
        <v>0</v>
      </c>
    </row>
    <row r="70" spans="1:53" x14ac:dyDescent="0.2">
      <c r="A70" s="1">
        <v>2306.0065300000001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2306.0065300000001</v>
      </c>
      <c r="AH70" t="b">
        <v>1</v>
      </c>
      <c r="AI70" t="b">
        <v>1</v>
      </c>
      <c r="AJ70" t="b">
        <v>1</v>
      </c>
      <c r="AK70">
        <v>0</v>
      </c>
      <c r="AL70">
        <v>2306.0065300000001</v>
      </c>
      <c r="AM70">
        <v>2306.0065300000001</v>
      </c>
      <c r="AN70" t="str">
        <v>amsart</v>
      </c>
      <c r="AO70">
        <v>0</v>
      </c>
      <c r="AP70">
        <v>12</v>
      </c>
      <c r="AQ70">
        <v>12</v>
      </c>
      <c r="AR70">
        <v>12</v>
      </c>
      <c r="AS70" t="b">
        <v>0</v>
      </c>
      <c r="AT70" t="b">
        <v>0</v>
      </c>
      <c r="AU70">
        <v>0</v>
      </c>
      <c r="AV70">
        <v>2306.0065300000001</v>
      </c>
      <c r="AW70">
        <v>28</v>
      </c>
      <c r="AX70">
        <v>28</v>
      </c>
      <c r="AY70">
        <v>28</v>
      </c>
      <c r="AZ70">
        <v>0</v>
      </c>
      <c r="BA70">
        <v>0</v>
      </c>
    </row>
    <row r="71" spans="1:53" x14ac:dyDescent="0.2">
      <c r="A71" s="1">
        <v>2306.0066099999999</v>
      </c>
      <c r="B71">
        <v>72</v>
      </c>
      <c r="C71">
        <v>3444</v>
      </c>
      <c r="D71">
        <v>0.99160470000000001</v>
      </c>
      <c r="E71">
        <v>0.99136690999999999</v>
      </c>
      <c r="F71">
        <v>0.58705035999999999</v>
      </c>
      <c r="G71">
        <v>72</v>
      </c>
      <c r="H71">
        <v>0.99136690999999999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2306.0066099999999</v>
      </c>
      <c r="AH71" t="b">
        <v>1</v>
      </c>
      <c r="AI71" t="b">
        <v>1</v>
      </c>
      <c r="AJ71" t="b">
        <v>1</v>
      </c>
      <c r="AK71">
        <v>0</v>
      </c>
      <c r="AL71">
        <v>2306.0066099999999</v>
      </c>
      <c r="AM71">
        <v>2306.0066099999999</v>
      </c>
      <c r="AN71" t="str">
        <v>amsart</v>
      </c>
      <c r="AO71" t="str">
        <v>[12pt]</v>
      </c>
      <c r="AP71">
        <v>0</v>
      </c>
      <c r="AQ71">
        <v>12</v>
      </c>
      <c r="AR71">
        <v>0</v>
      </c>
      <c r="AS71" t="b">
        <v>0</v>
      </c>
      <c r="AT71" t="b">
        <v>0</v>
      </c>
      <c r="AU71">
        <v>0</v>
      </c>
      <c r="AV71">
        <v>2306.0066099999999</v>
      </c>
      <c r="AW71">
        <v>5</v>
      </c>
      <c r="AX71">
        <v>5</v>
      </c>
      <c r="AY71">
        <v>5</v>
      </c>
      <c r="AZ71">
        <v>0</v>
      </c>
      <c r="BA71">
        <v>0</v>
      </c>
    </row>
    <row r="72" spans="1:53" x14ac:dyDescent="0.2">
      <c r="A72" s="1">
        <v>2306.0067899999999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40</v>
      </c>
      <c r="R72">
        <v>40</v>
      </c>
      <c r="S72">
        <v>0.99932186000000001</v>
      </c>
      <c r="T72">
        <v>0.99932186000000001</v>
      </c>
      <c r="U72">
        <v>0.99932186000000001</v>
      </c>
      <c r="V72">
        <v>40</v>
      </c>
      <c r="W72">
        <v>0.99932186000000001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2306.0067899999999</v>
      </c>
      <c r="AH72" t="b">
        <v>1</v>
      </c>
      <c r="AI72" t="b">
        <v>1</v>
      </c>
      <c r="AJ72" t="b">
        <v>1</v>
      </c>
      <c r="AK72">
        <v>0</v>
      </c>
      <c r="AL72">
        <v>2306.0067899999999</v>
      </c>
      <c r="AM72">
        <v>2306.0067899999999</v>
      </c>
      <c r="AN72" t="str">
        <v>amsart</v>
      </c>
      <c r="AO72" t="str">
        <v>[reqno,11pt]</v>
      </c>
      <c r="AP72">
        <v>0</v>
      </c>
      <c r="AQ72">
        <v>0</v>
      </c>
      <c r="AR72">
        <v>0</v>
      </c>
      <c r="AS72" t="b">
        <v>0</v>
      </c>
      <c r="AT72" t="b">
        <v>0</v>
      </c>
      <c r="AU72">
        <v>0</v>
      </c>
      <c r="AV72">
        <v>2306.0067899999999</v>
      </c>
      <c r="AW72">
        <v>27</v>
      </c>
      <c r="AX72">
        <v>27</v>
      </c>
      <c r="AY72">
        <v>27</v>
      </c>
      <c r="AZ72">
        <v>0</v>
      </c>
      <c r="BA72">
        <v>0</v>
      </c>
    </row>
    <row r="73" spans="1:53" x14ac:dyDescent="0.2">
      <c r="A73" s="1">
        <v>2306.0070999999998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>
        <v>0</v>
      </c>
      <c r="AG73">
        <v>2306.0070999999998</v>
      </c>
      <c r="AH73" t="b">
        <v>1</v>
      </c>
      <c r="AI73" t="b">
        <v>0</v>
      </c>
      <c r="AJ73" t="b">
        <v>1</v>
      </c>
      <c r="AK73">
        <v>0</v>
      </c>
      <c r="AL73">
        <v>2306.0070999999998</v>
      </c>
      <c r="AM73" t="str">
        <v>setValuedAnalysisBC_3.tex</v>
      </c>
      <c r="AN73" t="str">
        <v>amsart</v>
      </c>
      <c r="AO73" t="str">
        <v>[11pt]</v>
      </c>
      <c r="AP73">
        <v>0</v>
      </c>
      <c r="AQ73">
        <v>12</v>
      </c>
      <c r="AR73">
        <v>12</v>
      </c>
      <c r="AS73" t="b">
        <v>0</v>
      </c>
      <c r="AT73" t="b">
        <v>0</v>
      </c>
      <c r="AU73">
        <v>0</v>
      </c>
      <c r="AV73">
        <v>2306.0070999999998</v>
      </c>
      <c r="AW73">
        <v>8</v>
      </c>
      <c r="AX73" t="str">
        <v/>
      </c>
      <c r="AY73">
        <v>8</v>
      </c>
      <c r="AZ73" t="str">
        <v/>
      </c>
      <c r="BA73" t="str">
        <v/>
      </c>
    </row>
    <row r="74" spans="1:53" x14ac:dyDescent="0.2">
      <c r="A74" s="1">
        <v>2306.0072700000001</v>
      </c>
      <c r="B74">
        <v>5132</v>
      </c>
      <c r="C74">
        <v>57854</v>
      </c>
      <c r="D74">
        <v>0.95112558999999997</v>
      </c>
      <c r="E74">
        <v>0.91527718000000002</v>
      </c>
      <c r="F74">
        <v>4.4903749999999999E-2</v>
      </c>
      <c r="G74">
        <v>2507</v>
      </c>
      <c r="H74">
        <v>0.95861260999999998</v>
      </c>
      <c r="I74">
        <v>0</v>
      </c>
      <c r="J74">
        <v>1</v>
      </c>
      <c r="K74">
        <v>1312</v>
      </c>
      <c r="L74">
        <v>0</v>
      </c>
      <c r="M74">
        <v>0</v>
      </c>
      <c r="N74">
        <v>0</v>
      </c>
      <c r="O74">
        <v>0</v>
      </c>
      <c r="P74">
        <v>-1433</v>
      </c>
      <c r="Q74">
        <v>32</v>
      </c>
      <c r="R74">
        <v>58001</v>
      </c>
      <c r="S74">
        <v>0.99960384000000002</v>
      </c>
      <c r="T74">
        <v>0.99947184</v>
      </c>
      <c r="U74">
        <v>4.2698220000000002E-2</v>
      </c>
      <c r="V74">
        <v>32</v>
      </c>
      <c r="W74">
        <v>0.99947184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14</v>
      </c>
      <c r="AF74">
        <v>0</v>
      </c>
      <c r="AG74">
        <v>2306.0072700000001</v>
      </c>
      <c r="AH74" t="b">
        <v>1</v>
      </c>
      <c r="AI74" t="b">
        <v>1</v>
      </c>
      <c r="AJ74" t="b">
        <v>1</v>
      </c>
      <c r="AK74">
        <v>0</v>
      </c>
      <c r="AL74">
        <v>2306.0072700000001</v>
      </c>
      <c r="AM74">
        <v>2306.0072700000001</v>
      </c>
      <c r="AN74" t="str">
        <v>amsart</v>
      </c>
      <c r="AO74" t="str">
        <v>[a4paper,10pt,leqno]</v>
      </c>
      <c r="AP74">
        <v>0</v>
      </c>
      <c r="AQ74">
        <v>12</v>
      </c>
      <c r="AR74">
        <v>0</v>
      </c>
      <c r="AS74" t="b">
        <v>0</v>
      </c>
      <c r="AT74" t="b">
        <v>0</v>
      </c>
      <c r="AU74">
        <v>0</v>
      </c>
      <c r="AV74">
        <v>2306.0072700000001</v>
      </c>
      <c r="AW74">
        <v>28</v>
      </c>
      <c r="AX74">
        <v>28</v>
      </c>
      <c r="AY74">
        <v>27</v>
      </c>
      <c r="AZ74">
        <v>0</v>
      </c>
      <c r="BA74">
        <v>1</v>
      </c>
    </row>
    <row r="75" spans="1:53" x14ac:dyDescent="0.2">
      <c r="A75" s="1">
        <v>2306.0074100000002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269</v>
      </c>
      <c r="R75">
        <v>8794</v>
      </c>
      <c r="S75">
        <v>0.99153795</v>
      </c>
      <c r="T75">
        <v>0.98307644000000005</v>
      </c>
      <c r="U75">
        <v>0.44674426</v>
      </c>
      <c r="V75">
        <v>1</v>
      </c>
      <c r="W75">
        <v>0.99993708999999997</v>
      </c>
      <c r="X75">
        <v>0</v>
      </c>
      <c r="Y75">
        <v>0</v>
      </c>
      <c r="Z75">
        <v>134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2306.0074100000002</v>
      </c>
      <c r="AH75" t="b">
        <v>1</v>
      </c>
      <c r="AI75" t="b">
        <v>1</v>
      </c>
      <c r="AJ75" t="b">
        <v>1</v>
      </c>
      <c r="AK75">
        <v>0</v>
      </c>
      <c r="AL75">
        <v>2306.0074100000002</v>
      </c>
      <c r="AM75">
        <v>2306.0074100000002</v>
      </c>
      <c r="AN75" t="str">
        <v>amsart</v>
      </c>
      <c r="AO75">
        <v>0</v>
      </c>
      <c r="AP75">
        <v>0</v>
      </c>
      <c r="AQ75">
        <v>0</v>
      </c>
      <c r="AR75">
        <v>0</v>
      </c>
      <c r="AS75" t="b">
        <v>0</v>
      </c>
      <c r="AT75" t="b">
        <v>0</v>
      </c>
      <c r="AU75">
        <v>0</v>
      </c>
      <c r="AV75">
        <v>2306.0074100000002</v>
      </c>
      <c r="AW75">
        <v>7</v>
      </c>
      <c r="AX75">
        <v>7</v>
      </c>
      <c r="AY75">
        <v>7</v>
      </c>
      <c r="AZ75">
        <v>0</v>
      </c>
      <c r="BA75">
        <v>0</v>
      </c>
    </row>
    <row r="76" spans="1:53" x14ac:dyDescent="0.2">
      <c r="A76" s="1">
        <v>2306.00882</v>
      </c>
      <c r="B76">
        <v>115</v>
      </c>
      <c r="C76">
        <v>115</v>
      </c>
      <c r="D76">
        <v>0.99386110000000005</v>
      </c>
      <c r="E76">
        <v>0.99386110000000005</v>
      </c>
      <c r="F76">
        <v>0.99386110000000005</v>
      </c>
      <c r="G76">
        <v>115</v>
      </c>
      <c r="H76">
        <v>0.99386110000000005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115</v>
      </c>
      <c r="R76">
        <v>115</v>
      </c>
      <c r="S76">
        <v>0.99386110000000005</v>
      </c>
      <c r="T76">
        <v>0.99386110000000005</v>
      </c>
      <c r="U76">
        <v>0.99386110000000005</v>
      </c>
      <c r="V76">
        <v>115</v>
      </c>
      <c r="W76">
        <v>0.99386110000000005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2306.00882</v>
      </c>
      <c r="AH76" t="b">
        <v>1</v>
      </c>
      <c r="AI76" t="b">
        <v>1</v>
      </c>
      <c r="AJ76" t="b">
        <v>1</v>
      </c>
      <c r="AK76">
        <v>0</v>
      </c>
      <c r="AL76">
        <v>2306.00882</v>
      </c>
      <c r="AM76" t="str">
        <v>main.tex</v>
      </c>
      <c r="AN76" t="str">
        <v>amsart</v>
      </c>
      <c r="AO76" t="str">
        <v>[a4paper]</v>
      </c>
      <c r="AP76">
        <v>12</v>
      </c>
      <c r="AQ76">
        <v>12</v>
      </c>
      <c r="AR76">
        <v>12</v>
      </c>
      <c r="AS76" t="b">
        <v>0</v>
      </c>
      <c r="AT76" t="b">
        <v>0</v>
      </c>
      <c r="AU76">
        <v>0</v>
      </c>
      <c r="AV76">
        <v>2306.00882</v>
      </c>
      <c r="AW76">
        <v>9</v>
      </c>
      <c r="AX76">
        <v>9</v>
      </c>
      <c r="AY76">
        <v>9</v>
      </c>
      <c r="AZ76">
        <v>0</v>
      </c>
      <c r="BA76">
        <v>0</v>
      </c>
    </row>
    <row r="77" spans="1:53" x14ac:dyDescent="0.2">
      <c r="A77" s="1">
        <v>2306.0090300000002</v>
      </c>
      <c r="B77">
        <v>2474</v>
      </c>
      <c r="C77">
        <v>59280</v>
      </c>
      <c r="D77">
        <v>0.97802257000000004</v>
      </c>
      <c r="E77">
        <v>0.96197005999999996</v>
      </c>
      <c r="F77">
        <v>8.8757030000000001E-2</v>
      </c>
      <c r="G77">
        <v>1283</v>
      </c>
      <c r="H77">
        <v>0.98027792000000002</v>
      </c>
      <c r="I77">
        <v>3</v>
      </c>
      <c r="J77">
        <v>0</v>
      </c>
      <c r="K77">
        <v>594</v>
      </c>
      <c r="L77">
        <v>0</v>
      </c>
      <c r="M77">
        <v>0</v>
      </c>
      <c r="N77">
        <v>0</v>
      </c>
      <c r="O77">
        <v>0</v>
      </c>
      <c r="P77">
        <v>-475</v>
      </c>
      <c r="Q77">
        <v>9</v>
      </c>
      <c r="R77">
        <v>9</v>
      </c>
      <c r="S77">
        <v>0.99986165000000005</v>
      </c>
      <c r="T77">
        <v>0.99986165000000005</v>
      </c>
      <c r="U77">
        <v>0.99986165000000005</v>
      </c>
      <c r="V77">
        <v>9</v>
      </c>
      <c r="W77">
        <v>0.99986165000000005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2306.0090300000002</v>
      </c>
      <c r="AH77" t="b">
        <v>1</v>
      </c>
      <c r="AI77" t="b">
        <v>1</v>
      </c>
      <c r="AJ77" t="b">
        <v>1</v>
      </c>
      <c r="AK77">
        <v>0</v>
      </c>
      <c r="AL77">
        <v>2306.0090300000002</v>
      </c>
      <c r="AM77" t="str">
        <v>main.tex</v>
      </c>
      <c r="AN77" t="str">
        <v>amsart</v>
      </c>
      <c r="AO77" t="str">
        <v>[a4,12pt]</v>
      </c>
      <c r="AP77">
        <v>12</v>
      </c>
      <c r="AQ77">
        <v>12</v>
      </c>
      <c r="AR77">
        <v>12</v>
      </c>
      <c r="AS77" t="b">
        <v>0</v>
      </c>
      <c r="AT77" t="b">
        <v>0</v>
      </c>
      <c r="AU77">
        <v>0</v>
      </c>
      <c r="AV77">
        <v>2306.0090300000002</v>
      </c>
      <c r="AW77">
        <v>26</v>
      </c>
      <c r="AX77">
        <v>26</v>
      </c>
      <c r="AY77">
        <v>26</v>
      </c>
      <c r="AZ77">
        <v>0</v>
      </c>
      <c r="BA77">
        <v>0</v>
      </c>
    </row>
    <row r="78" spans="1:53" x14ac:dyDescent="0.2">
      <c r="A78" s="1">
        <v>2306.0091600000001</v>
      </c>
      <c r="B78">
        <v>334</v>
      </c>
      <c r="C78">
        <v>33040</v>
      </c>
      <c r="D78">
        <v>0.99364912000000005</v>
      </c>
      <c r="E78">
        <v>0.99216623999999998</v>
      </c>
      <c r="F78">
        <v>0.22506802000000001</v>
      </c>
      <c r="G78">
        <v>334</v>
      </c>
      <c r="H78">
        <v>0.99216623999999998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-87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2306.0091600000001</v>
      </c>
      <c r="AH78" t="b">
        <v>1</v>
      </c>
      <c r="AI78" t="b">
        <v>1</v>
      </c>
      <c r="AJ78" t="b">
        <v>1</v>
      </c>
      <c r="AK78">
        <v>0</v>
      </c>
      <c r="AL78">
        <v>2306.0091600000001</v>
      </c>
      <c r="AM78" t="str">
        <v>LS_category.tex</v>
      </c>
      <c r="AN78" t="str">
        <v>amsart</v>
      </c>
      <c r="AO78" t="str">
        <v>[11pt]</v>
      </c>
      <c r="AP78">
        <v>12</v>
      </c>
      <c r="AQ78">
        <v>12</v>
      </c>
      <c r="AR78">
        <v>12</v>
      </c>
      <c r="AS78" t="b">
        <v>0</v>
      </c>
      <c r="AT78" t="b">
        <v>0</v>
      </c>
      <c r="AU78">
        <v>0</v>
      </c>
      <c r="AV78">
        <v>2306.0091600000001</v>
      </c>
      <c r="AW78">
        <v>18</v>
      </c>
      <c r="AX78">
        <v>18</v>
      </c>
      <c r="AY78">
        <v>18</v>
      </c>
      <c r="AZ78">
        <v>0</v>
      </c>
      <c r="BA78">
        <v>0</v>
      </c>
    </row>
    <row r="79" spans="1:53" x14ac:dyDescent="0.2">
      <c r="A79" s="1">
        <v>2306.0092199999999</v>
      </c>
      <c r="B79">
        <v>103</v>
      </c>
      <c r="C79">
        <v>103</v>
      </c>
      <c r="D79">
        <v>0.99668084999999995</v>
      </c>
      <c r="E79">
        <v>0.99668084999999995</v>
      </c>
      <c r="F79">
        <v>0.99668084999999995</v>
      </c>
      <c r="G79">
        <v>103</v>
      </c>
      <c r="H79">
        <v>0.99668084999999995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103</v>
      </c>
      <c r="R79">
        <v>103</v>
      </c>
      <c r="S79">
        <v>0.99668084999999995</v>
      </c>
      <c r="T79">
        <v>0.99668084999999995</v>
      </c>
      <c r="U79">
        <v>0.99668084999999995</v>
      </c>
      <c r="V79">
        <v>103</v>
      </c>
      <c r="W79">
        <v>0.99668084999999995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2306.0092199999999</v>
      </c>
      <c r="AH79" t="b">
        <v>1</v>
      </c>
      <c r="AI79" t="b">
        <v>1</v>
      </c>
      <c r="AJ79" t="b">
        <v>1</v>
      </c>
      <c r="AK79">
        <v>0</v>
      </c>
      <c r="AL79">
        <v>2306.0092199999999</v>
      </c>
      <c r="AM79" t="str">
        <v>ResolutionEquationsFrancaisLatex5.tex</v>
      </c>
      <c r="AN79" t="str">
        <v>amsart</v>
      </c>
      <c r="AO79">
        <v>0</v>
      </c>
      <c r="AP79">
        <v>0</v>
      </c>
      <c r="AQ79">
        <v>0</v>
      </c>
      <c r="AR79">
        <v>0</v>
      </c>
      <c r="AS79" t="b">
        <v>0</v>
      </c>
      <c r="AT79" t="b">
        <v>0</v>
      </c>
      <c r="AU79">
        <v>0</v>
      </c>
      <c r="AV79">
        <v>2306.0092199999999</v>
      </c>
      <c r="AW79">
        <v>13</v>
      </c>
      <c r="AX79">
        <v>13</v>
      </c>
      <c r="AY79">
        <v>13</v>
      </c>
      <c r="AZ79">
        <v>0</v>
      </c>
      <c r="BA79">
        <v>0</v>
      </c>
    </row>
    <row r="80" spans="1:53" x14ac:dyDescent="0.2">
      <c r="A80" s="1">
        <v>2306.0099100000002</v>
      </c>
      <c r="B80">
        <v>31</v>
      </c>
      <c r="C80">
        <v>107</v>
      </c>
      <c r="D80">
        <v>0.99958992999999996</v>
      </c>
      <c r="E80">
        <v>0.99920549000000003</v>
      </c>
      <c r="F80">
        <v>0.99725768000000004</v>
      </c>
      <c r="G80">
        <v>1</v>
      </c>
      <c r="H80">
        <v>0.99997437</v>
      </c>
      <c r="I80">
        <v>0</v>
      </c>
      <c r="J80">
        <v>0</v>
      </c>
      <c r="K80">
        <v>15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0.99997437</v>
      </c>
      <c r="T80">
        <v>0.99997437</v>
      </c>
      <c r="U80">
        <v>0.99997437</v>
      </c>
      <c r="V80">
        <v>1</v>
      </c>
      <c r="W80">
        <v>0.99997437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2306.0099100000002</v>
      </c>
      <c r="AH80" t="b">
        <v>1</v>
      </c>
      <c r="AI80" t="b">
        <v>1</v>
      </c>
      <c r="AJ80" t="b">
        <v>1</v>
      </c>
      <c r="AK80">
        <v>0</v>
      </c>
      <c r="AL80">
        <v>2306.0099100000002</v>
      </c>
      <c r="AM80" t="str">
        <v>Celletti_Keplero_materia_oscura.tex</v>
      </c>
      <c r="AN80" t="str">
        <v>amsart</v>
      </c>
      <c r="AO80" t="str">
        <v>[12pt,reqno]</v>
      </c>
      <c r="AP80">
        <v>0</v>
      </c>
      <c r="AQ80">
        <v>0</v>
      </c>
      <c r="AR80">
        <v>0</v>
      </c>
      <c r="AS80" t="b">
        <v>0</v>
      </c>
      <c r="AT80" t="b">
        <v>0</v>
      </c>
      <c r="AU80">
        <v>0</v>
      </c>
      <c r="AV80">
        <v>2306.0099100000002</v>
      </c>
      <c r="AW80">
        <v>21</v>
      </c>
      <c r="AX80">
        <v>21</v>
      </c>
      <c r="AY80">
        <v>21</v>
      </c>
      <c r="AZ80">
        <v>0</v>
      </c>
      <c r="BA80">
        <v>0</v>
      </c>
    </row>
    <row r="81" spans="1:53" x14ac:dyDescent="0.2">
      <c r="A81" s="1">
        <v>2306.0106300000002</v>
      </c>
      <c r="B81">
        <v>3766</v>
      </c>
      <c r="C81">
        <v>49086</v>
      </c>
      <c r="D81">
        <v>0.96192462999999995</v>
      </c>
      <c r="E81">
        <v>0.92718906000000001</v>
      </c>
      <c r="F81">
        <v>5.098312E-2</v>
      </c>
      <c r="G81">
        <v>532</v>
      </c>
      <c r="H81">
        <v>0.98971443999999997</v>
      </c>
      <c r="I81">
        <v>0</v>
      </c>
      <c r="J81">
        <v>0</v>
      </c>
      <c r="K81">
        <v>1617</v>
      </c>
      <c r="L81">
        <v>0</v>
      </c>
      <c r="M81">
        <v>0</v>
      </c>
      <c r="N81">
        <v>0</v>
      </c>
      <c r="O81">
        <v>0</v>
      </c>
      <c r="P81">
        <v>-361</v>
      </c>
      <c r="Q81">
        <v>36</v>
      </c>
      <c r="R81">
        <v>36</v>
      </c>
      <c r="S81">
        <v>0.99930397999999998</v>
      </c>
      <c r="T81">
        <v>0.99930397999999998</v>
      </c>
      <c r="U81">
        <v>0.99930397999999998</v>
      </c>
      <c r="V81">
        <v>36</v>
      </c>
      <c r="W81">
        <v>0.99930397999999998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2306.0106300000002</v>
      </c>
      <c r="AH81" t="b">
        <v>1</v>
      </c>
      <c r="AI81" t="b">
        <v>1</v>
      </c>
      <c r="AJ81" t="b">
        <v>1</v>
      </c>
      <c r="AK81">
        <v>0</v>
      </c>
      <c r="AL81">
        <v>2306.0106300000002</v>
      </c>
      <c r="AM81" t="str">
        <v>cartsmsyn.tex</v>
      </c>
      <c r="AN81" t="str">
        <v>amsart</v>
      </c>
      <c r="AO81" t="str">
        <v>[oneside]</v>
      </c>
      <c r="AP81">
        <v>12</v>
      </c>
      <c r="AQ81">
        <v>12</v>
      </c>
      <c r="AR81">
        <v>12</v>
      </c>
      <c r="AS81" t="b">
        <v>1</v>
      </c>
      <c r="AT81" t="b">
        <v>0</v>
      </c>
      <c r="AU81">
        <v>0</v>
      </c>
      <c r="AV81">
        <v>2306.0106300000002</v>
      </c>
      <c r="AW81">
        <v>21</v>
      </c>
      <c r="AX81">
        <v>21</v>
      </c>
      <c r="AY81">
        <v>21</v>
      </c>
      <c r="AZ81">
        <v>0</v>
      </c>
      <c r="BA81">
        <v>0</v>
      </c>
    </row>
    <row r="82" spans="1:53" x14ac:dyDescent="0.2">
      <c r="A82" s="1">
        <v>2306.01127</v>
      </c>
      <c r="B82">
        <v>4229</v>
      </c>
      <c r="C82">
        <v>50347</v>
      </c>
      <c r="D82">
        <v>0.95081086999999997</v>
      </c>
      <c r="E82">
        <v>0.92050005000000001</v>
      </c>
      <c r="F82">
        <v>5.3538870000000002E-2</v>
      </c>
      <c r="G82">
        <v>3073</v>
      </c>
      <c r="H82">
        <v>0.94223140999999999</v>
      </c>
      <c r="I82">
        <v>0</v>
      </c>
      <c r="J82">
        <v>0</v>
      </c>
      <c r="K82">
        <v>578</v>
      </c>
      <c r="L82">
        <v>0</v>
      </c>
      <c r="M82">
        <v>0</v>
      </c>
      <c r="N82">
        <v>0</v>
      </c>
      <c r="O82">
        <v>0</v>
      </c>
      <c r="P82">
        <v>-2119</v>
      </c>
      <c r="Q82">
        <v>41</v>
      </c>
      <c r="R82">
        <v>949</v>
      </c>
      <c r="S82">
        <v>0.99957702000000004</v>
      </c>
      <c r="T82">
        <v>0.99922924999999996</v>
      </c>
      <c r="U82">
        <v>0.98215998000000004</v>
      </c>
      <c r="V82">
        <v>5</v>
      </c>
      <c r="W82">
        <v>0.99990601000000001</v>
      </c>
      <c r="X82">
        <v>0</v>
      </c>
      <c r="Y82">
        <v>0</v>
      </c>
      <c r="Z82">
        <v>18</v>
      </c>
      <c r="AA82">
        <v>0</v>
      </c>
      <c r="AB82">
        <v>0</v>
      </c>
      <c r="AC82">
        <v>0</v>
      </c>
      <c r="AD82">
        <v>0</v>
      </c>
      <c r="AE82">
        <v>-1</v>
      </c>
      <c r="AF82">
        <v>0</v>
      </c>
      <c r="AG82">
        <v>2306.01127</v>
      </c>
      <c r="AH82" t="b">
        <v>1</v>
      </c>
      <c r="AI82" t="b">
        <v>1</v>
      </c>
      <c r="AJ82" t="b">
        <v>1</v>
      </c>
      <c r="AK82">
        <v>0</v>
      </c>
      <c r="AL82">
        <v>2306.01127</v>
      </c>
      <c r="AM82" t="str">
        <v>main.tex</v>
      </c>
      <c r="AN82" t="str">
        <v>amsart</v>
      </c>
      <c r="AO82">
        <v>0</v>
      </c>
      <c r="AP82">
        <v>0</v>
      </c>
      <c r="AQ82">
        <v>12</v>
      </c>
      <c r="AR82">
        <v>0</v>
      </c>
      <c r="AS82" t="b">
        <v>0</v>
      </c>
      <c r="AT82" t="b">
        <v>0</v>
      </c>
      <c r="AU82">
        <v>0</v>
      </c>
      <c r="AV82">
        <v>2306.01127</v>
      </c>
      <c r="AW82">
        <v>26</v>
      </c>
      <c r="AX82">
        <v>26</v>
      </c>
      <c r="AY82">
        <v>26</v>
      </c>
      <c r="AZ82">
        <v>0</v>
      </c>
      <c r="BA82">
        <v>0</v>
      </c>
    </row>
    <row r="83" spans="1:53" x14ac:dyDescent="0.2">
      <c r="A83" s="1">
        <v>2306.0113299999998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>
        <v>0</v>
      </c>
      <c r="AG83">
        <v>2306.0113299999998</v>
      </c>
      <c r="AH83" t="b">
        <v>1</v>
      </c>
      <c r="AI83" t="b">
        <v>0</v>
      </c>
      <c r="AJ83" t="b">
        <v>1</v>
      </c>
      <c r="AK83">
        <v>0</v>
      </c>
      <c r="AL83">
        <v>2306.0113299999998</v>
      </c>
      <c r="AM83">
        <v>2306.0113299999998</v>
      </c>
      <c r="AN83" t="str">
        <v>amsart</v>
      </c>
      <c r="AO83" t="str">
        <v>[a4paper,12pt]</v>
      </c>
      <c r="AP83">
        <v>0</v>
      </c>
      <c r="AQ83">
        <v>12</v>
      </c>
      <c r="AR83">
        <v>12</v>
      </c>
      <c r="AS83" t="b">
        <v>0</v>
      </c>
      <c r="AT83" t="b">
        <v>0</v>
      </c>
      <c r="AU83">
        <v>0</v>
      </c>
      <c r="AV83">
        <v>2306.0113299999998</v>
      </c>
      <c r="AW83">
        <v>13</v>
      </c>
      <c r="AX83" t="str">
        <v/>
      </c>
      <c r="AY83">
        <v>13</v>
      </c>
      <c r="AZ83" t="str">
        <v/>
      </c>
      <c r="BA83" t="str">
        <v/>
      </c>
    </row>
    <row r="84" spans="1:53" x14ac:dyDescent="0.2">
      <c r="A84" s="1">
        <v>2306.01235</v>
      </c>
      <c r="B84">
        <v>22</v>
      </c>
      <c r="C84">
        <v>4362</v>
      </c>
      <c r="D84">
        <v>0.99889771999999999</v>
      </c>
      <c r="E84">
        <v>0.99826784999999996</v>
      </c>
      <c r="F84">
        <v>0.65656247999999995</v>
      </c>
      <c r="G84">
        <v>6</v>
      </c>
      <c r="H84">
        <v>0.99952759999999996</v>
      </c>
      <c r="I84">
        <v>0</v>
      </c>
      <c r="J84">
        <v>0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10</v>
      </c>
      <c r="R84">
        <v>3395</v>
      </c>
      <c r="S84">
        <v>0.99937018</v>
      </c>
      <c r="T84">
        <v>0.99921278000000002</v>
      </c>
      <c r="U84">
        <v>0.73274030000000001</v>
      </c>
      <c r="V84">
        <v>8</v>
      </c>
      <c r="W84">
        <v>0.99937023000000003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2306.01235</v>
      </c>
      <c r="AH84" t="b">
        <v>1</v>
      </c>
      <c r="AI84" t="b">
        <v>1</v>
      </c>
      <c r="AJ84" t="b">
        <v>1</v>
      </c>
      <c r="AK84">
        <v>0</v>
      </c>
      <c r="AL84">
        <v>2306.01235</v>
      </c>
      <c r="AM84">
        <v>2306.01235</v>
      </c>
      <c r="AN84" t="str">
        <v>amsart</v>
      </c>
      <c r="AO84" t="str">
        <v>[J,12pt]</v>
      </c>
      <c r="AP84">
        <v>0</v>
      </c>
      <c r="AQ84">
        <v>0</v>
      </c>
      <c r="AR84">
        <v>0</v>
      </c>
      <c r="AS84" t="b">
        <v>0</v>
      </c>
      <c r="AT84" t="b">
        <v>0</v>
      </c>
      <c r="AU84">
        <v>0</v>
      </c>
      <c r="AV84">
        <v>2306.01235</v>
      </c>
      <c r="AW84">
        <v>8</v>
      </c>
      <c r="AX84">
        <v>8</v>
      </c>
      <c r="AY84">
        <v>8</v>
      </c>
      <c r="AZ84">
        <v>0</v>
      </c>
      <c r="BA84">
        <v>0</v>
      </c>
    </row>
    <row r="85" spans="1:53" x14ac:dyDescent="0.2">
      <c r="A85" s="1">
        <v>2306.0129400000001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>
        <v>0</v>
      </c>
      <c r="AG85">
        <v>2306.0129400000001</v>
      </c>
      <c r="AH85" t="b">
        <v>1</v>
      </c>
      <c r="AI85" t="b">
        <v>0</v>
      </c>
      <c r="AJ85" t="b">
        <v>1</v>
      </c>
      <c r="AK85">
        <v>0</v>
      </c>
      <c r="AL85">
        <v>2306.0129400000001</v>
      </c>
      <c r="AM85">
        <v>2306.0129400000001</v>
      </c>
      <c r="AN85" t="str">
        <v>amsart</v>
      </c>
      <c r="AO85" t="str">
        <v>[12pt]</v>
      </c>
      <c r="AP85">
        <v>0</v>
      </c>
      <c r="AQ85">
        <v>12</v>
      </c>
      <c r="AR85">
        <v>12</v>
      </c>
      <c r="AS85" t="b">
        <v>0</v>
      </c>
      <c r="AT85" t="b">
        <v>0</v>
      </c>
      <c r="AU85">
        <v>0</v>
      </c>
      <c r="AV85">
        <v>2306.0129400000001</v>
      </c>
      <c r="AW85">
        <v>7</v>
      </c>
      <c r="AX85" t="str">
        <v/>
      </c>
      <c r="AY85">
        <v>7</v>
      </c>
      <c r="AZ85" t="str">
        <v/>
      </c>
      <c r="BA85" t="str">
        <v/>
      </c>
    </row>
    <row r="86" spans="1:53" x14ac:dyDescent="0.2">
      <c r="A86" s="1">
        <v>2306.0137199999999</v>
      </c>
      <c r="B86">
        <v>122</v>
      </c>
      <c r="C86">
        <v>122</v>
      </c>
      <c r="D86">
        <v>0.99888533999999995</v>
      </c>
      <c r="E86">
        <v>0.99888533999999995</v>
      </c>
      <c r="F86">
        <v>0.99888533999999995</v>
      </c>
      <c r="G86">
        <v>122</v>
      </c>
      <c r="H86">
        <v>0.99888533999999995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2306.0137199999999</v>
      </c>
      <c r="AH86" t="b">
        <v>1</v>
      </c>
      <c r="AI86" t="b">
        <v>1</v>
      </c>
      <c r="AJ86" t="b">
        <v>1</v>
      </c>
      <c r="AK86">
        <v>0</v>
      </c>
      <c r="AL86">
        <v>2306.0137199999999</v>
      </c>
      <c r="AM86">
        <v>2306.0137199999999</v>
      </c>
      <c r="AN86" t="str">
        <v>amsart</v>
      </c>
      <c r="AO86" t="str">
        <v>[11pt,reqno]</v>
      </c>
      <c r="AP86">
        <v>0</v>
      </c>
      <c r="AQ86">
        <v>0</v>
      </c>
      <c r="AR86">
        <v>0</v>
      </c>
      <c r="AS86" t="b">
        <v>0</v>
      </c>
      <c r="AT86" t="b">
        <v>0</v>
      </c>
      <c r="AU86">
        <v>0</v>
      </c>
      <c r="AV86">
        <v>2306.0137199999999</v>
      </c>
      <c r="AW86">
        <v>49</v>
      </c>
      <c r="AX86">
        <v>49</v>
      </c>
      <c r="AY86">
        <v>49</v>
      </c>
      <c r="AZ86">
        <v>0</v>
      </c>
      <c r="BA86">
        <v>0</v>
      </c>
    </row>
    <row r="87" spans="1:53" x14ac:dyDescent="0.2">
      <c r="A87" s="1">
        <v>2306.0144100000002</v>
      </c>
      <c r="B87">
        <v>31</v>
      </c>
      <c r="C87">
        <v>31</v>
      </c>
      <c r="D87">
        <v>0.99915931999999996</v>
      </c>
      <c r="E87">
        <v>0.99915931999999996</v>
      </c>
      <c r="F87">
        <v>0.99915931999999996</v>
      </c>
      <c r="G87">
        <v>31</v>
      </c>
      <c r="H87">
        <v>0.99915931999999996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2306.0144100000002</v>
      </c>
      <c r="AH87" t="b">
        <v>1</v>
      </c>
      <c r="AI87" t="b">
        <v>1</v>
      </c>
      <c r="AJ87" t="b">
        <v>1</v>
      </c>
      <c r="AK87">
        <v>0</v>
      </c>
      <c r="AL87">
        <v>2306.0144100000002</v>
      </c>
      <c r="AM87">
        <v>2306.0144100000002</v>
      </c>
      <c r="AN87" t="str">
        <v>amsart</v>
      </c>
      <c r="AO87" t="str">
        <v>[12pt, reqno]</v>
      </c>
      <c r="AP87">
        <v>0</v>
      </c>
      <c r="AQ87">
        <v>0</v>
      </c>
      <c r="AR87">
        <v>0</v>
      </c>
      <c r="AS87" t="b">
        <v>0</v>
      </c>
      <c r="AT87" t="b">
        <v>0</v>
      </c>
      <c r="AU87">
        <v>0</v>
      </c>
      <c r="AV87">
        <v>2306.0144100000002</v>
      </c>
      <c r="AW87">
        <v>30</v>
      </c>
      <c r="AX87">
        <v>30</v>
      </c>
      <c r="AY87">
        <v>30</v>
      </c>
      <c r="AZ87">
        <v>0</v>
      </c>
      <c r="BA87">
        <v>0</v>
      </c>
    </row>
    <row r="88" spans="1:53" x14ac:dyDescent="0.2">
      <c r="A88" s="1">
        <v>2306.0150800000001</v>
      </c>
      <c r="B88">
        <v>9852</v>
      </c>
      <c r="C88">
        <v>148777</v>
      </c>
      <c r="D88">
        <v>0.96415132999999997</v>
      </c>
      <c r="E88">
        <v>0.93644527</v>
      </c>
      <c r="F88">
        <v>4.0247459999999999E-2</v>
      </c>
      <c r="G88">
        <v>3784</v>
      </c>
      <c r="H88">
        <v>0.97558962000000005</v>
      </c>
      <c r="I88">
        <v>0</v>
      </c>
      <c r="J88">
        <v>0</v>
      </c>
      <c r="K88">
        <v>3034</v>
      </c>
      <c r="L88">
        <v>0</v>
      </c>
      <c r="M88">
        <v>0</v>
      </c>
      <c r="N88">
        <v>0</v>
      </c>
      <c r="O88">
        <v>0</v>
      </c>
      <c r="P88">
        <v>-2545</v>
      </c>
      <c r="Q88">
        <v>375</v>
      </c>
      <c r="R88">
        <v>146103</v>
      </c>
      <c r="S88">
        <v>0.99832270999999995</v>
      </c>
      <c r="T88">
        <v>0.99758089000000005</v>
      </c>
      <c r="U88">
        <v>5.749729E-2</v>
      </c>
      <c r="V88">
        <v>209</v>
      </c>
      <c r="W88">
        <v>0.99865174999999995</v>
      </c>
      <c r="X88">
        <v>0</v>
      </c>
      <c r="Y88">
        <v>0</v>
      </c>
      <c r="Z88">
        <v>83</v>
      </c>
      <c r="AA88">
        <v>0</v>
      </c>
      <c r="AB88">
        <v>0</v>
      </c>
      <c r="AC88">
        <v>0</v>
      </c>
      <c r="AD88">
        <v>0</v>
      </c>
      <c r="AE88">
        <v>-8</v>
      </c>
      <c r="AF88">
        <v>0</v>
      </c>
      <c r="AG88">
        <v>2306.0150800000001</v>
      </c>
      <c r="AH88" t="b">
        <v>1</v>
      </c>
      <c r="AI88" t="b">
        <v>1</v>
      </c>
      <c r="AJ88" t="b">
        <v>1</v>
      </c>
      <c r="AK88">
        <v>0</v>
      </c>
      <c r="AL88">
        <v>2306.0150800000001</v>
      </c>
      <c r="AM88">
        <v>2306.0150800000001</v>
      </c>
      <c r="AN88" t="str">
        <v>amsart</v>
      </c>
      <c r="AO88" t="str">
        <v>[11 pt]</v>
      </c>
      <c r="AP88">
        <v>0</v>
      </c>
      <c r="AQ88">
        <v>12</v>
      </c>
      <c r="AR88">
        <v>0</v>
      </c>
      <c r="AS88" t="b">
        <v>0</v>
      </c>
      <c r="AT88" t="b">
        <v>0</v>
      </c>
      <c r="AU88">
        <v>0</v>
      </c>
      <c r="AV88">
        <v>2306.0150800000001</v>
      </c>
      <c r="AW88">
        <v>74</v>
      </c>
      <c r="AX88">
        <v>74</v>
      </c>
      <c r="AY88">
        <v>73</v>
      </c>
      <c r="AZ88">
        <v>0</v>
      </c>
      <c r="BA88">
        <v>1</v>
      </c>
    </row>
    <row r="89" spans="1:53" x14ac:dyDescent="0.2">
      <c r="A89" s="1">
        <v>2306.0151000000001</v>
      </c>
      <c r="B89">
        <v>2452</v>
      </c>
      <c r="C89">
        <v>39367</v>
      </c>
      <c r="D89">
        <v>0.96774037999999996</v>
      </c>
      <c r="E89">
        <v>0.94145736000000002</v>
      </c>
      <c r="F89">
        <v>6.0094549999999997E-2</v>
      </c>
      <c r="G89">
        <v>1280</v>
      </c>
      <c r="H89">
        <v>0.96943939999999995</v>
      </c>
      <c r="I89">
        <v>0</v>
      </c>
      <c r="J89">
        <v>0</v>
      </c>
      <c r="K89">
        <v>586</v>
      </c>
      <c r="L89">
        <v>0</v>
      </c>
      <c r="M89">
        <v>0</v>
      </c>
      <c r="N89">
        <v>0</v>
      </c>
      <c r="O89">
        <v>0</v>
      </c>
      <c r="P89">
        <v>-1033</v>
      </c>
      <c r="Q89">
        <v>68</v>
      </c>
      <c r="R89">
        <v>40089</v>
      </c>
      <c r="S89">
        <v>0.99904459000000001</v>
      </c>
      <c r="T89">
        <v>0.99837646999999996</v>
      </c>
      <c r="U89">
        <v>4.2856459999999999E-2</v>
      </c>
      <c r="V89">
        <v>68</v>
      </c>
      <c r="W89">
        <v>0.99837646999999996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-34</v>
      </c>
      <c r="AF89">
        <v>0</v>
      </c>
      <c r="AG89">
        <v>2306.0151000000001</v>
      </c>
      <c r="AH89" t="b">
        <v>1</v>
      </c>
      <c r="AI89" t="b">
        <v>1</v>
      </c>
      <c r="AJ89" t="b">
        <v>1</v>
      </c>
      <c r="AK89">
        <v>0</v>
      </c>
      <c r="AL89">
        <v>2306.0151000000001</v>
      </c>
      <c r="AM89">
        <v>2306.0151000000001</v>
      </c>
      <c r="AN89" t="str">
        <v>amsart</v>
      </c>
      <c r="AO89" t="str">
        <v>[a4paper,10pt,leqno]</v>
      </c>
      <c r="AP89">
        <v>0</v>
      </c>
      <c r="AQ89">
        <v>12</v>
      </c>
      <c r="AR89">
        <v>0</v>
      </c>
      <c r="AS89" t="b">
        <v>0</v>
      </c>
      <c r="AT89" t="b">
        <v>0</v>
      </c>
      <c r="AU89">
        <v>0</v>
      </c>
      <c r="AV89">
        <v>2306.0151000000001</v>
      </c>
      <c r="AW89">
        <v>20</v>
      </c>
      <c r="AX89">
        <v>20</v>
      </c>
      <c r="AY89">
        <v>19</v>
      </c>
      <c r="AZ89">
        <v>0</v>
      </c>
      <c r="BA89">
        <v>1</v>
      </c>
    </row>
    <row r="90" spans="1:53" x14ac:dyDescent="0.2">
      <c r="A90" s="1">
        <v>2306.0162500000001</v>
      </c>
      <c r="B90">
        <v>778</v>
      </c>
      <c r="C90">
        <v>41858</v>
      </c>
      <c r="D90">
        <v>0.99233452</v>
      </c>
      <c r="E90">
        <v>0.98466995000000002</v>
      </c>
      <c r="F90">
        <v>0.17521181999999999</v>
      </c>
      <c r="G90">
        <v>22</v>
      </c>
      <c r="H90">
        <v>0.99956650000000002</v>
      </c>
      <c r="I90">
        <v>0</v>
      </c>
      <c r="J90">
        <v>0</v>
      </c>
      <c r="K90">
        <v>378</v>
      </c>
      <c r="L90">
        <v>0</v>
      </c>
      <c r="M90">
        <v>0</v>
      </c>
      <c r="N90">
        <v>0</v>
      </c>
      <c r="O90">
        <v>0</v>
      </c>
      <c r="P90">
        <v>-6</v>
      </c>
      <c r="Q90">
        <v>801</v>
      </c>
      <c r="R90">
        <v>41858</v>
      </c>
      <c r="S90">
        <v>0.99189123000000001</v>
      </c>
      <c r="T90">
        <v>0.98421674999999997</v>
      </c>
      <c r="U90">
        <v>0.17521181999999999</v>
      </c>
      <c r="V90">
        <v>45</v>
      </c>
      <c r="W90">
        <v>0.99911329999999998</v>
      </c>
      <c r="X90">
        <v>0</v>
      </c>
      <c r="Y90">
        <v>0</v>
      </c>
      <c r="Z90">
        <v>378</v>
      </c>
      <c r="AA90">
        <v>0</v>
      </c>
      <c r="AB90">
        <v>0</v>
      </c>
      <c r="AC90">
        <v>0</v>
      </c>
      <c r="AD90">
        <v>0</v>
      </c>
      <c r="AE90">
        <v>-5</v>
      </c>
      <c r="AF90">
        <v>0</v>
      </c>
      <c r="AG90">
        <v>2306.0162500000001</v>
      </c>
      <c r="AH90" t="b">
        <v>1</v>
      </c>
      <c r="AI90" t="b">
        <v>1</v>
      </c>
      <c r="AJ90" t="b">
        <v>1</v>
      </c>
      <c r="AK90">
        <v>0</v>
      </c>
      <c r="AL90">
        <v>2306.0162500000001</v>
      </c>
      <c r="AM90" t="str">
        <v>dotted_limits_arxiv.tex</v>
      </c>
      <c r="AN90" t="str">
        <v>amsart</v>
      </c>
      <c r="AO90" t="str">
        <v>[a4paper]</v>
      </c>
      <c r="AP90">
        <v>0</v>
      </c>
      <c r="AQ90">
        <v>0</v>
      </c>
      <c r="AR90">
        <v>0</v>
      </c>
      <c r="AS90" t="b">
        <v>0</v>
      </c>
      <c r="AT90" t="b">
        <v>0</v>
      </c>
      <c r="AU90">
        <v>0</v>
      </c>
      <c r="AV90">
        <v>2306.0162500000001</v>
      </c>
      <c r="AW90">
        <v>26</v>
      </c>
      <c r="AX90">
        <v>27</v>
      </c>
      <c r="AY90">
        <v>26</v>
      </c>
      <c r="AZ90">
        <v>1</v>
      </c>
      <c r="BA90">
        <v>1</v>
      </c>
    </row>
    <row r="91" spans="1:53" x14ac:dyDescent="0.2">
      <c r="A91" s="1">
        <v>2306.0166300000001</v>
      </c>
      <c r="B91">
        <v>79</v>
      </c>
      <c r="C91">
        <v>79</v>
      </c>
      <c r="D91">
        <v>0.98828762000000003</v>
      </c>
      <c r="E91">
        <v>0.98828762000000003</v>
      </c>
      <c r="F91">
        <v>0.98828762000000003</v>
      </c>
      <c r="G91">
        <v>79</v>
      </c>
      <c r="H91">
        <v>0.98828762000000003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81</v>
      </c>
      <c r="R91">
        <v>4316</v>
      </c>
      <c r="S91">
        <v>0.98806612000000005</v>
      </c>
      <c r="T91">
        <v>0.98799287999999996</v>
      </c>
      <c r="U91">
        <v>0.36021345999999999</v>
      </c>
      <c r="V91">
        <v>81</v>
      </c>
      <c r="W91">
        <v>0.98799287999999996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2306.0166300000001</v>
      </c>
      <c r="AH91" t="b">
        <v>1</v>
      </c>
      <c r="AI91" t="b">
        <v>1</v>
      </c>
      <c r="AJ91" t="b">
        <v>1</v>
      </c>
      <c r="AK91">
        <v>0</v>
      </c>
      <c r="AL91">
        <v>2306.0166300000001</v>
      </c>
      <c r="AM91" t="str">
        <v>QST_cone20230711.tex</v>
      </c>
      <c r="AN91" t="str">
        <v>amsart</v>
      </c>
      <c r="AO91" t="str">
        <v>[12pt,a4paper,oneside]</v>
      </c>
      <c r="AP91">
        <v>12</v>
      </c>
      <c r="AQ91">
        <v>12</v>
      </c>
      <c r="AR91">
        <v>12</v>
      </c>
      <c r="AS91" t="b">
        <v>0</v>
      </c>
      <c r="AT91" t="b">
        <v>0</v>
      </c>
      <c r="AU91">
        <v>0</v>
      </c>
      <c r="AV91">
        <v>2306.0166300000001</v>
      </c>
      <c r="AW91">
        <v>4</v>
      </c>
      <c r="AX91">
        <v>4</v>
      </c>
      <c r="AY91">
        <v>4</v>
      </c>
      <c r="AZ91">
        <v>0</v>
      </c>
      <c r="BA91">
        <v>0</v>
      </c>
    </row>
    <row r="92" spans="1:53" x14ac:dyDescent="0.2">
      <c r="A92" s="1">
        <v>2306.0182500000001</v>
      </c>
      <c r="B92">
        <v>143</v>
      </c>
      <c r="C92">
        <v>438</v>
      </c>
      <c r="D92">
        <v>0.99475321999999999</v>
      </c>
      <c r="E92">
        <v>0.99473489999999998</v>
      </c>
      <c r="F92">
        <v>0.98387334000000004</v>
      </c>
      <c r="G92">
        <v>143</v>
      </c>
      <c r="H92">
        <v>0.99473489999999998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-1</v>
      </c>
      <c r="Q92">
        <v>86</v>
      </c>
      <c r="R92">
        <v>4157</v>
      </c>
      <c r="S92">
        <v>0.99688898000000004</v>
      </c>
      <c r="T92">
        <v>0.99683392999999998</v>
      </c>
      <c r="U92">
        <v>0.84696094</v>
      </c>
      <c r="V92">
        <v>86</v>
      </c>
      <c r="W92">
        <v>0.99683392999999998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0</v>
      </c>
      <c r="AG92">
        <v>2306.0182500000001</v>
      </c>
      <c r="AH92" t="b">
        <v>1</v>
      </c>
      <c r="AI92" t="b">
        <v>1</v>
      </c>
      <c r="AJ92" t="b">
        <v>1</v>
      </c>
      <c r="AK92">
        <v>0</v>
      </c>
      <c r="AL92">
        <v>2306.0182500000001</v>
      </c>
      <c r="AM92" t="str">
        <v>gravtherm_numsol_sub.tex</v>
      </c>
      <c r="AN92" t="str">
        <v>amsart</v>
      </c>
      <c r="AO92" t="str">
        <v>[12pt, hidelinks, a4paper]</v>
      </c>
      <c r="AP92">
        <v>0</v>
      </c>
      <c r="AQ92">
        <v>0</v>
      </c>
      <c r="AR92">
        <v>0</v>
      </c>
      <c r="AS92" t="b">
        <v>0</v>
      </c>
      <c r="AT92" t="b">
        <v>0</v>
      </c>
      <c r="AU92">
        <v>0</v>
      </c>
      <c r="AV92">
        <v>2306.0182500000001</v>
      </c>
      <c r="AW92">
        <v>17</v>
      </c>
      <c r="AX92">
        <v>17</v>
      </c>
      <c r="AY92">
        <v>17</v>
      </c>
      <c r="AZ92">
        <v>0</v>
      </c>
      <c r="BA92">
        <v>0</v>
      </c>
    </row>
    <row r="93" spans="1:53" x14ac:dyDescent="0.2">
      <c r="A93" s="1">
        <v>2306.0218799999998</v>
      </c>
      <c r="B93">
        <v>19</v>
      </c>
      <c r="C93">
        <v>19</v>
      </c>
      <c r="D93">
        <v>0.99929283999999996</v>
      </c>
      <c r="E93">
        <v>0.99929283999999996</v>
      </c>
      <c r="F93">
        <v>0.99929283999999996</v>
      </c>
      <c r="G93">
        <v>19</v>
      </c>
      <c r="H93">
        <v>0.99929283999999996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24</v>
      </c>
      <c r="R93">
        <v>2118</v>
      </c>
      <c r="S93">
        <v>0.99919986999999999</v>
      </c>
      <c r="T93">
        <v>0.99910690999999996</v>
      </c>
      <c r="U93">
        <v>0.92118482999999995</v>
      </c>
      <c r="V93">
        <v>24</v>
      </c>
      <c r="W93">
        <v>0.99910690999999996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</v>
      </c>
      <c r="AF93">
        <v>0</v>
      </c>
      <c r="AG93">
        <v>2306.0218799999998</v>
      </c>
      <c r="AH93" t="b">
        <v>1</v>
      </c>
      <c r="AI93" t="b">
        <v>1</v>
      </c>
      <c r="AJ93" t="b">
        <v>1</v>
      </c>
      <c r="AK93">
        <v>0</v>
      </c>
      <c r="AL93">
        <v>2306.0218799999998</v>
      </c>
      <c r="AM93" t="str">
        <v>chimeres_arxiv.tex</v>
      </c>
      <c r="AN93" t="str">
        <v>amsart</v>
      </c>
      <c r="AO93" t="str">
        <v>[12pt]</v>
      </c>
      <c r="AP93">
        <v>0</v>
      </c>
      <c r="AQ93">
        <v>0</v>
      </c>
      <c r="AR93">
        <v>0</v>
      </c>
      <c r="AS93" t="b">
        <v>0</v>
      </c>
      <c r="AT93" t="b">
        <v>0</v>
      </c>
      <c r="AU93">
        <v>0</v>
      </c>
      <c r="AV93">
        <v>2306.0218799999998</v>
      </c>
      <c r="AW93">
        <v>16</v>
      </c>
      <c r="AX93">
        <v>16</v>
      </c>
      <c r="AY93">
        <v>16</v>
      </c>
      <c r="AZ93">
        <v>0</v>
      </c>
      <c r="BA93">
        <v>0</v>
      </c>
    </row>
    <row r="94" spans="1:53" x14ac:dyDescent="0.2">
      <c r="A94" s="1">
        <v>2306.0270799999998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>
        <v>0</v>
      </c>
      <c r="AG94">
        <v>2306.0270799999998</v>
      </c>
      <c r="AH94" t="b">
        <v>1</v>
      </c>
      <c r="AI94" t="b">
        <v>0</v>
      </c>
      <c r="AJ94" t="b">
        <v>1</v>
      </c>
      <c r="AK94">
        <v>0</v>
      </c>
      <c r="AL94">
        <v>2306.0270799999998</v>
      </c>
      <c r="AM94" t="str">
        <v>Final_arxiv.tex</v>
      </c>
      <c r="AN94" t="str">
        <v>amsart</v>
      </c>
      <c r="AO94" t="str">
        <v>[12pt,centertags,reqno]</v>
      </c>
      <c r="AP94">
        <v>12</v>
      </c>
      <c r="AQ94">
        <v>12</v>
      </c>
      <c r="AR94">
        <v>12</v>
      </c>
      <c r="AS94" t="b">
        <v>0</v>
      </c>
      <c r="AT94" t="b">
        <v>0</v>
      </c>
      <c r="AU94">
        <v>0</v>
      </c>
      <c r="AV94">
        <v>2306.0270799999998</v>
      </c>
      <c r="AW94">
        <v>33</v>
      </c>
      <c r="AX94" t="str">
        <v/>
      </c>
      <c r="AY94">
        <v>33</v>
      </c>
      <c r="AZ94" t="str">
        <v/>
      </c>
      <c r="BA94" t="str">
        <v/>
      </c>
    </row>
    <row r="95" spans="1:53" x14ac:dyDescent="0.2">
      <c r="A95" s="1">
        <v>2306.02792</v>
      </c>
      <c r="B95">
        <v>32027</v>
      </c>
      <c r="C95">
        <v>32027</v>
      </c>
      <c r="D95">
        <v>0</v>
      </c>
      <c r="E95">
        <v>0</v>
      </c>
      <c r="F95">
        <v>0</v>
      </c>
      <c r="G95">
        <v>32018</v>
      </c>
      <c r="H95">
        <v>2.8100999999999999E-4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-32027</v>
      </c>
      <c r="Q95">
        <v>369</v>
      </c>
      <c r="R95">
        <v>22176</v>
      </c>
      <c r="S95">
        <v>0.99419650999999998</v>
      </c>
      <c r="T95">
        <v>0.98847847</v>
      </c>
      <c r="U95">
        <v>0.30758423000000001</v>
      </c>
      <c r="V95">
        <v>124</v>
      </c>
      <c r="W95">
        <v>0.99612827000000004</v>
      </c>
      <c r="X95">
        <v>0</v>
      </c>
      <c r="Y95">
        <v>0</v>
      </c>
      <c r="Z95">
        <v>118</v>
      </c>
      <c r="AA95">
        <v>1</v>
      </c>
      <c r="AB95">
        <v>0</v>
      </c>
      <c r="AC95">
        <v>0</v>
      </c>
      <c r="AD95">
        <v>0</v>
      </c>
      <c r="AE95">
        <v>-127</v>
      </c>
      <c r="AF95">
        <v>0</v>
      </c>
      <c r="AG95">
        <v>2306.02792</v>
      </c>
      <c r="AH95" t="b">
        <v>1</v>
      </c>
      <c r="AI95" t="b">
        <v>1</v>
      </c>
      <c r="AJ95" t="b">
        <v>1</v>
      </c>
      <c r="AK95">
        <v>0</v>
      </c>
      <c r="AL95">
        <v>2306.02792</v>
      </c>
      <c r="AM95">
        <v>2306.02792</v>
      </c>
      <c r="AN95" t="str">
        <v>amsart</v>
      </c>
      <c r="AO95" t="str">
        <v>[a4paper,12pt]</v>
      </c>
      <c r="AP95">
        <v>0</v>
      </c>
      <c r="AQ95">
        <v>12</v>
      </c>
      <c r="AR95">
        <v>0</v>
      </c>
      <c r="AS95" t="b">
        <v>0</v>
      </c>
      <c r="AT95" t="b">
        <v>0</v>
      </c>
      <c r="AU95">
        <v>0</v>
      </c>
      <c r="AV95">
        <v>2306.02792</v>
      </c>
      <c r="AW95">
        <v>18</v>
      </c>
      <c r="AX95">
        <v>19</v>
      </c>
      <c r="AY95" t="str">
        <v/>
      </c>
      <c r="AZ95">
        <v>1</v>
      </c>
      <c r="BA95" t="str">
        <v/>
      </c>
    </row>
    <row r="96" spans="1:53" x14ac:dyDescent="0.2">
      <c r="A96" s="1">
        <v>2306.0388800000001</v>
      </c>
      <c r="B96">
        <v>4958</v>
      </c>
      <c r="C96">
        <v>55310</v>
      </c>
      <c r="D96">
        <v>0.95317887000000001</v>
      </c>
      <c r="E96">
        <v>0.91632491000000005</v>
      </c>
      <c r="F96">
        <v>6.6545149999999997E-2</v>
      </c>
      <c r="G96">
        <v>4924</v>
      </c>
      <c r="H96">
        <v>0.91689871999999994</v>
      </c>
      <c r="I96">
        <v>0</v>
      </c>
      <c r="J96">
        <v>0</v>
      </c>
      <c r="K96">
        <v>17</v>
      </c>
      <c r="L96">
        <v>0</v>
      </c>
      <c r="M96">
        <v>0</v>
      </c>
      <c r="N96">
        <v>0</v>
      </c>
      <c r="O96">
        <v>0</v>
      </c>
      <c r="P96">
        <v>-4519</v>
      </c>
      <c r="Q96">
        <v>110</v>
      </c>
      <c r="R96">
        <v>49644</v>
      </c>
      <c r="S96">
        <v>0.99817736999999995</v>
      </c>
      <c r="T96">
        <v>0.99814367999999998</v>
      </c>
      <c r="U96">
        <v>0.16222555999999999</v>
      </c>
      <c r="V96">
        <v>110</v>
      </c>
      <c r="W96">
        <v>0.99814367999999998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</v>
      </c>
      <c r="AF96">
        <v>0</v>
      </c>
      <c r="AG96">
        <v>2306.0388800000001</v>
      </c>
      <c r="AH96" t="b">
        <v>1</v>
      </c>
      <c r="AI96" t="b">
        <v>1</v>
      </c>
      <c r="AJ96" t="b">
        <v>1</v>
      </c>
      <c r="AK96">
        <v>0</v>
      </c>
      <c r="AL96">
        <v>2306.0388800000001</v>
      </c>
      <c r="AM96" t="str">
        <v>NewtonPolytope_CSC_Submission.tex</v>
      </c>
      <c r="AN96" t="str">
        <v>amsart</v>
      </c>
      <c r="AO96" t="str">
        <v>[10pt]</v>
      </c>
      <c r="AP96">
        <v>0</v>
      </c>
      <c r="AQ96">
        <v>12</v>
      </c>
      <c r="AR96">
        <v>0</v>
      </c>
      <c r="AS96" t="b">
        <v>0</v>
      </c>
      <c r="AT96" t="b">
        <v>0</v>
      </c>
      <c r="AU96">
        <v>0</v>
      </c>
      <c r="AV96">
        <v>2306.0388800000001</v>
      </c>
      <c r="AW96">
        <v>20</v>
      </c>
      <c r="AX96">
        <v>20</v>
      </c>
      <c r="AY96">
        <v>19</v>
      </c>
      <c r="AZ96">
        <v>0</v>
      </c>
      <c r="BA96">
        <v>1</v>
      </c>
    </row>
    <row r="97" spans="1:53" x14ac:dyDescent="0.2">
      <c r="A97" s="1">
        <v>2306.0413199999998</v>
      </c>
      <c r="B97">
        <v>1316</v>
      </c>
      <c r="C97">
        <v>56285</v>
      </c>
      <c r="D97">
        <v>0.98505273999999998</v>
      </c>
      <c r="E97">
        <v>0.97770625</v>
      </c>
      <c r="F97">
        <v>4.650178E-2</v>
      </c>
      <c r="G97">
        <v>1222</v>
      </c>
      <c r="H97">
        <v>0.97929865999999999</v>
      </c>
      <c r="I97">
        <v>0</v>
      </c>
      <c r="J97">
        <v>0</v>
      </c>
      <c r="K97">
        <v>47</v>
      </c>
      <c r="L97">
        <v>0</v>
      </c>
      <c r="M97">
        <v>0</v>
      </c>
      <c r="N97">
        <v>0</v>
      </c>
      <c r="O97">
        <v>0</v>
      </c>
      <c r="P97">
        <v>-781</v>
      </c>
      <c r="Q97">
        <v>154</v>
      </c>
      <c r="R97">
        <v>198</v>
      </c>
      <c r="S97">
        <v>0.99742503999999998</v>
      </c>
      <c r="T97">
        <v>0.99739116000000005</v>
      </c>
      <c r="U97">
        <v>0.99664576999999999</v>
      </c>
      <c r="V97">
        <v>150</v>
      </c>
      <c r="W97">
        <v>0.99745892000000003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2306.0413199999998</v>
      </c>
      <c r="AH97" t="b">
        <v>1</v>
      </c>
      <c r="AI97" t="b">
        <v>1</v>
      </c>
      <c r="AJ97" t="b">
        <v>1</v>
      </c>
      <c r="AK97">
        <v>0</v>
      </c>
      <c r="AL97">
        <v>2306.0413199999998</v>
      </c>
      <c r="AM97">
        <v>2306.0413199999998</v>
      </c>
      <c r="AN97" t="str">
        <v>amsart</v>
      </c>
      <c r="AO97" t="str">
        <v>[11pt,letterpaper]</v>
      </c>
      <c r="AP97">
        <v>0</v>
      </c>
      <c r="AQ97">
        <v>12</v>
      </c>
      <c r="AR97">
        <v>0</v>
      </c>
      <c r="AS97" t="b">
        <v>0</v>
      </c>
      <c r="AT97" t="b">
        <v>0</v>
      </c>
      <c r="AU97">
        <v>0</v>
      </c>
      <c r="AV97">
        <v>2306.0413199999998</v>
      </c>
      <c r="AW97">
        <v>34</v>
      </c>
      <c r="AX97">
        <v>34</v>
      </c>
      <c r="AY97">
        <v>33</v>
      </c>
      <c r="AZ97">
        <v>0</v>
      </c>
      <c r="BA97">
        <v>1</v>
      </c>
    </row>
    <row r="98" spans="1:53" x14ac:dyDescent="0.2">
      <c r="A98" s="1">
        <v>2306.0773100000001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>
        <v>0</v>
      </c>
      <c r="AG98">
        <v>2306.0773100000001</v>
      </c>
      <c r="AH98" t="b">
        <v>1</v>
      </c>
      <c r="AI98" t="b">
        <v>0</v>
      </c>
      <c r="AJ98" t="b">
        <v>1</v>
      </c>
      <c r="AK98">
        <v>0</v>
      </c>
      <c r="AL98">
        <v>2306.0773100000001</v>
      </c>
      <c r="AM98" t="str">
        <v>OrderPresentation.tex</v>
      </c>
      <c r="AN98" t="str">
        <v>amsart</v>
      </c>
      <c r="AO98" t="str">
        <v>[reqno, 11pt, figuresright]</v>
      </c>
      <c r="AP98">
        <v>0</v>
      </c>
      <c r="AQ98">
        <v>12</v>
      </c>
      <c r="AR98">
        <v>12</v>
      </c>
      <c r="AS98" t="b">
        <v>0</v>
      </c>
      <c r="AT98" t="b">
        <v>0</v>
      </c>
      <c r="AU98">
        <v>0</v>
      </c>
      <c r="AV98">
        <v>2306.0773100000001</v>
      </c>
      <c r="AW98">
        <v>26</v>
      </c>
      <c r="AX98" t="str">
        <v/>
      </c>
      <c r="AY98">
        <v>26</v>
      </c>
      <c r="AZ98" t="str">
        <v/>
      </c>
      <c r="BA98" t="str">
        <v/>
      </c>
    </row>
    <row r="99" spans="1:53" x14ac:dyDescent="0.2">
      <c r="A99" s="1">
        <v>2306.00063</v>
      </c>
      <c r="B99">
        <v>910</v>
      </c>
      <c r="C99">
        <v>36407</v>
      </c>
      <c r="D99">
        <v>0.98487252999999997</v>
      </c>
      <c r="E99">
        <v>0.97608724000000002</v>
      </c>
      <c r="F99">
        <v>4.3305740000000002E-2</v>
      </c>
      <c r="G99">
        <v>823</v>
      </c>
      <c r="H99">
        <v>0.97837341</v>
      </c>
      <c r="I99">
        <v>0</v>
      </c>
      <c r="J99">
        <v>1</v>
      </c>
      <c r="K99">
        <v>43</v>
      </c>
      <c r="L99">
        <v>0</v>
      </c>
      <c r="M99">
        <v>0</v>
      </c>
      <c r="N99">
        <v>0</v>
      </c>
      <c r="O99">
        <v>0</v>
      </c>
      <c r="P99">
        <v>-486</v>
      </c>
      <c r="Q99">
        <v>1</v>
      </c>
      <c r="R99">
        <v>3003</v>
      </c>
      <c r="S99">
        <v>0.99998686000000003</v>
      </c>
      <c r="T99">
        <v>0.99997371999999995</v>
      </c>
      <c r="U99">
        <v>0.92108789999999996</v>
      </c>
      <c r="V99">
        <v>1</v>
      </c>
      <c r="W99">
        <v>0.99997371999999995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-1</v>
      </c>
      <c r="AF99">
        <v>0</v>
      </c>
      <c r="AG99">
        <v>2306.00063</v>
      </c>
      <c r="AH99" t="b">
        <v>1</v>
      </c>
      <c r="AI99" t="b">
        <v>1</v>
      </c>
      <c r="AJ99" t="b">
        <v>1</v>
      </c>
      <c r="AK99">
        <v>0</v>
      </c>
      <c r="AL99">
        <v>2306.00063</v>
      </c>
      <c r="AM99">
        <v>2306.00063</v>
      </c>
      <c r="AN99" t="str">
        <v>amsart}%article</v>
      </c>
      <c r="AO99" t="str">
        <v>[11pt,a4paper,reqno]</v>
      </c>
      <c r="AP99">
        <v>0</v>
      </c>
      <c r="AQ99">
        <v>12</v>
      </c>
      <c r="AR99">
        <v>0</v>
      </c>
      <c r="AS99" t="b">
        <v>0</v>
      </c>
      <c r="AT99" t="b">
        <v>0</v>
      </c>
      <c r="AU99">
        <v>0</v>
      </c>
      <c r="AV99">
        <v>2306.00063</v>
      </c>
      <c r="AW99">
        <v>28</v>
      </c>
      <c r="AX99">
        <v>28</v>
      </c>
      <c r="AY99">
        <v>28</v>
      </c>
      <c r="AZ99">
        <v>0</v>
      </c>
      <c r="BA99">
        <v>0</v>
      </c>
    </row>
    <row r="100" spans="1:53" x14ac:dyDescent="0.2">
      <c r="A100" s="1">
        <v>2306.0376799999999</v>
      </c>
      <c r="B100">
        <v>375</v>
      </c>
      <c r="C100">
        <v>54944</v>
      </c>
      <c r="D100">
        <v>0.99511400999999999</v>
      </c>
      <c r="E100">
        <v>0.99407442999999995</v>
      </c>
      <c r="F100">
        <v>0.13180058</v>
      </c>
      <c r="G100">
        <v>361</v>
      </c>
      <c r="H100">
        <v>0.99429564999999998</v>
      </c>
      <c r="I100">
        <v>0</v>
      </c>
      <c r="J100">
        <v>0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-86</v>
      </c>
      <c r="Q100">
        <v>170</v>
      </c>
      <c r="R100">
        <v>12072</v>
      </c>
      <c r="S100">
        <v>0.99821446000000003</v>
      </c>
      <c r="T100">
        <v>0.99731382000000002</v>
      </c>
      <c r="U100">
        <v>0.80924991999999996</v>
      </c>
      <c r="V100">
        <v>58</v>
      </c>
      <c r="W100">
        <v>0.99908353999999999</v>
      </c>
      <c r="X100">
        <v>0</v>
      </c>
      <c r="Y100">
        <v>0</v>
      </c>
      <c r="Z100">
        <v>56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2306.0376799999999</v>
      </c>
      <c r="AH100" t="b">
        <v>1</v>
      </c>
      <c r="AI100" t="b">
        <v>1</v>
      </c>
      <c r="AJ100" t="b">
        <v>1</v>
      </c>
      <c r="AK100">
        <v>0</v>
      </c>
      <c r="AL100">
        <v>2306.0376799999999</v>
      </c>
      <c r="AM100">
        <v>2306.0376799999999</v>
      </c>
      <c r="AN100" t="str">
        <v>amsproc</v>
      </c>
      <c r="AO100" t="str">
        <v>[a4paper,10pt]</v>
      </c>
      <c r="AP100">
        <v>0</v>
      </c>
      <c r="AQ100">
        <v>12</v>
      </c>
      <c r="AR100">
        <v>0</v>
      </c>
      <c r="AS100" t="b">
        <v>0</v>
      </c>
      <c r="AT100" t="b">
        <v>0</v>
      </c>
      <c r="AU100">
        <v>0</v>
      </c>
      <c r="AV100">
        <v>2306.0376799999999</v>
      </c>
      <c r="AW100">
        <v>27</v>
      </c>
      <c r="AX100">
        <v>27</v>
      </c>
      <c r="AY100">
        <v>27</v>
      </c>
      <c r="AZ100">
        <v>0</v>
      </c>
      <c r="BA100">
        <v>0</v>
      </c>
    </row>
    <row r="101" spans="1:53" x14ac:dyDescent="0.2">
      <c r="A101" s="1">
        <v>2306.0000500000001</v>
      </c>
      <c r="B101">
        <v>86</v>
      </c>
      <c r="C101">
        <v>15560</v>
      </c>
      <c r="D101">
        <v>0.99789463</v>
      </c>
      <c r="E101">
        <v>0.99578946999999995</v>
      </c>
      <c r="F101">
        <v>0.23818849</v>
      </c>
      <c r="G101">
        <v>2</v>
      </c>
      <c r="H101">
        <v>0.99990208000000003</v>
      </c>
      <c r="I101">
        <v>0</v>
      </c>
      <c r="J101">
        <v>0</v>
      </c>
      <c r="K101">
        <v>42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87</v>
      </c>
      <c r="R101">
        <v>15521</v>
      </c>
      <c r="S101">
        <v>0.99787020000000004</v>
      </c>
      <c r="T101">
        <v>0.99574072000000002</v>
      </c>
      <c r="U101">
        <v>0.24013512000000001</v>
      </c>
      <c r="V101">
        <v>3</v>
      </c>
      <c r="W101">
        <v>0.99985312999999998</v>
      </c>
      <c r="X101">
        <v>0</v>
      </c>
      <c r="Y101">
        <v>0</v>
      </c>
      <c r="Z101">
        <v>42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2306.0000500000001</v>
      </c>
      <c r="AH101" t="b">
        <v>1</v>
      </c>
      <c r="AI101" t="b">
        <v>1</v>
      </c>
      <c r="AJ101" t="b">
        <v>1</v>
      </c>
      <c r="AK101">
        <v>0</v>
      </c>
      <c r="AL101">
        <v>2306.0000500000001</v>
      </c>
      <c r="AM101" t="str">
        <v>acl2023.tex</v>
      </c>
      <c r="AN101" t="str">
        <v>article</v>
      </c>
      <c r="AO101" t="str">
        <v>[11pt]</v>
      </c>
      <c r="AP101">
        <v>0</v>
      </c>
      <c r="AQ101">
        <v>0</v>
      </c>
      <c r="AR101">
        <v>0</v>
      </c>
      <c r="AS101" t="b">
        <v>0</v>
      </c>
      <c r="AT101" t="b">
        <v>0</v>
      </c>
      <c r="AU101">
        <v>0</v>
      </c>
      <c r="AV101">
        <v>2306.0000500000001</v>
      </c>
      <c r="AW101">
        <v>6</v>
      </c>
      <c r="AX101">
        <v>7</v>
      </c>
      <c r="AY101">
        <v>6</v>
      </c>
      <c r="AZ101">
        <v>1</v>
      </c>
      <c r="BA101">
        <v>1</v>
      </c>
    </row>
    <row r="102" spans="1:53" x14ac:dyDescent="0.2">
      <c r="A102" s="1">
        <v>2306.0000599999998</v>
      </c>
      <c r="B102">
        <v>5220</v>
      </c>
      <c r="C102">
        <v>48922</v>
      </c>
      <c r="D102">
        <v>0.95032417000000002</v>
      </c>
      <c r="E102">
        <v>0.90467668999999995</v>
      </c>
      <c r="F102">
        <v>0.10662698</v>
      </c>
      <c r="G102">
        <v>1315</v>
      </c>
      <c r="H102">
        <v>0.97598655999999995</v>
      </c>
      <c r="I102">
        <v>5</v>
      </c>
      <c r="J102">
        <v>4</v>
      </c>
      <c r="K102">
        <v>1947</v>
      </c>
      <c r="L102">
        <v>0</v>
      </c>
      <c r="M102">
        <v>0</v>
      </c>
      <c r="N102">
        <v>1</v>
      </c>
      <c r="O102">
        <v>1</v>
      </c>
      <c r="P102">
        <v>12</v>
      </c>
      <c r="Q102">
        <v>5216</v>
      </c>
      <c r="R102">
        <v>48922</v>
      </c>
      <c r="S102">
        <v>0.95039722000000004</v>
      </c>
      <c r="T102">
        <v>0.90474973000000003</v>
      </c>
      <c r="U102">
        <v>0.10662698</v>
      </c>
      <c r="V102">
        <v>1311</v>
      </c>
      <c r="W102">
        <v>0.97605960000000003</v>
      </c>
      <c r="X102">
        <v>5</v>
      </c>
      <c r="Y102">
        <v>4</v>
      </c>
      <c r="Z102">
        <v>1947</v>
      </c>
      <c r="AA102">
        <v>0</v>
      </c>
      <c r="AB102">
        <v>0</v>
      </c>
      <c r="AC102">
        <v>1</v>
      </c>
      <c r="AD102">
        <v>1</v>
      </c>
      <c r="AE102">
        <v>12</v>
      </c>
      <c r="AF102">
        <v>0</v>
      </c>
      <c r="AG102">
        <v>2306.0000599999998</v>
      </c>
      <c r="AH102" t="b">
        <v>1</v>
      </c>
      <c r="AI102" t="b">
        <v>1</v>
      </c>
      <c r="AJ102" t="b">
        <v>1</v>
      </c>
      <c r="AK102">
        <v>0</v>
      </c>
      <c r="AL102">
        <v>2306.0000599999998</v>
      </c>
      <c r="AM102" t="str">
        <v>neurips_arxiv.tex</v>
      </c>
      <c r="AN102" t="str">
        <v>article</v>
      </c>
      <c r="AO102">
        <v>0</v>
      </c>
      <c r="AP102">
        <v>0</v>
      </c>
      <c r="AQ102">
        <v>0</v>
      </c>
      <c r="AR102">
        <v>0</v>
      </c>
      <c r="AS102" t="b">
        <v>0</v>
      </c>
      <c r="AT102" t="b">
        <v>0</v>
      </c>
      <c r="AU102">
        <v>0</v>
      </c>
      <c r="AV102">
        <v>2306.0000599999998</v>
      </c>
      <c r="AW102">
        <v>19</v>
      </c>
      <c r="AX102">
        <v>20</v>
      </c>
      <c r="AY102">
        <v>19</v>
      </c>
      <c r="AZ102">
        <v>1</v>
      </c>
      <c r="BA102">
        <v>1</v>
      </c>
    </row>
    <row r="103" spans="1:53" x14ac:dyDescent="0.2">
      <c r="A103" s="1">
        <v>2306.0000700000001</v>
      </c>
      <c r="B103">
        <v>16</v>
      </c>
      <c r="C103">
        <v>152</v>
      </c>
      <c r="D103">
        <v>0.99976491000000001</v>
      </c>
      <c r="E103">
        <v>0.99952980999999996</v>
      </c>
      <c r="F103">
        <v>0.99553322</v>
      </c>
      <c r="G103">
        <v>0</v>
      </c>
      <c r="H103">
        <v>1</v>
      </c>
      <c r="I103">
        <v>0</v>
      </c>
      <c r="J103">
        <v>0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19</v>
      </c>
      <c r="R103">
        <v>7302</v>
      </c>
      <c r="S103">
        <v>0.99969143999999999</v>
      </c>
      <c r="T103">
        <v>0.99944164999999996</v>
      </c>
      <c r="U103">
        <v>0.78541832</v>
      </c>
      <c r="V103">
        <v>3</v>
      </c>
      <c r="W103">
        <v>0.99991184</v>
      </c>
      <c r="X103">
        <v>0</v>
      </c>
      <c r="Y103">
        <v>0</v>
      </c>
      <c r="Z103">
        <v>8</v>
      </c>
      <c r="AA103">
        <v>0</v>
      </c>
      <c r="AB103">
        <v>0</v>
      </c>
      <c r="AC103">
        <v>0</v>
      </c>
      <c r="AD103">
        <v>0</v>
      </c>
      <c r="AE103">
        <v>-1</v>
      </c>
      <c r="AF103">
        <v>0</v>
      </c>
      <c r="AG103">
        <v>2306.0000700000001</v>
      </c>
      <c r="AH103" t="b">
        <v>1</v>
      </c>
      <c r="AI103" t="b">
        <v>1</v>
      </c>
      <c r="AJ103" t="b">
        <v>1</v>
      </c>
      <c r="AK103">
        <v>0</v>
      </c>
      <c r="AL103">
        <v>2306.0000700000001</v>
      </c>
      <c r="AM103" t="str">
        <v>template.tex</v>
      </c>
      <c r="AN103" t="str">
        <v>article</v>
      </c>
      <c r="AO103">
        <v>0</v>
      </c>
      <c r="AP103">
        <v>0</v>
      </c>
      <c r="AQ103">
        <v>0</v>
      </c>
      <c r="AR103">
        <v>0</v>
      </c>
      <c r="AS103" t="b">
        <v>0</v>
      </c>
      <c r="AT103" t="b">
        <v>0</v>
      </c>
      <c r="AU103">
        <v>0</v>
      </c>
      <c r="AV103">
        <v>2306.0000700000001</v>
      </c>
      <c r="AW103">
        <v>11</v>
      </c>
      <c r="AX103">
        <v>11</v>
      </c>
      <c r="AY103">
        <v>11</v>
      </c>
      <c r="AZ103">
        <v>0</v>
      </c>
      <c r="BA103">
        <v>0</v>
      </c>
    </row>
    <row r="104" spans="1:53" x14ac:dyDescent="0.2">
      <c r="A104" s="1">
        <v>2306.0000799999998</v>
      </c>
      <c r="B104">
        <v>18834</v>
      </c>
      <c r="C104">
        <v>35165</v>
      </c>
      <c r="D104">
        <v>0.68535816000000005</v>
      </c>
      <c r="E104">
        <v>0.49244078000000002</v>
      </c>
      <c r="F104">
        <v>5.2335140000000002E-2</v>
      </c>
      <c r="G104">
        <v>13949</v>
      </c>
      <c r="H104">
        <v>0.62408710000000001</v>
      </c>
      <c r="I104">
        <v>11</v>
      </c>
      <c r="J104">
        <v>7</v>
      </c>
      <c r="K104">
        <v>2424</v>
      </c>
      <c r="L104">
        <v>0</v>
      </c>
      <c r="M104">
        <v>0</v>
      </c>
      <c r="N104">
        <v>0</v>
      </c>
      <c r="O104">
        <v>0</v>
      </c>
      <c r="P104">
        <v>-10192</v>
      </c>
      <c r="Q104">
        <v>3457</v>
      </c>
      <c r="R104">
        <v>29080</v>
      </c>
      <c r="S104">
        <v>0.95289299000000005</v>
      </c>
      <c r="T104">
        <v>0.90683698000000001</v>
      </c>
      <c r="U104">
        <v>0.21632037000000001</v>
      </c>
      <c r="V104">
        <v>461</v>
      </c>
      <c r="W104">
        <v>0.98757647000000004</v>
      </c>
      <c r="X104">
        <v>1</v>
      </c>
      <c r="Y104">
        <v>1</v>
      </c>
      <c r="Z104">
        <v>1497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2306.0000799999998</v>
      </c>
      <c r="AH104" t="b">
        <v>1</v>
      </c>
      <c r="AI104" t="b">
        <v>1</v>
      </c>
      <c r="AJ104" t="b">
        <v>1</v>
      </c>
      <c r="AK104">
        <v>0</v>
      </c>
      <c r="AL104">
        <v>2306.0000799999998</v>
      </c>
      <c r="AM104" t="str">
        <v>brainformer.tex</v>
      </c>
      <c r="AN104" t="str">
        <v>article</v>
      </c>
      <c r="AO104" t="str">
        <v>[nohyperref]</v>
      </c>
      <c r="AP104">
        <v>0</v>
      </c>
      <c r="AQ104">
        <v>12</v>
      </c>
      <c r="AR104">
        <v>0</v>
      </c>
      <c r="AS104" t="b">
        <v>0</v>
      </c>
      <c r="AT104" t="b">
        <v>0</v>
      </c>
      <c r="AU104">
        <v>0</v>
      </c>
      <c r="AV104">
        <v>2306.0000799999998</v>
      </c>
      <c r="AW104">
        <v>12</v>
      </c>
      <c r="AX104">
        <v>12</v>
      </c>
      <c r="AY104">
        <v>10</v>
      </c>
      <c r="AZ104">
        <v>0</v>
      </c>
      <c r="BA104">
        <v>1</v>
      </c>
    </row>
    <row r="105" spans="1:53" x14ac:dyDescent="0.2">
      <c r="A105" s="1">
        <v>2306.0001000000002</v>
      </c>
      <c r="B105">
        <v>152</v>
      </c>
      <c r="C105">
        <v>152</v>
      </c>
      <c r="D105">
        <v>0.99451836999999998</v>
      </c>
      <c r="E105">
        <v>0.99451836999999998</v>
      </c>
      <c r="F105">
        <v>0.99451836999999998</v>
      </c>
      <c r="G105">
        <v>152</v>
      </c>
      <c r="H105">
        <v>0.99451836999999998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2293</v>
      </c>
      <c r="R105">
        <v>24502</v>
      </c>
      <c r="S105">
        <v>0.95436432999999998</v>
      </c>
      <c r="T105">
        <v>0.91731574000000005</v>
      </c>
      <c r="U105">
        <v>0.11647195</v>
      </c>
      <c r="V105">
        <v>597</v>
      </c>
      <c r="W105">
        <v>0.97847251999999996</v>
      </c>
      <c r="X105">
        <v>0</v>
      </c>
      <c r="Y105">
        <v>0</v>
      </c>
      <c r="Z105">
        <v>848</v>
      </c>
      <c r="AA105">
        <v>0</v>
      </c>
      <c r="AB105">
        <v>0</v>
      </c>
      <c r="AC105">
        <v>1</v>
      </c>
      <c r="AD105">
        <v>1</v>
      </c>
      <c r="AE105">
        <v>3</v>
      </c>
      <c r="AF105">
        <v>0</v>
      </c>
      <c r="AG105">
        <v>2306.0001000000002</v>
      </c>
      <c r="AH105" t="b">
        <v>1</v>
      </c>
      <c r="AI105" t="b">
        <v>1</v>
      </c>
      <c r="AJ105" t="b">
        <v>1</v>
      </c>
      <c r="AK105">
        <v>0</v>
      </c>
      <c r="AL105">
        <v>2306.0001000000002</v>
      </c>
      <c r="AM105" t="str">
        <v>main.tex</v>
      </c>
      <c r="AN105" t="str">
        <v>article</v>
      </c>
      <c r="AO105" t="str">
        <v>[10pt,twocolumn,letterpaper]</v>
      </c>
      <c r="AP105">
        <v>0</v>
      </c>
      <c r="AQ105">
        <v>0</v>
      </c>
      <c r="AR105">
        <v>0</v>
      </c>
      <c r="AS105" t="b">
        <v>0</v>
      </c>
      <c r="AT105" t="b">
        <v>0</v>
      </c>
      <c r="AU105">
        <v>0</v>
      </c>
      <c r="AV105">
        <v>2306.0001000000002</v>
      </c>
      <c r="AW105">
        <v>9</v>
      </c>
      <c r="AX105">
        <v>10</v>
      </c>
      <c r="AY105">
        <v>10</v>
      </c>
      <c r="AZ105">
        <v>1</v>
      </c>
      <c r="BA105">
        <v>0</v>
      </c>
    </row>
    <row r="106" spans="1:53" x14ac:dyDescent="0.2">
      <c r="A106" s="1">
        <v>2306.0001299999999</v>
      </c>
      <c r="B106">
        <v>246</v>
      </c>
      <c r="C106">
        <v>20100</v>
      </c>
      <c r="D106">
        <v>0.99499515999999999</v>
      </c>
      <c r="E106">
        <v>0.99007224000000005</v>
      </c>
      <c r="F106">
        <v>0.18882925</v>
      </c>
      <c r="G106">
        <v>8</v>
      </c>
      <c r="H106">
        <v>0.99967715000000001</v>
      </c>
      <c r="I106">
        <v>0</v>
      </c>
      <c r="J106">
        <v>0</v>
      </c>
      <c r="K106">
        <v>119</v>
      </c>
      <c r="L106">
        <v>0</v>
      </c>
      <c r="M106">
        <v>0</v>
      </c>
      <c r="N106">
        <v>0</v>
      </c>
      <c r="O106">
        <v>0</v>
      </c>
      <c r="P106">
        <v>6</v>
      </c>
      <c r="Q106">
        <v>298</v>
      </c>
      <c r="R106">
        <v>20157</v>
      </c>
      <c r="S106">
        <v>0.99395210000000001</v>
      </c>
      <c r="T106">
        <v>0.98799886999999997</v>
      </c>
      <c r="U106">
        <v>0.18823245</v>
      </c>
      <c r="V106">
        <v>60</v>
      </c>
      <c r="W106">
        <v>0.99758367000000003</v>
      </c>
      <c r="X106">
        <v>0</v>
      </c>
      <c r="Y106">
        <v>0</v>
      </c>
      <c r="Z106">
        <v>119</v>
      </c>
      <c r="AA106">
        <v>0</v>
      </c>
      <c r="AB106">
        <v>0</v>
      </c>
      <c r="AC106">
        <v>0</v>
      </c>
      <c r="AD106">
        <v>0</v>
      </c>
      <c r="AE106">
        <v>58</v>
      </c>
      <c r="AF106">
        <v>0</v>
      </c>
      <c r="AG106">
        <v>2306.0001299999999</v>
      </c>
      <c r="AH106" t="b">
        <v>1</v>
      </c>
      <c r="AI106" t="b">
        <v>1</v>
      </c>
      <c r="AJ106" t="b">
        <v>1</v>
      </c>
      <c r="AK106">
        <v>0</v>
      </c>
      <c r="AL106">
        <v>2306.0001299999999</v>
      </c>
      <c r="AM106" t="str">
        <v>paper.tex</v>
      </c>
      <c r="AN106" t="str">
        <v>article</v>
      </c>
      <c r="AO106">
        <v>0</v>
      </c>
      <c r="AP106">
        <v>0</v>
      </c>
      <c r="AQ106">
        <v>0</v>
      </c>
      <c r="AR106">
        <v>0</v>
      </c>
      <c r="AS106" t="b">
        <v>0</v>
      </c>
      <c r="AT106" t="b">
        <v>0</v>
      </c>
      <c r="AU106">
        <v>0</v>
      </c>
      <c r="AV106">
        <v>2306.0001299999999</v>
      </c>
      <c r="AW106">
        <v>11</v>
      </c>
      <c r="AX106">
        <v>11</v>
      </c>
      <c r="AY106">
        <v>11</v>
      </c>
      <c r="AZ106">
        <v>0</v>
      </c>
      <c r="BA106">
        <v>0</v>
      </c>
    </row>
    <row r="107" spans="1:53" x14ac:dyDescent="0.2">
      <c r="A107" s="1">
        <v>2306.0001900000002</v>
      </c>
      <c r="B107">
        <v>525</v>
      </c>
      <c r="C107">
        <v>525</v>
      </c>
      <c r="D107">
        <v>0.99241460999999997</v>
      </c>
      <c r="E107">
        <v>0.99241460999999997</v>
      </c>
      <c r="F107">
        <v>0.99241460999999997</v>
      </c>
      <c r="G107">
        <v>525</v>
      </c>
      <c r="H107">
        <v>0.99241460999999997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300</v>
      </c>
      <c r="R107">
        <v>10224</v>
      </c>
      <c r="S107">
        <v>0.99607005000000004</v>
      </c>
      <c r="T107">
        <v>0.99566549000000004</v>
      </c>
      <c r="U107">
        <v>0.85227995000000001</v>
      </c>
      <c r="V107">
        <v>244</v>
      </c>
      <c r="W107">
        <v>0.99647459999999999</v>
      </c>
      <c r="X107">
        <v>0</v>
      </c>
      <c r="Y107">
        <v>0</v>
      </c>
      <c r="Z107">
        <v>28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2306.0001900000002</v>
      </c>
      <c r="AH107" t="b">
        <v>1</v>
      </c>
      <c r="AI107" t="b">
        <v>1</v>
      </c>
      <c r="AJ107" t="b">
        <v>1</v>
      </c>
      <c r="AK107">
        <v>0</v>
      </c>
      <c r="AL107">
        <v>2306.0001900000002</v>
      </c>
      <c r="AM107" t="str">
        <v>global_structure.tex</v>
      </c>
      <c r="AN107" t="str">
        <v>article</v>
      </c>
      <c r="AO107" t="str">
        <v>[11pt,notitlepage,a4paper]</v>
      </c>
      <c r="AP107">
        <v>12</v>
      </c>
      <c r="AQ107">
        <v>12</v>
      </c>
      <c r="AR107">
        <v>12</v>
      </c>
      <c r="AS107" t="b">
        <v>0</v>
      </c>
      <c r="AT107" t="b">
        <v>0</v>
      </c>
      <c r="AU107">
        <v>0</v>
      </c>
      <c r="AV107">
        <v>2306.0001900000002</v>
      </c>
      <c r="AW107">
        <v>36</v>
      </c>
      <c r="AX107">
        <v>36</v>
      </c>
      <c r="AY107">
        <v>36</v>
      </c>
      <c r="AZ107">
        <v>0</v>
      </c>
      <c r="BA107">
        <v>0</v>
      </c>
    </row>
    <row r="108" spans="1:53" x14ac:dyDescent="0.2">
      <c r="A108" s="1">
        <v>2306.0002899999999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>
        <v>0</v>
      </c>
      <c r="AG108">
        <v>2306.0002899999999</v>
      </c>
      <c r="AH108" t="b">
        <v>1</v>
      </c>
      <c r="AI108" t="b">
        <v>0</v>
      </c>
      <c r="AJ108" t="b">
        <v>1</v>
      </c>
      <c r="AK108">
        <v>0</v>
      </c>
      <c r="AL108">
        <v>2306.0002899999999</v>
      </c>
      <c r="AM108" t="str">
        <v>templateArxiv.tex</v>
      </c>
      <c r="AN108" t="str">
        <v>article</v>
      </c>
      <c r="AO108">
        <v>0</v>
      </c>
      <c r="AP108">
        <v>12</v>
      </c>
      <c r="AQ108">
        <v>12</v>
      </c>
      <c r="AR108">
        <v>12</v>
      </c>
      <c r="AS108" t="b">
        <v>0</v>
      </c>
      <c r="AT108" t="b">
        <v>0</v>
      </c>
      <c r="AU108">
        <v>0</v>
      </c>
      <c r="AV108">
        <v>2306.0002899999999</v>
      </c>
      <c r="AW108">
        <v>12</v>
      </c>
      <c r="AX108" t="str">
        <v/>
      </c>
      <c r="AY108">
        <v>12</v>
      </c>
      <c r="AZ108" t="str">
        <v/>
      </c>
      <c r="BA108" t="str">
        <v/>
      </c>
    </row>
    <row r="109" spans="1:53" x14ac:dyDescent="0.2">
      <c r="A109" s="1">
        <v>2306.0003200000001</v>
      </c>
      <c r="B109">
        <v>22</v>
      </c>
      <c r="C109">
        <v>13135</v>
      </c>
      <c r="D109">
        <v>0.99940598000000003</v>
      </c>
      <c r="E109">
        <v>0.99903198999999998</v>
      </c>
      <c r="F109">
        <v>0.42205305999999998</v>
      </c>
      <c r="G109">
        <v>6</v>
      </c>
      <c r="H109">
        <v>0.99973599999999996</v>
      </c>
      <c r="I109">
        <v>0</v>
      </c>
      <c r="J109">
        <v>0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20</v>
      </c>
      <c r="R109">
        <v>13135</v>
      </c>
      <c r="S109">
        <v>0.99944997999999996</v>
      </c>
      <c r="T109">
        <v>0.99911998999999996</v>
      </c>
      <c r="U109">
        <v>0.42205305999999998</v>
      </c>
      <c r="V109">
        <v>6</v>
      </c>
      <c r="W109">
        <v>0.99973599999999996</v>
      </c>
      <c r="X109">
        <v>0</v>
      </c>
      <c r="Y109">
        <v>0</v>
      </c>
      <c r="Z109">
        <v>7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2306.0003200000001</v>
      </c>
      <c r="AH109" t="b">
        <v>1</v>
      </c>
      <c r="AI109" t="b">
        <v>1</v>
      </c>
      <c r="AJ109" t="b">
        <v>1</v>
      </c>
      <c r="AK109">
        <v>0</v>
      </c>
      <c r="AL109">
        <v>2306.0003200000001</v>
      </c>
      <c r="AM109" t="str">
        <v>paper.tex</v>
      </c>
      <c r="AN109" t="str">
        <v>article</v>
      </c>
      <c r="AO109">
        <v>0</v>
      </c>
      <c r="AP109">
        <v>12</v>
      </c>
      <c r="AQ109">
        <v>12</v>
      </c>
      <c r="AR109">
        <v>12</v>
      </c>
      <c r="AS109" t="b">
        <v>0</v>
      </c>
      <c r="AT109" t="b">
        <v>0</v>
      </c>
      <c r="AU109">
        <v>0</v>
      </c>
      <c r="AV109">
        <v>2306.0003200000001</v>
      </c>
      <c r="AW109">
        <v>6</v>
      </c>
      <c r="AX109">
        <v>6</v>
      </c>
      <c r="AY109">
        <v>6</v>
      </c>
      <c r="AZ109">
        <v>0</v>
      </c>
      <c r="BA109">
        <v>0</v>
      </c>
    </row>
    <row r="110" spans="1:53" x14ac:dyDescent="0.2">
      <c r="A110" s="1">
        <v>2306.0003299999998</v>
      </c>
      <c r="B110">
        <v>22</v>
      </c>
      <c r="C110">
        <v>22</v>
      </c>
      <c r="D110">
        <v>0.99896479999999999</v>
      </c>
      <c r="E110">
        <v>0.99896479999999999</v>
      </c>
      <c r="F110">
        <v>0.99896479999999999</v>
      </c>
      <c r="G110">
        <v>22</v>
      </c>
      <c r="H110">
        <v>0.99896479999999999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</v>
      </c>
      <c r="R110">
        <v>22</v>
      </c>
      <c r="S110">
        <v>0.99896479999999999</v>
      </c>
      <c r="T110">
        <v>0.99896479999999999</v>
      </c>
      <c r="U110">
        <v>0.99896479999999999</v>
      </c>
      <c r="V110">
        <v>22</v>
      </c>
      <c r="W110">
        <v>0.99896479999999999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2306.0003299999998</v>
      </c>
      <c r="AH110" t="b">
        <v>1</v>
      </c>
      <c r="AI110" t="b">
        <v>1</v>
      </c>
      <c r="AJ110" t="b">
        <v>1</v>
      </c>
      <c r="AK110">
        <v>0</v>
      </c>
      <c r="AL110">
        <v>2306.0003299999998</v>
      </c>
      <c r="AM110">
        <v>2306.0003299999998</v>
      </c>
      <c r="AN110" t="str">
        <v>article</v>
      </c>
      <c r="AO110" t="str">
        <v>[11pt,twoside]</v>
      </c>
      <c r="AP110">
        <v>0</v>
      </c>
      <c r="AQ110">
        <v>0</v>
      </c>
      <c r="AR110">
        <v>0</v>
      </c>
      <c r="AS110" t="b">
        <v>0</v>
      </c>
      <c r="AT110" t="b">
        <v>0</v>
      </c>
      <c r="AU110">
        <v>0</v>
      </c>
      <c r="AV110">
        <v>2306.0003299999998</v>
      </c>
      <c r="AW110">
        <v>10</v>
      </c>
      <c r="AX110">
        <v>10</v>
      </c>
      <c r="AY110">
        <v>10</v>
      </c>
      <c r="AZ110">
        <v>0</v>
      </c>
      <c r="BA110">
        <v>0</v>
      </c>
    </row>
    <row r="111" spans="1:53" x14ac:dyDescent="0.2">
      <c r="A111" s="1">
        <v>2306.00036</v>
      </c>
      <c r="B111">
        <v>16842</v>
      </c>
      <c r="C111">
        <v>56697</v>
      </c>
      <c r="D111">
        <v>0.83762829000000005</v>
      </c>
      <c r="E111">
        <v>0.72122816999999995</v>
      </c>
      <c r="F111">
        <v>6.154101E-2</v>
      </c>
      <c r="G111">
        <v>13935</v>
      </c>
      <c r="H111">
        <v>0.76934535999999998</v>
      </c>
      <c r="I111">
        <v>6</v>
      </c>
      <c r="J111">
        <v>8</v>
      </c>
      <c r="K111">
        <v>1439</v>
      </c>
      <c r="L111">
        <v>0</v>
      </c>
      <c r="M111">
        <v>0</v>
      </c>
      <c r="N111">
        <v>1</v>
      </c>
      <c r="O111">
        <v>1</v>
      </c>
      <c r="P111">
        <v>-9265</v>
      </c>
      <c r="Q111">
        <v>8955</v>
      </c>
      <c r="R111">
        <v>56437</v>
      </c>
      <c r="S111">
        <v>0.92037128999999995</v>
      </c>
      <c r="T111">
        <v>0.85177522000000006</v>
      </c>
      <c r="U111">
        <v>6.584458E-2</v>
      </c>
      <c r="V111">
        <v>5577</v>
      </c>
      <c r="W111">
        <v>0.90768848999999996</v>
      </c>
      <c r="X111">
        <v>8</v>
      </c>
      <c r="Y111">
        <v>6</v>
      </c>
      <c r="Z111">
        <v>1676</v>
      </c>
      <c r="AA111">
        <v>0</v>
      </c>
      <c r="AB111">
        <v>0</v>
      </c>
      <c r="AC111">
        <v>1</v>
      </c>
      <c r="AD111">
        <v>1</v>
      </c>
      <c r="AE111">
        <v>-170</v>
      </c>
      <c r="AF111">
        <v>0</v>
      </c>
      <c r="AG111">
        <v>2306.00036</v>
      </c>
      <c r="AH111" t="b">
        <v>1</v>
      </c>
      <c r="AI111" t="b">
        <v>1</v>
      </c>
      <c r="AJ111" t="b">
        <v>1</v>
      </c>
      <c r="AK111">
        <v>0</v>
      </c>
      <c r="AL111">
        <v>2306.00036</v>
      </c>
      <c r="AM111" t="str">
        <v>icml2023.tex</v>
      </c>
      <c r="AN111" t="str">
        <v>article</v>
      </c>
      <c r="AO111" t="str">
        <v>[nohyperref]</v>
      </c>
      <c r="AP111">
        <v>0</v>
      </c>
      <c r="AQ111">
        <v>12</v>
      </c>
      <c r="AR111">
        <v>0</v>
      </c>
      <c r="AS111" t="b">
        <v>0</v>
      </c>
      <c r="AT111" t="b">
        <v>0</v>
      </c>
      <c r="AU111">
        <v>0</v>
      </c>
      <c r="AV111">
        <v>2306.00036</v>
      </c>
      <c r="AW111">
        <v>22</v>
      </c>
      <c r="AX111">
        <v>22</v>
      </c>
      <c r="AY111">
        <v>20</v>
      </c>
      <c r="AZ111">
        <v>0</v>
      </c>
      <c r="BA111">
        <v>1</v>
      </c>
    </row>
    <row r="112" spans="1:53" x14ac:dyDescent="0.2">
      <c r="A112" s="1">
        <v>2306.00038</v>
      </c>
      <c r="B112">
        <v>3628</v>
      </c>
      <c r="C112">
        <v>41414</v>
      </c>
      <c r="D112">
        <v>0.96557347000000004</v>
      </c>
      <c r="E112">
        <v>0.93356771000000005</v>
      </c>
      <c r="F112">
        <v>0.24166850000000001</v>
      </c>
      <c r="G112">
        <v>538</v>
      </c>
      <c r="H112">
        <v>0.99014869000000005</v>
      </c>
      <c r="I112">
        <v>1</v>
      </c>
      <c r="J112">
        <v>1</v>
      </c>
      <c r="K112">
        <v>1544</v>
      </c>
      <c r="L112">
        <v>0</v>
      </c>
      <c r="M112">
        <v>0</v>
      </c>
      <c r="N112">
        <v>1</v>
      </c>
      <c r="O112">
        <v>1</v>
      </c>
      <c r="P112">
        <v>-64</v>
      </c>
      <c r="Q112">
        <v>3654</v>
      </c>
      <c r="R112">
        <v>47005</v>
      </c>
      <c r="S112">
        <v>0.96532585999999998</v>
      </c>
      <c r="T112">
        <v>0.93309162999999995</v>
      </c>
      <c r="U112">
        <v>0.13929173</v>
      </c>
      <c r="V112">
        <v>568</v>
      </c>
      <c r="W112">
        <v>0.98959936000000004</v>
      </c>
      <c r="X112">
        <v>1</v>
      </c>
      <c r="Y112">
        <v>1</v>
      </c>
      <c r="Z112">
        <v>1542</v>
      </c>
      <c r="AA112">
        <v>0</v>
      </c>
      <c r="AB112">
        <v>0</v>
      </c>
      <c r="AC112">
        <v>1</v>
      </c>
      <c r="AD112">
        <v>1</v>
      </c>
      <c r="AE112">
        <v>-36</v>
      </c>
      <c r="AF112">
        <v>0</v>
      </c>
      <c r="AG112">
        <v>2306.00038</v>
      </c>
      <c r="AH112" t="b">
        <v>1</v>
      </c>
      <c r="AI112" t="b">
        <v>1</v>
      </c>
      <c r="AJ112" t="b">
        <v>1</v>
      </c>
      <c r="AK112">
        <v>0</v>
      </c>
      <c r="AL112">
        <v>2306.00038</v>
      </c>
      <c r="AM112" t="str">
        <v>fedbot.tex</v>
      </c>
      <c r="AN112" t="str">
        <v>article</v>
      </c>
      <c r="AO112">
        <v>0</v>
      </c>
      <c r="AP112">
        <v>0</v>
      </c>
      <c r="AQ112">
        <v>0</v>
      </c>
      <c r="AR112">
        <v>0</v>
      </c>
      <c r="AS112" t="b">
        <v>0</v>
      </c>
      <c r="AT112" t="b">
        <v>0</v>
      </c>
      <c r="AU112">
        <v>0</v>
      </c>
      <c r="AV112">
        <v>2306.00038</v>
      </c>
      <c r="AW112">
        <v>17</v>
      </c>
      <c r="AX112">
        <v>18</v>
      </c>
      <c r="AY112">
        <v>17</v>
      </c>
      <c r="AZ112">
        <v>1</v>
      </c>
      <c r="BA112">
        <v>1</v>
      </c>
    </row>
    <row r="113" spans="1:53" x14ac:dyDescent="0.2">
      <c r="A113" s="1">
        <v>2306.00045</v>
      </c>
      <c r="B113">
        <v>13346</v>
      </c>
      <c r="C113">
        <v>35123</v>
      </c>
      <c r="D113">
        <v>0.79445761000000004</v>
      </c>
      <c r="E113">
        <v>0.64847494999999999</v>
      </c>
      <c r="F113">
        <v>7.4882790000000005E-2</v>
      </c>
      <c r="G113">
        <v>9190</v>
      </c>
      <c r="H113">
        <v>0.75794132000000003</v>
      </c>
      <c r="I113">
        <v>4</v>
      </c>
      <c r="J113">
        <v>5</v>
      </c>
      <c r="K113">
        <v>2069</v>
      </c>
      <c r="L113">
        <v>0</v>
      </c>
      <c r="M113">
        <v>0</v>
      </c>
      <c r="N113">
        <v>1</v>
      </c>
      <c r="O113">
        <v>1</v>
      </c>
      <c r="P113">
        <v>-7586</v>
      </c>
      <c r="Q113">
        <v>7150</v>
      </c>
      <c r="R113">
        <v>34392</v>
      </c>
      <c r="S113">
        <v>0.89903712999999996</v>
      </c>
      <c r="T113">
        <v>0.8116736</v>
      </c>
      <c r="U113">
        <v>9.4136860000000003E-2</v>
      </c>
      <c r="V113">
        <v>1403</v>
      </c>
      <c r="W113">
        <v>0.96304588000000002</v>
      </c>
      <c r="X113">
        <v>5</v>
      </c>
      <c r="Y113">
        <v>2</v>
      </c>
      <c r="Z113">
        <v>2868</v>
      </c>
      <c r="AA113">
        <v>0</v>
      </c>
      <c r="AB113">
        <v>0</v>
      </c>
      <c r="AC113">
        <v>1</v>
      </c>
      <c r="AD113">
        <v>1</v>
      </c>
      <c r="AE113">
        <v>-13</v>
      </c>
      <c r="AF113">
        <v>0</v>
      </c>
      <c r="AG113">
        <v>2306.00045</v>
      </c>
      <c r="AH113" t="b">
        <v>1</v>
      </c>
      <c r="AI113" t="b">
        <v>1</v>
      </c>
      <c r="AJ113" t="b">
        <v>1</v>
      </c>
      <c r="AK113">
        <v>0</v>
      </c>
      <c r="AL113">
        <v>2306.00045</v>
      </c>
      <c r="AM113" t="str">
        <v>main.tex</v>
      </c>
      <c r="AN113" t="str">
        <v>article</v>
      </c>
      <c r="AO113" t="str">
        <v>[nohyperref]</v>
      </c>
      <c r="AP113">
        <v>0</v>
      </c>
      <c r="AQ113">
        <v>12</v>
      </c>
      <c r="AR113">
        <v>0</v>
      </c>
      <c r="AS113" t="b">
        <v>0</v>
      </c>
      <c r="AT113" t="b">
        <v>0</v>
      </c>
      <c r="AU113">
        <v>0</v>
      </c>
      <c r="AV113">
        <v>2306.00045</v>
      </c>
      <c r="AW113">
        <v>13</v>
      </c>
      <c r="AX113">
        <v>16</v>
      </c>
      <c r="AY113">
        <v>14</v>
      </c>
      <c r="AZ113">
        <v>1</v>
      </c>
      <c r="BA113">
        <v>1</v>
      </c>
    </row>
    <row r="114" spans="1:53" x14ac:dyDescent="0.2">
      <c r="A114" s="1">
        <v>2306.0005000000001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>
        <v>0</v>
      </c>
      <c r="AG114">
        <v>2306.0005000000001</v>
      </c>
      <c r="AH114" t="b">
        <v>1</v>
      </c>
      <c r="AI114" t="b">
        <v>0</v>
      </c>
      <c r="AJ114" t="b">
        <v>1</v>
      </c>
      <c r="AK114">
        <v>0</v>
      </c>
      <c r="AL114">
        <v>2306.0005000000001</v>
      </c>
      <c r="AM114" t="str">
        <v>draft.tex</v>
      </c>
      <c r="AN114" t="str">
        <v>article</v>
      </c>
      <c r="AO114" t="str">
        <v>[11pt]</v>
      </c>
      <c r="AP114">
        <v>12</v>
      </c>
      <c r="AQ114">
        <v>12</v>
      </c>
      <c r="AR114">
        <v>12</v>
      </c>
      <c r="AS114" t="b">
        <v>0</v>
      </c>
      <c r="AT114" t="b">
        <v>0</v>
      </c>
      <c r="AU114">
        <v>0</v>
      </c>
      <c r="AV114">
        <v>2306.0005000000001</v>
      </c>
      <c r="AW114">
        <v>43</v>
      </c>
      <c r="AX114" t="str">
        <v/>
      </c>
      <c r="AY114">
        <v>43</v>
      </c>
      <c r="AZ114" t="str">
        <v/>
      </c>
      <c r="BA114" t="str">
        <v/>
      </c>
    </row>
    <row r="115" spans="1:53" x14ac:dyDescent="0.2">
      <c r="A115" s="1">
        <v>2306.0005200000001</v>
      </c>
      <c r="B115">
        <v>20</v>
      </c>
      <c r="C115">
        <v>319</v>
      </c>
      <c r="D115">
        <v>0.99966781000000005</v>
      </c>
      <c r="E115">
        <v>0.99933561000000004</v>
      </c>
      <c r="F115">
        <v>0.98940304999999995</v>
      </c>
      <c r="G115">
        <v>0</v>
      </c>
      <c r="H115">
        <v>1</v>
      </c>
      <c r="I115">
        <v>0</v>
      </c>
      <c r="J115">
        <v>0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6604</v>
      </c>
      <c r="R115">
        <v>27824</v>
      </c>
      <c r="S115">
        <v>0.88569673000000004</v>
      </c>
      <c r="T115">
        <v>0.78070001</v>
      </c>
      <c r="U115">
        <v>7.6044360000000005E-2</v>
      </c>
      <c r="V115">
        <v>1501</v>
      </c>
      <c r="W115">
        <v>0.95015607000000002</v>
      </c>
      <c r="X115">
        <v>21</v>
      </c>
      <c r="Y115">
        <v>3</v>
      </c>
      <c r="Z115">
        <v>2527</v>
      </c>
      <c r="AA115">
        <v>0</v>
      </c>
      <c r="AB115">
        <v>0</v>
      </c>
      <c r="AC115">
        <v>1</v>
      </c>
      <c r="AD115">
        <v>1</v>
      </c>
      <c r="AE115">
        <v>11</v>
      </c>
      <c r="AF115">
        <v>0</v>
      </c>
      <c r="AG115">
        <v>2306.0005200000001</v>
      </c>
      <c r="AH115" t="b">
        <v>1</v>
      </c>
      <c r="AI115" t="b">
        <v>1</v>
      </c>
      <c r="AJ115" t="b">
        <v>1</v>
      </c>
      <c r="AK115">
        <v>0</v>
      </c>
      <c r="AL115">
        <v>2306.0005200000001</v>
      </c>
      <c r="AM115" t="str">
        <v>main.tex</v>
      </c>
      <c r="AN115" t="str">
        <v>article</v>
      </c>
      <c r="AO115" t="str">
        <v>[12pt, a4paper]</v>
      </c>
      <c r="AP115">
        <v>12</v>
      </c>
      <c r="AQ115">
        <v>12</v>
      </c>
      <c r="AR115">
        <v>12</v>
      </c>
      <c r="AS115" t="b">
        <v>0</v>
      </c>
      <c r="AT115" t="b">
        <v>0</v>
      </c>
      <c r="AU115">
        <v>0</v>
      </c>
      <c r="AV115">
        <v>2306.0005200000001</v>
      </c>
      <c r="AW115">
        <v>19</v>
      </c>
      <c r="AX115">
        <v>20</v>
      </c>
      <c r="AY115">
        <v>20</v>
      </c>
      <c r="AZ115">
        <v>1</v>
      </c>
      <c r="BA115">
        <v>0</v>
      </c>
    </row>
    <row r="116" spans="1:53" x14ac:dyDescent="0.2">
      <c r="A116" s="1">
        <v>2306.0005500000002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>
        <v>0</v>
      </c>
      <c r="AG116">
        <v>2306.0005500000002</v>
      </c>
      <c r="AH116" t="b">
        <v>0</v>
      </c>
      <c r="AI116" t="b">
        <v>0</v>
      </c>
      <c r="AJ116" t="b">
        <v>0</v>
      </c>
      <c r="AK116">
        <v>0</v>
      </c>
      <c r="AL116">
        <v>2306.0005500000002</v>
      </c>
      <c r="AM116" t="str">
        <v>submission.tex</v>
      </c>
      <c r="AN116" t="str">
        <v>article</v>
      </c>
      <c r="AO116" t="str">
        <v>[a4paper,11pt]</v>
      </c>
      <c r="AP116">
        <v>12</v>
      </c>
      <c r="AQ116">
        <v>12</v>
      </c>
      <c r="AR116">
        <v>12</v>
      </c>
      <c r="AS116" t="b">
        <v>0</v>
      </c>
      <c r="AT116" t="b">
        <v>0</v>
      </c>
      <c r="AU116">
        <v>0</v>
      </c>
      <c r="AV116">
        <v>2306.0005500000002</v>
      </c>
      <c r="AW116" t="str">
        <v/>
      </c>
      <c r="AX116" t="str">
        <v/>
      </c>
      <c r="AY116" t="str">
        <v/>
      </c>
      <c r="AZ116" t="str">
        <v/>
      </c>
      <c r="BA116" t="str">
        <v/>
      </c>
    </row>
    <row r="117" spans="1:53" x14ac:dyDescent="0.2">
      <c r="A117" s="1">
        <v>2306.0007000000001</v>
      </c>
      <c r="B117">
        <v>6</v>
      </c>
      <c r="C117">
        <v>960</v>
      </c>
      <c r="D117">
        <v>0.99995822999999995</v>
      </c>
      <c r="E117">
        <v>0.99991644999999996</v>
      </c>
      <c r="F117">
        <v>0.98663232000000001</v>
      </c>
      <c r="G117">
        <v>0</v>
      </c>
      <c r="H117">
        <v>1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3403</v>
      </c>
      <c r="R117">
        <v>8961</v>
      </c>
      <c r="S117">
        <v>0.97597995000000004</v>
      </c>
      <c r="T117">
        <v>0.95261435999999999</v>
      </c>
      <c r="U117">
        <v>0.87522104999999994</v>
      </c>
      <c r="V117">
        <v>902</v>
      </c>
      <c r="W117">
        <v>0.98743994999999996</v>
      </c>
      <c r="X117">
        <v>1</v>
      </c>
      <c r="Y117">
        <v>0</v>
      </c>
      <c r="Z117">
        <v>1250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2306.0007000000001</v>
      </c>
      <c r="AH117" t="b">
        <v>1</v>
      </c>
      <c r="AI117" t="b">
        <v>1</v>
      </c>
      <c r="AJ117" t="b">
        <v>1</v>
      </c>
      <c r="AK117">
        <v>0</v>
      </c>
      <c r="AL117">
        <v>2306.0007000000001</v>
      </c>
      <c r="AM117" t="str">
        <v>main.tex</v>
      </c>
      <c r="AN117" t="str">
        <v>article</v>
      </c>
      <c r="AO117" t="str">
        <v>[letterpaper,11pt]</v>
      </c>
      <c r="AP117">
        <v>0</v>
      </c>
      <c r="AQ117">
        <v>0</v>
      </c>
      <c r="AR117">
        <v>0</v>
      </c>
      <c r="AS117" t="b">
        <v>0</v>
      </c>
      <c r="AT117" t="b">
        <v>0</v>
      </c>
      <c r="AU117">
        <v>0</v>
      </c>
      <c r="AV117">
        <v>2306.0007000000001</v>
      </c>
      <c r="AW117">
        <v>29</v>
      </c>
      <c r="AX117">
        <v>29</v>
      </c>
      <c r="AY117">
        <v>29</v>
      </c>
      <c r="AZ117">
        <v>0</v>
      </c>
      <c r="BA117">
        <v>0</v>
      </c>
    </row>
    <row r="118" spans="1:53" x14ac:dyDescent="0.2">
      <c r="A118" s="1">
        <v>2306.0008499999999</v>
      </c>
      <c r="B118">
        <v>296</v>
      </c>
      <c r="C118">
        <v>296</v>
      </c>
      <c r="D118">
        <v>0.99677479000000002</v>
      </c>
      <c r="E118">
        <v>0.99677479000000002</v>
      </c>
      <c r="F118">
        <v>0.99677479000000002</v>
      </c>
      <c r="G118">
        <v>296</v>
      </c>
      <c r="H118">
        <v>0.99677479000000002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757</v>
      </c>
      <c r="R118">
        <v>2875</v>
      </c>
      <c r="S118">
        <v>0.99395272999999995</v>
      </c>
      <c r="T118">
        <v>0.99175175000000004</v>
      </c>
      <c r="U118">
        <v>0.96867407000000005</v>
      </c>
      <c r="V118">
        <v>487</v>
      </c>
      <c r="W118">
        <v>0.99469366000000004</v>
      </c>
      <c r="X118">
        <v>0</v>
      </c>
      <c r="Y118">
        <v>1</v>
      </c>
      <c r="Z118">
        <v>134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2306.0008499999999</v>
      </c>
      <c r="AH118" t="b">
        <v>1</v>
      </c>
      <c r="AI118" t="b">
        <v>1</v>
      </c>
      <c r="AJ118" t="b">
        <v>1</v>
      </c>
      <c r="AK118">
        <v>0</v>
      </c>
      <c r="AL118">
        <v>2306.0008499999999</v>
      </c>
      <c r="AM118" t="str">
        <v>Draft_surface_defects.tex</v>
      </c>
      <c r="AN118" t="str">
        <v>article</v>
      </c>
      <c r="AO118" t="str">
        <v>[11pt]</v>
      </c>
      <c r="AP118">
        <v>12</v>
      </c>
      <c r="AQ118">
        <v>12</v>
      </c>
      <c r="AR118">
        <v>12</v>
      </c>
      <c r="AS118" t="b">
        <v>0</v>
      </c>
      <c r="AT118" t="b">
        <v>0</v>
      </c>
      <c r="AU118">
        <v>0</v>
      </c>
      <c r="AV118">
        <v>2306.0008499999999</v>
      </c>
      <c r="AW118">
        <v>44</v>
      </c>
      <c r="AX118">
        <v>44</v>
      </c>
      <c r="AY118">
        <v>44</v>
      </c>
      <c r="AZ118">
        <v>0</v>
      </c>
      <c r="BA118">
        <v>0</v>
      </c>
    </row>
    <row r="119" spans="1:53" x14ac:dyDescent="0.2">
      <c r="A119" s="1">
        <v>2306.0009100000002</v>
      </c>
      <c r="B119">
        <v>177</v>
      </c>
      <c r="C119">
        <v>34851</v>
      </c>
      <c r="D119">
        <v>0.99722286999999998</v>
      </c>
      <c r="E119">
        <v>0.99566929999999998</v>
      </c>
      <c r="F119">
        <v>0.1472927</v>
      </c>
      <c r="G119">
        <v>53</v>
      </c>
      <c r="H119">
        <v>0.99870323999999999</v>
      </c>
      <c r="I119">
        <v>0</v>
      </c>
      <c r="J119">
        <v>0</v>
      </c>
      <c r="K119">
        <v>62</v>
      </c>
      <c r="L119">
        <v>0</v>
      </c>
      <c r="M119">
        <v>0</v>
      </c>
      <c r="N119">
        <v>1</v>
      </c>
      <c r="O119">
        <v>1</v>
      </c>
      <c r="P119">
        <v>3</v>
      </c>
      <c r="Q119">
        <v>127</v>
      </c>
      <c r="R119">
        <v>34851</v>
      </c>
      <c r="S119">
        <v>0.99844626999999997</v>
      </c>
      <c r="T119">
        <v>0.99689265999999999</v>
      </c>
      <c r="U119">
        <v>0.1472927</v>
      </c>
      <c r="V119">
        <v>3</v>
      </c>
      <c r="W119">
        <v>0.9999266</v>
      </c>
      <c r="X119">
        <v>0</v>
      </c>
      <c r="Y119">
        <v>0</v>
      </c>
      <c r="Z119">
        <v>62</v>
      </c>
      <c r="AA119">
        <v>0</v>
      </c>
      <c r="AB119">
        <v>0</v>
      </c>
      <c r="AC119">
        <v>1</v>
      </c>
      <c r="AD119">
        <v>1</v>
      </c>
      <c r="AE119">
        <v>3</v>
      </c>
      <c r="AF119">
        <v>0</v>
      </c>
      <c r="AG119">
        <v>2306.0009100000002</v>
      </c>
      <c r="AH119" t="b">
        <v>1</v>
      </c>
      <c r="AI119" t="b">
        <v>1</v>
      </c>
      <c r="AJ119" t="b">
        <v>1</v>
      </c>
      <c r="AK119">
        <v>0</v>
      </c>
      <c r="AL119">
        <v>2306.0009100000002</v>
      </c>
      <c r="AM119" t="str">
        <v>main.tex</v>
      </c>
      <c r="AN119" t="str">
        <v>article</v>
      </c>
      <c r="AO119">
        <v>0</v>
      </c>
      <c r="AP119">
        <v>0</v>
      </c>
      <c r="AQ119">
        <v>0</v>
      </c>
      <c r="AR119">
        <v>0</v>
      </c>
      <c r="AS119" t="b">
        <v>0</v>
      </c>
      <c r="AT119" t="b">
        <v>0</v>
      </c>
      <c r="AU119">
        <v>0</v>
      </c>
      <c r="AV119">
        <v>2306.0009100000002</v>
      </c>
      <c r="AW119">
        <v>16</v>
      </c>
      <c r="AX119">
        <v>16</v>
      </c>
      <c r="AY119">
        <v>16</v>
      </c>
      <c r="AZ119">
        <v>0</v>
      </c>
      <c r="BA119">
        <v>0</v>
      </c>
    </row>
    <row r="120" spans="1:53" x14ac:dyDescent="0.2">
      <c r="A120" s="1">
        <v>2306.0009300000002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>
        <v>0</v>
      </c>
      <c r="AG120">
        <v>2306.0009300000002</v>
      </c>
      <c r="AH120" t="b">
        <v>1</v>
      </c>
      <c r="AI120" t="b">
        <v>0</v>
      </c>
      <c r="AJ120" t="b">
        <v>1</v>
      </c>
      <c r="AK120">
        <v>0</v>
      </c>
      <c r="AL120">
        <v>2306.0009300000002</v>
      </c>
      <c r="AM120" t="str">
        <v>Discrete-q-Exponential-Arxiv.tex</v>
      </c>
      <c r="AN120" t="str">
        <v>article</v>
      </c>
      <c r="AO120">
        <v>0</v>
      </c>
      <c r="AP120">
        <v>12</v>
      </c>
      <c r="AQ120">
        <v>12</v>
      </c>
      <c r="AR120">
        <v>12</v>
      </c>
      <c r="AS120" t="b">
        <v>0</v>
      </c>
      <c r="AT120" t="b">
        <v>0</v>
      </c>
      <c r="AU120">
        <v>0</v>
      </c>
      <c r="AV120">
        <v>2306.0009300000002</v>
      </c>
      <c r="AW120">
        <v>9</v>
      </c>
      <c r="AX120" t="str">
        <v/>
      </c>
      <c r="AY120">
        <v>9</v>
      </c>
      <c r="AZ120" t="str">
        <v/>
      </c>
      <c r="BA120" t="str">
        <v/>
      </c>
    </row>
    <row r="121" spans="1:53" x14ac:dyDescent="0.2">
      <c r="A121" s="1">
        <v>2306.0009599999998</v>
      </c>
      <c r="B121">
        <v>68</v>
      </c>
      <c r="C121">
        <v>32822</v>
      </c>
      <c r="D121">
        <v>0.99869333999999998</v>
      </c>
      <c r="E121">
        <v>0.99854346000000005</v>
      </c>
      <c r="F121">
        <v>0.29696268999999997</v>
      </c>
      <c r="G121">
        <v>58</v>
      </c>
      <c r="H121">
        <v>0.99875765999999999</v>
      </c>
      <c r="I121">
        <v>0</v>
      </c>
      <c r="J121">
        <v>0</v>
      </c>
      <c r="K121">
        <v>5</v>
      </c>
      <c r="L121">
        <v>0</v>
      </c>
      <c r="M121">
        <v>0</v>
      </c>
      <c r="N121">
        <v>0</v>
      </c>
      <c r="O121">
        <v>1</v>
      </c>
      <c r="P121">
        <v>4</v>
      </c>
      <c r="Q121">
        <v>15</v>
      </c>
      <c r="R121">
        <v>32820</v>
      </c>
      <c r="S121">
        <v>0.99982864000000005</v>
      </c>
      <c r="T121">
        <v>0.99967870000000003</v>
      </c>
      <c r="U121">
        <v>0.29700553000000002</v>
      </c>
      <c r="V121">
        <v>5</v>
      </c>
      <c r="W121">
        <v>0.99989289999999997</v>
      </c>
      <c r="X121">
        <v>0</v>
      </c>
      <c r="Y121">
        <v>0</v>
      </c>
      <c r="Z121">
        <v>5</v>
      </c>
      <c r="AA121">
        <v>0</v>
      </c>
      <c r="AB121">
        <v>0</v>
      </c>
      <c r="AC121">
        <v>0</v>
      </c>
      <c r="AD121">
        <v>1</v>
      </c>
      <c r="AE121">
        <v>4</v>
      </c>
      <c r="AF121">
        <v>0</v>
      </c>
      <c r="AG121">
        <v>2306.0009599999998</v>
      </c>
      <c r="AH121" t="b">
        <v>1</v>
      </c>
      <c r="AI121" t="b">
        <v>1</v>
      </c>
      <c r="AJ121" t="b">
        <v>1</v>
      </c>
      <c r="AK121">
        <v>0</v>
      </c>
      <c r="AL121">
        <v>2306.0009599999998</v>
      </c>
      <c r="AM121" t="str">
        <v>PFI.tex</v>
      </c>
      <c r="AN121" t="str">
        <v>article</v>
      </c>
      <c r="AO121">
        <v>0</v>
      </c>
      <c r="AP121">
        <v>0</v>
      </c>
      <c r="AQ121">
        <v>0</v>
      </c>
      <c r="AR121">
        <v>0</v>
      </c>
      <c r="AS121" t="b">
        <v>0</v>
      </c>
      <c r="AT121" t="b">
        <v>0</v>
      </c>
      <c r="AU121">
        <v>0</v>
      </c>
      <c r="AV121">
        <v>2306.0009599999998</v>
      </c>
      <c r="AW121">
        <v>25</v>
      </c>
      <c r="AX121">
        <v>25</v>
      </c>
      <c r="AY121">
        <v>25</v>
      </c>
      <c r="AZ121">
        <v>0</v>
      </c>
      <c r="BA121">
        <v>0</v>
      </c>
    </row>
    <row r="122" spans="1:53" x14ac:dyDescent="0.2">
      <c r="A122" s="1">
        <v>2306.00101</v>
      </c>
      <c r="B122">
        <v>11</v>
      </c>
      <c r="C122">
        <v>11</v>
      </c>
      <c r="D122">
        <v>0.99968862000000003</v>
      </c>
      <c r="E122">
        <v>0.99968862000000003</v>
      </c>
      <c r="F122">
        <v>0.99968862000000003</v>
      </c>
      <c r="G122">
        <v>11</v>
      </c>
      <c r="H122">
        <v>0.99968862000000003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26</v>
      </c>
      <c r="R122">
        <v>33854</v>
      </c>
      <c r="S122">
        <v>0.99946223999999995</v>
      </c>
      <c r="T122">
        <v>0.99926422999999998</v>
      </c>
      <c r="U122">
        <v>4.1967339999999999E-2</v>
      </c>
      <c r="V122">
        <v>26</v>
      </c>
      <c r="W122">
        <v>0.99926422999999998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</v>
      </c>
      <c r="AF122">
        <v>0</v>
      </c>
      <c r="AG122">
        <v>2306.00101</v>
      </c>
      <c r="AH122" t="b">
        <v>1</v>
      </c>
      <c r="AI122" t="b">
        <v>1</v>
      </c>
      <c r="AJ122" t="b">
        <v>1</v>
      </c>
      <c r="AK122">
        <v>0</v>
      </c>
      <c r="AL122">
        <v>2306.00101</v>
      </c>
      <c r="AM122">
        <v>2306.00101</v>
      </c>
      <c r="AN122" t="str">
        <v>article</v>
      </c>
      <c r="AO122">
        <v>0</v>
      </c>
      <c r="AP122">
        <v>0</v>
      </c>
      <c r="AQ122">
        <v>0</v>
      </c>
      <c r="AR122">
        <v>0</v>
      </c>
      <c r="AS122" t="b">
        <v>0</v>
      </c>
      <c r="AT122" t="b">
        <v>1</v>
      </c>
      <c r="AU122">
        <v>0</v>
      </c>
      <c r="AV122">
        <v>2306.00101</v>
      </c>
      <c r="AW122">
        <v>18</v>
      </c>
      <c r="AX122">
        <v>18</v>
      </c>
      <c r="AY122">
        <v>18</v>
      </c>
      <c r="AZ122">
        <v>0</v>
      </c>
      <c r="BA122">
        <v>0</v>
      </c>
    </row>
    <row r="123" spans="1:53" x14ac:dyDescent="0.2">
      <c r="A123" s="1">
        <v>2306.0010299999999</v>
      </c>
      <c r="B123">
        <v>13336</v>
      </c>
      <c r="C123">
        <v>51227</v>
      </c>
      <c r="D123">
        <v>0.86754259</v>
      </c>
      <c r="E123">
        <v>0.76808569999999998</v>
      </c>
      <c r="F123">
        <v>0.10915762</v>
      </c>
      <c r="G123">
        <v>5808</v>
      </c>
      <c r="H123">
        <v>0.89899832999999996</v>
      </c>
      <c r="I123">
        <v>8</v>
      </c>
      <c r="J123">
        <v>11</v>
      </c>
      <c r="K123">
        <v>3741</v>
      </c>
      <c r="L123">
        <v>0</v>
      </c>
      <c r="M123">
        <v>0</v>
      </c>
      <c r="N123">
        <v>1</v>
      </c>
      <c r="O123">
        <v>0</v>
      </c>
      <c r="P123">
        <v>5</v>
      </c>
      <c r="Q123">
        <v>13357</v>
      </c>
      <c r="R123">
        <v>52059</v>
      </c>
      <c r="S123">
        <v>0.86718722999999998</v>
      </c>
      <c r="T123">
        <v>0.76772454999999995</v>
      </c>
      <c r="U123">
        <v>9.470481E-2</v>
      </c>
      <c r="V123">
        <v>5833</v>
      </c>
      <c r="W123">
        <v>0.89856533999999999</v>
      </c>
      <c r="X123">
        <v>8</v>
      </c>
      <c r="Y123">
        <v>11</v>
      </c>
      <c r="Z123">
        <v>3739</v>
      </c>
      <c r="AA123">
        <v>0</v>
      </c>
      <c r="AB123">
        <v>0</v>
      </c>
      <c r="AC123">
        <v>1</v>
      </c>
      <c r="AD123">
        <v>0</v>
      </c>
      <c r="AE123">
        <v>6</v>
      </c>
      <c r="AF123">
        <v>0</v>
      </c>
      <c r="AG123">
        <v>2306.0010299999999</v>
      </c>
      <c r="AH123" t="b">
        <v>1</v>
      </c>
      <c r="AI123" t="b">
        <v>1</v>
      </c>
      <c r="AJ123" t="b">
        <v>1</v>
      </c>
      <c r="AK123">
        <v>0</v>
      </c>
      <c r="AL123">
        <v>2306.0010299999999</v>
      </c>
      <c r="AM123" t="str">
        <v>acl2023.tex</v>
      </c>
      <c r="AN123" t="str">
        <v>article</v>
      </c>
      <c r="AO123" t="str">
        <v>[11pt]</v>
      </c>
      <c r="AP123">
        <v>0</v>
      </c>
      <c r="AQ123">
        <v>0</v>
      </c>
      <c r="AR123">
        <v>0</v>
      </c>
      <c r="AS123" t="b">
        <v>0</v>
      </c>
      <c r="AT123" t="b">
        <v>0</v>
      </c>
      <c r="AU123">
        <v>0</v>
      </c>
      <c r="AV123">
        <v>2306.0010299999999</v>
      </c>
      <c r="AW123">
        <v>17</v>
      </c>
      <c r="AX123">
        <v>17</v>
      </c>
      <c r="AY123">
        <v>17</v>
      </c>
      <c r="AZ123">
        <v>0</v>
      </c>
      <c r="BA123">
        <v>0</v>
      </c>
    </row>
    <row r="124" spans="1:53" x14ac:dyDescent="0.2">
      <c r="A124" s="1">
        <v>2306.0010699999998</v>
      </c>
      <c r="B124">
        <v>43</v>
      </c>
      <c r="C124">
        <v>45447</v>
      </c>
      <c r="D124">
        <v>0.99945320999999998</v>
      </c>
      <c r="E124">
        <v>0.99911276000000004</v>
      </c>
      <c r="F124">
        <v>6.2271739999999999E-2</v>
      </c>
      <c r="G124">
        <v>11</v>
      </c>
      <c r="H124">
        <v>0.99977302999999995</v>
      </c>
      <c r="I124">
        <v>0</v>
      </c>
      <c r="J124">
        <v>0</v>
      </c>
      <c r="K124">
        <v>16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44</v>
      </c>
      <c r="R124">
        <v>45447</v>
      </c>
      <c r="S124">
        <v>0.99943256999999996</v>
      </c>
      <c r="T124">
        <v>0.99909212999999997</v>
      </c>
      <c r="U124">
        <v>6.2271739999999999E-2</v>
      </c>
      <c r="V124">
        <v>12</v>
      </c>
      <c r="W124">
        <v>0.99975239999999999</v>
      </c>
      <c r="X124">
        <v>0</v>
      </c>
      <c r="Y124">
        <v>0</v>
      </c>
      <c r="Z124">
        <v>16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2306.0010699999998</v>
      </c>
      <c r="AH124" t="b">
        <v>1</v>
      </c>
      <c r="AI124" t="b">
        <v>1</v>
      </c>
      <c r="AJ124" t="b">
        <v>1</v>
      </c>
      <c r="AK124">
        <v>0</v>
      </c>
      <c r="AL124">
        <v>2306.0010699999998</v>
      </c>
      <c r="AM124" t="str">
        <v>neurips_main.tex</v>
      </c>
      <c r="AN124" t="str">
        <v>article</v>
      </c>
      <c r="AO124">
        <v>0</v>
      </c>
      <c r="AP124">
        <v>12</v>
      </c>
      <c r="AQ124">
        <v>12</v>
      </c>
      <c r="AR124">
        <v>12</v>
      </c>
      <c r="AS124" t="b">
        <v>0</v>
      </c>
      <c r="AT124" t="b">
        <v>0</v>
      </c>
      <c r="AU124">
        <v>0</v>
      </c>
      <c r="AV124">
        <v>2306.0010699999998</v>
      </c>
      <c r="AW124">
        <v>19</v>
      </c>
      <c r="AX124">
        <v>19</v>
      </c>
      <c r="AY124">
        <v>19</v>
      </c>
      <c r="AZ124">
        <v>0</v>
      </c>
      <c r="BA124">
        <v>0</v>
      </c>
    </row>
    <row r="125" spans="1:53" x14ac:dyDescent="0.2">
      <c r="A125" s="1">
        <v>2306.0011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>
        <v>0</v>
      </c>
      <c r="AG125">
        <v>2306.0011</v>
      </c>
      <c r="AH125" t="b">
        <v>1</v>
      </c>
      <c r="AI125" t="b">
        <v>0</v>
      </c>
      <c r="AJ125" t="b">
        <v>1</v>
      </c>
      <c r="AK125">
        <v>0</v>
      </c>
      <c r="AL125">
        <v>2306.0011</v>
      </c>
      <c r="AM125" t="str">
        <v>main.tex</v>
      </c>
      <c r="AN125" t="str">
        <v>article</v>
      </c>
      <c r="AO125">
        <v>0</v>
      </c>
      <c r="AP125">
        <v>0</v>
      </c>
      <c r="AQ125">
        <v>12</v>
      </c>
      <c r="AR125">
        <v>12</v>
      </c>
      <c r="AS125" t="b">
        <v>0</v>
      </c>
      <c r="AT125" t="b">
        <v>0</v>
      </c>
      <c r="AU125">
        <v>0</v>
      </c>
      <c r="AV125">
        <v>2306.0011</v>
      </c>
      <c r="AW125">
        <v>18</v>
      </c>
      <c r="AX125" t="str">
        <v/>
      </c>
      <c r="AY125" t="str">
        <v/>
      </c>
      <c r="AZ125" t="str">
        <v/>
      </c>
      <c r="BA125" t="str">
        <v/>
      </c>
    </row>
    <row r="126" spans="1:53" x14ac:dyDescent="0.2">
      <c r="A126" s="1">
        <v>2306.0012200000001</v>
      </c>
      <c r="B126">
        <v>26</v>
      </c>
      <c r="C126">
        <v>1207</v>
      </c>
      <c r="D126">
        <v>0.99975457999999995</v>
      </c>
      <c r="E126">
        <v>0.99963537999999996</v>
      </c>
      <c r="F126">
        <v>0.98307319000000004</v>
      </c>
      <c r="G126">
        <v>10</v>
      </c>
      <c r="H126">
        <v>0.99985975999999999</v>
      </c>
      <c r="I126">
        <v>0</v>
      </c>
      <c r="J126">
        <v>0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-1</v>
      </c>
      <c r="Q126">
        <v>31</v>
      </c>
      <c r="R126">
        <v>65837</v>
      </c>
      <c r="S126">
        <v>0.99973356000000002</v>
      </c>
      <c r="T126">
        <v>0.99956529999999999</v>
      </c>
      <c r="U126">
        <v>7.6788239999999994E-2</v>
      </c>
      <c r="V126">
        <v>15</v>
      </c>
      <c r="W126">
        <v>0.99978966000000002</v>
      </c>
      <c r="X126">
        <v>0</v>
      </c>
      <c r="Y126">
        <v>0</v>
      </c>
      <c r="Z126">
        <v>8</v>
      </c>
      <c r="AA126">
        <v>0</v>
      </c>
      <c r="AB126">
        <v>0</v>
      </c>
      <c r="AC126">
        <v>0</v>
      </c>
      <c r="AD126">
        <v>0</v>
      </c>
      <c r="AE126">
        <v>6</v>
      </c>
      <c r="AF126">
        <v>0</v>
      </c>
      <c r="AG126">
        <v>2306.0012200000001</v>
      </c>
      <c r="AH126" t="b">
        <v>1</v>
      </c>
      <c r="AI126" t="b">
        <v>1</v>
      </c>
      <c r="AJ126" t="b">
        <v>1</v>
      </c>
      <c r="AK126">
        <v>0</v>
      </c>
      <c r="AL126">
        <v>2306.0012200000001</v>
      </c>
      <c r="AM126" t="str">
        <v>main.tex</v>
      </c>
      <c r="AN126" t="str">
        <v>article</v>
      </c>
      <c r="AO126">
        <v>0</v>
      </c>
      <c r="AP126">
        <v>0</v>
      </c>
      <c r="AQ126">
        <v>0</v>
      </c>
      <c r="AR126">
        <v>0</v>
      </c>
      <c r="AS126" t="b">
        <v>0</v>
      </c>
      <c r="AT126" t="b">
        <v>0</v>
      </c>
      <c r="AU126">
        <v>0</v>
      </c>
      <c r="AV126">
        <v>2306.0012200000001</v>
      </c>
      <c r="AW126">
        <v>34</v>
      </c>
      <c r="AX126">
        <v>34</v>
      </c>
      <c r="AY126">
        <v>34</v>
      </c>
      <c r="AZ126">
        <v>0</v>
      </c>
      <c r="BA126">
        <v>0</v>
      </c>
    </row>
    <row r="127" spans="1:53" x14ac:dyDescent="0.2">
      <c r="A127" s="1">
        <v>2306.0012499999998</v>
      </c>
      <c r="B127">
        <v>5376</v>
      </c>
      <c r="C127">
        <v>63204</v>
      </c>
      <c r="D127">
        <v>0.95693985000000004</v>
      </c>
      <c r="E127">
        <v>0.92085971</v>
      </c>
      <c r="F127">
        <v>6.9571620000000001E-2</v>
      </c>
      <c r="G127">
        <v>1697</v>
      </c>
      <c r="H127">
        <v>0.97501839999999995</v>
      </c>
      <c r="I127">
        <v>3</v>
      </c>
      <c r="J127">
        <v>0</v>
      </c>
      <c r="K127">
        <v>1838</v>
      </c>
      <c r="L127">
        <v>0</v>
      </c>
      <c r="M127">
        <v>0</v>
      </c>
      <c r="N127">
        <v>0</v>
      </c>
      <c r="O127">
        <v>0</v>
      </c>
      <c r="P127">
        <v>-677</v>
      </c>
      <c r="Q127">
        <v>4372</v>
      </c>
      <c r="R127">
        <v>55924</v>
      </c>
      <c r="S127">
        <v>0.96676340999999999</v>
      </c>
      <c r="T127">
        <v>0.93563963000000006</v>
      </c>
      <c r="U127">
        <v>0.17674076</v>
      </c>
      <c r="V127">
        <v>653</v>
      </c>
      <c r="W127">
        <v>0.99038716000000004</v>
      </c>
      <c r="X127">
        <v>3</v>
      </c>
      <c r="Y127">
        <v>6</v>
      </c>
      <c r="Z127">
        <v>1854</v>
      </c>
      <c r="AA127">
        <v>0</v>
      </c>
      <c r="AB127">
        <v>0</v>
      </c>
      <c r="AC127">
        <v>0</v>
      </c>
      <c r="AD127">
        <v>0</v>
      </c>
      <c r="AE127">
        <v>-106</v>
      </c>
      <c r="AF127">
        <v>0</v>
      </c>
      <c r="AG127">
        <v>2306.0012499999998</v>
      </c>
      <c r="AH127" t="b">
        <v>1</v>
      </c>
      <c r="AI127" t="b">
        <v>1</v>
      </c>
      <c r="AJ127" t="b">
        <v>1</v>
      </c>
      <c r="AK127">
        <v>0</v>
      </c>
      <c r="AL127">
        <v>2306.0012499999998</v>
      </c>
      <c r="AM127" t="str">
        <v>ColoringPC-single-file.tex</v>
      </c>
      <c r="AN127" t="str">
        <v>article</v>
      </c>
      <c r="AO127" t="str">
        <v>[11pt,twoside,a4paper]</v>
      </c>
      <c r="AP127">
        <v>0</v>
      </c>
      <c r="AQ127">
        <v>12</v>
      </c>
      <c r="AR127">
        <v>0</v>
      </c>
      <c r="AS127" t="b">
        <v>0</v>
      </c>
      <c r="AT127" t="b">
        <v>0</v>
      </c>
      <c r="AU127">
        <v>0</v>
      </c>
      <c r="AV127">
        <v>2306.0012499999998</v>
      </c>
      <c r="AW127">
        <v>23</v>
      </c>
      <c r="AX127">
        <v>24</v>
      </c>
      <c r="AY127">
        <v>24</v>
      </c>
      <c r="AZ127">
        <v>1</v>
      </c>
      <c r="BA127">
        <v>0</v>
      </c>
    </row>
    <row r="128" spans="1:53" x14ac:dyDescent="0.2">
      <c r="A128" s="1">
        <v>2306.00126</v>
      </c>
      <c r="B128">
        <v>12713</v>
      </c>
      <c r="C128">
        <v>107197</v>
      </c>
      <c r="D128">
        <v>0.93640069000000004</v>
      </c>
      <c r="E128">
        <v>0.88730308999999996</v>
      </c>
      <c r="F128">
        <v>4.9730959999999998E-2</v>
      </c>
      <c r="G128">
        <v>11764</v>
      </c>
      <c r="H128">
        <v>0.89571568999999995</v>
      </c>
      <c r="I128">
        <v>0</v>
      </c>
      <c r="J128">
        <v>2</v>
      </c>
      <c r="K128">
        <v>472</v>
      </c>
      <c r="L128">
        <v>0</v>
      </c>
      <c r="M128">
        <v>0</v>
      </c>
      <c r="N128">
        <v>1</v>
      </c>
      <c r="O128">
        <v>0</v>
      </c>
      <c r="P128">
        <v>-9967</v>
      </c>
      <c r="Q128">
        <v>5654</v>
      </c>
      <c r="R128">
        <v>105609</v>
      </c>
      <c r="S128">
        <v>0.97403143999999997</v>
      </c>
      <c r="T128">
        <v>0.94988121999999997</v>
      </c>
      <c r="U128">
        <v>6.3849589999999998E-2</v>
      </c>
      <c r="V128">
        <v>1804</v>
      </c>
      <c r="W128">
        <v>0.98400878999999997</v>
      </c>
      <c r="X128">
        <v>7</v>
      </c>
      <c r="Y128">
        <v>7</v>
      </c>
      <c r="Z128">
        <v>1912</v>
      </c>
      <c r="AA128">
        <v>0</v>
      </c>
      <c r="AB128">
        <v>0</v>
      </c>
      <c r="AC128">
        <v>1</v>
      </c>
      <c r="AD128">
        <v>0</v>
      </c>
      <c r="AE128">
        <v>5</v>
      </c>
      <c r="AF128">
        <v>0</v>
      </c>
      <c r="AG128">
        <v>2306.00126</v>
      </c>
      <c r="AH128" t="b">
        <v>1</v>
      </c>
      <c r="AI128" t="b">
        <v>1</v>
      </c>
      <c r="AJ128" t="b">
        <v>1</v>
      </c>
      <c r="AK128">
        <v>0</v>
      </c>
      <c r="AL128">
        <v>2306.00126</v>
      </c>
      <c r="AM128" t="str">
        <v>main.tex</v>
      </c>
      <c r="AN128" t="str">
        <v>article</v>
      </c>
      <c r="AO128" t="str">
        <v>[11pt]</v>
      </c>
      <c r="AP128">
        <v>0</v>
      </c>
      <c r="AQ128">
        <v>12</v>
      </c>
      <c r="AR128">
        <v>0</v>
      </c>
      <c r="AS128" t="b">
        <v>0</v>
      </c>
      <c r="AT128" t="b">
        <v>0</v>
      </c>
      <c r="AU128">
        <v>0</v>
      </c>
      <c r="AV128">
        <v>2306.00126</v>
      </c>
      <c r="AW128">
        <v>72</v>
      </c>
      <c r="AX128">
        <v>72</v>
      </c>
      <c r="AY128">
        <v>67</v>
      </c>
      <c r="AZ128">
        <v>0</v>
      </c>
      <c r="BA128">
        <v>1</v>
      </c>
    </row>
    <row r="129" spans="1:53" x14ac:dyDescent="0.2">
      <c r="A129" s="1">
        <v>2306.0013300000001</v>
      </c>
      <c r="B129">
        <v>7</v>
      </c>
      <c r="C129">
        <v>7</v>
      </c>
      <c r="D129">
        <v>0.99938698999999998</v>
      </c>
      <c r="E129">
        <v>0.99938698999999998</v>
      </c>
      <c r="F129">
        <v>0.99938698999999998</v>
      </c>
      <c r="G129">
        <v>7</v>
      </c>
      <c r="H129">
        <v>0.99938698999999998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</v>
      </c>
      <c r="R129">
        <v>3556</v>
      </c>
      <c r="S129">
        <v>0.99925565999999999</v>
      </c>
      <c r="T129">
        <v>0.99921190999999998</v>
      </c>
      <c r="U129">
        <v>0.68861645999999999</v>
      </c>
      <c r="V129">
        <v>9</v>
      </c>
      <c r="W129">
        <v>0.99921190999999998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2306.0013300000001</v>
      </c>
      <c r="AH129" t="b">
        <v>1</v>
      </c>
      <c r="AI129" t="b">
        <v>1</v>
      </c>
      <c r="AJ129" t="b">
        <v>1</v>
      </c>
      <c r="AK129">
        <v>0</v>
      </c>
      <c r="AL129">
        <v>2306.0013300000001</v>
      </c>
      <c r="AM129" t="str">
        <v>main.tex</v>
      </c>
      <c r="AN129" t="str">
        <v>article</v>
      </c>
      <c r="AO129">
        <v>0</v>
      </c>
      <c r="AP129">
        <v>0</v>
      </c>
      <c r="AQ129">
        <v>0</v>
      </c>
      <c r="AR129">
        <v>0</v>
      </c>
      <c r="AS129" t="b">
        <v>0</v>
      </c>
      <c r="AT129" t="b">
        <v>0</v>
      </c>
      <c r="AU129">
        <v>0</v>
      </c>
      <c r="AV129">
        <v>2306.0013300000001</v>
      </c>
      <c r="AW129">
        <v>4</v>
      </c>
      <c r="AX129">
        <v>4</v>
      </c>
      <c r="AY129">
        <v>4</v>
      </c>
      <c r="AZ129">
        <v>0</v>
      </c>
      <c r="BA129">
        <v>0</v>
      </c>
    </row>
    <row r="130" spans="1:53" x14ac:dyDescent="0.2">
      <c r="A130" s="1">
        <v>2306.00135</v>
      </c>
      <c r="B130">
        <v>107</v>
      </c>
      <c r="C130">
        <v>107</v>
      </c>
      <c r="D130">
        <v>0.99800204999999997</v>
      </c>
      <c r="E130">
        <v>0.99800204999999997</v>
      </c>
      <c r="F130">
        <v>0.99800204999999997</v>
      </c>
      <c r="G130">
        <v>107</v>
      </c>
      <c r="H130">
        <v>0.99800204999999997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2306.00135</v>
      </c>
      <c r="AH130" t="b">
        <v>1</v>
      </c>
      <c r="AI130" t="b">
        <v>1</v>
      </c>
      <c r="AJ130" t="b">
        <v>1</v>
      </c>
      <c r="AK130">
        <v>0</v>
      </c>
      <c r="AL130">
        <v>2306.00135</v>
      </c>
      <c r="AM130" t="str">
        <v>arxiv.tex</v>
      </c>
      <c r="AN130" t="str">
        <v>article</v>
      </c>
      <c r="AO130" t="str">
        <v>[a4paper,11pt,fleqn]</v>
      </c>
      <c r="AP130">
        <v>12</v>
      </c>
      <c r="AQ130">
        <v>12</v>
      </c>
      <c r="AR130">
        <v>12</v>
      </c>
      <c r="AS130" t="b">
        <v>0</v>
      </c>
      <c r="AT130" t="b">
        <v>0</v>
      </c>
      <c r="AU130">
        <v>0</v>
      </c>
      <c r="AV130">
        <v>2306.00135</v>
      </c>
      <c r="AW130">
        <v>26</v>
      </c>
      <c r="AX130">
        <v>26</v>
      </c>
      <c r="AY130">
        <v>26</v>
      </c>
      <c r="AZ130">
        <v>0</v>
      </c>
      <c r="BA130">
        <v>0</v>
      </c>
    </row>
    <row r="131" spans="1:53" x14ac:dyDescent="0.2">
      <c r="A131" s="1">
        <v>2306.0014500000002</v>
      </c>
      <c r="B131">
        <v>28</v>
      </c>
      <c r="C131">
        <v>29</v>
      </c>
      <c r="D131">
        <v>0.99956833</v>
      </c>
      <c r="E131">
        <v>0.99953512</v>
      </c>
      <c r="F131">
        <v>0.99951851999999997</v>
      </c>
      <c r="G131">
        <v>24</v>
      </c>
      <c r="H131">
        <v>0.99960152999999996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11</v>
      </c>
      <c r="R131">
        <v>2228</v>
      </c>
      <c r="S131">
        <v>0.99986717999999997</v>
      </c>
      <c r="T131">
        <v>0.99981737999999998</v>
      </c>
      <c r="U131">
        <v>0.96301031000000004</v>
      </c>
      <c r="V131">
        <v>7</v>
      </c>
      <c r="W131">
        <v>0.99988378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2306.0014500000002</v>
      </c>
      <c r="AH131" t="b">
        <v>1</v>
      </c>
      <c r="AI131" t="b">
        <v>1</v>
      </c>
      <c r="AJ131" t="b">
        <v>1</v>
      </c>
      <c r="AK131">
        <v>0</v>
      </c>
      <c r="AL131">
        <v>2306.0014500000002</v>
      </c>
      <c r="AM131" t="str">
        <v>main.tex</v>
      </c>
      <c r="AN131" t="str">
        <v>article</v>
      </c>
      <c r="AO131" t="str">
        <v>[11pt, a4paper, UKenglish]</v>
      </c>
      <c r="AP131">
        <v>0</v>
      </c>
      <c r="AQ131">
        <v>0</v>
      </c>
      <c r="AR131">
        <v>0</v>
      </c>
      <c r="AS131" t="b">
        <v>0</v>
      </c>
      <c r="AT131" t="b">
        <v>0</v>
      </c>
      <c r="AU131">
        <v>0</v>
      </c>
      <c r="AV131">
        <v>2306.0014500000002</v>
      </c>
      <c r="AW131">
        <v>56</v>
      </c>
      <c r="AX131">
        <v>55</v>
      </c>
      <c r="AY131">
        <v>55</v>
      </c>
      <c r="AZ131">
        <v>1</v>
      </c>
      <c r="BA131">
        <v>0</v>
      </c>
    </row>
    <row r="132" spans="1:53" x14ac:dyDescent="0.2">
      <c r="A132" s="1">
        <v>2306.0015400000002</v>
      </c>
      <c r="B132">
        <v>2715</v>
      </c>
      <c r="C132">
        <v>61204</v>
      </c>
      <c r="D132">
        <v>0.97275433</v>
      </c>
      <c r="E132">
        <v>0.95773923999999999</v>
      </c>
      <c r="F132">
        <v>4.7319590000000002E-2</v>
      </c>
      <c r="G132">
        <v>1981</v>
      </c>
      <c r="H132">
        <v>0.96916444000000002</v>
      </c>
      <c r="I132">
        <v>0</v>
      </c>
      <c r="J132">
        <v>0</v>
      </c>
      <c r="K132">
        <v>367</v>
      </c>
      <c r="L132">
        <v>0</v>
      </c>
      <c r="M132">
        <v>0</v>
      </c>
      <c r="N132">
        <v>0</v>
      </c>
      <c r="O132">
        <v>1</v>
      </c>
      <c r="P132">
        <v>-1165</v>
      </c>
      <c r="Q132">
        <v>1354</v>
      </c>
      <c r="R132">
        <v>60468</v>
      </c>
      <c r="S132">
        <v>0.98136762</v>
      </c>
      <c r="T132">
        <v>0.97892409999999996</v>
      </c>
      <c r="U132">
        <v>5.8775920000000002E-2</v>
      </c>
      <c r="V132">
        <v>1042</v>
      </c>
      <c r="W132">
        <v>0.98378058999999995</v>
      </c>
      <c r="X132">
        <v>0</v>
      </c>
      <c r="Y132">
        <v>0</v>
      </c>
      <c r="Z132">
        <v>156</v>
      </c>
      <c r="AA132">
        <v>0</v>
      </c>
      <c r="AB132">
        <v>0</v>
      </c>
      <c r="AC132">
        <v>0</v>
      </c>
      <c r="AD132">
        <v>1</v>
      </c>
      <c r="AE132">
        <v>-2</v>
      </c>
      <c r="AF132">
        <v>0</v>
      </c>
      <c r="AG132">
        <v>2306.0015400000002</v>
      </c>
      <c r="AH132" t="b">
        <v>1</v>
      </c>
      <c r="AI132" t="b">
        <v>1</v>
      </c>
      <c r="AJ132" t="b">
        <v>1</v>
      </c>
      <c r="AK132">
        <v>0</v>
      </c>
      <c r="AL132">
        <v>2306.0015400000002</v>
      </c>
      <c r="AM132" t="str">
        <v>Caps_final_fin.tex</v>
      </c>
      <c r="AN132" t="str">
        <v>article</v>
      </c>
      <c r="AO132" t="str">
        <v>[10pt,a4paper]</v>
      </c>
      <c r="AP132">
        <v>12</v>
      </c>
      <c r="AQ132">
        <v>12</v>
      </c>
      <c r="AR132">
        <v>12</v>
      </c>
      <c r="AS132" t="b">
        <v>0</v>
      </c>
      <c r="AT132" t="b">
        <v>0</v>
      </c>
      <c r="AU132">
        <v>0</v>
      </c>
      <c r="AV132">
        <v>2306.0015400000002</v>
      </c>
      <c r="AW132">
        <v>37</v>
      </c>
      <c r="AX132">
        <v>37</v>
      </c>
      <c r="AY132">
        <v>37</v>
      </c>
      <c r="AZ132">
        <v>0</v>
      </c>
      <c r="BA132">
        <v>0</v>
      </c>
    </row>
    <row r="133" spans="1:53" x14ac:dyDescent="0.2">
      <c r="A133" s="1">
        <v>2306.0015899999999</v>
      </c>
      <c r="B133">
        <v>90</v>
      </c>
      <c r="C133">
        <v>90</v>
      </c>
      <c r="D133">
        <v>0.99634577000000002</v>
      </c>
      <c r="E133">
        <v>0.99634577000000002</v>
      </c>
      <c r="F133">
        <v>0.99634577000000002</v>
      </c>
      <c r="G133">
        <v>90</v>
      </c>
      <c r="H133">
        <v>0.99634577000000002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94</v>
      </c>
      <c r="R133">
        <v>4401</v>
      </c>
      <c r="S133">
        <v>0.99622412000000005</v>
      </c>
      <c r="T133">
        <v>0.99618366999999997</v>
      </c>
      <c r="U133">
        <v>0.82132271999999995</v>
      </c>
      <c r="V133">
        <v>94</v>
      </c>
      <c r="W133">
        <v>0.99618366999999997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2306.0015899999999</v>
      </c>
      <c r="AH133" t="b">
        <v>1</v>
      </c>
      <c r="AI133" t="b">
        <v>1</v>
      </c>
      <c r="AJ133" t="b">
        <v>1</v>
      </c>
      <c r="AK133">
        <v>0</v>
      </c>
      <c r="AL133">
        <v>2306.0015899999999</v>
      </c>
      <c r="AM133">
        <v>2306.0015899999999</v>
      </c>
      <c r="AN133" t="str">
        <v>article</v>
      </c>
      <c r="AO133" t="str">
        <v>[a4paper, 12pt]</v>
      </c>
      <c r="AP133">
        <v>0</v>
      </c>
      <c r="AQ133">
        <v>0</v>
      </c>
      <c r="AR133">
        <v>0</v>
      </c>
      <c r="AS133" t="b">
        <v>0</v>
      </c>
      <c r="AT133" t="b">
        <v>0</v>
      </c>
      <c r="AU133">
        <v>0</v>
      </c>
      <c r="AV133">
        <v>2306.0015899999999</v>
      </c>
      <c r="AW133">
        <v>15</v>
      </c>
      <c r="AX133">
        <v>15</v>
      </c>
      <c r="AY133">
        <v>15</v>
      </c>
      <c r="AZ133">
        <v>0</v>
      </c>
      <c r="BA133">
        <v>0</v>
      </c>
    </row>
    <row r="134" spans="1:53" x14ac:dyDescent="0.2">
      <c r="A134" s="1">
        <v>2306.0017800000001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>
        <v>0</v>
      </c>
      <c r="AG134">
        <v>2306.0017800000001</v>
      </c>
      <c r="AH134" t="b">
        <v>1</v>
      </c>
      <c r="AI134" t="b">
        <v>0</v>
      </c>
      <c r="AJ134" t="b">
        <v>1</v>
      </c>
      <c r="AK134">
        <v>0</v>
      </c>
      <c r="AL134">
        <v>2306.0017800000001</v>
      </c>
      <c r="AM134" t="str">
        <v>GQ_Modave2002.tex</v>
      </c>
      <c r="AN134" t="str">
        <v>article</v>
      </c>
      <c r="AO134" t="str">
        <v>[12pt]</v>
      </c>
      <c r="AP134">
        <v>12</v>
      </c>
      <c r="AQ134">
        <v>12</v>
      </c>
      <c r="AR134">
        <v>12</v>
      </c>
      <c r="AS134" t="b">
        <v>0</v>
      </c>
      <c r="AT134" t="b">
        <v>0</v>
      </c>
      <c r="AU134">
        <v>0</v>
      </c>
      <c r="AV134">
        <v>2306.0017800000001</v>
      </c>
      <c r="AW134">
        <v>72</v>
      </c>
      <c r="AX134" t="str">
        <v/>
      </c>
      <c r="AY134">
        <v>72</v>
      </c>
      <c r="AZ134" t="str">
        <v/>
      </c>
      <c r="BA134" t="str">
        <v/>
      </c>
    </row>
    <row r="135" spans="1:53" x14ac:dyDescent="0.2">
      <c r="A135" s="1">
        <v>2306.0018100000002</v>
      </c>
      <c r="B135">
        <v>15152</v>
      </c>
      <c r="C135">
        <v>63494</v>
      </c>
      <c r="D135">
        <v>0.87222949000000005</v>
      </c>
      <c r="E135">
        <v>0.77027109000000005</v>
      </c>
      <c r="F135">
        <v>3.7327920000000001E-2</v>
      </c>
      <c r="G135">
        <v>11172</v>
      </c>
      <c r="H135">
        <v>0.83061434999999995</v>
      </c>
      <c r="I135">
        <v>2</v>
      </c>
      <c r="J135">
        <v>0</v>
      </c>
      <c r="K135">
        <v>1988</v>
      </c>
      <c r="L135">
        <v>0</v>
      </c>
      <c r="M135">
        <v>0</v>
      </c>
      <c r="N135">
        <v>1</v>
      </c>
      <c r="O135">
        <v>1</v>
      </c>
      <c r="P135">
        <v>-9552</v>
      </c>
      <c r="Q135">
        <v>5996</v>
      </c>
      <c r="R135">
        <v>62553</v>
      </c>
      <c r="S135">
        <v>0.95399849000000003</v>
      </c>
      <c r="T135">
        <v>0.90962257000000002</v>
      </c>
      <c r="U135">
        <v>5.7141570000000003E-2</v>
      </c>
      <c r="V135">
        <v>1889</v>
      </c>
      <c r="W135">
        <v>0.97152718999999998</v>
      </c>
      <c r="X135">
        <v>4</v>
      </c>
      <c r="Y135">
        <v>1</v>
      </c>
      <c r="Z135">
        <v>2051</v>
      </c>
      <c r="AA135">
        <v>0</v>
      </c>
      <c r="AB135">
        <v>0</v>
      </c>
      <c r="AC135">
        <v>1</v>
      </c>
      <c r="AD135">
        <v>1</v>
      </c>
      <c r="AE135">
        <v>388</v>
      </c>
      <c r="AF135">
        <v>0</v>
      </c>
      <c r="AG135">
        <v>2306.0018100000002</v>
      </c>
      <c r="AH135" t="b">
        <v>1</v>
      </c>
      <c r="AI135" t="b">
        <v>1</v>
      </c>
      <c r="AJ135" t="b">
        <v>1</v>
      </c>
      <c r="AK135">
        <v>0</v>
      </c>
      <c r="AL135">
        <v>2306.0018100000002</v>
      </c>
      <c r="AM135" t="str">
        <v>main.tex</v>
      </c>
      <c r="AN135" t="str">
        <v>article</v>
      </c>
      <c r="AO135">
        <v>0</v>
      </c>
      <c r="AP135">
        <v>0</v>
      </c>
      <c r="AQ135">
        <v>12</v>
      </c>
      <c r="AR135">
        <v>0</v>
      </c>
      <c r="AS135" t="b">
        <v>0</v>
      </c>
      <c r="AT135" t="b">
        <v>0</v>
      </c>
      <c r="AU135">
        <v>0</v>
      </c>
      <c r="AV135">
        <v>2306.0018100000002</v>
      </c>
      <c r="AW135">
        <v>28</v>
      </c>
      <c r="AX135">
        <v>29</v>
      </c>
      <c r="AY135">
        <v>28</v>
      </c>
      <c r="AZ135">
        <v>1</v>
      </c>
      <c r="BA135">
        <v>1</v>
      </c>
    </row>
    <row r="136" spans="1:53" x14ac:dyDescent="0.2">
      <c r="A136" s="1">
        <v>2306.0021000000002</v>
      </c>
      <c r="B136">
        <v>22</v>
      </c>
      <c r="C136">
        <v>11864</v>
      </c>
      <c r="D136">
        <v>0.99969688000000001</v>
      </c>
      <c r="E136">
        <v>0.99939376000000002</v>
      </c>
      <c r="F136">
        <v>0.67306896999999999</v>
      </c>
      <c r="G136">
        <v>0</v>
      </c>
      <c r="H136">
        <v>1</v>
      </c>
      <c r="I136">
        <v>0</v>
      </c>
      <c r="J136">
        <v>0</v>
      </c>
      <c r="K136">
        <v>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24</v>
      </c>
      <c r="R136">
        <v>17084</v>
      </c>
      <c r="S136">
        <v>0.99966933000000002</v>
      </c>
      <c r="T136">
        <v>0.99933868000000003</v>
      </c>
      <c r="U136">
        <v>0.52924967999999994</v>
      </c>
      <c r="V136">
        <v>2</v>
      </c>
      <c r="W136">
        <v>0.99994488999999998</v>
      </c>
      <c r="X136">
        <v>0</v>
      </c>
      <c r="Y136">
        <v>0</v>
      </c>
      <c r="Z136">
        <v>11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2306.0021000000002</v>
      </c>
      <c r="AH136" t="b">
        <v>1</v>
      </c>
      <c r="AI136" t="b">
        <v>1</v>
      </c>
      <c r="AJ136" t="b">
        <v>1</v>
      </c>
      <c r="AK136">
        <v>0</v>
      </c>
      <c r="AL136">
        <v>2306.0021000000002</v>
      </c>
      <c r="AM136" t="str">
        <v>neurips_2023.tex</v>
      </c>
      <c r="AN136" t="str">
        <v>article</v>
      </c>
      <c r="AO136">
        <v>0</v>
      </c>
      <c r="AP136">
        <v>0</v>
      </c>
      <c r="AQ136">
        <v>0</v>
      </c>
      <c r="AR136">
        <v>0</v>
      </c>
      <c r="AS136" t="b">
        <v>0</v>
      </c>
      <c r="AT136" t="b">
        <v>0</v>
      </c>
      <c r="AU136">
        <v>0</v>
      </c>
      <c r="AV136">
        <v>2306.0021000000002</v>
      </c>
      <c r="AW136">
        <v>11</v>
      </c>
      <c r="AX136">
        <v>11</v>
      </c>
      <c r="AY136">
        <v>11</v>
      </c>
      <c r="AZ136">
        <v>0</v>
      </c>
      <c r="BA136">
        <v>0</v>
      </c>
    </row>
    <row r="137" spans="1:53" x14ac:dyDescent="0.2">
      <c r="A137" s="1">
        <v>2306.0021299999999</v>
      </c>
      <c r="B137">
        <v>20</v>
      </c>
      <c r="C137">
        <v>156</v>
      </c>
      <c r="D137">
        <v>0.99969757999999997</v>
      </c>
      <c r="E137">
        <v>0.99962198000000002</v>
      </c>
      <c r="F137">
        <v>0.99705142999999996</v>
      </c>
      <c r="G137">
        <v>12</v>
      </c>
      <c r="H137">
        <v>0.99977318999999998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17</v>
      </c>
      <c r="R137">
        <v>5062</v>
      </c>
      <c r="S137">
        <v>0.99972594000000004</v>
      </c>
      <c r="T137">
        <v>0.99967868999999998</v>
      </c>
      <c r="U137">
        <v>0.90432449000000004</v>
      </c>
      <c r="V137">
        <v>13</v>
      </c>
      <c r="W137">
        <v>0.99975429000000005</v>
      </c>
      <c r="X137">
        <v>0</v>
      </c>
      <c r="Y137">
        <v>0</v>
      </c>
      <c r="Z137">
        <v>2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2306.0021299999999</v>
      </c>
      <c r="AH137" t="b">
        <v>1</v>
      </c>
      <c r="AI137" t="b">
        <v>1</v>
      </c>
      <c r="AJ137" t="b">
        <v>1</v>
      </c>
      <c r="AK137">
        <v>0</v>
      </c>
      <c r="AL137">
        <v>2306.0021299999999</v>
      </c>
      <c r="AM137" t="str">
        <v>maintext.tex</v>
      </c>
      <c r="AN137" t="str">
        <v>article</v>
      </c>
      <c r="AO137" t="str">
        <v>[11pt, a4paper]</v>
      </c>
      <c r="AP137">
        <v>0</v>
      </c>
      <c r="AQ137">
        <v>0</v>
      </c>
      <c r="AR137">
        <v>0</v>
      </c>
      <c r="AS137" t="b">
        <v>0</v>
      </c>
      <c r="AT137" t="b">
        <v>0</v>
      </c>
      <c r="AU137">
        <v>0</v>
      </c>
      <c r="AV137">
        <v>2306.0021299999999</v>
      </c>
      <c r="AW137">
        <v>24</v>
      </c>
      <c r="AX137">
        <v>24</v>
      </c>
      <c r="AY137">
        <v>24</v>
      </c>
      <c r="AZ137">
        <v>0</v>
      </c>
      <c r="BA137">
        <v>0</v>
      </c>
    </row>
    <row r="138" spans="1:53" x14ac:dyDescent="0.2">
      <c r="A138" s="1">
        <v>2306.0022199999999</v>
      </c>
      <c r="B138">
        <v>24</v>
      </c>
      <c r="C138">
        <v>547</v>
      </c>
      <c r="D138">
        <v>0.99987110999999995</v>
      </c>
      <c r="E138">
        <v>0.99976204999999996</v>
      </c>
      <c r="F138">
        <v>0.99457664000000001</v>
      </c>
      <c r="G138">
        <v>2</v>
      </c>
      <c r="H138">
        <v>0.99998016999999995</v>
      </c>
      <c r="I138">
        <v>0</v>
      </c>
      <c r="J138">
        <v>0</v>
      </c>
      <c r="K138">
        <v>11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1199</v>
      </c>
      <c r="R138">
        <v>77709</v>
      </c>
      <c r="S138">
        <v>0.99348596</v>
      </c>
      <c r="T138">
        <v>0.98811223000000004</v>
      </c>
      <c r="U138">
        <v>0.22953599</v>
      </c>
      <c r="V138">
        <v>4</v>
      </c>
      <c r="W138">
        <v>0.99996034</v>
      </c>
      <c r="X138">
        <v>18</v>
      </c>
      <c r="Y138">
        <v>0</v>
      </c>
      <c r="Z138">
        <v>541</v>
      </c>
      <c r="AA138">
        <v>0</v>
      </c>
      <c r="AB138">
        <v>0</v>
      </c>
      <c r="AC138">
        <v>0</v>
      </c>
      <c r="AD138">
        <v>0</v>
      </c>
      <c r="AE138">
        <v>-2</v>
      </c>
      <c r="AF138">
        <v>0</v>
      </c>
      <c r="AG138">
        <v>2306.0022199999999</v>
      </c>
      <c r="AH138" t="b">
        <v>1</v>
      </c>
      <c r="AI138" t="b">
        <v>1</v>
      </c>
      <c r="AJ138" t="b">
        <v>1</v>
      </c>
      <c r="AK138">
        <v>0</v>
      </c>
      <c r="AL138">
        <v>2306.0022199999999</v>
      </c>
      <c r="AM138" t="str">
        <v>ECJ-camera-ready.tex</v>
      </c>
      <c r="AN138" t="str">
        <v>article</v>
      </c>
      <c r="AO138" t="str">
        <v>[twoside]</v>
      </c>
      <c r="AP138">
        <v>0</v>
      </c>
      <c r="AQ138">
        <v>0</v>
      </c>
      <c r="AR138">
        <v>0</v>
      </c>
      <c r="AS138" t="b">
        <v>0</v>
      </c>
      <c r="AT138" t="b">
        <v>0</v>
      </c>
      <c r="AU138">
        <v>0</v>
      </c>
      <c r="AV138">
        <v>2306.0022199999999</v>
      </c>
      <c r="AW138">
        <v>35</v>
      </c>
      <c r="AX138">
        <v>35</v>
      </c>
      <c r="AY138">
        <v>35</v>
      </c>
      <c r="AZ138">
        <v>0</v>
      </c>
      <c r="BA138">
        <v>0</v>
      </c>
    </row>
    <row r="139" spans="1:53" x14ac:dyDescent="0.2">
      <c r="A139" s="1">
        <v>2306.0022600000002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</v>
      </c>
      <c r="R139">
        <v>24280</v>
      </c>
      <c r="S139">
        <v>0.99982815999999997</v>
      </c>
      <c r="T139">
        <v>0.99977090000000002</v>
      </c>
      <c r="U139">
        <v>7.2893200000000005E-2</v>
      </c>
      <c r="V139">
        <v>6</v>
      </c>
      <c r="W139">
        <v>0.99977090000000002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2306.0022600000002</v>
      </c>
      <c r="AH139" t="b">
        <v>1</v>
      </c>
      <c r="AI139" t="b">
        <v>1</v>
      </c>
      <c r="AJ139" t="b">
        <v>1</v>
      </c>
      <c r="AK139">
        <v>0</v>
      </c>
      <c r="AL139">
        <v>2306.0022600000002</v>
      </c>
      <c r="AM139" t="str">
        <v>main.tex</v>
      </c>
      <c r="AN139" t="str">
        <v>article</v>
      </c>
      <c r="AO139">
        <v>0</v>
      </c>
      <c r="AP139">
        <v>0</v>
      </c>
      <c r="AQ139">
        <v>0</v>
      </c>
      <c r="AR139">
        <v>0</v>
      </c>
      <c r="AS139" t="b">
        <v>0</v>
      </c>
      <c r="AT139" t="b">
        <v>0</v>
      </c>
      <c r="AU139">
        <v>0</v>
      </c>
      <c r="AV139">
        <v>2306.0022600000002</v>
      </c>
      <c r="AW139">
        <v>11</v>
      </c>
      <c r="AX139">
        <v>11</v>
      </c>
      <c r="AY139">
        <v>11</v>
      </c>
      <c r="AZ139">
        <v>0</v>
      </c>
      <c r="BA139">
        <v>0</v>
      </c>
    </row>
    <row r="140" spans="1:53" x14ac:dyDescent="0.2">
      <c r="A140" s="1">
        <v>2306.0023500000002</v>
      </c>
      <c r="B140">
        <v>50</v>
      </c>
      <c r="C140">
        <v>50</v>
      </c>
      <c r="D140">
        <v>0.99880619999999998</v>
      </c>
      <c r="E140">
        <v>0.99880619999999998</v>
      </c>
      <c r="F140">
        <v>0.99880619999999998</v>
      </c>
      <c r="G140">
        <v>50</v>
      </c>
      <c r="H140">
        <v>0.99880619999999998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43</v>
      </c>
      <c r="R140">
        <v>43</v>
      </c>
      <c r="S140">
        <v>0.99897332999999999</v>
      </c>
      <c r="T140">
        <v>0.99897332999999999</v>
      </c>
      <c r="U140">
        <v>0.99897332999999999</v>
      </c>
      <c r="V140">
        <v>43</v>
      </c>
      <c r="W140">
        <v>0.99897332999999999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2306.0023500000002</v>
      </c>
      <c r="AH140" t="b">
        <v>1</v>
      </c>
      <c r="AI140" t="b">
        <v>1</v>
      </c>
      <c r="AJ140" t="b">
        <v>1</v>
      </c>
      <c r="AK140">
        <v>0</v>
      </c>
      <c r="AL140">
        <v>2306.0023500000002</v>
      </c>
      <c r="AM140" t="str">
        <v>h-function-arxiv.tex</v>
      </c>
      <c r="AN140" t="str">
        <v>article</v>
      </c>
      <c r="AO140" t="str">
        <v>[11pt]</v>
      </c>
      <c r="AP140">
        <v>0</v>
      </c>
      <c r="AQ140">
        <v>0</v>
      </c>
      <c r="AR140">
        <v>0</v>
      </c>
      <c r="AS140" t="b">
        <v>0</v>
      </c>
      <c r="AT140" t="b">
        <v>0</v>
      </c>
      <c r="AU140">
        <v>0</v>
      </c>
      <c r="AV140">
        <v>2306.0023500000002</v>
      </c>
      <c r="AW140">
        <v>22</v>
      </c>
      <c r="AX140">
        <v>22</v>
      </c>
      <c r="AY140">
        <v>22</v>
      </c>
      <c r="AZ140">
        <v>0</v>
      </c>
      <c r="BA140">
        <v>0</v>
      </c>
    </row>
    <row r="141" spans="1:53" x14ac:dyDescent="0.2">
      <c r="A141" s="1">
        <v>2306.00236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>
        <v>0</v>
      </c>
      <c r="AG141">
        <v>2306.00236</v>
      </c>
      <c r="AH141" t="b">
        <v>1</v>
      </c>
      <c r="AI141" t="b">
        <v>0</v>
      </c>
      <c r="AJ141" t="b">
        <v>1</v>
      </c>
      <c r="AK141">
        <v>0</v>
      </c>
      <c r="AL141">
        <v>2306.00236</v>
      </c>
      <c r="AM141" t="str">
        <v>2D-model-draft.tex</v>
      </c>
      <c r="AN141" t="str">
        <v>article</v>
      </c>
      <c r="AO141" t="str">
        <v>[12pt]</v>
      </c>
      <c r="AP141">
        <v>12</v>
      </c>
      <c r="AQ141">
        <v>12</v>
      </c>
      <c r="AR141">
        <v>12</v>
      </c>
      <c r="AS141" t="b">
        <v>0</v>
      </c>
      <c r="AT141" t="b">
        <v>0</v>
      </c>
      <c r="AU141">
        <v>0</v>
      </c>
      <c r="AV141">
        <v>2306.00236</v>
      </c>
      <c r="AW141">
        <v>17</v>
      </c>
      <c r="AX141" t="str">
        <v/>
      </c>
      <c r="AY141">
        <v>17</v>
      </c>
      <c r="AZ141" t="str">
        <v/>
      </c>
      <c r="BA141" t="str">
        <v/>
      </c>
    </row>
    <row r="142" spans="1:53" x14ac:dyDescent="0.2">
      <c r="A142" s="1">
        <v>2306.0024899999999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>
        <v>0</v>
      </c>
      <c r="AG142">
        <v>2306.0024899999999</v>
      </c>
      <c r="AH142" t="b">
        <v>1</v>
      </c>
      <c r="AI142" t="b">
        <v>0</v>
      </c>
      <c r="AJ142" t="b">
        <v>1</v>
      </c>
      <c r="AK142">
        <v>0</v>
      </c>
      <c r="AL142">
        <v>2306.0024899999999</v>
      </c>
      <c r="AM142" t="str">
        <v>main.tex</v>
      </c>
      <c r="AN142" t="str">
        <v>article</v>
      </c>
      <c r="AO142">
        <v>0</v>
      </c>
      <c r="AP142">
        <v>0</v>
      </c>
      <c r="AQ142">
        <v>0</v>
      </c>
      <c r="AR142">
        <v>12</v>
      </c>
      <c r="AS142" t="b">
        <v>0</v>
      </c>
      <c r="AT142" t="b">
        <v>0</v>
      </c>
      <c r="AU142">
        <v>0</v>
      </c>
      <c r="AV142">
        <v>2306.0024899999999</v>
      </c>
      <c r="AW142">
        <v>20</v>
      </c>
      <c r="AX142" t="str">
        <v/>
      </c>
      <c r="AY142">
        <v>20</v>
      </c>
      <c r="AZ142" t="str">
        <v/>
      </c>
      <c r="BA142" t="str">
        <v/>
      </c>
    </row>
    <row r="143" spans="1:53" x14ac:dyDescent="0.2">
      <c r="A143" s="1">
        <v>2306.0026600000001</v>
      </c>
      <c r="B143">
        <v>1553</v>
      </c>
      <c r="C143">
        <v>100533</v>
      </c>
      <c r="D143">
        <v>0.98865106000000003</v>
      </c>
      <c r="E143">
        <v>0.98538283999999998</v>
      </c>
      <c r="F143">
        <v>5.3762530000000003E-2</v>
      </c>
      <c r="G143">
        <v>1537</v>
      </c>
      <c r="H143">
        <v>0.98553343999999998</v>
      </c>
      <c r="I143">
        <v>0</v>
      </c>
      <c r="J143">
        <v>0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-664</v>
      </c>
      <c r="Q143">
        <v>234</v>
      </c>
      <c r="R143">
        <v>63793</v>
      </c>
      <c r="S143">
        <v>0.99880935000000004</v>
      </c>
      <c r="T143">
        <v>0.99779753999999998</v>
      </c>
      <c r="U143">
        <v>0.39956703999999998</v>
      </c>
      <c r="V143">
        <v>22</v>
      </c>
      <c r="W143">
        <v>0.99979293000000002</v>
      </c>
      <c r="X143">
        <v>0</v>
      </c>
      <c r="Y143">
        <v>0</v>
      </c>
      <c r="Z143">
        <v>106</v>
      </c>
      <c r="AA143">
        <v>0</v>
      </c>
      <c r="AB143">
        <v>0</v>
      </c>
      <c r="AC143">
        <v>0</v>
      </c>
      <c r="AD143">
        <v>1</v>
      </c>
      <c r="AE143">
        <v>-1</v>
      </c>
      <c r="AF143">
        <v>0</v>
      </c>
      <c r="AG143">
        <v>2306.0026600000001</v>
      </c>
      <c r="AH143" t="b">
        <v>1</v>
      </c>
      <c r="AI143" t="b">
        <v>1</v>
      </c>
      <c r="AJ143" t="b">
        <v>1</v>
      </c>
      <c r="AK143">
        <v>0</v>
      </c>
      <c r="AL143">
        <v>2306.0026600000001</v>
      </c>
      <c r="AM143" t="str">
        <v>IterativeMatchingRandomGraphs.tex</v>
      </c>
      <c r="AN143" t="str">
        <v>article</v>
      </c>
      <c r="AO143" t="str">
        <v>[11pt]</v>
      </c>
      <c r="AP143">
        <v>0</v>
      </c>
      <c r="AQ143">
        <v>12</v>
      </c>
      <c r="AR143">
        <v>0</v>
      </c>
      <c r="AS143" t="b">
        <v>0</v>
      </c>
      <c r="AT143" t="b">
        <v>0</v>
      </c>
      <c r="AU143">
        <v>0</v>
      </c>
      <c r="AV143">
        <v>2306.0026600000001</v>
      </c>
      <c r="AW143">
        <v>62</v>
      </c>
      <c r="AX143">
        <v>63</v>
      </c>
      <c r="AY143">
        <v>63</v>
      </c>
      <c r="AZ143">
        <v>1</v>
      </c>
      <c r="BA143">
        <v>0</v>
      </c>
    </row>
    <row r="144" spans="1:53" x14ac:dyDescent="0.2">
      <c r="A144" s="1">
        <v>2306.0026800000001</v>
      </c>
      <c r="B144">
        <v>273</v>
      </c>
      <c r="C144">
        <v>3555</v>
      </c>
      <c r="D144">
        <v>0.99772466000000004</v>
      </c>
      <c r="E144">
        <v>0.99772050000000001</v>
      </c>
      <c r="F144">
        <v>0.97031637000000004</v>
      </c>
      <c r="G144">
        <v>273</v>
      </c>
      <c r="H144">
        <v>0.99772050000000001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-1</v>
      </c>
      <c r="Q144">
        <v>10</v>
      </c>
      <c r="R144">
        <v>25358</v>
      </c>
      <c r="S144">
        <v>0.99994989999999995</v>
      </c>
      <c r="T144">
        <v>0.99991651000000004</v>
      </c>
      <c r="U144">
        <v>0.78827575999999999</v>
      </c>
      <c r="V144">
        <v>10</v>
      </c>
      <c r="W144">
        <v>0.99991651000000004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</v>
      </c>
      <c r="AF144">
        <v>0</v>
      </c>
      <c r="AG144">
        <v>2306.0026800000001</v>
      </c>
      <c r="AH144" t="b">
        <v>1</v>
      </c>
      <c r="AI144" t="b">
        <v>1</v>
      </c>
      <c r="AJ144" t="b">
        <v>1</v>
      </c>
      <c r="AK144">
        <v>0</v>
      </c>
      <c r="AL144">
        <v>2306.0026800000001</v>
      </c>
      <c r="AM144" t="str">
        <v>spectral-gap-1d-classification.tex</v>
      </c>
      <c r="AN144" t="str">
        <v>article</v>
      </c>
      <c r="AO144" t="str">
        <v>[a4paper,10pt]</v>
      </c>
      <c r="AP144">
        <v>0</v>
      </c>
      <c r="AQ144">
        <v>0</v>
      </c>
      <c r="AR144">
        <v>0</v>
      </c>
      <c r="AS144" t="b">
        <v>0</v>
      </c>
      <c r="AT144" t="b">
        <v>0</v>
      </c>
      <c r="AU144">
        <v>0</v>
      </c>
      <c r="AV144">
        <v>2306.0026800000001</v>
      </c>
      <c r="AW144">
        <v>46</v>
      </c>
      <c r="AX144">
        <v>46</v>
      </c>
      <c r="AY144">
        <v>46</v>
      </c>
      <c r="AZ144">
        <v>0</v>
      </c>
      <c r="BA144">
        <v>0</v>
      </c>
    </row>
    <row r="145" spans="1:53" x14ac:dyDescent="0.2">
      <c r="A145" s="1">
        <v>2306.0026899999998</v>
      </c>
      <c r="B145">
        <v>34</v>
      </c>
      <c r="C145">
        <v>34</v>
      </c>
      <c r="D145">
        <v>0.99903898000000002</v>
      </c>
      <c r="E145">
        <v>0.99903898000000002</v>
      </c>
      <c r="F145">
        <v>0.99903898000000002</v>
      </c>
      <c r="G145">
        <v>34</v>
      </c>
      <c r="H145">
        <v>0.99903898000000002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4155</v>
      </c>
      <c r="R145">
        <v>26392</v>
      </c>
      <c r="S145">
        <v>0.93776590000000004</v>
      </c>
      <c r="T145">
        <v>0.88255744999999997</v>
      </c>
      <c r="U145">
        <v>0.25402075000000002</v>
      </c>
      <c r="V145">
        <v>1674</v>
      </c>
      <c r="W145">
        <v>0.95268379999999997</v>
      </c>
      <c r="X145">
        <v>1</v>
      </c>
      <c r="Y145">
        <v>0</v>
      </c>
      <c r="Z145">
        <v>1240</v>
      </c>
      <c r="AA145">
        <v>0</v>
      </c>
      <c r="AB145">
        <v>0</v>
      </c>
      <c r="AC145">
        <v>0</v>
      </c>
      <c r="AD145">
        <v>0</v>
      </c>
      <c r="AE145">
        <v>-9</v>
      </c>
      <c r="AF145">
        <v>0</v>
      </c>
      <c r="AG145">
        <v>2306.0026899999998</v>
      </c>
      <c r="AH145" t="b">
        <v>1</v>
      </c>
      <c r="AI145" t="b">
        <v>1</v>
      </c>
      <c r="AJ145" t="b">
        <v>1</v>
      </c>
      <c r="AK145">
        <v>0</v>
      </c>
      <c r="AL145">
        <v>2306.0026899999998</v>
      </c>
      <c r="AM145" t="str">
        <v>Best_L0_L1_Linf.tex</v>
      </c>
      <c r="AN145" t="str">
        <v>article</v>
      </c>
      <c r="AO145" t="str">
        <v>[11pt]</v>
      </c>
      <c r="AP145">
        <v>0</v>
      </c>
      <c r="AQ145">
        <v>0</v>
      </c>
      <c r="AR145">
        <v>0</v>
      </c>
      <c r="AS145" t="b">
        <v>0</v>
      </c>
      <c r="AT145" t="b">
        <v>0</v>
      </c>
      <c r="AU145">
        <v>0</v>
      </c>
      <c r="AV145">
        <v>2306.0026899999998</v>
      </c>
      <c r="AW145">
        <v>14</v>
      </c>
      <c r="AX145">
        <v>15</v>
      </c>
      <c r="AY145">
        <v>15</v>
      </c>
      <c r="AZ145">
        <v>1</v>
      </c>
      <c r="BA145">
        <v>0</v>
      </c>
    </row>
    <row r="146" spans="1:53" x14ac:dyDescent="0.2">
      <c r="A146" s="1">
        <v>2306.0027399999999</v>
      </c>
      <c r="B146">
        <v>48</v>
      </c>
      <c r="C146">
        <v>73603</v>
      </c>
      <c r="D146">
        <v>0.99947858000000001</v>
      </c>
      <c r="E146">
        <v>0.99938201999999998</v>
      </c>
      <c r="F146">
        <v>5.239916E-2</v>
      </c>
      <c r="G146">
        <v>34</v>
      </c>
      <c r="H146">
        <v>0.99956226999999997</v>
      </c>
      <c r="I146">
        <v>0</v>
      </c>
      <c r="J146">
        <v>0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-1</v>
      </c>
      <c r="Q146">
        <v>1613</v>
      </c>
      <c r="R146">
        <v>67004</v>
      </c>
      <c r="S146">
        <v>0.98961016000000002</v>
      </c>
      <c r="T146">
        <v>0.97923344999999995</v>
      </c>
      <c r="U146">
        <v>0.1373579</v>
      </c>
      <c r="V146">
        <v>19</v>
      </c>
      <c r="W146">
        <v>0.99975537999999997</v>
      </c>
      <c r="X146">
        <v>0</v>
      </c>
      <c r="Y146">
        <v>0</v>
      </c>
      <c r="Z146">
        <v>797</v>
      </c>
      <c r="AA146">
        <v>0</v>
      </c>
      <c r="AB146">
        <v>0</v>
      </c>
      <c r="AC146">
        <v>0</v>
      </c>
      <c r="AD146">
        <v>1</v>
      </c>
      <c r="AE146">
        <v>-2</v>
      </c>
      <c r="AF146">
        <v>0</v>
      </c>
      <c r="AG146">
        <v>2306.0027399999999</v>
      </c>
      <c r="AH146" t="b">
        <v>1</v>
      </c>
      <c r="AI146" t="b">
        <v>1</v>
      </c>
      <c r="AJ146" t="b">
        <v>1</v>
      </c>
      <c r="AK146">
        <v>0</v>
      </c>
      <c r="AL146">
        <v>2306.0027399999999</v>
      </c>
      <c r="AM146" t="str">
        <v>heterogeneous.tex</v>
      </c>
      <c r="AN146" t="str">
        <v>article</v>
      </c>
      <c r="AO146" t="str">
        <v>[11pt, reqno]</v>
      </c>
      <c r="AP146">
        <v>0</v>
      </c>
      <c r="AQ146">
        <v>0</v>
      </c>
      <c r="AR146">
        <v>0</v>
      </c>
      <c r="AS146" t="b">
        <v>0</v>
      </c>
      <c r="AT146" t="b">
        <v>0</v>
      </c>
      <c r="AU146">
        <v>0</v>
      </c>
      <c r="AV146">
        <v>2306.0027399999999</v>
      </c>
      <c r="AW146">
        <v>38</v>
      </c>
      <c r="AX146">
        <v>38</v>
      </c>
      <c r="AY146">
        <v>38</v>
      </c>
      <c r="AZ146">
        <v>0</v>
      </c>
      <c r="BA146">
        <v>0</v>
      </c>
    </row>
    <row r="147" spans="1:53" x14ac:dyDescent="0.2">
      <c r="A147" s="1">
        <v>2306.0028499999999</v>
      </c>
      <c r="B147">
        <v>35</v>
      </c>
      <c r="C147">
        <v>35</v>
      </c>
      <c r="D147">
        <v>0.99804097000000003</v>
      </c>
      <c r="E147">
        <v>0.99804097000000003</v>
      </c>
      <c r="F147">
        <v>0.99804097000000003</v>
      </c>
      <c r="G147">
        <v>35</v>
      </c>
      <c r="H147">
        <v>0.99804097000000003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35</v>
      </c>
      <c r="R147">
        <v>35</v>
      </c>
      <c r="S147">
        <v>0.99804097000000003</v>
      </c>
      <c r="T147">
        <v>0.99804097000000003</v>
      </c>
      <c r="U147">
        <v>0.99804097000000003</v>
      </c>
      <c r="V147">
        <v>35</v>
      </c>
      <c r="W147">
        <v>0.99804097000000003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2306.0028499999999</v>
      </c>
      <c r="AH147" t="b">
        <v>1</v>
      </c>
      <c r="AI147" t="b">
        <v>1</v>
      </c>
      <c r="AJ147" t="b">
        <v>1</v>
      </c>
      <c r="AK147">
        <v>0</v>
      </c>
      <c r="AL147">
        <v>2306.0028499999999</v>
      </c>
      <c r="AM147">
        <v>2306.0028499999999</v>
      </c>
      <c r="AN147" t="str">
        <v>article</v>
      </c>
      <c r="AO147" t="str">
        <v>[12pt]</v>
      </c>
      <c r="AP147">
        <v>0</v>
      </c>
      <c r="AQ147">
        <v>0</v>
      </c>
      <c r="AR147">
        <v>0</v>
      </c>
      <c r="AS147" t="b">
        <v>0</v>
      </c>
      <c r="AT147" t="b">
        <v>0</v>
      </c>
      <c r="AU147">
        <v>0</v>
      </c>
      <c r="AV147">
        <v>2306.0028499999999</v>
      </c>
      <c r="AW147">
        <v>14</v>
      </c>
      <c r="AX147">
        <v>14</v>
      </c>
      <c r="AY147">
        <v>14</v>
      </c>
      <c r="AZ147">
        <v>0</v>
      </c>
      <c r="BA147">
        <v>0</v>
      </c>
    </row>
    <row r="148" spans="1:53" x14ac:dyDescent="0.2">
      <c r="A148" s="1">
        <v>2306.0029599999998</v>
      </c>
      <c r="B148">
        <v>82</v>
      </c>
      <c r="C148">
        <v>82</v>
      </c>
      <c r="D148">
        <v>0.99915169999999998</v>
      </c>
      <c r="E148">
        <v>0.99915169999999998</v>
      </c>
      <c r="F148">
        <v>0.99915169999999998</v>
      </c>
      <c r="G148">
        <v>82</v>
      </c>
      <c r="H148">
        <v>0.99915169999999998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</v>
      </c>
      <c r="R148">
        <v>51611</v>
      </c>
      <c r="S148">
        <v>0.99994309999999997</v>
      </c>
      <c r="T148">
        <v>0.99988619999999995</v>
      </c>
      <c r="U148">
        <v>0.46607837000000002</v>
      </c>
      <c r="V148">
        <v>11</v>
      </c>
      <c r="W148">
        <v>0.99988619999999995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-11</v>
      </c>
      <c r="AF148">
        <v>0</v>
      </c>
      <c r="AG148">
        <v>2306.0029599999998</v>
      </c>
      <c r="AH148" t="b">
        <v>1</v>
      </c>
      <c r="AI148" t="b">
        <v>1</v>
      </c>
      <c r="AJ148" t="b">
        <v>1</v>
      </c>
      <c r="AK148">
        <v>0</v>
      </c>
      <c r="AL148">
        <v>2306.0029599999998</v>
      </c>
      <c r="AM148">
        <v>2306.0029599999998</v>
      </c>
      <c r="AN148" t="str">
        <v>article</v>
      </c>
      <c r="AO148" t="str">
        <v>[11pt]</v>
      </c>
      <c r="AP148">
        <v>0</v>
      </c>
      <c r="AQ148">
        <v>0</v>
      </c>
      <c r="AR148">
        <v>0</v>
      </c>
      <c r="AS148" t="b">
        <v>0</v>
      </c>
      <c r="AT148" t="b">
        <v>0</v>
      </c>
      <c r="AU148">
        <v>0</v>
      </c>
      <c r="AV148">
        <v>2306.0029599999998</v>
      </c>
      <c r="AW148">
        <v>49</v>
      </c>
      <c r="AX148">
        <v>49</v>
      </c>
      <c r="AY148">
        <v>49</v>
      </c>
      <c r="AZ148">
        <v>0</v>
      </c>
      <c r="BA148">
        <v>0</v>
      </c>
    </row>
    <row r="149" spans="1:53" x14ac:dyDescent="0.2">
      <c r="A149" s="1">
        <v>2306.00299</v>
      </c>
      <c r="B149">
        <v>9</v>
      </c>
      <c r="C149">
        <v>9</v>
      </c>
      <c r="D149">
        <v>0.99973078999999998</v>
      </c>
      <c r="E149">
        <v>0.99973078999999998</v>
      </c>
      <c r="F149">
        <v>0.99973078999999998</v>
      </c>
      <c r="G149">
        <v>9</v>
      </c>
      <c r="H149">
        <v>0.99973078999999998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</v>
      </c>
      <c r="R149">
        <v>26069</v>
      </c>
      <c r="S149">
        <v>0.99967094000000001</v>
      </c>
      <c r="T149">
        <v>0.99961113999999995</v>
      </c>
      <c r="U149">
        <v>0.22021477</v>
      </c>
      <c r="V149">
        <v>13</v>
      </c>
      <c r="W149">
        <v>0.99961113999999995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-4</v>
      </c>
      <c r="AF149">
        <v>0</v>
      </c>
      <c r="AG149">
        <v>2306.00299</v>
      </c>
      <c r="AH149" t="b">
        <v>1</v>
      </c>
      <c r="AI149" t="b">
        <v>1</v>
      </c>
      <c r="AJ149" t="b">
        <v>1</v>
      </c>
      <c r="AK149">
        <v>0</v>
      </c>
      <c r="AL149">
        <v>2306.00299</v>
      </c>
      <c r="AM149" t="str">
        <v>main.tex</v>
      </c>
      <c r="AN149" t="str">
        <v>article</v>
      </c>
      <c r="AO149">
        <v>0</v>
      </c>
      <c r="AP149">
        <v>0</v>
      </c>
      <c r="AQ149">
        <v>0</v>
      </c>
      <c r="AR149">
        <v>0</v>
      </c>
      <c r="AS149" t="b">
        <v>0</v>
      </c>
      <c r="AT149" t="b">
        <v>0</v>
      </c>
      <c r="AU149">
        <v>0</v>
      </c>
      <c r="AV149">
        <v>2306.00299</v>
      </c>
      <c r="AW149">
        <v>16</v>
      </c>
      <c r="AX149">
        <v>16</v>
      </c>
      <c r="AY149">
        <v>16</v>
      </c>
      <c r="AZ149">
        <v>0</v>
      </c>
      <c r="BA149">
        <v>0</v>
      </c>
    </row>
    <row r="150" spans="1:53" x14ac:dyDescent="0.2">
      <c r="A150" s="1">
        <v>2306.00308</v>
      </c>
      <c r="B150">
        <v>29</v>
      </c>
      <c r="C150">
        <v>29</v>
      </c>
      <c r="D150">
        <v>0.99978851999999996</v>
      </c>
      <c r="E150">
        <v>0.99978851999999996</v>
      </c>
      <c r="F150">
        <v>0.99978851999999996</v>
      </c>
      <c r="G150">
        <v>29</v>
      </c>
      <c r="H150">
        <v>0.99978851999999996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12882</v>
      </c>
      <c r="R150">
        <v>70888</v>
      </c>
      <c r="S150">
        <v>0.95240873000000004</v>
      </c>
      <c r="T150">
        <v>0.90605720000000001</v>
      </c>
      <c r="U150">
        <v>0.48304479</v>
      </c>
      <c r="V150">
        <v>1021</v>
      </c>
      <c r="W150">
        <v>0.99255428999999995</v>
      </c>
      <c r="X150">
        <v>2</v>
      </c>
      <c r="Y150">
        <v>3</v>
      </c>
      <c r="Z150">
        <v>5927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2306.00308</v>
      </c>
      <c r="AH150" t="b">
        <v>1</v>
      </c>
      <c r="AI150" t="b">
        <v>1</v>
      </c>
      <c r="AJ150" t="b">
        <v>1</v>
      </c>
      <c r="AK150">
        <v>0</v>
      </c>
      <c r="AL150">
        <v>2306.00308</v>
      </c>
      <c r="AM150" t="str">
        <v>tech-report.tex</v>
      </c>
      <c r="AN150" t="str">
        <v>article</v>
      </c>
      <c r="AO150" t="str">
        <v>[11pt]</v>
      </c>
      <c r="AP150">
        <v>0</v>
      </c>
      <c r="AQ150">
        <v>0</v>
      </c>
      <c r="AR150">
        <v>0</v>
      </c>
      <c r="AS150" t="b">
        <v>0</v>
      </c>
      <c r="AT150" t="b">
        <v>0</v>
      </c>
      <c r="AU150">
        <v>0</v>
      </c>
      <c r="AV150">
        <v>2306.00308</v>
      </c>
      <c r="AW150">
        <v>51</v>
      </c>
      <c r="AX150">
        <v>51</v>
      </c>
      <c r="AY150">
        <v>51</v>
      </c>
      <c r="AZ150">
        <v>0</v>
      </c>
      <c r="BA150">
        <v>0</v>
      </c>
    </row>
    <row r="151" spans="1:53" x14ac:dyDescent="0.2">
      <c r="A151" s="1">
        <v>2306.0032900000001</v>
      </c>
      <c r="B151">
        <v>66</v>
      </c>
      <c r="C151">
        <v>66</v>
      </c>
      <c r="D151">
        <v>0.99827445999999997</v>
      </c>
      <c r="E151">
        <v>0.99827445999999997</v>
      </c>
      <c r="F151">
        <v>0.99827445999999997</v>
      </c>
      <c r="G151">
        <v>66</v>
      </c>
      <c r="H151">
        <v>0.99827445999999997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93</v>
      </c>
      <c r="R151">
        <v>2245</v>
      </c>
      <c r="S151">
        <v>0.99822217999999996</v>
      </c>
      <c r="T151">
        <v>0.99756856000000005</v>
      </c>
      <c r="U151">
        <v>0.94130566000000004</v>
      </c>
      <c r="V151">
        <v>43</v>
      </c>
      <c r="W151">
        <v>0.99887579000000004</v>
      </c>
      <c r="X151">
        <v>0</v>
      </c>
      <c r="Y151">
        <v>0</v>
      </c>
      <c r="Z151">
        <v>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2306.0032900000001</v>
      </c>
      <c r="AH151" t="b">
        <v>1</v>
      </c>
      <c r="AI151" t="b">
        <v>1</v>
      </c>
      <c r="AJ151" t="b">
        <v>1</v>
      </c>
      <c r="AK151">
        <v>0</v>
      </c>
      <c r="AL151">
        <v>2306.0032900000001</v>
      </c>
      <c r="AM151">
        <v>2306.0032900000001</v>
      </c>
      <c r="AN151" t="str">
        <v>article</v>
      </c>
      <c r="AO151" t="str">
        <v>[11pt]</v>
      </c>
      <c r="AP151">
        <v>0</v>
      </c>
      <c r="AQ151">
        <v>0</v>
      </c>
      <c r="AR151">
        <v>0</v>
      </c>
      <c r="AS151" t="b">
        <v>0</v>
      </c>
      <c r="AT151" t="b">
        <v>0</v>
      </c>
      <c r="AU151">
        <v>0</v>
      </c>
      <c r="AV151">
        <v>2306.0032900000001</v>
      </c>
      <c r="AW151">
        <v>37</v>
      </c>
      <c r="AX151">
        <v>37</v>
      </c>
      <c r="AY151">
        <v>37</v>
      </c>
      <c r="AZ151">
        <v>0</v>
      </c>
      <c r="BA151">
        <v>0</v>
      </c>
    </row>
    <row r="152" spans="1:53" x14ac:dyDescent="0.2">
      <c r="A152" s="1">
        <v>2306.0034999999998</v>
      </c>
      <c r="B152">
        <v>1046</v>
      </c>
      <c r="C152">
        <v>26490</v>
      </c>
      <c r="D152">
        <v>0.98356319999999997</v>
      </c>
      <c r="E152">
        <v>0.96783419000000004</v>
      </c>
      <c r="F152">
        <v>0.18539931000000001</v>
      </c>
      <c r="G152">
        <v>267</v>
      </c>
      <c r="H152">
        <v>0.99178942000000003</v>
      </c>
      <c r="I152">
        <v>1</v>
      </c>
      <c r="J152">
        <v>2</v>
      </c>
      <c r="K152">
        <v>388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1047</v>
      </c>
      <c r="R152">
        <v>26489</v>
      </c>
      <c r="S152">
        <v>0.98354808000000005</v>
      </c>
      <c r="T152">
        <v>0.96780443000000005</v>
      </c>
      <c r="U152">
        <v>0.18545510000000001</v>
      </c>
      <c r="V152">
        <v>268</v>
      </c>
      <c r="W152">
        <v>0.99175891999999999</v>
      </c>
      <c r="X152">
        <v>1</v>
      </c>
      <c r="Y152">
        <v>2</v>
      </c>
      <c r="Z152">
        <v>388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0</v>
      </c>
      <c r="AG152">
        <v>2306.0034999999998</v>
      </c>
      <c r="AH152" t="b">
        <v>1</v>
      </c>
      <c r="AI152" t="b">
        <v>1</v>
      </c>
      <c r="AJ152" t="b">
        <v>1</v>
      </c>
      <c r="AK152">
        <v>0</v>
      </c>
      <c r="AL152">
        <v>2306.0034999999998</v>
      </c>
      <c r="AM152" t="str">
        <v>arxiv_version.tex</v>
      </c>
      <c r="AN152" t="str">
        <v>article</v>
      </c>
      <c r="AO152">
        <v>0</v>
      </c>
      <c r="AP152">
        <v>0</v>
      </c>
      <c r="AQ152">
        <v>0</v>
      </c>
      <c r="AR152">
        <v>0</v>
      </c>
      <c r="AS152" t="b">
        <v>0</v>
      </c>
      <c r="AT152" t="b">
        <v>0</v>
      </c>
      <c r="AU152">
        <v>0</v>
      </c>
      <c r="AV152">
        <v>2306.0034999999998</v>
      </c>
      <c r="AW152">
        <v>11</v>
      </c>
      <c r="AX152">
        <v>12</v>
      </c>
      <c r="AY152">
        <v>11</v>
      </c>
      <c r="AZ152">
        <v>1</v>
      </c>
      <c r="BA152">
        <v>1</v>
      </c>
    </row>
    <row r="153" spans="1:53" x14ac:dyDescent="0.2">
      <c r="A153" s="1">
        <v>2306.0035800000001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</v>
      </c>
      <c r="R153">
        <v>12001</v>
      </c>
      <c r="S153">
        <v>0.99983458999999997</v>
      </c>
      <c r="T153">
        <v>0.99966918000000005</v>
      </c>
      <c r="U153">
        <v>0.55886785999999999</v>
      </c>
      <c r="V153">
        <v>1</v>
      </c>
      <c r="W153">
        <v>0.99996324000000003</v>
      </c>
      <c r="X153">
        <v>0</v>
      </c>
      <c r="Y153">
        <v>0</v>
      </c>
      <c r="Z153">
        <v>4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2306.0035800000001</v>
      </c>
      <c r="AH153" t="b">
        <v>1</v>
      </c>
      <c r="AI153" t="b">
        <v>1</v>
      </c>
      <c r="AJ153" t="b">
        <v>1</v>
      </c>
      <c r="AK153">
        <v>0</v>
      </c>
      <c r="AL153">
        <v>2306.0035800000001</v>
      </c>
      <c r="AM153" t="str">
        <v>cuda_v1.tex</v>
      </c>
      <c r="AN153" t="str">
        <v>article</v>
      </c>
      <c r="AO153" t="str">
        <v>[11pt]</v>
      </c>
      <c r="AP153">
        <v>0</v>
      </c>
      <c r="AQ153">
        <v>0</v>
      </c>
      <c r="AR153">
        <v>0</v>
      </c>
      <c r="AS153" t="b">
        <v>0</v>
      </c>
      <c r="AT153" t="b">
        <v>0</v>
      </c>
      <c r="AU153">
        <v>0</v>
      </c>
      <c r="AV153">
        <v>2306.0035800000001</v>
      </c>
      <c r="AW153">
        <v>16</v>
      </c>
      <c r="AX153">
        <v>16</v>
      </c>
      <c r="AY153">
        <v>16</v>
      </c>
      <c r="AZ153">
        <v>0</v>
      </c>
      <c r="BA153">
        <v>0</v>
      </c>
    </row>
    <row r="154" spans="1:53" x14ac:dyDescent="0.2">
      <c r="A154" s="1">
        <v>2306.0036700000001</v>
      </c>
      <c r="B154">
        <v>6895</v>
      </c>
      <c r="C154">
        <v>21560</v>
      </c>
      <c r="D154">
        <v>0.82813703000000005</v>
      </c>
      <c r="E154">
        <v>0.70128237999999998</v>
      </c>
      <c r="F154">
        <v>6.5938830000000004E-2</v>
      </c>
      <c r="G154">
        <v>5223</v>
      </c>
      <c r="H154">
        <v>0.77371977999999997</v>
      </c>
      <c r="I154">
        <v>2</v>
      </c>
      <c r="J154">
        <v>0</v>
      </c>
      <c r="K154">
        <v>835</v>
      </c>
      <c r="L154">
        <v>0</v>
      </c>
      <c r="M154">
        <v>0</v>
      </c>
      <c r="N154">
        <v>0</v>
      </c>
      <c r="O154">
        <v>0</v>
      </c>
      <c r="P154">
        <v>-4596</v>
      </c>
      <c r="Q154">
        <v>2606</v>
      </c>
      <c r="R154">
        <v>21290</v>
      </c>
      <c r="S154">
        <v>0.94075551999999996</v>
      </c>
      <c r="T154">
        <v>0.88709817000000002</v>
      </c>
      <c r="U154">
        <v>7.7636250000000004E-2</v>
      </c>
      <c r="V154">
        <v>959</v>
      </c>
      <c r="W154">
        <v>0.95845247</v>
      </c>
      <c r="X154">
        <v>1</v>
      </c>
      <c r="Y154">
        <v>2</v>
      </c>
      <c r="Z154">
        <v>822</v>
      </c>
      <c r="AA154">
        <v>0</v>
      </c>
      <c r="AB154">
        <v>0</v>
      </c>
      <c r="AC154">
        <v>0</v>
      </c>
      <c r="AD154">
        <v>0</v>
      </c>
      <c r="AE154">
        <v>-50</v>
      </c>
      <c r="AF154">
        <v>0</v>
      </c>
      <c r="AG154">
        <v>2306.0036700000001</v>
      </c>
      <c r="AH154" t="b">
        <v>1</v>
      </c>
      <c r="AI154" t="b">
        <v>1</v>
      </c>
      <c r="AJ154" t="b">
        <v>1</v>
      </c>
      <c r="AK154">
        <v>0</v>
      </c>
      <c r="AL154">
        <v>2306.0036700000001</v>
      </c>
      <c r="AM154" t="str">
        <v>main.tex</v>
      </c>
      <c r="AN154" t="str">
        <v>article</v>
      </c>
      <c r="AO154">
        <v>0</v>
      </c>
      <c r="AP154">
        <v>0</v>
      </c>
      <c r="AQ154">
        <v>12</v>
      </c>
      <c r="AR154">
        <v>0</v>
      </c>
      <c r="AS154" t="b">
        <v>0</v>
      </c>
      <c r="AT154" t="b">
        <v>0</v>
      </c>
      <c r="AU154">
        <v>0</v>
      </c>
      <c r="AV154">
        <v>2306.0036700000001</v>
      </c>
      <c r="AW154">
        <v>7</v>
      </c>
      <c r="AX154">
        <v>10</v>
      </c>
      <c r="AY154">
        <v>8</v>
      </c>
      <c r="AZ154">
        <v>1</v>
      </c>
      <c r="BA154">
        <v>1</v>
      </c>
    </row>
    <row r="155" spans="1:53" x14ac:dyDescent="0.2">
      <c r="A155" s="1">
        <v>2306.00371</v>
      </c>
      <c r="B155">
        <v>81</v>
      </c>
      <c r="C155">
        <v>81</v>
      </c>
      <c r="D155">
        <v>0.99649624000000003</v>
      </c>
      <c r="E155">
        <v>0.99649624000000003</v>
      </c>
      <c r="F155">
        <v>0.99649624000000003</v>
      </c>
      <c r="G155">
        <v>81</v>
      </c>
      <c r="H155">
        <v>0.99649624000000003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81</v>
      </c>
      <c r="R155">
        <v>81</v>
      </c>
      <c r="S155">
        <v>0.99649624000000003</v>
      </c>
      <c r="T155">
        <v>0.99649624000000003</v>
      </c>
      <c r="U155">
        <v>0.99649624000000003</v>
      </c>
      <c r="V155">
        <v>81</v>
      </c>
      <c r="W155">
        <v>0.99649624000000003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2306.00371</v>
      </c>
      <c r="AH155" t="b">
        <v>1</v>
      </c>
      <c r="AI155" t="b">
        <v>1</v>
      </c>
      <c r="AJ155" t="b">
        <v>1</v>
      </c>
      <c r="AK155">
        <v>0</v>
      </c>
      <c r="AL155">
        <v>2306.00371</v>
      </c>
      <c r="AM155" t="str">
        <v>manuscript-ax.tex</v>
      </c>
      <c r="AN155" t="str">
        <v>article</v>
      </c>
      <c r="AO155" t="str">
        <v>[11pt]</v>
      </c>
      <c r="AP155">
        <v>0</v>
      </c>
      <c r="AQ155">
        <v>0</v>
      </c>
      <c r="AR155">
        <v>0</v>
      </c>
      <c r="AS155" t="b">
        <v>0</v>
      </c>
      <c r="AT155" t="b">
        <v>0</v>
      </c>
      <c r="AU155">
        <v>0</v>
      </c>
      <c r="AV155">
        <v>2306.00371</v>
      </c>
      <c r="AW155">
        <v>13</v>
      </c>
      <c r="AX155">
        <v>13</v>
      </c>
      <c r="AY155">
        <v>13</v>
      </c>
      <c r="AZ155">
        <v>0</v>
      </c>
      <c r="BA155">
        <v>0</v>
      </c>
    </row>
    <row r="156" spans="1:53" x14ac:dyDescent="0.2">
      <c r="A156" s="1">
        <v>2306.0038199999999</v>
      </c>
      <c r="B156">
        <v>1354</v>
      </c>
      <c r="C156">
        <v>42379</v>
      </c>
      <c r="D156">
        <v>0.98785604000000005</v>
      </c>
      <c r="E156">
        <v>0.97608408000000002</v>
      </c>
      <c r="F156">
        <v>0.25145279999999998</v>
      </c>
      <c r="G156">
        <v>30</v>
      </c>
      <c r="H156">
        <v>0.99947010999999997</v>
      </c>
      <c r="I156">
        <v>0</v>
      </c>
      <c r="J156">
        <v>0</v>
      </c>
      <c r="K156">
        <v>662</v>
      </c>
      <c r="L156">
        <v>0</v>
      </c>
      <c r="M156">
        <v>0</v>
      </c>
      <c r="N156">
        <v>1</v>
      </c>
      <c r="O156">
        <v>1</v>
      </c>
      <c r="P156">
        <v>5</v>
      </c>
      <c r="Q156">
        <v>1355</v>
      </c>
      <c r="R156">
        <v>42308</v>
      </c>
      <c r="S156">
        <v>0.98784731000000003</v>
      </c>
      <c r="T156">
        <v>0.97606683999999999</v>
      </c>
      <c r="U156">
        <v>0.25272008000000001</v>
      </c>
      <c r="V156">
        <v>31</v>
      </c>
      <c r="W156">
        <v>0.99945245000000005</v>
      </c>
      <c r="X156">
        <v>0</v>
      </c>
      <c r="Y156">
        <v>0</v>
      </c>
      <c r="Z156">
        <v>662</v>
      </c>
      <c r="AA156">
        <v>0</v>
      </c>
      <c r="AB156">
        <v>0</v>
      </c>
      <c r="AC156">
        <v>1</v>
      </c>
      <c r="AD156">
        <v>1</v>
      </c>
      <c r="AE156">
        <v>6</v>
      </c>
      <c r="AF156">
        <v>0</v>
      </c>
      <c r="AG156">
        <v>2306.0038199999999</v>
      </c>
      <c r="AH156" t="b">
        <v>1</v>
      </c>
      <c r="AI156" t="b">
        <v>1</v>
      </c>
      <c r="AJ156" t="b">
        <v>1</v>
      </c>
      <c r="AK156">
        <v>0</v>
      </c>
      <c r="AL156">
        <v>2306.0038199999999</v>
      </c>
      <c r="AM156" t="str">
        <v>main-paper.tex</v>
      </c>
      <c r="AN156" t="str">
        <v>article</v>
      </c>
      <c r="AO156">
        <v>0</v>
      </c>
      <c r="AP156">
        <v>0</v>
      </c>
      <c r="AQ156">
        <v>0</v>
      </c>
      <c r="AR156">
        <v>0</v>
      </c>
      <c r="AS156" t="b">
        <v>0</v>
      </c>
      <c r="AT156" t="b">
        <v>0</v>
      </c>
      <c r="AU156">
        <v>0</v>
      </c>
      <c r="AV156">
        <v>2306.0038199999999</v>
      </c>
      <c r="AW156">
        <v>23</v>
      </c>
      <c r="AX156">
        <v>24</v>
      </c>
      <c r="AY156">
        <v>23</v>
      </c>
      <c r="AZ156">
        <v>1</v>
      </c>
      <c r="BA156">
        <v>1</v>
      </c>
    </row>
    <row r="157" spans="1:53" x14ac:dyDescent="0.2">
      <c r="A157" s="1">
        <v>2306.00389</v>
      </c>
      <c r="B157">
        <v>145</v>
      </c>
      <c r="C157">
        <v>145</v>
      </c>
      <c r="D157">
        <v>0.99704870999999995</v>
      </c>
      <c r="E157">
        <v>0.99704870999999995</v>
      </c>
      <c r="F157">
        <v>0.99704870999999995</v>
      </c>
      <c r="G157">
        <v>145</v>
      </c>
      <c r="H157">
        <v>0.99704870999999995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2306.00389</v>
      </c>
      <c r="AH157" t="b">
        <v>1</v>
      </c>
      <c r="AI157" t="b">
        <v>1</v>
      </c>
      <c r="AJ157" t="b">
        <v>1</v>
      </c>
      <c r="AK157">
        <v>0</v>
      </c>
      <c r="AL157">
        <v>2306.00389</v>
      </c>
      <c r="AM157" t="str">
        <v>main.tex</v>
      </c>
      <c r="AN157" t="str">
        <v>article</v>
      </c>
      <c r="AO157">
        <v>0</v>
      </c>
      <c r="AP157">
        <v>0</v>
      </c>
      <c r="AQ157">
        <v>0</v>
      </c>
      <c r="AR157">
        <v>0</v>
      </c>
      <c r="AS157" t="b">
        <v>0</v>
      </c>
      <c r="AT157" t="b">
        <v>0</v>
      </c>
      <c r="AU157">
        <v>0</v>
      </c>
      <c r="AV157">
        <v>2306.00389</v>
      </c>
      <c r="AW157">
        <v>37</v>
      </c>
      <c r="AX157">
        <v>37</v>
      </c>
      <c r="AY157">
        <v>37</v>
      </c>
      <c r="AZ157">
        <v>0</v>
      </c>
      <c r="BA157">
        <v>0</v>
      </c>
    </row>
    <row r="158" spans="1:53" x14ac:dyDescent="0.2">
      <c r="A158" s="1">
        <v>2306.00425</v>
      </c>
      <c r="B158">
        <v>63</v>
      </c>
      <c r="C158">
        <v>29202</v>
      </c>
      <c r="D158">
        <v>0.99952085000000002</v>
      </c>
      <c r="E158">
        <v>0.99951701999999998</v>
      </c>
      <c r="F158">
        <v>0.77612524000000005</v>
      </c>
      <c r="G158">
        <v>63</v>
      </c>
      <c r="H158">
        <v>0.99951701999999998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391</v>
      </c>
      <c r="R158">
        <v>123798</v>
      </c>
      <c r="S158">
        <v>0.99801907000000001</v>
      </c>
      <c r="T158">
        <v>0.99700500000000003</v>
      </c>
      <c r="U158">
        <v>5.1726910000000001E-2</v>
      </c>
      <c r="V158">
        <v>279</v>
      </c>
      <c r="W158">
        <v>0.9978629</v>
      </c>
      <c r="X158">
        <v>0</v>
      </c>
      <c r="Y158">
        <v>0</v>
      </c>
      <c r="Z158">
        <v>56</v>
      </c>
      <c r="AA158">
        <v>0</v>
      </c>
      <c r="AB158">
        <v>0</v>
      </c>
      <c r="AC158">
        <v>0</v>
      </c>
      <c r="AD158">
        <v>0</v>
      </c>
      <c r="AE158">
        <v>113</v>
      </c>
      <c r="AF158">
        <v>0</v>
      </c>
      <c r="AG158">
        <v>2306.00425</v>
      </c>
      <c r="AH158" t="b">
        <v>1</v>
      </c>
      <c r="AI158" t="b">
        <v>1</v>
      </c>
      <c r="AJ158" t="b">
        <v>1</v>
      </c>
      <c r="AK158">
        <v>0</v>
      </c>
      <c r="AL158">
        <v>2306.00425</v>
      </c>
      <c r="AM158">
        <v>2306.00425</v>
      </c>
      <c r="AN158" t="str">
        <v>article</v>
      </c>
      <c r="AO158">
        <v>0</v>
      </c>
      <c r="AP158">
        <v>0</v>
      </c>
      <c r="AQ158">
        <v>0</v>
      </c>
      <c r="AR158">
        <v>0</v>
      </c>
      <c r="AS158" t="b">
        <v>0</v>
      </c>
      <c r="AT158" t="b">
        <v>0</v>
      </c>
      <c r="AU158">
        <v>0</v>
      </c>
      <c r="AV158">
        <v>2306.00425</v>
      </c>
      <c r="AW158">
        <v>55</v>
      </c>
      <c r="AX158">
        <v>62</v>
      </c>
      <c r="AY158">
        <v>62</v>
      </c>
      <c r="AZ158">
        <v>1</v>
      </c>
      <c r="BA158">
        <v>0</v>
      </c>
    </row>
    <row r="159" spans="1:53" x14ac:dyDescent="0.2">
      <c r="A159" s="1">
        <v>2306.00432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22304</v>
      </c>
      <c r="S159">
        <v>0.99998098999999996</v>
      </c>
      <c r="T159">
        <v>0.99996196999999998</v>
      </c>
      <c r="U159">
        <v>0.15181016</v>
      </c>
      <c r="V159">
        <v>1</v>
      </c>
      <c r="W159">
        <v>0.99996196999999998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-1</v>
      </c>
      <c r="AF159">
        <v>0</v>
      </c>
      <c r="AG159">
        <v>2306.00432</v>
      </c>
      <c r="AH159" t="b">
        <v>1</v>
      </c>
      <c r="AI159" t="b">
        <v>1</v>
      </c>
      <c r="AJ159" t="b">
        <v>1</v>
      </c>
      <c r="AK159">
        <v>0</v>
      </c>
      <c r="AL159">
        <v>2306.00432</v>
      </c>
      <c r="AM159" t="str">
        <v>arxiv.tex</v>
      </c>
      <c r="AN159" t="str">
        <v>article</v>
      </c>
      <c r="AO159" t="str">
        <v>[11pt, letterpaper, USenglish]</v>
      </c>
      <c r="AP159">
        <v>12</v>
      </c>
      <c r="AQ159">
        <v>12</v>
      </c>
      <c r="AR159">
        <v>12</v>
      </c>
      <c r="AS159" t="b">
        <v>0</v>
      </c>
      <c r="AT159" t="b">
        <v>0</v>
      </c>
      <c r="AU159">
        <v>0</v>
      </c>
      <c r="AV159">
        <v>2306.00432</v>
      </c>
      <c r="AW159">
        <v>10</v>
      </c>
      <c r="AX159">
        <v>10</v>
      </c>
      <c r="AY159">
        <v>10</v>
      </c>
      <c r="AZ159">
        <v>0</v>
      </c>
      <c r="BA159">
        <v>0</v>
      </c>
    </row>
    <row r="160" spans="1:53" x14ac:dyDescent="0.2">
      <c r="A160" s="1">
        <v>2306.0045300000002</v>
      </c>
      <c r="B160">
        <v>42</v>
      </c>
      <c r="C160">
        <v>42</v>
      </c>
      <c r="D160">
        <v>0.99912089999999998</v>
      </c>
      <c r="E160">
        <v>0.99912089999999998</v>
      </c>
      <c r="F160">
        <v>0.99912089999999998</v>
      </c>
      <c r="G160">
        <v>42</v>
      </c>
      <c r="H160">
        <v>0.99912089999999998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7379</v>
      </c>
      <c r="R160">
        <v>44978</v>
      </c>
      <c r="S160">
        <v>0.91673123999999995</v>
      </c>
      <c r="T160">
        <v>0.84555007000000004</v>
      </c>
      <c r="U160">
        <v>5.8564970000000001E-2</v>
      </c>
      <c r="V160">
        <v>1740</v>
      </c>
      <c r="W160">
        <v>0.96358003999999997</v>
      </c>
      <c r="X160">
        <v>18</v>
      </c>
      <c r="Y160">
        <v>4</v>
      </c>
      <c r="Z160">
        <v>2777</v>
      </c>
      <c r="AA160">
        <v>0</v>
      </c>
      <c r="AB160">
        <v>0</v>
      </c>
      <c r="AC160">
        <v>0</v>
      </c>
      <c r="AD160">
        <v>0</v>
      </c>
      <c r="AE160">
        <v>-54</v>
      </c>
      <c r="AF160">
        <v>0</v>
      </c>
      <c r="AG160">
        <v>2306.0045300000002</v>
      </c>
      <c r="AH160" t="b">
        <v>1</v>
      </c>
      <c r="AI160" t="b">
        <v>1</v>
      </c>
      <c r="AJ160" t="b">
        <v>1</v>
      </c>
      <c r="AK160">
        <v>0</v>
      </c>
      <c r="AL160">
        <v>2306.0045300000002</v>
      </c>
      <c r="AM160" t="str">
        <v>main.tex</v>
      </c>
      <c r="AN160" t="str">
        <v>article</v>
      </c>
      <c r="AO160">
        <v>0</v>
      </c>
      <c r="AP160">
        <v>0</v>
      </c>
      <c r="AQ160">
        <v>0</v>
      </c>
      <c r="AR160">
        <v>0</v>
      </c>
      <c r="AS160" t="b">
        <v>0</v>
      </c>
      <c r="AT160" t="b">
        <v>0</v>
      </c>
      <c r="AU160">
        <v>0</v>
      </c>
      <c r="AV160">
        <v>2306.0045300000002</v>
      </c>
      <c r="AW160">
        <v>18</v>
      </c>
      <c r="AX160">
        <v>19</v>
      </c>
      <c r="AY160">
        <v>19</v>
      </c>
      <c r="AZ160">
        <v>1</v>
      </c>
      <c r="BA160">
        <v>0</v>
      </c>
    </row>
    <row r="161" spans="1:53" x14ac:dyDescent="0.2">
      <c r="A161" s="1">
        <v>2306.0045399999999</v>
      </c>
      <c r="B161">
        <v>6</v>
      </c>
      <c r="C161">
        <v>6</v>
      </c>
      <c r="D161">
        <v>0.99975369000000003</v>
      </c>
      <c r="E161">
        <v>0.99975369000000003</v>
      </c>
      <c r="F161">
        <v>0.99975369000000003</v>
      </c>
      <c r="G161">
        <v>6</v>
      </c>
      <c r="H161">
        <v>0.99975369000000003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2306.0045399999999</v>
      </c>
      <c r="AH161" t="b">
        <v>1</v>
      </c>
      <c r="AI161" t="b">
        <v>1</v>
      </c>
      <c r="AJ161" t="b">
        <v>1</v>
      </c>
      <c r="AK161">
        <v>0</v>
      </c>
      <c r="AL161">
        <v>2306.0045399999999</v>
      </c>
      <c r="AM161" t="str">
        <v>draft_v7.tex</v>
      </c>
      <c r="AN161" t="str">
        <v>article</v>
      </c>
      <c r="AO161" t="str">
        <v>[12pt]</v>
      </c>
      <c r="AP161">
        <v>0</v>
      </c>
      <c r="AQ161">
        <v>0</v>
      </c>
      <c r="AR161">
        <v>0</v>
      </c>
      <c r="AS161" t="b">
        <v>0</v>
      </c>
      <c r="AT161" t="b">
        <v>0</v>
      </c>
      <c r="AU161">
        <v>0</v>
      </c>
      <c r="AV161">
        <v>2306.0045399999999</v>
      </c>
      <c r="AW161">
        <v>14</v>
      </c>
      <c r="AX161">
        <v>14</v>
      </c>
      <c r="AY161">
        <v>14</v>
      </c>
      <c r="AZ161">
        <v>0</v>
      </c>
      <c r="BA161">
        <v>0</v>
      </c>
    </row>
    <row r="162" spans="1:53" x14ac:dyDescent="0.2">
      <c r="A162" s="1">
        <v>2306.00461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>
        <v>0</v>
      </c>
      <c r="AG162">
        <v>2306.00461</v>
      </c>
      <c r="AH162" t="b">
        <v>1</v>
      </c>
      <c r="AI162" t="b">
        <v>0</v>
      </c>
      <c r="AJ162" t="b">
        <v>1</v>
      </c>
      <c r="AK162">
        <v>0</v>
      </c>
      <c r="AL162">
        <v>2306.00461</v>
      </c>
      <c r="AM162" t="str">
        <v>main.tex</v>
      </c>
      <c r="AN162" t="str">
        <v>article</v>
      </c>
      <c r="AO162" t="str">
        <v>[letterpaper]</v>
      </c>
      <c r="AP162">
        <v>12</v>
      </c>
      <c r="AQ162">
        <v>12</v>
      </c>
      <c r="AR162">
        <v>12</v>
      </c>
      <c r="AS162" t="b">
        <v>0</v>
      </c>
      <c r="AT162" t="b">
        <v>0</v>
      </c>
      <c r="AU162">
        <v>0</v>
      </c>
      <c r="AV162">
        <v>2306.00461</v>
      </c>
      <c r="AW162">
        <v>11</v>
      </c>
      <c r="AX162" t="str">
        <v/>
      </c>
      <c r="AY162">
        <v>12</v>
      </c>
      <c r="AZ162" t="str">
        <v/>
      </c>
      <c r="BA162" t="str">
        <v/>
      </c>
    </row>
    <row r="163" spans="1:53" x14ac:dyDescent="0.2">
      <c r="A163" s="1">
        <v>2306.0047800000002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3350</v>
      </c>
      <c r="S163">
        <v>0.99998434999999997</v>
      </c>
      <c r="T163">
        <v>0.99996870000000004</v>
      </c>
      <c r="U163">
        <v>0.89513882</v>
      </c>
      <c r="V163">
        <v>1</v>
      </c>
      <c r="W163">
        <v>0.99996870000000004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2306.0047800000002</v>
      </c>
      <c r="AH163" t="b">
        <v>1</v>
      </c>
      <c r="AI163" t="b">
        <v>1</v>
      </c>
      <c r="AJ163" t="b">
        <v>1</v>
      </c>
      <c r="AK163">
        <v>0</v>
      </c>
      <c r="AL163">
        <v>2306.0047800000002</v>
      </c>
      <c r="AM163">
        <v>2306.0047800000002</v>
      </c>
      <c r="AN163" t="str">
        <v>article</v>
      </c>
      <c r="AO163" t="str">
        <v>[12pt]</v>
      </c>
      <c r="AP163">
        <v>0</v>
      </c>
      <c r="AQ163">
        <v>0</v>
      </c>
      <c r="AR163">
        <v>0</v>
      </c>
      <c r="AS163" t="b">
        <v>0</v>
      </c>
      <c r="AT163" t="b">
        <v>0</v>
      </c>
      <c r="AU163">
        <v>0</v>
      </c>
      <c r="AV163">
        <v>2306.0047800000002</v>
      </c>
      <c r="AW163">
        <v>17</v>
      </c>
      <c r="AX163">
        <v>17</v>
      </c>
      <c r="AY163">
        <v>17</v>
      </c>
      <c r="AZ163">
        <v>0</v>
      </c>
      <c r="BA163">
        <v>0</v>
      </c>
    </row>
    <row r="164" spans="1:53" x14ac:dyDescent="0.2">
      <c r="A164" s="1">
        <v>2306.0049300000001</v>
      </c>
      <c r="B164">
        <v>39</v>
      </c>
      <c r="C164">
        <v>54916</v>
      </c>
      <c r="D164">
        <v>0.99952439999999998</v>
      </c>
      <c r="E164">
        <v>0.99932551999999997</v>
      </c>
      <c r="F164">
        <v>5.0257690000000001E-2</v>
      </c>
      <c r="G164">
        <v>17</v>
      </c>
      <c r="H164">
        <v>0.99970599000000004</v>
      </c>
      <c r="I164">
        <v>0</v>
      </c>
      <c r="J164">
        <v>0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-1</v>
      </c>
      <c r="Q164">
        <v>38</v>
      </c>
      <c r="R164">
        <v>2250</v>
      </c>
      <c r="S164">
        <v>0.99960225999999996</v>
      </c>
      <c r="T164">
        <v>0.99934290000000003</v>
      </c>
      <c r="U164">
        <v>0.96109286000000005</v>
      </c>
      <c r="V164">
        <v>16</v>
      </c>
      <c r="W164">
        <v>0.99972333000000002</v>
      </c>
      <c r="X164">
        <v>0</v>
      </c>
      <c r="Y164">
        <v>0</v>
      </c>
      <c r="Z164">
        <v>11</v>
      </c>
      <c r="AA164">
        <v>0</v>
      </c>
      <c r="AB164">
        <v>0</v>
      </c>
      <c r="AC164">
        <v>0</v>
      </c>
      <c r="AD164">
        <v>0</v>
      </c>
      <c r="AE164">
        <v>8</v>
      </c>
      <c r="AF164">
        <v>0</v>
      </c>
      <c r="AG164">
        <v>2306.0049300000001</v>
      </c>
      <c r="AH164" t="b">
        <v>1</v>
      </c>
      <c r="AI164" t="b">
        <v>1</v>
      </c>
      <c r="AJ164" t="b">
        <v>1</v>
      </c>
      <c r="AK164">
        <v>0</v>
      </c>
      <c r="AL164">
        <v>2306.0049300000001</v>
      </c>
      <c r="AM164" t="str">
        <v>Spreclones_Part_I-arXiv-V2.tex</v>
      </c>
      <c r="AN164" t="str">
        <v>article</v>
      </c>
      <c r="AO164" t="str">
        <v>[12pt,fleqn]</v>
      </c>
      <c r="AP164">
        <v>0</v>
      </c>
      <c r="AQ164">
        <v>0</v>
      </c>
      <c r="AR164">
        <v>0</v>
      </c>
      <c r="AS164" t="b">
        <v>0</v>
      </c>
      <c r="AT164" t="b">
        <v>0</v>
      </c>
      <c r="AU164">
        <v>0</v>
      </c>
      <c r="AV164">
        <v>2306.0049300000001</v>
      </c>
      <c r="AW164">
        <v>33</v>
      </c>
      <c r="AX164">
        <v>33</v>
      </c>
      <c r="AY164">
        <v>33</v>
      </c>
      <c r="AZ164">
        <v>0</v>
      </c>
      <c r="BA164">
        <v>0</v>
      </c>
    </row>
    <row r="165" spans="1:53" x14ac:dyDescent="0.2">
      <c r="A165" s="1">
        <v>2306.0050999999999</v>
      </c>
      <c r="B165">
        <v>2</v>
      </c>
      <c r="C165">
        <v>18</v>
      </c>
      <c r="D165">
        <v>0.99998065000000003</v>
      </c>
      <c r="E165">
        <v>0.99996129</v>
      </c>
      <c r="F165">
        <v>0.99965161999999996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53</v>
      </c>
      <c r="R165">
        <v>3463</v>
      </c>
      <c r="S165">
        <v>0.99934195000000003</v>
      </c>
      <c r="T165">
        <v>0.99897422000000002</v>
      </c>
      <c r="U165">
        <v>0.93297591999999996</v>
      </c>
      <c r="V165">
        <v>17</v>
      </c>
      <c r="W165">
        <v>0.99967097999999999</v>
      </c>
      <c r="X165">
        <v>0</v>
      </c>
      <c r="Y165">
        <v>0</v>
      </c>
      <c r="Z165">
        <v>18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2306.0050999999999</v>
      </c>
      <c r="AH165" t="b">
        <v>1</v>
      </c>
      <c r="AI165" t="b">
        <v>1</v>
      </c>
      <c r="AJ165" t="b">
        <v>1</v>
      </c>
      <c r="AK165">
        <v>0</v>
      </c>
      <c r="AL165">
        <v>2306.0050999999999</v>
      </c>
      <c r="AM165">
        <v>2306.0050999999999</v>
      </c>
      <c r="AN165" t="str">
        <v>article</v>
      </c>
      <c r="AO165" t="str">
        <v>[a4paper,12pt]</v>
      </c>
      <c r="AP165">
        <v>0</v>
      </c>
      <c r="AQ165">
        <v>0</v>
      </c>
      <c r="AR165">
        <v>0</v>
      </c>
      <c r="AS165" t="b">
        <v>0</v>
      </c>
      <c r="AT165" t="b">
        <v>0</v>
      </c>
      <c r="AU165">
        <v>0</v>
      </c>
      <c r="AV165">
        <v>2306.0050999999999</v>
      </c>
      <c r="AW165">
        <v>29</v>
      </c>
      <c r="AX165">
        <v>29</v>
      </c>
      <c r="AY165">
        <v>29</v>
      </c>
      <c r="AZ165">
        <v>0</v>
      </c>
      <c r="BA165">
        <v>0</v>
      </c>
    </row>
    <row r="166" spans="1:53" x14ac:dyDescent="0.2">
      <c r="A166" s="1">
        <v>2306.0053699999999</v>
      </c>
      <c r="B166">
        <v>33</v>
      </c>
      <c r="C166">
        <v>33</v>
      </c>
      <c r="D166">
        <v>0.99956281000000002</v>
      </c>
      <c r="E166">
        <v>0.99956281000000002</v>
      </c>
      <c r="F166">
        <v>0.99956281000000002</v>
      </c>
      <c r="G166">
        <v>33</v>
      </c>
      <c r="H166">
        <v>0.99956281000000002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45</v>
      </c>
      <c r="R166">
        <v>73131</v>
      </c>
      <c r="S166">
        <v>0.99945023</v>
      </c>
      <c r="T166">
        <v>0.99940388999999996</v>
      </c>
      <c r="U166">
        <v>3.1236340000000001E-2</v>
      </c>
      <c r="V166">
        <v>45</v>
      </c>
      <c r="W166">
        <v>0.99940388999999996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7</v>
      </c>
      <c r="AF166">
        <v>0</v>
      </c>
      <c r="AG166">
        <v>2306.0053699999999</v>
      </c>
      <c r="AH166" t="b">
        <v>1</v>
      </c>
      <c r="AI166" t="b">
        <v>1</v>
      </c>
      <c r="AJ166" t="b">
        <v>1</v>
      </c>
      <c r="AK166">
        <v>0</v>
      </c>
      <c r="AL166">
        <v>2306.0053699999999</v>
      </c>
      <c r="AM166" t="str">
        <v>main_v2.tex</v>
      </c>
      <c r="AN166" t="str">
        <v>article</v>
      </c>
      <c r="AO166" t="str">
        <v>[a4paper,10pt]</v>
      </c>
      <c r="AP166">
        <v>0</v>
      </c>
      <c r="AQ166">
        <v>0</v>
      </c>
      <c r="AR166">
        <v>0</v>
      </c>
      <c r="AS166" t="b">
        <v>0</v>
      </c>
      <c r="AT166" t="b">
        <v>0</v>
      </c>
      <c r="AU166">
        <v>0</v>
      </c>
      <c r="AV166">
        <v>2306.0053699999999</v>
      </c>
      <c r="AW166">
        <v>25</v>
      </c>
      <c r="AX166">
        <v>25</v>
      </c>
      <c r="AY166">
        <v>25</v>
      </c>
      <c r="AZ166">
        <v>0</v>
      </c>
      <c r="BA166">
        <v>0</v>
      </c>
    </row>
    <row r="167" spans="1:53" x14ac:dyDescent="0.2">
      <c r="A167" s="1">
        <v>2306.0055699999998</v>
      </c>
      <c r="B167">
        <v>8</v>
      </c>
      <c r="C167">
        <v>8</v>
      </c>
      <c r="D167">
        <v>0.99945392</v>
      </c>
      <c r="E167">
        <v>0.99945392</v>
      </c>
      <c r="F167">
        <v>0.99945392</v>
      </c>
      <c r="G167">
        <v>8</v>
      </c>
      <c r="H167">
        <v>0.99945392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732</v>
      </c>
      <c r="R167">
        <v>12955</v>
      </c>
      <c r="S167">
        <v>0.96719743000000002</v>
      </c>
      <c r="T167">
        <v>0.95003413000000003</v>
      </c>
      <c r="U167">
        <v>0.11569966</v>
      </c>
      <c r="V167">
        <v>53</v>
      </c>
      <c r="W167">
        <v>0.99638225000000002</v>
      </c>
      <c r="X167">
        <v>23</v>
      </c>
      <c r="Y167">
        <v>0</v>
      </c>
      <c r="Z167">
        <v>228</v>
      </c>
      <c r="AA167">
        <v>0</v>
      </c>
      <c r="AB167">
        <v>0</v>
      </c>
      <c r="AC167">
        <v>1</v>
      </c>
      <c r="AD167">
        <v>1</v>
      </c>
      <c r="AE167">
        <v>-34</v>
      </c>
      <c r="AF167">
        <v>0</v>
      </c>
      <c r="AG167">
        <v>2306.0055699999998</v>
      </c>
      <c r="AH167" t="b">
        <v>1</v>
      </c>
      <c r="AI167" t="b">
        <v>1</v>
      </c>
      <c r="AJ167" t="b">
        <v>1</v>
      </c>
      <c r="AK167">
        <v>0</v>
      </c>
      <c r="AL167">
        <v>2306.0055699999998</v>
      </c>
      <c r="AM167" t="str">
        <v>iclr_pl.tex</v>
      </c>
      <c r="AN167" t="str">
        <v>article</v>
      </c>
      <c r="AO167">
        <v>0</v>
      </c>
      <c r="AP167">
        <v>0</v>
      </c>
      <c r="AQ167">
        <v>0</v>
      </c>
      <c r="AR167">
        <v>0</v>
      </c>
      <c r="AS167" t="b">
        <v>0</v>
      </c>
      <c r="AT167" t="b">
        <v>0</v>
      </c>
      <c r="AU167">
        <v>0</v>
      </c>
      <c r="AV167">
        <v>2306.0055699999998</v>
      </c>
      <c r="AW167">
        <v>7</v>
      </c>
      <c r="AX167">
        <v>8</v>
      </c>
      <c r="AY167">
        <v>8</v>
      </c>
      <c r="AZ167">
        <v>1</v>
      </c>
      <c r="BA167">
        <v>0</v>
      </c>
    </row>
    <row r="168" spans="1:53" x14ac:dyDescent="0.2">
      <c r="A168" s="1">
        <v>2306.0057400000001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>
        <v>0</v>
      </c>
      <c r="AG168">
        <v>2306.0057400000001</v>
      </c>
      <c r="AH168" t="b">
        <v>1</v>
      </c>
      <c r="AI168" t="b">
        <v>0</v>
      </c>
      <c r="AJ168" t="b">
        <v>1</v>
      </c>
      <c r="AK168">
        <v>0</v>
      </c>
      <c r="AL168">
        <v>2306.0057400000001</v>
      </c>
      <c r="AM168" t="str">
        <v>SoftDefault_arXiv.tex</v>
      </c>
      <c r="AN168" t="str">
        <v>article</v>
      </c>
      <c r="AO168" t="str">
        <v>[11pt]</v>
      </c>
      <c r="AP168">
        <v>12</v>
      </c>
      <c r="AQ168">
        <v>12</v>
      </c>
      <c r="AR168">
        <v>12</v>
      </c>
      <c r="AS168" t="b">
        <v>0</v>
      </c>
      <c r="AT168" t="b">
        <v>0</v>
      </c>
      <c r="AU168">
        <v>0</v>
      </c>
      <c r="AV168">
        <v>2306.0057400000001</v>
      </c>
      <c r="AW168">
        <v>41</v>
      </c>
      <c r="AX168" t="str">
        <v/>
      </c>
      <c r="AY168">
        <v>41</v>
      </c>
      <c r="AZ168" t="str">
        <v/>
      </c>
      <c r="BA168" t="str">
        <v/>
      </c>
    </row>
    <row r="169" spans="1:53" x14ac:dyDescent="0.2">
      <c r="A169" s="1">
        <v>2306.0058100000001</v>
      </c>
      <c r="B169">
        <v>5610</v>
      </c>
      <c r="C169">
        <v>17198</v>
      </c>
      <c r="D169">
        <v>0.83872440000000004</v>
      </c>
      <c r="E169">
        <v>0.72289453999999997</v>
      </c>
      <c r="F169">
        <v>0.15050630000000001</v>
      </c>
      <c r="G169">
        <v>5532</v>
      </c>
      <c r="H169">
        <v>0.72674735000000001</v>
      </c>
      <c r="I169">
        <v>0</v>
      </c>
      <c r="J169">
        <v>0</v>
      </c>
      <c r="K169">
        <v>39</v>
      </c>
      <c r="L169">
        <v>0</v>
      </c>
      <c r="M169">
        <v>0</v>
      </c>
      <c r="N169">
        <v>0</v>
      </c>
      <c r="O169">
        <v>1</v>
      </c>
      <c r="P169">
        <v>-5432</v>
      </c>
      <c r="Q169">
        <v>81</v>
      </c>
      <c r="R169">
        <v>13796</v>
      </c>
      <c r="S169">
        <v>0.99790065999999999</v>
      </c>
      <c r="T169">
        <v>0.99599901000000002</v>
      </c>
      <c r="U169">
        <v>0.31854779</v>
      </c>
      <c r="V169">
        <v>5</v>
      </c>
      <c r="W169">
        <v>0.99975303000000004</v>
      </c>
      <c r="X169">
        <v>0</v>
      </c>
      <c r="Y169">
        <v>0</v>
      </c>
      <c r="Z169">
        <v>38</v>
      </c>
      <c r="AA169">
        <v>0</v>
      </c>
      <c r="AB169">
        <v>0</v>
      </c>
      <c r="AC169">
        <v>0</v>
      </c>
      <c r="AD169">
        <v>0</v>
      </c>
      <c r="AE169">
        <v>-1</v>
      </c>
      <c r="AF169">
        <v>0</v>
      </c>
      <c r="AG169">
        <v>2306.0058100000001</v>
      </c>
      <c r="AH169" t="b">
        <v>1</v>
      </c>
      <c r="AI169" t="b">
        <v>1</v>
      </c>
      <c r="AJ169" t="b">
        <v>1</v>
      </c>
      <c r="AK169">
        <v>0</v>
      </c>
      <c r="AL169">
        <v>2306.0058100000001</v>
      </c>
      <c r="AM169" t="str">
        <v>main.tex</v>
      </c>
      <c r="AN169" t="str">
        <v>article</v>
      </c>
      <c r="AO169" t="str">
        <v>[11pt,twocolumn,a4paper]</v>
      </c>
      <c r="AP169">
        <v>0</v>
      </c>
      <c r="AQ169">
        <v>12</v>
      </c>
      <c r="AR169">
        <v>0</v>
      </c>
      <c r="AS169" t="b">
        <v>0</v>
      </c>
      <c r="AT169" t="b">
        <v>0</v>
      </c>
      <c r="AU169">
        <v>0</v>
      </c>
      <c r="AV169">
        <v>2306.0058100000001</v>
      </c>
      <c r="AW169">
        <v>9</v>
      </c>
      <c r="AX169">
        <v>9</v>
      </c>
      <c r="AY169">
        <v>7</v>
      </c>
      <c r="AZ169">
        <v>0</v>
      </c>
      <c r="BA169">
        <v>1</v>
      </c>
    </row>
    <row r="170" spans="1:53" x14ac:dyDescent="0.2">
      <c r="A170" s="1">
        <v>2306.0061300000002</v>
      </c>
      <c r="B170">
        <v>71</v>
      </c>
      <c r="C170">
        <v>71</v>
      </c>
      <c r="D170">
        <v>0.99875431999999997</v>
      </c>
      <c r="E170">
        <v>0.99875431999999997</v>
      </c>
      <c r="F170">
        <v>0.99875431999999997</v>
      </c>
      <c r="G170">
        <v>71</v>
      </c>
      <c r="H170">
        <v>0.99875431999999997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178</v>
      </c>
      <c r="R170">
        <v>19215</v>
      </c>
      <c r="S170">
        <v>0.99839464</v>
      </c>
      <c r="T170">
        <v>0.99687703000000005</v>
      </c>
      <c r="U170">
        <v>0.66287699</v>
      </c>
      <c r="V170">
        <v>6</v>
      </c>
      <c r="W170">
        <v>0.99989472999999995</v>
      </c>
      <c r="X170">
        <v>0</v>
      </c>
      <c r="Y170">
        <v>0</v>
      </c>
      <c r="Z170">
        <v>86</v>
      </c>
      <c r="AA170">
        <v>0</v>
      </c>
      <c r="AB170">
        <v>0</v>
      </c>
      <c r="AC170">
        <v>0</v>
      </c>
      <c r="AD170">
        <v>0</v>
      </c>
      <c r="AE170">
        <v>-1</v>
      </c>
      <c r="AF170">
        <v>0</v>
      </c>
      <c r="AG170">
        <v>2306.0061300000002</v>
      </c>
      <c r="AH170" t="b">
        <v>1</v>
      </c>
      <c r="AI170" t="b">
        <v>1</v>
      </c>
      <c r="AJ170" t="b">
        <v>1</v>
      </c>
      <c r="AK170">
        <v>0</v>
      </c>
      <c r="AL170">
        <v>2306.0061300000002</v>
      </c>
      <c r="AM170" t="str">
        <v>main-arxiv.tex</v>
      </c>
      <c r="AN170" t="str">
        <v>article</v>
      </c>
      <c r="AO170" t="str">
        <v>[11pt]</v>
      </c>
      <c r="AP170">
        <v>12</v>
      </c>
      <c r="AQ170">
        <v>12</v>
      </c>
      <c r="AR170">
        <v>12</v>
      </c>
      <c r="AS170" t="b">
        <v>0</v>
      </c>
      <c r="AT170" t="b">
        <v>0</v>
      </c>
      <c r="AU170">
        <v>0</v>
      </c>
      <c r="AV170">
        <v>2306.0061300000002</v>
      </c>
      <c r="AW170">
        <v>21</v>
      </c>
      <c r="AX170">
        <v>21</v>
      </c>
      <c r="AY170">
        <v>21</v>
      </c>
      <c r="AZ170">
        <v>0</v>
      </c>
      <c r="BA170">
        <v>0</v>
      </c>
    </row>
    <row r="171" spans="1:53" x14ac:dyDescent="0.2">
      <c r="A171" s="1">
        <v>2306.0061500000002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>
        <v>0</v>
      </c>
      <c r="AG171">
        <v>2306.0061500000002</v>
      </c>
      <c r="AH171" t="b">
        <v>1</v>
      </c>
      <c r="AI171" t="b">
        <v>0</v>
      </c>
      <c r="AJ171" t="b">
        <v>1</v>
      </c>
      <c r="AK171">
        <v>0</v>
      </c>
      <c r="AL171">
        <v>2306.0061500000002</v>
      </c>
      <c r="AM171" t="str">
        <v>paper.tex</v>
      </c>
      <c r="AN171" t="str">
        <v>article</v>
      </c>
      <c r="AO171" t="str">
        <v>[11pt,english]</v>
      </c>
      <c r="AP171">
        <v>0</v>
      </c>
      <c r="AQ171">
        <v>12</v>
      </c>
      <c r="AR171">
        <v>12</v>
      </c>
      <c r="AS171" t="b">
        <v>0</v>
      </c>
      <c r="AT171" t="b">
        <v>0</v>
      </c>
      <c r="AU171">
        <v>0</v>
      </c>
      <c r="AV171">
        <v>2306.0061500000002</v>
      </c>
      <c r="AW171">
        <v>48</v>
      </c>
      <c r="AX171" t="str">
        <v/>
      </c>
      <c r="AY171">
        <v>47</v>
      </c>
      <c r="AZ171" t="str">
        <v/>
      </c>
      <c r="BA171" t="str">
        <v/>
      </c>
    </row>
    <row r="172" spans="1:53" x14ac:dyDescent="0.2">
      <c r="A172" s="1">
        <v>2306.00621</v>
      </c>
      <c r="B172">
        <v>5</v>
      </c>
      <c r="C172">
        <v>5</v>
      </c>
      <c r="D172">
        <v>0.99994941999999998</v>
      </c>
      <c r="E172">
        <v>0.99993677000000003</v>
      </c>
      <c r="F172">
        <v>0.99993677000000003</v>
      </c>
      <c r="G172">
        <v>3</v>
      </c>
      <c r="H172">
        <v>0.99996205999999999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577</v>
      </c>
      <c r="R172">
        <v>70918</v>
      </c>
      <c r="S172">
        <v>0.99633296999999998</v>
      </c>
      <c r="T172">
        <v>0.99270424000000002</v>
      </c>
      <c r="U172">
        <v>0.10329131</v>
      </c>
      <c r="V172">
        <v>11</v>
      </c>
      <c r="W172">
        <v>0.99986090999999999</v>
      </c>
      <c r="X172">
        <v>0</v>
      </c>
      <c r="Y172">
        <v>0</v>
      </c>
      <c r="Z172">
        <v>283</v>
      </c>
      <c r="AA172">
        <v>0</v>
      </c>
      <c r="AB172">
        <v>0</v>
      </c>
      <c r="AC172">
        <v>0</v>
      </c>
      <c r="AD172">
        <v>0</v>
      </c>
      <c r="AE172">
        <v>8</v>
      </c>
      <c r="AF172">
        <v>0</v>
      </c>
      <c r="AG172">
        <v>2306.00621</v>
      </c>
      <c r="AH172" t="b">
        <v>1</v>
      </c>
      <c r="AI172" t="b">
        <v>1</v>
      </c>
      <c r="AJ172" t="b">
        <v>1</v>
      </c>
      <c r="AK172">
        <v>0</v>
      </c>
      <c r="AL172">
        <v>2306.00621</v>
      </c>
      <c r="AM172" t="str">
        <v>main.tex</v>
      </c>
      <c r="AN172" t="str">
        <v>article</v>
      </c>
      <c r="AO172" t="str">
        <v>[11pt]</v>
      </c>
      <c r="AP172">
        <v>0</v>
      </c>
      <c r="AQ172">
        <v>0</v>
      </c>
      <c r="AR172">
        <v>0</v>
      </c>
      <c r="AS172" t="b">
        <v>0</v>
      </c>
      <c r="AT172" t="b">
        <v>0</v>
      </c>
      <c r="AU172">
        <v>0</v>
      </c>
      <c r="AV172">
        <v>2306.00621</v>
      </c>
      <c r="AW172">
        <v>42</v>
      </c>
      <c r="AX172">
        <v>42</v>
      </c>
      <c r="AY172">
        <v>42</v>
      </c>
      <c r="AZ172">
        <v>0</v>
      </c>
      <c r="BA172">
        <v>0</v>
      </c>
    </row>
    <row r="173" spans="1:53" x14ac:dyDescent="0.2">
      <c r="A173" s="1">
        <v>2306.00702</v>
      </c>
      <c r="B173">
        <v>2</v>
      </c>
      <c r="C173">
        <v>10912</v>
      </c>
      <c r="D173">
        <v>0.99996445</v>
      </c>
      <c r="E173">
        <v>0.99995259999999997</v>
      </c>
      <c r="F173">
        <v>0.74136663999999997</v>
      </c>
      <c r="G173">
        <v>2</v>
      </c>
      <c r="H173">
        <v>0.99995259999999997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3</v>
      </c>
      <c r="R173">
        <v>27077</v>
      </c>
      <c r="S173">
        <v>0.99995259999999997</v>
      </c>
      <c r="T173">
        <v>0.99992888999999996</v>
      </c>
      <c r="U173">
        <v>0.35821285000000003</v>
      </c>
      <c r="V173">
        <v>3</v>
      </c>
      <c r="W173">
        <v>0.99992888999999996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2306.00702</v>
      </c>
      <c r="AH173" t="b">
        <v>1</v>
      </c>
      <c r="AI173" t="b">
        <v>1</v>
      </c>
      <c r="AJ173" t="b">
        <v>1</v>
      </c>
      <c r="AK173">
        <v>0</v>
      </c>
      <c r="AL173">
        <v>2306.00702</v>
      </c>
      <c r="AM173" t="str">
        <v>paper.tex</v>
      </c>
      <c r="AN173" t="str">
        <v>article</v>
      </c>
      <c r="AO173" t="str">
        <v>[11pt,letterpaper]</v>
      </c>
      <c r="AP173">
        <v>12</v>
      </c>
      <c r="AQ173">
        <v>12</v>
      </c>
      <c r="AR173">
        <v>12</v>
      </c>
      <c r="AS173" t="b">
        <v>0</v>
      </c>
      <c r="AT173" t="b">
        <v>0</v>
      </c>
      <c r="AU173">
        <v>0</v>
      </c>
      <c r="AV173">
        <v>2306.00702</v>
      </c>
      <c r="AW173">
        <v>20</v>
      </c>
      <c r="AX173">
        <v>20</v>
      </c>
      <c r="AY173">
        <v>20</v>
      </c>
      <c r="AZ173">
        <v>0</v>
      </c>
      <c r="BA173">
        <v>0</v>
      </c>
    </row>
    <row r="174" spans="1:53" x14ac:dyDescent="0.2">
      <c r="A174" s="1">
        <v>2306.0070599999999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4186</v>
      </c>
      <c r="S174">
        <v>0.99993259999999995</v>
      </c>
      <c r="T174">
        <v>0.99991912000000005</v>
      </c>
      <c r="U174">
        <v>0.88714548000000004</v>
      </c>
      <c r="V174">
        <v>3</v>
      </c>
      <c r="W174">
        <v>0.99991912000000005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2306.0070599999999</v>
      </c>
      <c r="AH174" t="b">
        <v>1</v>
      </c>
      <c r="AI174" t="b">
        <v>1</v>
      </c>
      <c r="AJ174" t="b">
        <v>1</v>
      </c>
      <c r="AK174">
        <v>0</v>
      </c>
      <c r="AL174">
        <v>2306.0070599999999</v>
      </c>
      <c r="AM174" t="str">
        <v>Bikulov_Zubarev_2023_English.tex</v>
      </c>
      <c r="AN174" t="str">
        <v>article</v>
      </c>
      <c r="AO174" t="str">
        <v>[12pt]</v>
      </c>
      <c r="AP174">
        <v>0</v>
      </c>
      <c r="AQ174">
        <v>0</v>
      </c>
      <c r="AR174">
        <v>0</v>
      </c>
      <c r="AS174" t="b">
        <v>0</v>
      </c>
      <c r="AT174" t="b">
        <v>0</v>
      </c>
      <c r="AU174">
        <v>0</v>
      </c>
      <c r="AV174">
        <v>2306.0070599999999</v>
      </c>
      <c r="AW174">
        <v>23</v>
      </c>
      <c r="AX174">
        <v>23</v>
      </c>
      <c r="AY174">
        <v>23</v>
      </c>
      <c r="AZ174">
        <v>0</v>
      </c>
      <c r="BA174">
        <v>0</v>
      </c>
    </row>
    <row r="175" spans="1:53" x14ac:dyDescent="0.2">
      <c r="A175" s="1">
        <v>2306.0071200000002</v>
      </c>
      <c r="B175">
        <v>85</v>
      </c>
      <c r="C175">
        <v>85</v>
      </c>
      <c r="D175">
        <v>0.99065318000000002</v>
      </c>
      <c r="E175">
        <v>0.99065318000000002</v>
      </c>
      <c r="F175">
        <v>0.99065318000000002</v>
      </c>
      <c r="G175">
        <v>85</v>
      </c>
      <c r="H175">
        <v>0.99065318000000002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85</v>
      </c>
      <c r="R175">
        <v>85</v>
      </c>
      <c r="S175">
        <v>0.99065318000000002</v>
      </c>
      <c r="T175">
        <v>0.99065318000000002</v>
      </c>
      <c r="U175">
        <v>0.99065318000000002</v>
      </c>
      <c r="V175">
        <v>85</v>
      </c>
      <c r="W175">
        <v>0.99065318000000002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2306.0071200000002</v>
      </c>
      <c r="AH175" t="b">
        <v>1</v>
      </c>
      <c r="AI175" t="b">
        <v>1</v>
      </c>
      <c r="AJ175" t="b">
        <v>1</v>
      </c>
      <c r="AK175">
        <v>0</v>
      </c>
      <c r="AL175">
        <v>2306.0071200000002</v>
      </c>
      <c r="AM175" t="str">
        <v>root.tex</v>
      </c>
      <c r="AN175" t="str">
        <v>article</v>
      </c>
      <c r="AO175" t="str">
        <v>[12pt]</v>
      </c>
      <c r="AP175">
        <v>0</v>
      </c>
      <c r="AQ175">
        <v>0</v>
      </c>
      <c r="AR175">
        <v>0</v>
      </c>
      <c r="AS175" t="b">
        <v>0</v>
      </c>
      <c r="AT175" t="b">
        <v>0</v>
      </c>
      <c r="AU175">
        <v>0</v>
      </c>
      <c r="AV175">
        <v>2306.0071200000002</v>
      </c>
      <c r="AW175">
        <v>7</v>
      </c>
      <c r="AX175">
        <v>7</v>
      </c>
      <c r="AY175">
        <v>7</v>
      </c>
      <c r="AZ175">
        <v>0</v>
      </c>
      <c r="BA175">
        <v>0</v>
      </c>
    </row>
    <row r="176" spans="1:53" x14ac:dyDescent="0.2">
      <c r="A176" s="1">
        <v>2306.0073299999999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>
        <v>0</v>
      </c>
      <c r="AG176">
        <v>2306.0073299999999</v>
      </c>
      <c r="AH176" t="b">
        <v>1</v>
      </c>
      <c r="AI176" t="b">
        <v>0</v>
      </c>
      <c r="AJ176" t="b">
        <v>1</v>
      </c>
      <c r="AK176">
        <v>0</v>
      </c>
      <c r="AL176">
        <v>2306.0073299999999</v>
      </c>
      <c r="AM176" t="str">
        <v>20230513_arXiv_Phaselock.tex</v>
      </c>
      <c r="AN176" t="str">
        <v>article</v>
      </c>
      <c r="AO176" t="str">
        <v>[a4paper]</v>
      </c>
      <c r="AP176">
        <v>0</v>
      </c>
      <c r="AQ176">
        <v>0</v>
      </c>
      <c r="AR176">
        <v>12</v>
      </c>
      <c r="AS176" t="b">
        <v>0</v>
      </c>
      <c r="AT176" t="b">
        <v>0</v>
      </c>
      <c r="AU176">
        <v>0</v>
      </c>
      <c r="AV176">
        <v>2306.0073299999999</v>
      </c>
      <c r="AW176">
        <v>13</v>
      </c>
      <c r="AX176" t="str">
        <v/>
      </c>
      <c r="AY176">
        <v>13</v>
      </c>
      <c r="AZ176" t="str">
        <v/>
      </c>
      <c r="BA176" t="str">
        <v/>
      </c>
    </row>
    <row r="177" spans="1:53" x14ac:dyDescent="0.2">
      <c r="A177" s="1">
        <v>2306.0074300000001</v>
      </c>
      <c r="B177">
        <v>1</v>
      </c>
      <c r="C177">
        <v>13703</v>
      </c>
      <c r="D177">
        <v>0.99997020999999997</v>
      </c>
      <c r="E177">
        <v>0.99994042000000005</v>
      </c>
      <c r="F177">
        <v>0.18361632</v>
      </c>
      <c r="G177">
        <v>1</v>
      </c>
      <c r="H177">
        <v>0.99994042000000005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-1</v>
      </c>
      <c r="Q177">
        <v>1</v>
      </c>
      <c r="R177">
        <v>13703</v>
      </c>
      <c r="S177">
        <v>0.99997020999999997</v>
      </c>
      <c r="T177">
        <v>0.99994042000000005</v>
      </c>
      <c r="U177">
        <v>0.18361632</v>
      </c>
      <c r="V177">
        <v>1</v>
      </c>
      <c r="W177">
        <v>0.99994042000000005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</v>
      </c>
      <c r="AF177">
        <v>0</v>
      </c>
      <c r="AG177">
        <v>2306.0074300000001</v>
      </c>
      <c r="AH177" t="b">
        <v>1</v>
      </c>
      <c r="AI177" t="b">
        <v>1</v>
      </c>
      <c r="AJ177" t="b">
        <v>1</v>
      </c>
      <c r="AK177">
        <v>0</v>
      </c>
      <c r="AL177">
        <v>2306.0074300000001</v>
      </c>
      <c r="AM177">
        <v>2306.0074300000001</v>
      </c>
      <c r="AN177" t="str">
        <v>article</v>
      </c>
      <c r="AO177" t="str">
        <v>[12pt]</v>
      </c>
      <c r="AP177">
        <v>0</v>
      </c>
      <c r="AQ177">
        <v>0</v>
      </c>
      <c r="AR177">
        <v>0</v>
      </c>
      <c r="AS177" t="b">
        <v>0</v>
      </c>
      <c r="AT177" t="b">
        <v>0</v>
      </c>
      <c r="AU177">
        <v>0</v>
      </c>
      <c r="AV177">
        <v>2306.0074300000001</v>
      </c>
      <c r="AW177">
        <v>9</v>
      </c>
      <c r="AX177">
        <v>9</v>
      </c>
      <c r="AY177">
        <v>9</v>
      </c>
      <c r="AZ177">
        <v>0</v>
      </c>
      <c r="BA177">
        <v>0</v>
      </c>
    </row>
    <row r="178" spans="1:53" x14ac:dyDescent="0.2">
      <c r="A178" s="1">
        <v>2306.0074599999998</v>
      </c>
      <c r="B178">
        <v>45</v>
      </c>
      <c r="C178">
        <v>45</v>
      </c>
      <c r="D178">
        <v>0.99910986000000002</v>
      </c>
      <c r="E178">
        <v>0.99910986000000002</v>
      </c>
      <c r="F178">
        <v>0.99910986000000002</v>
      </c>
      <c r="G178">
        <v>45</v>
      </c>
      <c r="H178">
        <v>0.99910986000000002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12</v>
      </c>
      <c r="R178">
        <v>47439</v>
      </c>
      <c r="S178">
        <v>0.99988131000000002</v>
      </c>
      <c r="T178">
        <v>0.99976262999999999</v>
      </c>
      <c r="U178">
        <v>6.1617280000000003E-2</v>
      </c>
      <c r="V178">
        <v>2</v>
      </c>
      <c r="W178">
        <v>0.99996043999999995</v>
      </c>
      <c r="X178">
        <v>0</v>
      </c>
      <c r="Y178">
        <v>0</v>
      </c>
      <c r="Z178">
        <v>5</v>
      </c>
      <c r="AA178">
        <v>0</v>
      </c>
      <c r="AB178">
        <v>0</v>
      </c>
      <c r="AC178">
        <v>0</v>
      </c>
      <c r="AD178">
        <v>0</v>
      </c>
      <c r="AE178">
        <v>-2</v>
      </c>
      <c r="AF178">
        <v>0</v>
      </c>
      <c r="AG178">
        <v>2306.0074599999998</v>
      </c>
      <c r="AH178" t="b">
        <v>1</v>
      </c>
      <c r="AI178" t="b">
        <v>1</v>
      </c>
      <c r="AJ178" t="b">
        <v>1</v>
      </c>
      <c r="AK178">
        <v>0</v>
      </c>
      <c r="AL178">
        <v>2306.0074599999998</v>
      </c>
      <c r="AM178">
        <v>2306.0074599999998</v>
      </c>
      <c r="AN178" t="str">
        <v>article</v>
      </c>
      <c r="AO178" t="str">
        <v>[12pt]</v>
      </c>
      <c r="AP178">
        <v>0</v>
      </c>
      <c r="AQ178">
        <v>0</v>
      </c>
      <c r="AR178">
        <v>0</v>
      </c>
      <c r="AS178" t="b">
        <v>0</v>
      </c>
      <c r="AT178" t="b">
        <v>0</v>
      </c>
      <c r="AU178">
        <v>0</v>
      </c>
      <c r="AV178">
        <v>2306.0074599999998</v>
      </c>
      <c r="AW178">
        <v>33</v>
      </c>
      <c r="AX178">
        <v>33</v>
      </c>
      <c r="AY178">
        <v>33</v>
      </c>
      <c r="AZ178">
        <v>0</v>
      </c>
      <c r="BA178">
        <v>0</v>
      </c>
    </row>
    <row r="179" spans="1:53" x14ac:dyDescent="0.2">
      <c r="A179" s="1">
        <v>2306.0075000000002</v>
      </c>
      <c r="B179">
        <v>3114</v>
      </c>
      <c r="C179">
        <v>37529</v>
      </c>
      <c r="D179">
        <v>0.96568809</v>
      </c>
      <c r="E179">
        <v>0.93203396000000005</v>
      </c>
      <c r="F179">
        <v>0.18089354999999999</v>
      </c>
      <c r="G179">
        <v>354</v>
      </c>
      <c r="H179">
        <v>0.99227361000000003</v>
      </c>
      <c r="I179">
        <v>0</v>
      </c>
      <c r="J179">
        <v>0</v>
      </c>
      <c r="K179">
        <v>1380</v>
      </c>
      <c r="L179">
        <v>0</v>
      </c>
      <c r="M179">
        <v>0</v>
      </c>
      <c r="N179">
        <v>1</v>
      </c>
      <c r="O179">
        <v>1</v>
      </c>
      <c r="P179">
        <v>4</v>
      </c>
      <c r="Q179">
        <v>3118</v>
      </c>
      <c r="R179">
        <v>37397</v>
      </c>
      <c r="S179">
        <v>0.96562336000000004</v>
      </c>
      <c r="T179">
        <v>0.93194962999999997</v>
      </c>
      <c r="U179">
        <v>0.18381021</v>
      </c>
      <c r="V179">
        <v>358</v>
      </c>
      <c r="W179">
        <v>0.99218664999999995</v>
      </c>
      <c r="X179">
        <v>0</v>
      </c>
      <c r="Y179">
        <v>0</v>
      </c>
      <c r="Z179">
        <v>1380</v>
      </c>
      <c r="AA179">
        <v>0</v>
      </c>
      <c r="AB179">
        <v>0</v>
      </c>
      <c r="AC179">
        <v>1</v>
      </c>
      <c r="AD179">
        <v>1</v>
      </c>
      <c r="AE179">
        <v>6</v>
      </c>
      <c r="AF179">
        <v>0</v>
      </c>
      <c r="AG179">
        <v>2306.0075000000002</v>
      </c>
      <c r="AH179" t="b">
        <v>1</v>
      </c>
      <c r="AI179" t="b">
        <v>1</v>
      </c>
      <c r="AJ179" t="b">
        <v>1</v>
      </c>
      <c r="AK179">
        <v>0</v>
      </c>
      <c r="AL179">
        <v>2306.0075000000002</v>
      </c>
      <c r="AM179" t="str">
        <v>main.tex</v>
      </c>
      <c r="AN179" t="str">
        <v>article</v>
      </c>
      <c r="AO179" t="str">
        <v>[11pt]</v>
      </c>
      <c r="AP179">
        <v>0</v>
      </c>
      <c r="AQ179">
        <v>0</v>
      </c>
      <c r="AR179">
        <v>0</v>
      </c>
      <c r="AS179" t="b">
        <v>0</v>
      </c>
      <c r="AT179" t="b">
        <v>0</v>
      </c>
      <c r="AU179">
        <v>0</v>
      </c>
      <c r="AV179">
        <v>2306.0075000000002</v>
      </c>
      <c r="AW179">
        <v>14</v>
      </c>
      <c r="AX179">
        <v>14</v>
      </c>
      <c r="AY179">
        <v>14</v>
      </c>
      <c r="AZ179">
        <v>0</v>
      </c>
      <c r="BA179">
        <v>0</v>
      </c>
    </row>
    <row r="180" spans="1:53" x14ac:dyDescent="0.2">
      <c r="A180" s="1">
        <v>2306.0081799999998</v>
      </c>
      <c r="B180">
        <v>1602</v>
      </c>
      <c r="C180">
        <v>37428</v>
      </c>
      <c r="D180">
        <v>0.97647567000000002</v>
      </c>
      <c r="E180">
        <v>0.95942558</v>
      </c>
      <c r="F180">
        <v>5.2047719999999999E-2</v>
      </c>
      <c r="G180">
        <v>536</v>
      </c>
      <c r="H180">
        <v>0.98642454000000002</v>
      </c>
      <c r="I180">
        <v>0</v>
      </c>
      <c r="J180">
        <v>17</v>
      </c>
      <c r="K180">
        <v>515</v>
      </c>
      <c r="L180">
        <v>0</v>
      </c>
      <c r="M180">
        <v>0</v>
      </c>
      <c r="N180">
        <v>0</v>
      </c>
      <c r="O180">
        <v>0</v>
      </c>
      <c r="P180">
        <v>-324</v>
      </c>
      <c r="Q180">
        <v>641</v>
      </c>
      <c r="R180">
        <v>37651</v>
      </c>
      <c r="S180">
        <v>0.98875866000000001</v>
      </c>
      <c r="T180">
        <v>0.98388556000000005</v>
      </c>
      <c r="U180">
        <v>5.3471770000000002E-2</v>
      </c>
      <c r="V180">
        <v>511</v>
      </c>
      <c r="W180">
        <v>0.98715370000000002</v>
      </c>
      <c r="X180">
        <v>0</v>
      </c>
      <c r="Y180">
        <v>17</v>
      </c>
      <c r="Z180">
        <v>47</v>
      </c>
      <c r="AA180">
        <v>0</v>
      </c>
      <c r="AB180">
        <v>0</v>
      </c>
      <c r="AC180">
        <v>0</v>
      </c>
      <c r="AD180">
        <v>0</v>
      </c>
      <c r="AE180">
        <v>295</v>
      </c>
      <c r="AF180">
        <v>0</v>
      </c>
      <c r="AG180">
        <v>2306.0081799999998</v>
      </c>
      <c r="AH180" t="b">
        <v>1</v>
      </c>
      <c r="AI180" t="b">
        <v>1</v>
      </c>
      <c r="AJ180" t="b">
        <v>1</v>
      </c>
      <c r="AK180">
        <v>0</v>
      </c>
      <c r="AL180">
        <v>2306.0081799999998</v>
      </c>
      <c r="AM180" t="str">
        <v>main.tex</v>
      </c>
      <c r="AN180" t="str">
        <v>article</v>
      </c>
      <c r="AO180" t="str">
        <v>[a4paper,11pt]</v>
      </c>
      <c r="AP180">
        <v>0</v>
      </c>
      <c r="AQ180">
        <v>0</v>
      </c>
      <c r="AR180">
        <v>0</v>
      </c>
      <c r="AS180" t="b">
        <v>0</v>
      </c>
      <c r="AT180" t="b">
        <v>0</v>
      </c>
      <c r="AU180">
        <v>0</v>
      </c>
      <c r="AV180">
        <v>2306.0081799999998</v>
      </c>
      <c r="AW180">
        <v>19</v>
      </c>
      <c r="AX180">
        <v>19</v>
      </c>
      <c r="AY180">
        <v>19</v>
      </c>
      <c r="AZ180">
        <v>0</v>
      </c>
      <c r="BA180">
        <v>0</v>
      </c>
    </row>
    <row r="181" spans="1:53" x14ac:dyDescent="0.2">
      <c r="A181" s="1">
        <v>2306.0082200000002</v>
      </c>
      <c r="B181">
        <v>291</v>
      </c>
      <c r="C181">
        <v>20710</v>
      </c>
      <c r="D181">
        <v>0.98926179999999997</v>
      </c>
      <c r="E181">
        <v>0.98736486000000001</v>
      </c>
      <c r="F181">
        <v>0.10077721000000001</v>
      </c>
      <c r="G181">
        <v>281</v>
      </c>
      <c r="H181">
        <v>0.98779905000000001</v>
      </c>
      <c r="I181">
        <v>0</v>
      </c>
      <c r="J181">
        <v>0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-58</v>
      </c>
      <c r="Q181">
        <v>97</v>
      </c>
      <c r="R181">
        <v>17171</v>
      </c>
      <c r="S181">
        <v>0.99604879999999996</v>
      </c>
      <c r="T181">
        <v>0.99578829000000002</v>
      </c>
      <c r="U181">
        <v>0.25443967000000001</v>
      </c>
      <c r="V181">
        <v>87</v>
      </c>
      <c r="W181">
        <v>0.99622248000000002</v>
      </c>
      <c r="X181">
        <v>0</v>
      </c>
      <c r="Y181">
        <v>0</v>
      </c>
      <c r="Z181">
        <v>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2306.0082200000002</v>
      </c>
      <c r="AH181" t="b">
        <v>1</v>
      </c>
      <c r="AI181" t="b">
        <v>1</v>
      </c>
      <c r="AJ181" t="b">
        <v>1</v>
      </c>
      <c r="AK181">
        <v>0</v>
      </c>
      <c r="AL181">
        <v>2306.0082200000002</v>
      </c>
      <c r="AM181" t="str">
        <v>IJPAM-2022-18.tex</v>
      </c>
      <c r="AN181" t="str">
        <v>article</v>
      </c>
      <c r="AO181" t="str">
        <v>[twoside,11pt,leqno]</v>
      </c>
      <c r="AP181">
        <v>0</v>
      </c>
      <c r="AQ181">
        <v>12</v>
      </c>
      <c r="AR181">
        <v>0</v>
      </c>
      <c r="AS181" t="b">
        <v>0</v>
      </c>
      <c r="AT181" t="b">
        <v>0</v>
      </c>
      <c r="AU181">
        <v>0</v>
      </c>
      <c r="AV181">
        <v>2306.0082200000002</v>
      </c>
      <c r="AW181">
        <v>15</v>
      </c>
      <c r="AX181">
        <v>15</v>
      </c>
      <c r="AY181">
        <v>15</v>
      </c>
      <c r="AZ181">
        <v>0</v>
      </c>
      <c r="BA181">
        <v>0</v>
      </c>
    </row>
    <row r="182" spans="1:53" x14ac:dyDescent="0.2">
      <c r="A182" s="1">
        <v>2306.0085300000001</v>
      </c>
      <c r="B182">
        <v>34</v>
      </c>
      <c r="C182">
        <v>27302</v>
      </c>
      <c r="D182">
        <v>0.99941360000000001</v>
      </c>
      <c r="E182">
        <v>0.99921813999999998</v>
      </c>
      <c r="F182">
        <v>0.37216575000000002</v>
      </c>
      <c r="G182">
        <v>18</v>
      </c>
      <c r="H182">
        <v>0.99958606999999999</v>
      </c>
      <c r="I182">
        <v>0</v>
      </c>
      <c r="J182">
        <v>0</v>
      </c>
      <c r="K182">
        <v>8</v>
      </c>
      <c r="L182">
        <v>0</v>
      </c>
      <c r="M182">
        <v>0</v>
      </c>
      <c r="N182">
        <v>0</v>
      </c>
      <c r="O182">
        <v>0</v>
      </c>
      <c r="P182">
        <v>-1</v>
      </c>
      <c r="Q182">
        <v>45</v>
      </c>
      <c r="R182">
        <v>27306</v>
      </c>
      <c r="S182">
        <v>0.99916064000000004</v>
      </c>
      <c r="T182">
        <v>0.99896518000000001</v>
      </c>
      <c r="U182">
        <v>0.37207377000000003</v>
      </c>
      <c r="V182">
        <v>29</v>
      </c>
      <c r="W182">
        <v>0.99933311999999996</v>
      </c>
      <c r="X182">
        <v>0</v>
      </c>
      <c r="Y182">
        <v>0</v>
      </c>
      <c r="Z182">
        <v>8</v>
      </c>
      <c r="AA182">
        <v>0</v>
      </c>
      <c r="AB182">
        <v>0</v>
      </c>
      <c r="AC182">
        <v>0</v>
      </c>
      <c r="AD182">
        <v>0</v>
      </c>
      <c r="AE182">
        <v>-1</v>
      </c>
      <c r="AF182">
        <v>0</v>
      </c>
      <c r="AG182">
        <v>2306.0085300000001</v>
      </c>
      <c r="AH182" t="b">
        <v>1</v>
      </c>
      <c r="AI182" t="b">
        <v>1</v>
      </c>
      <c r="AJ182" t="b">
        <v>1</v>
      </c>
      <c r="AK182">
        <v>0</v>
      </c>
      <c r="AL182">
        <v>2306.0085300000001</v>
      </c>
      <c r="AM182" t="str">
        <v>main.tex</v>
      </c>
      <c r="AN182" t="str">
        <v>article</v>
      </c>
      <c r="AO182" t="str">
        <v>[11pt]</v>
      </c>
      <c r="AP182">
        <v>0</v>
      </c>
      <c r="AQ182">
        <v>0</v>
      </c>
      <c r="AR182">
        <v>0</v>
      </c>
      <c r="AS182" t="b">
        <v>0</v>
      </c>
      <c r="AT182" t="b">
        <v>0</v>
      </c>
      <c r="AU182">
        <v>0</v>
      </c>
      <c r="AV182">
        <v>2306.0085300000001</v>
      </c>
      <c r="AW182">
        <v>34</v>
      </c>
      <c r="AX182">
        <v>34</v>
      </c>
      <c r="AY182">
        <v>34</v>
      </c>
      <c r="AZ182">
        <v>0</v>
      </c>
      <c r="BA182">
        <v>0</v>
      </c>
    </row>
    <row r="183" spans="1:53" x14ac:dyDescent="0.2">
      <c r="A183" s="1">
        <v>2306.00927</v>
      </c>
      <c r="B183">
        <v>2231</v>
      </c>
      <c r="C183">
        <v>31263</v>
      </c>
      <c r="D183">
        <v>0.97218287999999997</v>
      </c>
      <c r="E183">
        <v>0.94819699999999996</v>
      </c>
      <c r="F183">
        <v>0.27408457000000003</v>
      </c>
      <c r="G183">
        <v>899</v>
      </c>
      <c r="H183">
        <v>0.97912555000000001</v>
      </c>
      <c r="I183">
        <v>4</v>
      </c>
      <c r="J183">
        <v>3</v>
      </c>
      <c r="K183">
        <v>661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2278</v>
      </c>
      <c r="R183">
        <v>36455</v>
      </c>
      <c r="S183">
        <v>0.97166330000000001</v>
      </c>
      <c r="T183">
        <v>0.94715965999999996</v>
      </c>
      <c r="U183">
        <v>0.15439215000000001</v>
      </c>
      <c r="V183">
        <v>944</v>
      </c>
      <c r="W183">
        <v>0.97810304000000003</v>
      </c>
      <c r="X183">
        <v>4</v>
      </c>
      <c r="Y183">
        <v>3</v>
      </c>
      <c r="Z183">
        <v>662</v>
      </c>
      <c r="AA183">
        <v>0</v>
      </c>
      <c r="AB183">
        <v>0</v>
      </c>
      <c r="AC183">
        <v>1</v>
      </c>
      <c r="AD183">
        <v>1</v>
      </c>
      <c r="AE183">
        <v>44</v>
      </c>
      <c r="AF183">
        <v>0</v>
      </c>
      <c r="AG183">
        <v>2306.00927</v>
      </c>
      <c r="AH183" t="b">
        <v>1</v>
      </c>
      <c r="AI183" t="b">
        <v>1</v>
      </c>
      <c r="AJ183" t="b">
        <v>1</v>
      </c>
      <c r="AK183">
        <v>0</v>
      </c>
      <c r="AL183">
        <v>2306.00927</v>
      </c>
      <c r="AM183" t="str">
        <v>text.tex</v>
      </c>
      <c r="AN183" t="str">
        <v>article</v>
      </c>
      <c r="AO183">
        <v>0</v>
      </c>
      <c r="AP183">
        <v>0</v>
      </c>
      <c r="AQ183">
        <v>0</v>
      </c>
      <c r="AR183">
        <v>0</v>
      </c>
      <c r="AS183" t="b">
        <v>0</v>
      </c>
      <c r="AT183" t="b">
        <v>0</v>
      </c>
      <c r="AU183">
        <v>0</v>
      </c>
      <c r="AV183">
        <v>2306.00927</v>
      </c>
      <c r="AW183">
        <v>19</v>
      </c>
      <c r="AX183">
        <v>20</v>
      </c>
      <c r="AY183">
        <v>19</v>
      </c>
      <c r="AZ183">
        <v>1</v>
      </c>
      <c r="BA183">
        <v>1</v>
      </c>
    </row>
    <row r="184" spans="1:53" x14ac:dyDescent="0.2">
      <c r="A184" s="1">
        <v>2306.01073</v>
      </c>
      <c r="B184">
        <v>68</v>
      </c>
      <c r="C184">
        <v>68</v>
      </c>
      <c r="D184">
        <v>0.99872353000000003</v>
      </c>
      <c r="E184">
        <v>0.99872353000000003</v>
      </c>
      <c r="F184">
        <v>0.99872353000000003</v>
      </c>
      <c r="G184">
        <v>68</v>
      </c>
      <c r="H184">
        <v>0.99872353000000003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70</v>
      </c>
      <c r="R184">
        <v>947</v>
      </c>
      <c r="S184">
        <v>0.99869538999999996</v>
      </c>
      <c r="T184">
        <v>0.99868601000000001</v>
      </c>
      <c r="U184">
        <v>0.98222363999999995</v>
      </c>
      <c r="V184">
        <v>70</v>
      </c>
      <c r="W184">
        <v>0.99868601000000001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2306.01073</v>
      </c>
      <c r="AH184" t="b">
        <v>1</v>
      </c>
      <c r="AI184" t="b">
        <v>1</v>
      </c>
      <c r="AJ184" t="b">
        <v>1</v>
      </c>
      <c r="AK184">
        <v>0</v>
      </c>
      <c r="AL184">
        <v>2306.01073</v>
      </c>
      <c r="AM184" t="str">
        <v>main.tex</v>
      </c>
      <c r="AN184" t="str">
        <v>article</v>
      </c>
      <c r="AO184" t="str">
        <v>[11pt]</v>
      </c>
      <c r="AP184">
        <v>0</v>
      </c>
      <c r="AQ184">
        <v>0</v>
      </c>
      <c r="AR184">
        <v>0</v>
      </c>
      <c r="AS184" t="b">
        <v>0</v>
      </c>
      <c r="AT184" t="b">
        <v>0</v>
      </c>
      <c r="AU184">
        <v>0</v>
      </c>
      <c r="AV184">
        <v>2306.01073</v>
      </c>
      <c r="AW184">
        <v>18</v>
      </c>
      <c r="AX184">
        <v>18</v>
      </c>
      <c r="AY184">
        <v>18</v>
      </c>
      <c r="AZ184">
        <v>0</v>
      </c>
      <c r="BA184">
        <v>0</v>
      </c>
    </row>
    <row r="185" spans="1:53" x14ac:dyDescent="0.2">
      <c r="A185" s="1">
        <v>2306.0128399999999</v>
      </c>
      <c r="B185">
        <v>24</v>
      </c>
      <c r="C185">
        <v>97517</v>
      </c>
      <c r="D185">
        <v>0.99979320999999999</v>
      </c>
      <c r="E185">
        <v>0.99977943000000002</v>
      </c>
      <c r="F185">
        <v>0.10378642</v>
      </c>
      <c r="G185">
        <v>24</v>
      </c>
      <c r="H185">
        <v>0.99977943000000002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36760</v>
      </c>
      <c r="S185">
        <v>0.99998620999999999</v>
      </c>
      <c r="T185">
        <v>0.99997243000000002</v>
      </c>
      <c r="U185">
        <v>0.66215718999999995</v>
      </c>
      <c r="V185">
        <v>3</v>
      </c>
      <c r="W185">
        <v>0.99997243000000002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2306.0128399999999</v>
      </c>
      <c r="AH185" t="b">
        <v>1</v>
      </c>
      <c r="AI185" t="b">
        <v>1</v>
      </c>
      <c r="AJ185" t="b">
        <v>1</v>
      </c>
      <c r="AK185">
        <v>0</v>
      </c>
      <c r="AL185">
        <v>2306.0128399999999</v>
      </c>
      <c r="AM185" t="str">
        <v>draft.tex</v>
      </c>
      <c r="AN185" t="str">
        <v>article</v>
      </c>
      <c r="AO185">
        <v>0</v>
      </c>
      <c r="AP185">
        <v>0</v>
      </c>
      <c r="AQ185">
        <v>0</v>
      </c>
      <c r="AR185">
        <v>0</v>
      </c>
      <c r="AS185" t="b">
        <v>0</v>
      </c>
      <c r="AT185" t="b">
        <v>0</v>
      </c>
      <c r="AU185">
        <v>0</v>
      </c>
      <c r="AV185">
        <v>2306.0128399999999</v>
      </c>
      <c r="AW185">
        <v>50</v>
      </c>
      <c r="AX185">
        <v>50</v>
      </c>
      <c r="AY185">
        <v>50</v>
      </c>
      <c r="AZ185">
        <v>0</v>
      </c>
      <c r="BA185">
        <v>0</v>
      </c>
    </row>
    <row r="186" spans="1:53" x14ac:dyDescent="0.2">
      <c r="A186" s="1">
        <v>2306.0135799999998</v>
      </c>
      <c r="B186">
        <v>123</v>
      </c>
      <c r="C186">
        <v>22437</v>
      </c>
      <c r="D186">
        <v>0.99773887999999999</v>
      </c>
      <c r="E186">
        <v>0.99552043000000001</v>
      </c>
      <c r="F186">
        <v>0.1828611</v>
      </c>
      <c r="G186">
        <v>85</v>
      </c>
      <c r="H186">
        <v>0.99690436000000004</v>
      </c>
      <c r="I186">
        <v>0</v>
      </c>
      <c r="J186">
        <v>0</v>
      </c>
      <c r="K186">
        <v>19</v>
      </c>
      <c r="L186">
        <v>0</v>
      </c>
      <c r="M186">
        <v>0</v>
      </c>
      <c r="N186">
        <v>0</v>
      </c>
      <c r="O186">
        <v>1</v>
      </c>
      <c r="P186">
        <v>-76</v>
      </c>
      <c r="Q186">
        <v>169</v>
      </c>
      <c r="R186">
        <v>22313</v>
      </c>
      <c r="S186">
        <v>0.99664514999999998</v>
      </c>
      <c r="T186">
        <v>0.99384514999999995</v>
      </c>
      <c r="U186">
        <v>0.18737709</v>
      </c>
      <c r="V186">
        <v>131</v>
      </c>
      <c r="W186">
        <v>0.99522907999999999</v>
      </c>
      <c r="X186">
        <v>0</v>
      </c>
      <c r="Y186">
        <v>0</v>
      </c>
      <c r="Z186">
        <v>19</v>
      </c>
      <c r="AA186">
        <v>0</v>
      </c>
      <c r="AB186">
        <v>0</v>
      </c>
      <c r="AC186">
        <v>0</v>
      </c>
      <c r="AD186">
        <v>1</v>
      </c>
      <c r="AE186">
        <v>-70</v>
      </c>
      <c r="AF186">
        <v>0</v>
      </c>
      <c r="AG186">
        <v>2306.0135799999998</v>
      </c>
      <c r="AH186" t="b">
        <v>1</v>
      </c>
      <c r="AI186" t="b">
        <v>1</v>
      </c>
      <c r="AJ186" t="b">
        <v>1</v>
      </c>
      <c r="AK186">
        <v>0</v>
      </c>
      <c r="AL186">
        <v>2306.0135799999998</v>
      </c>
      <c r="AM186" t="str">
        <v>templateArxiv.tex</v>
      </c>
      <c r="AN186" t="str">
        <v>article</v>
      </c>
      <c r="AO186">
        <v>0</v>
      </c>
      <c r="AP186">
        <v>0</v>
      </c>
      <c r="AQ186">
        <v>0</v>
      </c>
      <c r="AR186">
        <v>0</v>
      </c>
      <c r="AS186" t="b">
        <v>0</v>
      </c>
      <c r="AT186" t="b">
        <v>0</v>
      </c>
      <c r="AU186">
        <v>0</v>
      </c>
      <c r="AV186">
        <v>2306.0135799999998</v>
      </c>
      <c r="AW186">
        <v>8</v>
      </c>
      <c r="AX186">
        <v>9</v>
      </c>
      <c r="AY186">
        <v>8</v>
      </c>
      <c r="AZ186">
        <v>1</v>
      </c>
      <c r="BA186">
        <v>1</v>
      </c>
    </row>
    <row r="187" spans="1:53" x14ac:dyDescent="0.2">
      <c r="A187" s="1">
        <v>2306.0151099999998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>
        <v>0</v>
      </c>
      <c r="AG187">
        <v>2306.0151099999998</v>
      </c>
      <c r="AH187" t="b">
        <v>1</v>
      </c>
      <c r="AI187" t="b">
        <v>0</v>
      </c>
      <c r="AJ187" t="b">
        <v>1</v>
      </c>
      <c r="AK187">
        <v>0</v>
      </c>
      <c r="AL187">
        <v>2306.0151099999998</v>
      </c>
      <c r="AM187" t="str">
        <v>LEWD_paper.tex</v>
      </c>
      <c r="AN187" t="str">
        <v>article</v>
      </c>
      <c r="AO187" t="str">
        <v>[12pt,onepage,oneside]</v>
      </c>
      <c r="AP187">
        <v>0</v>
      </c>
      <c r="AQ187">
        <v>12</v>
      </c>
      <c r="AR187">
        <v>12</v>
      </c>
      <c r="AS187" t="b">
        <v>0</v>
      </c>
      <c r="AT187" t="b">
        <v>0</v>
      </c>
      <c r="AU187">
        <v>0</v>
      </c>
      <c r="AV187">
        <v>2306.0151099999998</v>
      </c>
      <c r="AW187">
        <v>27</v>
      </c>
      <c r="AX187" t="str">
        <v/>
      </c>
      <c r="AY187">
        <v>24</v>
      </c>
      <c r="AZ187" t="str">
        <v/>
      </c>
      <c r="BA187" t="str">
        <v/>
      </c>
    </row>
    <row r="188" spans="1:53" x14ac:dyDescent="0.2">
      <c r="A188" s="1">
        <v>2306.0153399999999</v>
      </c>
      <c r="B188">
        <v>250</v>
      </c>
      <c r="C188">
        <v>28821</v>
      </c>
      <c r="D188">
        <v>0.99557516000000001</v>
      </c>
      <c r="E188">
        <v>0.99332443000000004</v>
      </c>
      <c r="F188">
        <v>0.23041389000000001</v>
      </c>
      <c r="G188">
        <v>188</v>
      </c>
      <c r="H188">
        <v>0.99497997000000005</v>
      </c>
      <c r="I188">
        <v>0</v>
      </c>
      <c r="J188">
        <v>0</v>
      </c>
      <c r="K188">
        <v>31</v>
      </c>
      <c r="L188">
        <v>0</v>
      </c>
      <c r="M188">
        <v>0</v>
      </c>
      <c r="N188">
        <v>0</v>
      </c>
      <c r="O188">
        <v>0</v>
      </c>
      <c r="P188">
        <v>95</v>
      </c>
      <c r="Q188">
        <v>3</v>
      </c>
      <c r="R188">
        <v>3</v>
      </c>
      <c r="S188">
        <v>0.99991969000000003</v>
      </c>
      <c r="T188">
        <v>0.99991969000000003</v>
      </c>
      <c r="U188">
        <v>0.99991969000000003</v>
      </c>
      <c r="V188">
        <v>3</v>
      </c>
      <c r="W188">
        <v>0.99991969000000003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2306.0153399999999</v>
      </c>
      <c r="AH188" t="b">
        <v>1</v>
      </c>
      <c r="AI188" t="b">
        <v>1</v>
      </c>
      <c r="AJ188" t="b">
        <v>1</v>
      </c>
      <c r="AK188">
        <v>0</v>
      </c>
      <c r="AL188">
        <v>2306.0153399999999</v>
      </c>
      <c r="AM188" t="str">
        <v>Magnitude_v14.tex</v>
      </c>
      <c r="AN188" t="str">
        <v>article</v>
      </c>
      <c r="AO188" t="str">
        <v>[a4paper]</v>
      </c>
      <c r="AP188">
        <v>12</v>
      </c>
      <c r="AQ188">
        <v>12</v>
      </c>
      <c r="AR188">
        <v>12</v>
      </c>
      <c r="AS188" t="b">
        <v>0</v>
      </c>
      <c r="AT188" t="b">
        <v>0</v>
      </c>
      <c r="AU188">
        <v>0</v>
      </c>
      <c r="AV188">
        <v>2306.0153399999999</v>
      </c>
      <c r="AW188">
        <v>20</v>
      </c>
      <c r="AX188">
        <v>20</v>
      </c>
      <c r="AY188">
        <v>20</v>
      </c>
      <c r="AZ188">
        <v>0</v>
      </c>
      <c r="BA188">
        <v>0</v>
      </c>
    </row>
    <row r="189" spans="1:53" x14ac:dyDescent="0.2">
      <c r="A189" s="1">
        <v>2306.0154400000001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>
        <v>0</v>
      </c>
      <c r="AG189">
        <v>2306.0154400000001</v>
      </c>
      <c r="AH189" t="b">
        <v>1</v>
      </c>
      <c r="AI189" t="b">
        <v>0</v>
      </c>
      <c r="AJ189" t="b">
        <v>1</v>
      </c>
      <c r="AK189">
        <v>0</v>
      </c>
      <c r="AL189">
        <v>2306.0154400000001</v>
      </c>
      <c r="AM189" t="str">
        <v>Endo_groups_Jun_2023_submission.tex</v>
      </c>
      <c r="AN189" t="str">
        <v>article</v>
      </c>
      <c r="AO189" t="str">
        <v>[12pt,english]</v>
      </c>
      <c r="AP189">
        <v>12</v>
      </c>
      <c r="AQ189">
        <v>12</v>
      </c>
      <c r="AR189">
        <v>12</v>
      </c>
      <c r="AS189" t="b">
        <v>0</v>
      </c>
      <c r="AT189" t="b">
        <v>0</v>
      </c>
      <c r="AU189">
        <v>0</v>
      </c>
      <c r="AV189">
        <v>2306.0154400000001</v>
      </c>
      <c r="AW189">
        <v>65</v>
      </c>
      <c r="AX189" t="str">
        <v/>
      </c>
      <c r="AY189">
        <v>66</v>
      </c>
      <c r="AZ189" t="str">
        <v/>
      </c>
      <c r="BA189" t="str">
        <v/>
      </c>
    </row>
    <row r="190" spans="1:53" x14ac:dyDescent="0.2">
      <c r="A190" s="1">
        <v>2306.0156900000002</v>
      </c>
      <c r="B190">
        <v>30</v>
      </c>
      <c r="C190">
        <v>491</v>
      </c>
      <c r="D190">
        <v>0.99945333000000003</v>
      </c>
      <c r="E190">
        <v>0.99897499000000001</v>
      </c>
      <c r="F190">
        <v>0.98322399999999999</v>
      </c>
      <c r="G190">
        <v>2</v>
      </c>
      <c r="H190">
        <v>0.99993167000000005</v>
      </c>
      <c r="I190">
        <v>0</v>
      </c>
      <c r="J190">
        <v>0</v>
      </c>
      <c r="K190">
        <v>14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4085</v>
      </c>
      <c r="R190">
        <v>24148</v>
      </c>
      <c r="S190">
        <v>0.92625429000000004</v>
      </c>
      <c r="T190">
        <v>0.86044208</v>
      </c>
      <c r="U190">
        <v>0.17501964</v>
      </c>
      <c r="V190">
        <v>1008</v>
      </c>
      <c r="W190">
        <v>0.96556319000000002</v>
      </c>
      <c r="X190">
        <v>1</v>
      </c>
      <c r="Y190">
        <v>4</v>
      </c>
      <c r="Z190">
        <v>1535</v>
      </c>
      <c r="AA190">
        <v>0</v>
      </c>
      <c r="AB190">
        <v>0</v>
      </c>
      <c r="AC190">
        <v>0</v>
      </c>
      <c r="AD190">
        <v>1</v>
      </c>
      <c r="AE190">
        <v>3</v>
      </c>
      <c r="AF190">
        <v>0</v>
      </c>
      <c r="AG190">
        <v>2306.0156900000002</v>
      </c>
      <c r="AH190" t="b">
        <v>1</v>
      </c>
      <c r="AI190" t="b">
        <v>1</v>
      </c>
      <c r="AJ190" t="b">
        <v>1</v>
      </c>
      <c r="AK190">
        <v>0</v>
      </c>
      <c r="AL190">
        <v>2306.0156900000002</v>
      </c>
      <c r="AM190" t="str">
        <v>arXiv-FPIM.tex</v>
      </c>
      <c r="AN190" t="str">
        <v>article</v>
      </c>
      <c r="AO190" t="str">
        <v>[10pt,twocolumn]</v>
      </c>
      <c r="AP190">
        <v>0</v>
      </c>
      <c r="AQ190">
        <v>0</v>
      </c>
      <c r="AR190">
        <v>0</v>
      </c>
      <c r="AS190" t="b">
        <v>0</v>
      </c>
      <c r="AT190" t="b">
        <v>0</v>
      </c>
      <c r="AU190">
        <v>0</v>
      </c>
      <c r="AV190">
        <v>2306.0156900000002</v>
      </c>
      <c r="AW190">
        <v>6</v>
      </c>
      <c r="AX190">
        <v>7</v>
      </c>
      <c r="AY190">
        <v>7</v>
      </c>
      <c r="AZ190">
        <v>1</v>
      </c>
      <c r="BA190">
        <v>0</v>
      </c>
    </row>
    <row r="191" spans="1:53" x14ac:dyDescent="0.2">
      <c r="A191" s="1">
        <v>2306.0159199999998</v>
      </c>
      <c r="B191">
        <v>35</v>
      </c>
      <c r="C191">
        <v>35</v>
      </c>
      <c r="D191">
        <v>0.99873142000000004</v>
      </c>
      <c r="E191">
        <v>0.99873142000000004</v>
      </c>
      <c r="F191">
        <v>0.99873142000000004</v>
      </c>
      <c r="G191">
        <v>35</v>
      </c>
      <c r="H191">
        <v>0.99873142000000004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6</v>
      </c>
      <c r="S191">
        <v>0.99985502000000004</v>
      </c>
      <c r="T191">
        <v>0.99981876999999997</v>
      </c>
      <c r="U191">
        <v>0.99978252999999995</v>
      </c>
      <c r="V191">
        <v>3</v>
      </c>
      <c r="W191">
        <v>0.99989125999999995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2306.0159199999998</v>
      </c>
      <c r="AH191" t="b">
        <v>1</v>
      </c>
      <c r="AI191" t="b">
        <v>1</v>
      </c>
      <c r="AJ191" t="b">
        <v>1</v>
      </c>
      <c r="AK191">
        <v>0</v>
      </c>
      <c r="AL191">
        <v>2306.0159199999998</v>
      </c>
      <c r="AM191">
        <v>2306.0159199999998</v>
      </c>
      <c r="AN191" t="str">
        <v>article</v>
      </c>
      <c r="AO191" t="str">
        <v>[12pt]</v>
      </c>
      <c r="AP191">
        <v>0</v>
      </c>
      <c r="AQ191">
        <v>0</v>
      </c>
      <c r="AR191">
        <v>0</v>
      </c>
      <c r="AS191" t="b">
        <v>0</v>
      </c>
      <c r="AT191" t="b">
        <v>1</v>
      </c>
      <c r="AU191">
        <v>0</v>
      </c>
      <c r="AV191">
        <v>2306.0159199999998</v>
      </c>
      <c r="AW191">
        <v>19</v>
      </c>
      <c r="AX191">
        <v>19</v>
      </c>
      <c r="AY191">
        <v>19</v>
      </c>
      <c r="AZ191">
        <v>0</v>
      </c>
      <c r="BA191">
        <v>0</v>
      </c>
    </row>
    <row r="192" spans="1:53" x14ac:dyDescent="0.2">
      <c r="A192" s="1">
        <v>2306.0163200000002</v>
      </c>
      <c r="B192">
        <v>178</v>
      </c>
      <c r="C192">
        <v>637</v>
      </c>
      <c r="D192">
        <v>0.99559883999999998</v>
      </c>
      <c r="E192">
        <v>0.99549765999999995</v>
      </c>
      <c r="F192">
        <v>0.98388768999999998</v>
      </c>
      <c r="G192">
        <v>170</v>
      </c>
      <c r="H192">
        <v>0.99570000999999997</v>
      </c>
      <c r="I192">
        <v>0</v>
      </c>
      <c r="J192">
        <v>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178</v>
      </c>
      <c r="R192">
        <v>637</v>
      </c>
      <c r="S192">
        <v>0.99559883999999998</v>
      </c>
      <c r="T192">
        <v>0.99549765999999995</v>
      </c>
      <c r="U192">
        <v>0.98388768999999998</v>
      </c>
      <c r="V192">
        <v>170</v>
      </c>
      <c r="W192">
        <v>0.99570000999999997</v>
      </c>
      <c r="X192">
        <v>0</v>
      </c>
      <c r="Y192">
        <v>0</v>
      </c>
      <c r="Z192">
        <v>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2306.0163200000002</v>
      </c>
      <c r="AH192" t="b">
        <v>1</v>
      </c>
      <c r="AI192" t="b">
        <v>1</v>
      </c>
      <c r="AJ192" t="b">
        <v>1</v>
      </c>
      <c r="AK192">
        <v>0</v>
      </c>
      <c r="AL192">
        <v>2306.0163200000002</v>
      </c>
      <c r="AM192">
        <v>2306.0163200000002</v>
      </c>
      <c r="AN192" t="str">
        <v>article</v>
      </c>
      <c r="AO192" t="str">
        <v>[12pt]</v>
      </c>
      <c r="AP192">
        <v>0</v>
      </c>
      <c r="AQ192">
        <v>0</v>
      </c>
      <c r="AR192">
        <v>0</v>
      </c>
      <c r="AS192" t="b">
        <v>0</v>
      </c>
      <c r="AT192" t="b">
        <v>0</v>
      </c>
      <c r="AU192">
        <v>0</v>
      </c>
      <c r="AV192">
        <v>2306.0163200000002</v>
      </c>
      <c r="AW192">
        <v>18</v>
      </c>
      <c r="AX192">
        <v>18</v>
      </c>
      <c r="AY192">
        <v>18</v>
      </c>
      <c r="AZ192">
        <v>0</v>
      </c>
      <c r="BA192">
        <v>0</v>
      </c>
    </row>
    <row r="193" spans="1:53" x14ac:dyDescent="0.2">
      <c r="A193" s="1">
        <v>2306.0165999999999</v>
      </c>
      <c r="B193">
        <v>2453</v>
      </c>
      <c r="C193">
        <v>19058</v>
      </c>
      <c r="D193">
        <v>0.95791766</v>
      </c>
      <c r="E193">
        <v>0.92028986000000002</v>
      </c>
      <c r="F193">
        <v>0.38071099000000003</v>
      </c>
      <c r="G193">
        <v>280</v>
      </c>
      <c r="H193">
        <v>0.99090140999999998</v>
      </c>
      <c r="I193">
        <v>0</v>
      </c>
      <c r="J193">
        <v>1</v>
      </c>
      <c r="K193">
        <v>1086</v>
      </c>
      <c r="L193">
        <v>0</v>
      </c>
      <c r="M193">
        <v>0</v>
      </c>
      <c r="N193">
        <v>1</v>
      </c>
      <c r="O193">
        <v>1</v>
      </c>
      <c r="P193">
        <v>2</v>
      </c>
      <c r="Q193">
        <v>2453</v>
      </c>
      <c r="R193">
        <v>19058</v>
      </c>
      <c r="S193">
        <v>0.95791766</v>
      </c>
      <c r="T193">
        <v>0.92028986000000002</v>
      </c>
      <c r="U193">
        <v>0.38071099000000003</v>
      </c>
      <c r="V193">
        <v>280</v>
      </c>
      <c r="W193">
        <v>0.99090140999999998</v>
      </c>
      <c r="X193">
        <v>0</v>
      </c>
      <c r="Y193">
        <v>1</v>
      </c>
      <c r="Z193">
        <v>1086</v>
      </c>
      <c r="AA193">
        <v>0</v>
      </c>
      <c r="AB193">
        <v>0</v>
      </c>
      <c r="AC193">
        <v>1</v>
      </c>
      <c r="AD193">
        <v>1</v>
      </c>
      <c r="AE193">
        <v>2</v>
      </c>
      <c r="AF193">
        <v>0</v>
      </c>
      <c r="AG193">
        <v>2306.0165999999999</v>
      </c>
      <c r="AH193" t="b">
        <v>1</v>
      </c>
      <c r="AI193" t="b">
        <v>1</v>
      </c>
      <c r="AJ193" t="b">
        <v>1</v>
      </c>
      <c r="AK193">
        <v>0</v>
      </c>
      <c r="AL193">
        <v>2306.0165999999999</v>
      </c>
      <c r="AM193" t="str">
        <v>main.tex</v>
      </c>
      <c r="AN193" t="str">
        <v>article</v>
      </c>
      <c r="AO193">
        <v>0</v>
      </c>
      <c r="AP193">
        <v>12</v>
      </c>
      <c r="AQ193">
        <v>12</v>
      </c>
      <c r="AR193">
        <v>12</v>
      </c>
      <c r="AS193" t="b">
        <v>0</v>
      </c>
      <c r="AT193" t="b">
        <v>0</v>
      </c>
      <c r="AU193">
        <v>0</v>
      </c>
      <c r="AV193">
        <v>2306.0165999999999</v>
      </c>
      <c r="AW193">
        <v>18</v>
      </c>
      <c r="AX193">
        <v>18</v>
      </c>
      <c r="AY193">
        <v>18</v>
      </c>
      <c r="AZ193">
        <v>0</v>
      </c>
      <c r="BA193">
        <v>0</v>
      </c>
    </row>
    <row r="194" spans="1:53" x14ac:dyDescent="0.2">
      <c r="A194" s="1">
        <v>2306.0174499999998</v>
      </c>
      <c r="B194">
        <v>127</v>
      </c>
      <c r="C194">
        <v>33386</v>
      </c>
      <c r="D194">
        <v>0.99861295999999999</v>
      </c>
      <c r="E194">
        <v>0.99769739999999996</v>
      </c>
      <c r="F194">
        <v>0.39468769999999997</v>
      </c>
      <c r="G194">
        <v>29</v>
      </c>
      <c r="H194">
        <v>0.99947421000000003</v>
      </c>
      <c r="I194">
        <v>0</v>
      </c>
      <c r="J194">
        <v>0</v>
      </c>
      <c r="K194">
        <v>49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124</v>
      </c>
      <c r="R194">
        <v>52370</v>
      </c>
      <c r="S194">
        <v>0.99868551000000005</v>
      </c>
      <c r="T194">
        <v>0.99775186999999999</v>
      </c>
      <c r="U194">
        <v>5.0528490000000002E-2</v>
      </c>
      <c r="V194">
        <v>26</v>
      </c>
      <c r="W194">
        <v>0.99952861999999998</v>
      </c>
      <c r="X194">
        <v>0</v>
      </c>
      <c r="Y194">
        <v>0</v>
      </c>
      <c r="Z194">
        <v>49</v>
      </c>
      <c r="AA194">
        <v>0</v>
      </c>
      <c r="AB194">
        <v>0</v>
      </c>
      <c r="AC194">
        <v>0</v>
      </c>
      <c r="AD194">
        <v>0</v>
      </c>
      <c r="AE194">
        <v>5</v>
      </c>
      <c r="AF194">
        <v>0</v>
      </c>
      <c r="AG194">
        <v>2306.0174499999998</v>
      </c>
      <c r="AH194" t="b">
        <v>1</v>
      </c>
      <c r="AI194" t="b">
        <v>1</v>
      </c>
      <c r="AJ194" t="b">
        <v>1</v>
      </c>
      <c r="AK194">
        <v>0</v>
      </c>
      <c r="AL194">
        <v>2306.0174499999998</v>
      </c>
      <c r="AM194" t="str">
        <v>output.tex</v>
      </c>
      <c r="AN194" t="str">
        <v>article</v>
      </c>
      <c r="AO194">
        <v>0</v>
      </c>
      <c r="AP194">
        <v>0</v>
      </c>
      <c r="AQ194">
        <v>0</v>
      </c>
      <c r="AR194">
        <v>0</v>
      </c>
      <c r="AS194" t="b">
        <v>0</v>
      </c>
      <c r="AT194" t="b">
        <v>0</v>
      </c>
      <c r="AU194">
        <v>0</v>
      </c>
      <c r="AV194">
        <v>2306.0174499999998</v>
      </c>
      <c r="AW194">
        <v>20</v>
      </c>
      <c r="AX194">
        <v>20</v>
      </c>
      <c r="AY194">
        <v>20</v>
      </c>
      <c r="AZ194">
        <v>0</v>
      </c>
      <c r="BA194">
        <v>0</v>
      </c>
    </row>
    <row r="195" spans="1:53" x14ac:dyDescent="0.2">
      <c r="A195" s="1">
        <v>2306.01793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>
        <v>0</v>
      </c>
      <c r="AG195">
        <v>2306.01793</v>
      </c>
      <c r="AH195" t="b">
        <v>1</v>
      </c>
      <c r="AI195" t="b">
        <v>0</v>
      </c>
      <c r="AJ195" t="b">
        <v>1</v>
      </c>
      <c r="AK195">
        <v>0</v>
      </c>
      <c r="AL195">
        <v>2306.01793</v>
      </c>
      <c r="AM195" t="str">
        <v>mainV2.tex</v>
      </c>
      <c r="AN195" t="str">
        <v>article</v>
      </c>
      <c r="AO195" t="str">
        <v>[]</v>
      </c>
      <c r="AP195">
        <v>0</v>
      </c>
      <c r="AQ195">
        <v>12</v>
      </c>
      <c r="AR195">
        <v>12</v>
      </c>
      <c r="AS195" t="b">
        <v>0</v>
      </c>
      <c r="AT195" t="b">
        <v>0</v>
      </c>
      <c r="AU195">
        <v>0</v>
      </c>
      <c r="AV195">
        <v>2306.01793</v>
      </c>
      <c r="AW195">
        <v>33</v>
      </c>
      <c r="AX195" t="str">
        <v/>
      </c>
      <c r="AY195">
        <v>30</v>
      </c>
      <c r="AZ195" t="str">
        <v/>
      </c>
      <c r="BA195" t="str">
        <v/>
      </c>
    </row>
    <row r="196" spans="1:53" x14ac:dyDescent="0.2">
      <c r="A196" s="1">
        <v>2306.0179899999998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  <c r="AF196">
        <v>0</v>
      </c>
      <c r="AG196">
        <v>2306.0179899999998</v>
      </c>
      <c r="AH196" t="b">
        <v>1</v>
      </c>
      <c r="AI196" t="b">
        <v>0</v>
      </c>
      <c r="AJ196" t="b">
        <v>1</v>
      </c>
      <c r="AK196">
        <v>0</v>
      </c>
      <c r="AL196">
        <v>2306.0179899999998</v>
      </c>
      <c r="AM196" t="str">
        <v>example_paper.tex</v>
      </c>
      <c r="AN196" t="str">
        <v>article</v>
      </c>
      <c r="AO196" t="str">
        <v>[nohyperref]</v>
      </c>
      <c r="AP196">
        <v>12</v>
      </c>
      <c r="AQ196">
        <v>12</v>
      </c>
      <c r="AR196">
        <v>12</v>
      </c>
      <c r="AS196" t="b">
        <v>0</v>
      </c>
      <c r="AT196" t="b">
        <v>0</v>
      </c>
      <c r="AU196">
        <v>0</v>
      </c>
      <c r="AV196">
        <v>2306.0179899999998</v>
      </c>
      <c r="AW196">
        <v>6</v>
      </c>
      <c r="AX196" t="str">
        <v/>
      </c>
      <c r="AY196">
        <v>6</v>
      </c>
      <c r="AZ196" t="str">
        <v/>
      </c>
      <c r="BA196" t="str">
        <v/>
      </c>
    </row>
    <row r="197" spans="1:53" x14ac:dyDescent="0.2">
      <c r="A197" s="1">
        <v>2306.01838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>
        <v>0</v>
      </c>
      <c r="AG197">
        <v>2306.01838</v>
      </c>
      <c r="AH197" t="b">
        <v>1</v>
      </c>
      <c r="AI197" t="b">
        <v>0</v>
      </c>
      <c r="AJ197" t="b">
        <v>1</v>
      </c>
      <c r="AK197">
        <v>0</v>
      </c>
      <c r="AL197">
        <v>2306.01838</v>
      </c>
      <c r="AM197" t="str">
        <v>Core_of_homotopy_classes_in_H_1.tex</v>
      </c>
      <c r="AN197" t="str">
        <v>article</v>
      </c>
      <c r="AO197">
        <v>0</v>
      </c>
      <c r="AP197">
        <v>12</v>
      </c>
      <c r="AQ197">
        <v>12</v>
      </c>
      <c r="AR197">
        <v>12</v>
      </c>
      <c r="AS197" t="b">
        <v>0</v>
      </c>
      <c r="AT197" t="b">
        <v>0</v>
      </c>
      <c r="AU197">
        <v>0</v>
      </c>
      <c r="AV197">
        <v>2306.01838</v>
      </c>
      <c r="AW197">
        <v>12</v>
      </c>
      <c r="AX197" t="str">
        <v/>
      </c>
      <c r="AY197">
        <v>12</v>
      </c>
      <c r="AZ197" t="str">
        <v/>
      </c>
      <c r="BA197" t="str">
        <v/>
      </c>
    </row>
    <row r="198" spans="1:53" x14ac:dyDescent="0.2">
      <c r="A198" s="1">
        <v>2306.0192000000002</v>
      </c>
      <c r="B198">
        <v>11908</v>
      </c>
      <c r="C198">
        <v>54639</v>
      </c>
      <c r="D198">
        <v>0.88578239999999997</v>
      </c>
      <c r="E198">
        <v>0.79443447</v>
      </c>
      <c r="F198">
        <v>5.6777380000000002E-2</v>
      </c>
      <c r="G198">
        <v>5950</v>
      </c>
      <c r="H198">
        <v>0.89728629000000004</v>
      </c>
      <c r="I198">
        <v>2</v>
      </c>
      <c r="J198">
        <v>2</v>
      </c>
      <c r="K198">
        <v>2976</v>
      </c>
      <c r="L198">
        <v>0</v>
      </c>
      <c r="M198">
        <v>0</v>
      </c>
      <c r="N198">
        <v>0</v>
      </c>
      <c r="O198">
        <v>0</v>
      </c>
      <c r="P198">
        <v>-4691</v>
      </c>
      <c r="Q198">
        <v>8104</v>
      </c>
      <c r="R198">
        <v>55525</v>
      </c>
      <c r="S198">
        <v>0.92682302000000005</v>
      </c>
      <c r="T198">
        <v>0.86320054000000002</v>
      </c>
      <c r="U198">
        <v>6.2711009999999998E-2</v>
      </c>
      <c r="V198">
        <v>3214</v>
      </c>
      <c r="W198">
        <v>0.94574612000000002</v>
      </c>
      <c r="X198">
        <v>20</v>
      </c>
      <c r="Y198">
        <v>4</v>
      </c>
      <c r="Z198">
        <v>2365</v>
      </c>
      <c r="AA198">
        <v>0</v>
      </c>
      <c r="AB198">
        <v>0</v>
      </c>
      <c r="AC198">
        <v>0</v>
      </c>
      <c r="AD198">
        <v>0</v>
      </c>
      <c r="AE198">
        <v>1312</v>
      </c>
      <c r="AF198">
        <v>0</v>
      </c>
      <c r="AG198">
        <v>2306.0192000000002</v>
      </c>
      <c r="AH198" t="b">
        <v>1</v>
      </c>
      <c r="AI198" t="b">
        <v>1</v>
      </c>
      <c r="AJ198" t="b">
        <v>1</v>
      </c>
      <c r="AK198">
        <v>0</v>
      </c>
      <c r="AL198">
        <v>2306.0192000000002</v>
      </c>
      <c r="AM198" t="str">
        <v>example_paper.tex</v>
      </c>
      <c r="AN198" t="str">
        <v>article</v>
      </c>
      <c r="AO198">
        <v>0</v>
      </c>
      <c r="AP198">
        <v>0</v>
      </c>
      <c r="AQ198">
        <v>12</v>
      </c>
      <c r="AR198">
        <v>0</v>
      </c>
      <c r="AS198" t="b">
        <v>0</v>
      </c>
      <c r="AT198" t="b">
        <v>0</v>
      </c>
      <c r="AU198">
        <v>0</v>
      </c>
      <c r="AV198">
        <v>2306.0192000000002</v>
      </c>
      <c r="AW198">
        <v>24</v>
      </c>
      <c r="AX198">
        <v>25</v>
      </c>
      <c r="AY198">
        <v>24</v>
      </c>
      <c r="AZ198">
        <v>1</v>
      </c>
      <c r="BA198">
        <v>1</v>
      </c>
    </row>
    <row r="199" spans="1:53" x14ac:dyDescent="0.2">
      <c r="A199" s="1">
        <v>2306.0196700000001</v>
      </c>
      <c r="B199">
        <v>2</v>
      </c>
      <c r="C199">
        <v>5</v>
      </c>
      <c r="D199">
        <v>0.99998633999999997</v>
      </c>
      <c r="E199">
        <v>0.99997267999999995</v>
      </c>
      <c r="F199">
        <v>0.99993169000000004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</v>
      </c>
      <c r="R199">
        <v>48671</v>
      </c>
      <c r="S199">
        <v>0.99994534999999996</v>
      </c>
      <c r="T199">
        <v>0.99990436999999999</v>
      </c>
      <c r="U199">
        <v>0.33508653999999999</v>
      </c>
      <c r="V199">
        <v>3</v>
      </c>
      <c r="W199">
        <v>0.99995902000000003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2306.0196700000001</v>
      </c>
      <c r="AH199" t="b">
        <v>1</v>
      </c>
      <c r="AI199" t="b">
        <v>1</v>
      </c>
      <c r="AJ199" t="b">
        <v>1</v>
      </c>
      <c r="AK199">
        <v>0</v>
      </c>
      <c r="AL199">
        <v>2306.0196700000001</v>
      </c>
      <c r="AM199" t="str">
        <v>Ch1-HK.tex</v>
      </c>
      <c r="AN199" t="str">
        <v>article</v>
      </c>
      <c r="AO199" t="str">
        <v>[a4paper,11pt]</v>
      </c>
      <c r="AP199">
        <v>0</v>
      </c>
      <c r="AQ199">
        <v>0</v>
      </c>
      <c r="AR199">
        <v>0</v>
      </c>
      <c r="AS199" t="b">
        <v>0</v>
      </c>
      <c r="AT199" t="b">
        <v>0</v>
      </c>
      <c r="AU199">
        <v>0</v>
      </c>
      <c r="AV199">
        <v>2306.0196700000001</v>
      </c>
      <c r="AW199">
        <v>36</v>
      </c>
      <c r="AX199">
        <v>36</v>
      </c>
      <c r="AY199">
        <v>36</v>
      </c>
      <c r="AZ199">
        <v>0</v>
      </c>
      <c r="BA199">
        <v>0</v>
      </c>
    </row>
    <row r="200" spans="1:53" x14ac:dyDescent="0.2">
      <c r="A200" s="1">
        <v>2306.0213600000002</v>
      </c>
      <c r="B200">
        <v>24</v>
      </c>
      <c r="C200">
        <v>9189</v>
      </c>
      <c r="D200">
        <v>0.99917246999999998</v>
      </c>
      <c r="E200">
        <v>0.99834528</v>
      </c>
      <c r="F200">
        <v>0.36645063</v>
      </c>
      <c r="G200">
        <v>6</v>
      </c>
      <c r="H200">
        <v>0.99958632000000003</v>
      </c>
      <c r="I200">
        <v>0</v>
      </c>
      <c r="J200">
        <v>0</v>
      </c>
      <c r="K200">
        <v>9</v>
      </c>
      <c r="L200">
        <v>0</v>
      </c>
      <c r="M200">
        <v>0</v>
      </c>
      <c r="N200">
        <v>0</v>
      </c>
      <c r="O200">
        <v>0</v>
      </c>
      <c r="P200">
        <v>6</v>
      </c>
      <c r="Q200">
        <v>713</v>
      </c>
      <c r="R200">
        <v>12140</v>
      </c>
      <c r="S200">
        <v>0.97540786000000002</v>
      </c>
      <c r="T200">
        <v>0.95082080000000002</v>
      </c>
      <c r="U200">
        <v>0.16264312</v>
      </c>
      <c r="V200">
        <v>5</v>
      </c>
      <c r="W200">
        <v>0.99965512000000001</v>
      </c>
      <c r="X200">
        <v>0</v>
      </c>
      <c r="Y200">
        <v>0</v>
      </c>
      <c r="Z200">
        <v>354</v>
      </c>
      <c r="AA200">
        <v>0</v>
      </c>
      <c r="AB200">
        <v>0</v>
      </c>
      <c r="AC200">
        <v>1</v>
      </c>
      <c r="AD200">
        <v>1</v>
      </c>
      <c r="AE200">
        <v>-3</v>
      </c>
      <c r="AF200">
        <v>0</v>
      </c>
      <c r="AG200">
        <v>2306.0213600000002</v>
      </c>
      <c r="AH200" t="b">
        <v>1</v>
      </c>
      <c r="AI200" t="b">
        <v>1</v>
      </c>
      <c r="AJ200" t="b">
        <v>1</v>
      </c>
      <c r="AK200">
        <v>0</v>
      </c>
      <c r="AL200">
        <v>2306.0213600000002</v>
      </c>
      <c r="AM200" t="str">
        <v>acl2021.tex</v>
      </c>
      <c r="AN200" t="str">
        <v>article</v>
      </c>
      <c r="AO200" t="str">
        <v>[11pt,a4paper]</v>
      </c>
      <c r="AP200">
        <v>0</v>
      </c>
      <c r="AQ200">
        <v>0</v>
      </c>
      <c r="AR200">
        <v>0</v>
      </c>
      <c r="AS200" t="b">
        <v>0</v>
      </c>
      <c r="AT200" t="b">
        <v>0</v>
      </c>
      <c r="AU200">
        <v>0</v>
      </c>
      <c r="AV200">
        <v>2306.0213600000002</v>
      </c>
      <c r="AW200">
        <v>5</v>
      </c>
      <c r="AX200">
        <v>6</v>
      </c>
      <c r="AY200">
        <v>6</v>
      </c>
      <c r="AZ200">
        <v>1</v>
      </c>
      <c r="BA200">
        <v>0</v>
      </c>
    </row>
    <row r="201" spans="1:53" x14ac:dyDescent="0.2">
      <c r="A201" s="1">
        <v>2306.0230299999998</v>
      </c>
      <c r="B201">
        <v>468</v>
      </c>
      <c r="C201">
        <v>14915</v>
      </c>
      <c r="D201">
        <v>0.98936338000000001</v>
      </c>
      <c r="E201">
        <v>0.98149465999999996</v>
      </c>
      <c r="F201">
        <v>0.41024119999999997</v>
      </c>
      <c r="G201">
        <v>70</v>
      </c>
      <c r="H201">
        <v>0.99723211</v>
      </c>
      <c r="I201">
        <v>0</v>
      </c>
      <c r="J201">
        <v>0</v>
      </c>
      <c r="K201">
        <v>199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471</v>
      </c>
      <c r="R201">
        <v>13976</v>
      </c>
      <c r="S201">
        <v>0.98930470999999998</v>
      </c>
      <c r="T201">
        <v>0.98137825000000001</v>
      </c>
      <c r="U201">
        <v>0.44743604999999997</v>
      </c>
      <c r="V201">
        <v>73</v>
      </c>
      <c r="W201">
        <v>0.99711382999999998</v>
      </c>
      <c r="X201">
        <v>0</v>
      </c>
      <c r="Y201">
        <v>0</v>
      </c>
      <c r="Z201">
        <v>199</v>
      </c>
      <c r="AA201">
        <v>0</v>
      </c>
      <c r="AB201">
        <v>0</v>
      </c>
      <c r="AC201">
        <v>0</v>
      </c>
      <c r="AD201">
        <v>1</v>
      </c>
      <c r="AE201">
        <v>3</v>
      </c>
      <c r="AF201">
        <v>0</v>
      </c>
      <c r="AG201">
        <v>2306.0230299999998</v>
      </c>
      <c r="AH201" t="b">
        <v>1</v>
      </c>
      <c r="AI201" t="b">
        <v>1</v>
      </c>
      <c r="AJ201" t="b">
        <v>1</v>
      </c>
      <c r="AK201">
        <v>0</v>
      </c>
      <c r="AL201">
        <v>2306.0230299999998</v>
      </c>
      <c r="AM201" t="str">
        <v>main.tex</v>
      </c>
      <c r="AN201" t="str">
        <v>article</v>
      </c>
      <c r="AO201" t="str">
        <v>[11pt]</v>
      </c>
      <c r="AP201">
        <v>0</v>
      </c>
      <c r="AQ201">
        <v>0</v>
      </c>
      <c r="AR201">
        <v>0</v>
      </c>
      <c r="AS201" t="b">
        <v>0</v>
      </c>
      <c r="AT201" t="b">
        <v>0</v>
      </c>
      <c r="AU201">
        <v>0</v>
      </c>
      <c r="AV201">
        <v>2306.0230299999998</v>
      </c>
      <c r="AW201">
        <v>11</v>
      </c>
      <c r="AX201">
        <v>11</v>
      </c>
      <c r="AY201">
        <v>11</v>
      </c>
      <c r="AZ201">
        <v>0</v>
      </c>
      <c r="BA201">
        <v>0</v>
      </c>
    </row>
    <row r="202" spans="1:53" x14ac:dyDescent="0.2">
      <c r="A202" s="1">
        <v>2306.0269199999998</v>
      </c>
      <c r="B202">
        <v>845</v>
      </c>
      <c r="C202">
        <v>27238</v>
      </c>
      <c r="D202">
        <v>0.97749229999999998</v>
      </c>
      <c r="E202">
        <v>0.97047313000000002</v>
      </c>
      <c r="F202">
        <v>4.8221399999999998E-2</v>
      </c>
      <c r="G202">
        <v>809</v>
      </c>
      <c r="H202">
        <v>0.97173107999999997</v>
      </c>
      <c r="I202">
        <v>0</v>
      </c>
      <c r="J202">
        <v>17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-411</v>
      </c>
      <c r="Q202">
        <v>1112</v>
      </c>
      <c r="R202">
        <v>27993</v>
      </c>
      <c r="S202">
        <v>0.97389683000000005</v>
      </c>
      <c r="T202">
        <v>0.96205554999999998</v>
      </c>
      <c r="U202">
        <v>4.480311E-2</v>
      </c>
      <c r="V202">
        <v>1052</v>
      </c>
      <c r="W202">
        <v>0.96410291000000004</v>
      </c>
      <c r="X202">
        <v>0</v>
      </c>
      <c r="Y202">
        <v>17</v>
      </c>
      <c r="Z202">
        <v>12</v>
      </c>
      <c r="AA202">
        <v>0</v>
      </c>
      <c r="AB202">
        <v>0</v>
      </c>
      <c r="AC202">
        <v>0</v>
      </c>
      <c r="AD202">
        <v>0</v>
      </c>
      <c r="AE202">
        <v>688</v>
      </c>
      <c r="AF202">
        <v>0</v>
      </c>
      <c r="AG202">
        <v>2306.0269199999998</v>
      </c>
      <c r="AH202" t="b">
        <v>1</v>
      </c>
      <c r="AI202" t="b">
        <v>1</v>
      </c>
      <c r="AJ202" t="b">
        <v>1</v>
      </c>
      <c r="AK202">
        <v>0</v>
      </c>
      <c r="AL202">
        <v>2306.0269199999998</v>
      </c>
      <c r="AM202" t="str">
        <v>main.tex</v>
      </c>
      <c r="AN202" t="str">
        <v>article</v>
      </c>
      <c r="AO202" t="str">
        <v>[a4paper,11pt]</v>
      </c>
      <c r="AP202">
        <v>0</v>
      </c>
      <c r="AQ202">
        <v>0</v>
      </c>
      <c r="AR202">
        <v>0</v>
      </c>
      <c r="AS202" t="b">
        <v>0</v>
      </c>
      <c r="AT202" t="b">
        <v>0</v>
      </c>
      <c r="AU202">
        <v>0</v>
      </c>
      <c r="AV202">
        <v>2306.0269199999998</v>
      </c>
      <c r="AW202">
        <v>15</v>
      </c>
      <c r="AX202">
        <v>15</v>
      </c>
      <c r="AY202">
        <v>15</v>
      </c>
      <c r="AZ202">
        <v>0</v>
      </c>
      <c r="BA202">
        <v>0</v>
      </c>
    </row>
    <row r="203" spans="1:53" x14ac:dyDescent="0.2">
      <c r="A203" s="1">
        <v>2306.02925</v>
      </c>
      <c r="B203">
        <v>43</v>
      </c>
      <c r="C203">
        <v>29765</v>
      </c>
      <c r="D203">
        <v>0.99875420000000004</v>
      </c>
      <c r="E203">
        <v>0.99864388000000004</v>
      </c>
      <c r="F203">
        <v>6.1277909999999998E-2</v>
      </c>
      <c r="G203">
        <v>39</v>
      </c>
      <c r="H203">
        <v>0.99877002999999998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-3</v>
      </c>
      <c r="Q203">
        <v>44</v>
      </c>
      <c r="R203">
        <v>29281</v>
      </c>
      <c r="S203">
        <v>0.99881743000000001</v>
      </c>
      <c r="T203">
        <v>0.99861255999999998</v>
      </c>
      <c r="U203">
        <v>7.6687790000000006E-2</v>
      </c>
      <c r="V203">
        <v>38</v>
      </c>
      <c r="W203">
        <v>0.99880175000000004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5</v>
      </c>
      <c r="AF203">
        <v>0</v>
      </c>
      <c r="AG203">
        <v>2306.02925</v>
      </c>
      <c r="AH203" t="b">
        <v>1</v>
      </c>
      <c r="AI203" t="b">
        <v>1</v>
      </c>
      <c r="AJ203" t="b">
        <v>1</v>
      </c>
      <c r="AK203">
        <v>0</v>
      </c>
      <c r="AL203">
        <v>2306.02925</v>
      </c>
      <c r="AM203" t="str">
        <v>main.tex</v>
      </c>
      <c r="AN203" t="str">
        <v>article</v>
      </c>
      <c r="AO203">
        <v>0</v>
      </c>
      <c r="AP203">
        <v>0</v>
      </c>
      <c r="AQ203">
        <v>0</v>
      </c>
      <c r="AR203">
        <v>0</v>
      </c>
      <c r="AS203" t="b">
        <v>0</v>
      </c>
      <c r="AT203" t="b">
        <v>0</v>
      </c>
      <c r="AU203">
        <v>0</v>
      </c>
      <c r="AV203">
        <v>2306.02925</v>
      </c>
      <c r="AW203">
        <v>13</v>
      </c>
      <c r="AX203">
        <v>13</v>
      </c>
      <c r="AY203">
        <v>13</v>
      </c>
      <c r="AZ203">
        <v>0</v>
      </c>
      <c r="BA203">
        <v>0</v>
      </c>
    </row>
    <row r="204" spans="1:53" x14ac:dyDescent="0.2">
      <c r="A204" s="1">
        <v>2306.0298400000001</v>
      </c>
      <c r="B204">
        <v>143</v>
      </c>
      <c r="C204">
        <v>1046</v>
      </c>
      <c r="D204">
        <v>0.99241524999999997</v>
      </c>
      <c r="E204">
        <v>0.98524403999999999</v>
      </c>
      <c r="F204">
        <v>0.89206479999999999</v>
      </c>
      <c r="G204">
        <v>5</v>
      </c>
      <c r="H204">
        <v>0.99948406000000001</v>
      </c>
      <c r="I204">
        <v>0</v>
      </c>
      <c r="J204">
        <v>0</v>
      </c>
      <c r="K204">
        <v>69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1237</v>
      </c>
      <c r="R204">
        <v>7995</v>
      </c>
      <c r="S204">
        <v>0.92972860999999996</v>
      </c>
      <c r="T204">
        <v>0.87236895999999997</v>
      </c>
      <c r="U204">
        <v>0.17509285999999999</v>
      </c>
      <c r="V204">
        <v>550</v>
      </c>
      <c r="W204">
        <v>0.94325216999999995</v>
      </c>
      <c r="X204">
        <v>1</v>
      </c>
      <c r="Y204">
        <v>3</v>
      </c>
      <c r="Z204">
        <v>341</v>
      </c>
      <c r="AA204">
        <v>0</v>
      </c>
      <c r="AB204">
        <v>0</v>
      </c>
      <c r="AC204">
        <v>0</v>
      </c>
      <c r="AD204">
        <v>1</v>
      </c>
      <c r="AE204">
        <v>2</v>
      </c>
      <c r="AF204">
        <v>0</v>
      </c>
      <c r="AG204">
        <v>2306.0298400000001</v>
      </c>
      <c r="AH204" t="b">
        <v>1</v>
      </c>
      <c r="AI204" t="b">
        <v>1</v>
      </c>
      <c r="AJ204" t="b">
        <v>1</v>
      </c>
      <c r="AK204">
        <v>0</v>
      </c>
      <c r="AL204">
        <v>2306.0298400000001</v>
      </c>
      <c r="AM204" t="str">
        <v>main.tex</v>
      </c>
      <c r="AN204" t="str">
        <v>article</v>
      </c>
      <c r="AO204">
        <v>0</v>
      </c>
      <c r="AP204">
        <v>0</v>
      </c>
      <c r="AQ204">
        <v>0</v>
      </c>
      <c r="AR204">
        <v>0</v>
      </c>
      <c r="AS204" t="b">
        <v>0</v>
      </c>
      <c r="AT204" t="b">
        <v>0</v>
      </c>
      <c r="AU204">
        <v>0</v>
      </c>
      <c r="AV204">
        <v>2306.0298400000001</v>
      </c>
      <c r="AW204">
        <v>3</v>
      </c>
      <c r="AX204">
        <v>4</v>
      </c>
      <c r="AY204">
        <v>4</v>
      </c>
      <c r="AZ204">
        <v>1</v>
      </c>
      <c r="BA204">
        <v>0</v>
      </c>
    </row>
    <row r="205" spans="1:53" x14ac:dyDescent="0.2">
      <c r="A205" s="1">
        <v>2306.0339899999999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167</v>
      </c>
      <c r="R205">
        <v>10804</v>
      </c>
      <c r="S205">
        <v>0.99198898999999996</v>
      </c>
      <c r="T205">
        <v>0.98652574000000004</v>
      </c>
      <c r="U205">
        <v>0.12828787999999999</v>
      </c>
      <c r="V205">
        <v>163</v>
      </c>
      <c r="W205">
        <v>0.98684848000000003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-72</v>
      </c>
      <c r="AF205">
        <v>0</v>
      </c>
      <c r="AG205">
        <v>2306.0339899999999</v>
      </c>
      <c r="AH205" t="b">
        <v>1</v>
      </c>
      <c r="AI205" t="b">
        <v>1</v>
      </c>
      <c r="AJ205" t="b">
        <v>1</v>
      </c>
      <c r="AK205">
        <v>0</v>
      </c>
      <c r="AL205">
        <v>2306.0339899999999</v>
      </c>
      <c r="AM205" t="str">
        <v>supplement.tex</v>
      </c>
      <c r="AN205" t="str">
        <v>article</v>
      </c>
      <c r="AO205" t="str">
        <v>[10pt]</v>
      </c>
      <c r="AP205">
        <v>0</v>
      </c>
      <c r="AQ205">
        <v>0</v>
      </c>
      <c r="AR205">
        <v>0</v>
      </c>
      <c r="AS205" t="b">
        <v>0</v>
      </c>
      <c r="AT205" t="b">
        <v>0</v>
      </c>
      <c r="AU205">
        <v>0</v>
      </c>
      <c r="AV205">
        <v>2306.0339899999999</v>
      </c>
      <c r="AW205">
        <v>6</v>
      </c>
      <c r="AX205">
        <v>6</v>
      </c>
      <c r="AY205">
        <v>6</v>
      </c>
      <c r="AZ205">
        <v>0</v>
      </c>
      <c r="BA205">
        <v>0</v>
      </c>
    </row>
    <row r="206" spans="1:53" x14ac:dyDescent="0.2">
      <c r="A206" s="1">
        <v>2306.03442</v>
      </c>
      <c r="B206">
        <v>92</v>
      </c>
      <c r="C206">
        <v>22172</v>
      </c>
      <c r="D206">
        <v>0.99847037999999999</v>
      </c>
      <c r="E206">
        <v>0.99703761000000002</v>
      </c>
      <c r="F206">
        <v>0.28606387999999999</v>
      </c>
      <c r="G206">
        <v>8</v>
      </c>
      <c r="H206">
        <v>0.99974240000000003</v>
      </c>
      <c r="I206">
        <v>0</v>
      </c>
      <c r="J206">
        <v>0</v>
      </c>
      <c r="K206">
        <v>42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1143</v>
      </c>
      <c r="R206">
        <v>28657</v>
      </c>
      <c r="S206">
        <v>0.98131217999999998</v>
      </c>
      <c r="T206">
        <v>0.96318959000000004</v>
      </c>
      <c r="U206">
        <v>7.7098970000000003E-2</v>
      </c>
      <c r="V206">
        <v>112</v>
      </c>
      <c r="W206">
        <v>0.99639303000000001</v>
      </c>
      <c r="X206">
        <v>1</v>
      </c>
      <c r="Y206">
        <v>0</v>
      </c>
      <c r="Z206">
        <v>515</v>
      </c>
      <c r="AA206">
        <v>0</v>
      </c>
      <c r="AB206">
        <v>0</v>
      </c>
      <c r="AC206">
        <v>1</v>
      </c>
      <c r="AD206">
        <v>1</v>
      </c>
      <c r="AE206">
        <v>-83</v>
      </c>
      <c r="AF206">
        <v>0</v>
      </c>
      <c r="AG206">
        <v>2306.03442</v>
      </c>
      <c r="AH206" t="b">
        <v>1</v>
      </c>
      <c r="AI206" t="b">
        <v>1</v>
      </c>
      <c r="AJ206" t="b">
        <v>1</v>
      </c>
      <c r="AK206">
        <v>0</v>
      </c>
      <c r="AL206">
        <v>2306.03442</v>
      </c>
      <c r="AM206" t="str">
        <v>laplace_temperature.tex</v>
      </c>
      <c r="AN206" t="str">
        <v>article</v>
      </c>
      <c r="AO206" t="str">
        <v>[a4paper,twocolumn,twoside,fleqn,10pt]</v>
      </c>
      <c r="AP206">
        <v>0</v>
      </c>
      <c r="AQ206">
        <v>0</v>
      </c>
      <c r="AR206">
        <v>0</v>
      </c>
      <c r="AS206" t="b">
        <v>0</v>
      </c>
      <c r="AT206" t="b">
        <v>0</v>
      </c>
      <c r="AU206">
        <v>0</v>
      </c>
      <c r="AV206">
        <v>2306.03442</v>
      </c>
      <c r="AW206">
        <v>13</v>
      </c>
      <c r="AX206">
        <v>14</v>
      </c>
      <c r="AY206">
        <v>14</v>
      </c>
      <c r="AZ206">
        <v>1</v>
      </c>
      <c r="BA206">
        <v>0</v>
      </c>
    </row>
    <row r="207" spans="1:53" x14ac:dyDescent="0.2">
      <c r="A207" s="1">
        <v>2306.0376299999998</v>
      </c>
      <c r="B207">
        <v>1660</v>
      </c>
      <c r="C207">
        <v>28580</v>
      </c>
      <c r="D207">
        <v>0.97515050999999997</v>
      </c>
      <c r="E207">
        <v>0.95100932999999999</v>
      </c>
      <c r="F207">
        <v>0.15653406</v>
      </c>
      <c r="G207">
        <v>259</v>
      </c>
      <c r="H207">
        <v>0.99235627000000004</v>
      </c>
      <c r="I207">
        <v>0</v>
      </c>
      <c r="J207">
        <v>1</v>
      </c>
      <c r="K207">
        <v>700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1675</v>
      </c>
      <c r="R207">
        <v>31112</v>
      </c>
      <c r="S207">
        <v>0.97493472000000003</v>
      </c>
      <c r="T207">
        <v>0.95058851</v>
      </c>
      <c r="U207">
        <v>8.2214809999999999E-2</v>
      </c>
      <c r="V207">
        <v>274</v>
      </c>
      <c r="W207">
        <v>0.99191717000000001</v>
      </c>
      <c r="X207">
        <v>0</v>
      </c>
      <c r="Y207">
        <v>1</v>
      </c>
      <c r="Z207">
        <v>700</v>
      </c>
      <c r="AA207">
        <v>0</v>
      </c>
      <c r="AB207">
        <v>0</v>
      </c>
      <c r="AC207">
        <v>0</v>
      </c>
      <c r="AD207">
        <v>1</v>
      </c>
      <c r="AE207">
        <v>15</v>
      </c>
      <c r="AF207">
        <v>0</v>
      </c>
      <c r="AG207">
        <v>2306.0376299999998</v>
      </c>
      <c r="AH207" t="b">
        <v>1</v>
      </c>
      <c r="AI207" t="b">
        <v>1</v>
      </c>
      <c r="AJ207" t="b">
        <v>1</v>
      </c>
      <c r="AK207">
        <v>0</v>
      </c>
      <c r="AL207">
        <v>2306.0376299999998</v>
      </c>
      <c r="AM207" t="str">
        <v>templateArxiv.tex</v>
      </c>
      <c r="AN207" t="str">
        <v>article</v>
      </c>
      <c r="AO207">
        <v>0</v>
      </c>
      <c r="AP207">
        <v>0</v>
      </c>
      <c r="AQ207">
        <v>0</v>
      </c>
      <c r="AR207">
        <v>0</v>
      </c>
      <c r="AS207" t="b">
        <v>0</v>
      </c>
      <c r="AT207" t="b">
        <v>0</v>
      </c>
      <c r="AU207">
        <v>0</v>
      </c>
      <c r="AV207">
        <v>2306.0376299999998</v>
      </c>
      <c r="AW207">
        <v>10</v>
      </c>
      <c r="AX207">
        <v>10</v>
      </c>
      <c r="AY207">
        <v>10</v>
      </c>
      <c r="AZ207">
        <v>0</v>
      </c>
      <c r="BA207">
        <v>0</v>
      </c>
    </row>
    <row r="208" spans="1:53" x14ac:dyDescent="0.2">
      <c r="A208" s="1">
        <v>2306.0382199999999</v>
      </c>
      <c r="B208">
        <v>59</v>
      </c>
      <c r="C208">
        <v>59</v>
      </c>
      <c r="D208">
        <v>0.99914966999999999</v>
      </c>
      <c r="E208">
        <v>0.99914966999999999</v>
      </c>
      <c r="F208">
        <v>0.99914966999999999</v>
      </c>
      <c r="G208">
        <v>59</v>
      </c>
      <c r="H208">
        <v>0.99914966999999999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1106</v>
      </c>
      <c r="R208">
        <v>44170</v>
      </c>
      <c r="S208">
        <v>0.99147503999999997</v>
      </c>
      <c r="T208">
        <v>0.98405995999999996</v>
      </c>
      <c r="U208">
        <v>0.36340707999999999</v>
      </c>
      <c r="V208">
        <v>402</v>
      </c>
      <c r="W208">
        <v>0.99420624000000002</v>
      </c>
      <c r="X208">
        <v>0</v>
      </c>
      <c r="Y208">
        <v>0</v>
      </c>
      <c r="Z208">
        <v>352</v>
      </c>
      <c r="AA208">
        <v>0</v>
      </c>
      <c r="AB208">
        <v>0</v>
      </c>
      <c r="AC208">
        <v>0</v>
      </c>
      <c r="AD208">
        <v>1</v>
      </c>
      <c r="AE208">
        <v>-1</v>
      </c>
      <c r="AF208">
        <v>0</v>
      </c>
      <c r="AG208">
        <v>2306.0382199999999</v>
      </c>
      <c r="AH208" t="b">
        <v>1</v>
      </c>
      <c r="AI208" t="b">
        <v>1</v>
      </c>
      <c r="AJ208" t="b">
        <v>1</v>
      </c>
      <c r="AK208">
        <v>0</v>
      </c>
      <c r="AL208">
        <v>2306.0382199999999</v>
      </c>
      <c r="AM208" t="str">
        <v>main.tex</v>
      </c>
      <c r="AN208" t="str">
        <v>article</v>
      </c>
      <c r="AO208">
        <v>0</v>
      </c>
      <c r="AP208">
        <v>0</v>
      </c>
      <c r="AQ208">
        <v>0</v>
      </c>
      <c r="AR208">
        <v>0</v>
      </c>
      <c r="AS208" t="b">
        <v>0</v>
      </c>
      <c r="AT208" t="b">
        <v>0</v>
      </c>
      <c r="AU208">
        <v>0</v>
      </c>
      <c r="AV208">
        <v>2306.0382199999999</v>
      </c>
      <c r="AW208">
        <v>33</v>
      </c>
      <c r="AX208">
        <v>34</v>
      </c>
      <c r="AY208">
        <v>34</v>
      </c>
      <c r="AZ208">
        <v>1</v>
      </c>
      <c r="BA208">
        <v>0</v>
      </c>
    </row>
    <row r="209" spans="1:53" x14ac:dyDescent="0.2">
      <c r="A209" s="1">
        <v>2306.0394099999999</v>
      </c>
      <c r="B209">
        <v>5</v>
      </c>
      <c r="C209">
        <v>26681</v>
      </c>
      <c r="D209">
        <v>0.99992738000000003</v>
      </c>
      <c r="E209">
        <v>0.99985475999999995</v>
      </c>
      <c r="F209">
        <v>0.22497531000000001</v>
      </c>
      <c r="G209">
        <v>1</v>
      </c>
      <c r="H209">
        <v>0.99997095000000003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15</v>
      </c>
      <c r="R209">
        <v>26365</v>
      </c>
      <c r="S209">
        <v>0.99978213000000005</v>
      </c>
      <c r="T209">
        <v>0.99956427000000003</v>
      </c>
      <c r="U209">
        <v>0.23413217</v>
      </c>
      <c r="V209">
        <v>5</v>
      </c>
      <c r="W209">
        <v>0.99985475999999995</v>
      </c>
      <c r="X209">
        <v>0</v>
      </c>
      <c r="Y209">
        <v>0</v>
      </c>
      <c r="Z209">
        <v>5</v>
      </c>
      <c r="AA209">
        <v>0</v>
      </c>
      <c r="AB209">
        <v>0</v>
      </c>
      <c r="AC209">
        <v>0</v>
      </c>
      <c r="AD209">
        <v>0</v>
      </c>
      <c r="AE209">
        <v>-3</v>
      </c>
      <c r="AF209">
        <v>0</v>
      </c>
      <c r="AG209">
        <v>2306.0394099999999</v>
      </c>
      <c r="AH209" t="b">
        <v>1</v>
      </c>
      <c r="AI209" t="b">
        <v>1</v>
      </c>
      <c r="AJ209" t="b">
        <v>1</v>
      </c>
      <c r="AK209">
        <v>0</v>
      </c>
      <c r="AL209">
        <v>2306.0394099999999</v>
      </c>
      <c r="AM209" t="str">
        <v>biblio_covid19.tex</v>
      </c>
      <c r="AN209" t="str">
        <v>article</v>
      </c>
      <c r="AO209">
        <v>0</v>
      </c>
      <c r="AP209">
        <v>12</v>
      </c>
      <c r="AQ209">
        <v>12</v>
      </c>
      <c r="AR209">
        <v>12</v>
      </c>
      <c r="AS209" t="b">
        <v>0</v>
      </c>
      <c r="AT209" t="b">
        <v>0</v>
      </c>
      <c r="AU209">
        <v>0</v>
      </c>
      <c r="AV209">
        <v>2306.0394099999999</v>
      </c>
      <c r="AW209">
        <v>21</v>
      </c>
      <c r="AX209">
        <v>21</v>
      </c>
      <c r="AY209">
        <v>21</v>
      </c>
      <c r="AZ209">
        <v>0</v>
      </c>
      <c r="BA209">
        <v>0</v>
      </c>
    </row>
    <row r="210" spans="1:53" x14ac:dyDescent="0.2">
      <c r="A210" s="1">
        <v>2306.0396000000001</v>
      </c>
      <c r="B210">
        <v>38</v>
      </c>
      <c r="C210">
        <v>38</v>
      </c>
      <c r="D210">
        <v>0.9996988</v>
      </c>
      <c r="E210">
        <v>0.9996988</v>
      </c>
      <c r="F210">
        <v>0.9996988</v>
      </c>
      <c r="G210">
        <v>38</v>
      </c>
      <c r="H210">
        <v>0.9996988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248</v>
      </c>
      <c r="R210">
        <v>121954</v>
      </c>
      <c r="S210">
        <v>0.99889428999999996</v>
      </c>
      <c r="T210">
        <v>0.99803430000000004</v>
      </c>
      <c r="U210">
        <v>3.3369269999999999E-2</v>
      </c>
      <c r="V210">
        <v>32</v>
      </c>
      <c r="W210">
        <v>0.99974635999999995</v>
      </c>
      <c r="X210">
        <v>0</v>
      </c>
      <c r="Y210">
        <v>0</v>
      </c>
      <c r="Z210">
        <v>108</v>
      </c>
      <c r="AA210">
        <v>0</v>
      </c>
      <c r="AB210">
        <v>0</v>
      </c>
      <c r="AC210">
        <v>1</v>
      </c>
      <c r="AD210">
        <v>0</v>
      </c>
      <c r="AE210">
        <v>-1</v>
      </c>
      <c r="AF210">
        <v>0</v>
      </c>
      <c r="AG210">
        <v>2306.0396000000001</v>
      </c>
      <c r="AH210" t="b">
        <v>1</v>
      </c>
      <c r="AI210" t="b">
        <v>1</v>
      </c>
      <c r="AJ210" t="b">
        <v>1</v>
      </c>
      <c r="AK210">
        <v>0</v>
      </c>
      <c r="AL210">
        <v>2306.0396000000001</v>
      </c>
      <c r="AM210" t="str">
        <v>vote.tex</v>
      </c>
      <c r="AN210" t="str">
        <v>article</v>
      </c>
      <c r="AO210" t="str">
        <v>[12pt,a4paper]</v>
      </c>
      <c r="AP210">
        <v>12</v>
      </c>
      <c r="AQ210">
        <v>12</v>
      </c>
      <c r="AR210">
        <v>12</v>
      </c>
      <c r="AS210" t="b">
        <v>0</v>
      </c>
      <c r="AT210" t="b">
        <v>0</v>
      </c>
      <c r="AU210">
        <v>0</v>
      </c>
      <c r="AV210">
        <v>2306.0396000000001</v>
      </c>
      <c r="AW210">
        <v>54</v>
      </c>
      <c r="AX210">
        <v>55</v>
      </c>
      <c r="AY210">
        <v>55</v>
      </c>
      <c r="AZ210">
        <v>1</v>
      </c>
      <c r="BA210">
        <v>0</v>
      </c>
    </row>
    <row r="211" spans="1:53" x14ac:dyDescent="0.2">
      <c r="A211" s="1">
        <v>2306.0398700000001</v>
      </c>
      <c r="B211">
        <v>10</v>
      </c>
      <c r="C211">
        <v>10</v>
      </c>
      <c r="D211">
        <v>0.99972936000000001</v>
      </c>
      <c r="E211">
        <v>0.99972936000000001</v>
      </c>
      <c r="F211">
        <v>0.99972936000000001</v>
      </c>
      <c r="G211">
        <v>10</v>
      </c>
      <c r="H211">
        <v>0.99972936000000001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</v>
      </c>
      <c r="R211">
        <v>10</v>
      </c>
      <c r="S211">
        <v>0.99972936000000001</v>
      </c>
      <c r="T211">
        <v>0.99972936000000001</v>
      </c>
      <c r="U211">
        <v>0.99972936000000001</v>
      </c>
      <c r="V211">
        <v>10</v>
      </c>
      <c r="W211">
        <v>0.99972936000000001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2306.0398700000001</v>
      </c>
      <c r="AH211" t="b">
        <v>1</v>
      </c>
      <c r="AI211" t="b">
        <v>1</v>
      </c>
      <c r="AJ211" t="b">
        <v>1</v>
      </c>
      <c r="AK211">
        <v>0</v>
      </c>
      <c r="AL211">
        <v>2306.0398700000001</v>
      </c>
      <c r="AM211" t="str">
        <v>main.tex</v>
      </c>
      <c r="AN211" t="str">
        <v>article</v>
      </c>
      <c r="AO211" t="str">
        <v>[a4paper]</v>
      </c>
      <c r="AP211">
        <v>0</v>
      </c>
      <c r="AQ211">
        <v>0</v>
      </c>
      <c r="AR211">
        <v>0</v>
      </c>
      <c r="AS211" t="b">
        <v>0</v>
      </c>
      <c r="AT211" t="b">
        <v>0</v>
      </c>
      <c r="AU211">
        <v>0</v>
      </c>
      <c r="AV211">
        <v>2306.0398700000001</v>
      </c>
      <c r="AW211">
        <v>10</v>
      </c>
      <c r="AX211">
        <v>10</v>
      </c>
      <c r="AY211">
        <v>10</v>
      </c>
      <c r="AZ211">
        <v>0</v>
      </c>
      <c r="BA211">
        <v>0</v>
      </c>
    </row>
    <row r="212" spans="1:53" x14ac:dyDescent="0.2">
      <c r="A212" s="1">
        <v>2306.0443</v>
      </c>
      <c r="B212">
        <v>14</v>
      </c>
      <c r="C212">
        <v>14</v>
      </c>
      <c r="D212">
        <v>0.99951111999999998</v>
      </c>
      <c r="E212">
        <v>0.99951111999999998</v>
      </c>
      <c r="F212">
        <v>0.99951111999999998</v>
      </c>
      <c r="G212">
        <v>14</v>
      </c>
      <c r="H212">
        <v>0.99951111999999998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</v>
      </c>
      <c r="R212">
        <v>14</v>
      </c>
      <c r="S212">
        <v>0.99951111999999998</v>
      </c>
      <c r="T212">
        <v>0.99951111999999998</v>
      </c>
      <c r="U212">
        <v>0.99951111999999998</v>
      </c>
      <c r="V212">
        <v>14</v>
      </c>
      <c r="W212">
        <v>0.99951111999999998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2306.0443</v>
      </c>
      <c r="AH212" t="b">
        <v>1</v>
      </c>
      <c r="AI212" t="b">
        <v>1</v>
      </c>
      <c r="AJ212" t="b">
        <v>1</v>
      </c>
      <c r="AK212">
        <v>0</v>
      </c>
      <c r="AL212">
        <v>2306.0443</v>
      </c>
      <c r="AM212" t="str">
        <v>main.tex</v>
      </c>
      <c r="AN212" t="str">
        <v>article</v>
      </c>
      <c r="AO212">
        <v>0</v>
      </c>
      <c r="AP212">
        <v>0</v>
      </c>
      <c r="AQ212">
        <v>0</v>
      </c>
      <c r="AR212">
        <v>0</v>
      </c>
      <c r="AS212" t="b">
        <v>0</v>
      </c>
      <c r="AT212" t="b">
        <v>0</v>
      </c>
      <c r="AU212">
        <v>0</v>
      </c>
      <c r="AV212">
        <v>2306.0443</v>
      </c>
      <c r="AW212">
        <v>18</v>
      </c>
      <c r="AX212">
        <v>18</v>
      </c>
      <c r="AY212">
        <v>18</v>
      </c>
      <c r="AZ212">
        <v>0</v>
      </c>
      <c r="BA212">
        <v>0</v>
      </c>
    </row>
    <row r="213" spans="1:53" x14ac:dyDescent="0.2">
      <c r="A213" s="1">
        <v>2306.0458699999999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2306.0458699999999</v>
      </c>
      <c r="AH213" t="b">
        <v>1</v>
      </c>
      <c r="AI213" t="b">
        <v>1</v>
      </c>
      <c r="AJ213" t="b">
        <v>1</v>
      </c>
      <c r="AK213">
        <v>0</v>
      </c>
      <c r="AL213">
        <v>2306.0458699999999</v>
      </c>
      <c r="AM213" t="str">
        <v>main.tex</v>
      </c>
      <c r="AN213" t="str">
        <v>article</v>
      </c>
      <c r="AO213" t="str">
        <v>[12pt, %a4 paper]</v>
      </c>
      <c r="AP213">
        <v>0</v>
      </c>
      <c r="AQ213">
        <v>0</v>
      </c>
      <c r="AR213">
        <v>0</v>
      </c>
      <c r="AS213" t="b">
        <v>0</v>
      </c>
      <c r="AT213" t="b">
        <v>1</v>
      </c>
      <c r="AU213">
        <v>0</v>
      </c>
      <c r="AV213">
        <v>2306.0458699999999</v>
      </c>
      <c r="AW213">
        <v>9</v>
      </c>
      <c r="AX213">
        <v>9</v>
      </c>
      <c r="AY213">
        <v>9</v>
      </c>
      <c r="AZ213">
        <v>0</v>
      </c>
      <c r="BA213">
        <v>0</v>
      </c>
    </row>
    <row r="214" spans="1:53" x14ac:dyDescent="0.2">
      <c r="A214" s="1">
        <v>2306.0524099999998</v>
      </c>
      <c r="B214">
        <v>4422</v>
      </c>
      <c r="C214">
        <v>37639</v>
      </c>
      <c r="D214">
        <v>0.94367504999999996</v>
      </c>
      <c r="E214">
        <v>0.89067445000000001</v>
      </c>
      <c r="F214">
        <v>6.9447190000000006E-2</v>
      </c>
      <c r="G214">
        <v>386</v>
      </c>
      <c r="H214">
        <v>0.99045687999999998</v>
      </c>
      <c r="I214">
        <v>0</v>
      </c>
      <c r="J214">
        <v>0</v>
      </c>
      <c r="K214">
        <v>2018</v>
      </c>
      <c r="L214">
        <v>0</v>
      </c>
      <c r="M214">
        <v>0</v>
      </c>
      <c r="N214">
        <v>1</v>
      </c>
      <c r="O214">
        <v>1</v>
      </c>
      <c r="P214">
        <v>97</v>
      </c>
      <c r="Q214">
        <v>4441</v>
      </c>
      <c r="R214">
        <v>37432</v>
      </c>
      <c r="S214">
        <v>0.94359939000000004</v>
      </c>
      <c r="T214">
        <v>0.89019928000000004</v>
      </c>
      <c r="U214">
        <v>7.451911E-2</v>
      </c>
      <c r="V214">
        <v>367</v>
      </c>
      <c r="W214">
        <v>0.99092617000000005</v>
      </c>
      <c r="X214">
        <v>0</v>
      </c>
      <c r="Y214">
        <v>0</v>
      </c>
      <c r="Z214">
        <v>2037</v>
      </c>
      <c r="AA214">
        <v>0</v>
      </c>
      <c r="AB214">
        <v>0</v>
      </c>
      <c r="AC214">
        <v>1</v>
      </c>
      <c r="AD214">
        <v>1</v>
      </c>
      <c r="AE214">
        <v>95</v>
      </c>
      <c r="AF214">
        <v>0</v>
      </c>
      <c r="AG214">
        <v>2306.0524099999998</v>
      </c>
      <c r="AH214" t="b">
        <v>1</v>
      </c>
      <c r="AI214" t="b">
        <v>1</v>
      </c>
      <c r="AJ214" t="b">
        <v>1</v>
      </c>
      <c r="AK214">
        <v>0</v>
      </c>
      <c r="AL214">
        <v>2306.0524099999998</v>
      </c>
      <c r="AM214" t="str">
        <v>acl2023.tex</v>
      </c>
      <c r="AN214" t="str">
        <v>article</v>
      </c>
      <c r="AO214" t="str">
        <v>[11pt, hyperref={hyperfootnotes=true}]</v>
      </c>
      <c r="AP214">
        <v>0</v>
      </c>
      <c r="AQ214">
        <v>0</v>
      </c>
      <c r="AR214">
        <v>0</v>
      </c>
      <c r="AS214" t="b">
        <v>0</v>
      </c>
      <c r="AT214" t="b">
        <v>0</v>
      </c>
      <c r="AU214">
        <v>0</v>
      </c>
      <c r="AV214">
        <v>2306.0524099999998</v>
      </c>
      <c r="AW214">
        <v>11</v>
      </c>
      <c r="AX214">
        <v>12</v>
      </c>
      <c r="AY214">
        <v>11</v>
      </c>
      <c r="AZ214">
        <v>1</v>
      </c>
      <c r="BA214">
        <v>1</v>
      </c>
    </row>
    <row r="215" spans="1:53" x14ac:dyDescent="0.2">
      <c r="A215" s="1">
        <v>2306.0574999999999</v>
      </c>
      <c r="B215">
        <v>4</v>
      </c>
      <c r="C215">
        <v>4</v>
      </c>
      <c r="D215">
        <v>0.99977627000000002</v>
      </c>
      <c r="E215">
        <v>0.99977627000000002</v>
      </c>
      <c r="F215">
        <v>0.99977627000000002</v>
      </c>
      <c r="G215">
        <v>4</v>
      </c>
      <c r="H215">
        <v>0.99977627000000002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</v>
      </c>
      <c r="R215">
        <v>391</v>
      </c>
      <c r="S215">
        <v>0.99960850000000001</v>
      </c>
      <c r="T215">
        <v>0.99955260000000001</v>
      </c>
      <c r="U215">
        <v>0.97813320999999998</v>
      </c>
      <c r="V215">
        <v>8</v>
      </c>
      <c r="W215">
        <v>0.99955260000000001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2306.0574999999999</v>
      </c>
      <c r="AH215" t="b">
        <v>1</v>
      </c>
      <c r="AI215" t="b">
        <v>1</v>
      </c>
      <c r="AJ215" t="b">
        <v>1</v>
      </c>
      <c r="AK215">
        <v>0</v>
      </c>
      <c r="AL215">
        <v>2306.0574999999999</v>
      </c>
      <c r="AM215">
        <v>2306.0574999999999</v>
      </c>
      <c r="AN215" t="str">
        <v>article</v>
      </c>
      <c r="AO215">
        <v>0</v>
      </c>
      <c r="AP215">
        <v>0</v>
      </c>
      <c r="AQ215">
        <v>0</v>
      </c>
      <c r="AR215">
        <v>0</v>
      </c>
      <c r="AS215" t="b">
        <v>0</v>
      </c>
      <c r="AT215" t="b">
        <v>0</v>
      </c>
      <c r="AU215">
        <v>0</v>
      </c>
      <c r="AV215">
        <v>2306.0574999999999</v>
      </c>
      <c r="AW215">
        <v>13</v>
      </c>
      <c r="AX215">
        <v>13</v>
      </c>
      <c r="AY215">
        <v>13</v>
      </c>
      <c r="AZ215">
        <v>0</v>
      </c>
      <c r="BA215">
        <v>0</v>
      </c>
    </row>
    <row r="216" spans="1:53" x14ac:dyDescent="0.2">
      <c r="A216" s="1">
        <v>2306.0580300000001</v>
      </c>
      <c r="B216">
        <v>871</v>
      </c>
      <c r="C216">
        <v>31364</v>
      </c>
      <c r="D216">
        <v>0.98609442000000003</v>
      </c>
      <c r="E216">
        <v>0.97414893000000002</v>
      </c>
      <c r="F216">
        <v>6.9124149999999995E-2</v>
      </c>
      <c r="G216">
        <v>374</v>
      </c>
      <c r="H216">
        <v>0.98889976999999996</v>
      </c>
      <c r="I216">
        <v>3</v>
      </c>
      <c r="J216">
        <v>4</v>
      </c>
      <c r="K216">
        <v>245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905</v>
      </c>
      <c r="R216">
        <v>31105</v>
      </c>
      <c r="S216">
        <v>0.98563968999999996</v>
      </c>
      <c r="T216">
        <v>0.97315974000000005</v>
      </c>
      <c r="U216">
        <v>7.7495700000000001E-2</v>
      </c>
      <c r="V216">
        <v>398</v>
      </c>
      <c r="W216">
        <v>0.98819621999999996</v>
      </c>
      <c r="X216">
        <v>3</v>
      </c>
      <c r="Y216">
        <v>4</v>
      </c>
      <c r="Z216">
        <v>250</v>
      </c>
      <c r="AA216">
        <v>0</v>
      </c>
      <c r="AB216">
        <v>0</v>
      </c>
      <c r="AC216">
        <v>0</v>
      </c>
      <c r="AD216">
        <v>1</v>
      </c>
      <c r="AE216">
        <v>28</v>
      </c>
      <c r="AF216">
        <v>0</v>
      </c>
      <c r="AG216">
        <v>2306.0580300000001</v>
      </c>
      <c r="AH216" t="b">
        <v>1</v>
      </c>
      <c r="AI216" t="b">
        <v>1</v>
      </c>
      <c r="AJ216" t="b">
        <v>1</v>
      </c>
      <c r="AK216">
        <v>0</v>
      </c>
      <c r="AL216">
        <v>2306.0580300000001</v>
      </c>
      <c r="AM216" t="str">
        <v>templateArxiv.tex</v>
      </c>
      <c r="AN216" t="str">
        <v>article</v>
      </c>
      <c r="AO216">
        <v>0</v>
      </c>
      <c r="AP216">
        <v>0</v>
      </c>
      <c r="AQ216">
        <v>0</v>
      </c>
      <c r="AR216">
        <v>0</v>
      </c>
      <c r="AS216" t="b">
        <v>0</v>
      </c>
      <c r="AT216" t="b">
        <v>0</v>
      </c>
      <c r="AU216">
        <v>0</v>
      </c>
      <c r="AV216">
        <v>2306.0580300000001</v>
      </c>
      <c r="AW216">
        <v>16</v>
      </c>
      <c r="AX216">
        <v>16</v>
      </c>
      <c r="AY216">
        <v>16</v>
      </c>
      <c r="AZ216">
        <v>0</v>
      </c>
      <c r="BA216">
        <v>0</v>
      </c>
    </row>
    <row r="217" spans="1:53" x14ac:dyDescent="0.2">
      <c r="A217" s="1">
        <v>2306.06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3830</v>
      </c>
      <c r="R217">
        <v>30222</v>
      </c>
      <c r="S217">
        <v>0.94550098999999999</v>
      </c>
      <c r="T217">
        <v>0.90117659000000006</v>
      </c>
      <c r="U217">
        <v>0.22019816</v>
      </c>
      <c r="V217">
        <v>1276</v>
      </c>
      <c r="W217">
        <v>0.96707606999999995</v>
      </c>
      <c r="X217">
        <v>5</v>
      </c>
      <c r="Y217">
        <v>3</v>
      </c>
      <c r="Z217">
        <v>1272</v>
      </c>
      <c r="AA217">
        <v>0</v>
      </c>
      <c r="AB217">
        <v>0</v>
      </c>
      <c r="AC217">
        <v>0</v>
      </c>
      <c r="AD217">
        <v>0</v>
      </c>
      <c r="AE217">
        <v>-6</v>
      </c>
      <c r="AF217">
        <v>0</v>
      </c>
      <c r="AG217">
        <v>2306.06</v>
      </c>
      <c r="AH217" t="b">
        <v>1</v>
      </c>
      <c r="AI217" t="b">
        <v>1</v>
      </c>
      <c r="AJ217" t="b">
        <v>1</v>
      </c>
      <c r="AK217">
        <v>0</v>
      </c>
      <c r="AL217">
        <v>2306.06</v>
      </c>
      <c r="AM217" t="str">
        <v>main.tex</v>
      </c>
      <c r="AN217" t="str">
        <v>article</v>
      </c>
      <c r="AO217">
        <v>0</v>
      </c>
      <c r="AP217">
        <v>0</v>
      </c>
      <c r="AQ217">
        <v>0</v>
      </c>
      <c r="AR217">
        <v>0</v>
      </c>
      <c r="AS217" t="b">
        <v>0</v>
      </c>
      <c r="AT217" t="b">
        <v>0</v>
      </c>
      <c r="AU217">
        <v>0</v>
      </c>
      <c r="AV217">
        <v>2306.06</v>
      </c>
      <c r="AW217">
        <v>12</v>
      </c>
      <c r="AX217">
        <v>13</v>
      </c>
      <c r="AY217">
        <v>13</v>
      </c>
      <c r="AZ217">
        <v>1</v>
      </c>
      <c r="BA217">
        <v>0</v>
      </c>
    </row>
    <row r="218" spans="1:53" x14ac:dyDescent="0.2">
      <c r="A218" s="1">
        <v>2306.0669800000001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F218">
        <v>0</v>
      </c>
      <c r="AG218">
        <v>2306.0669800000001</v>
      </c>
      <c r="AH218" t="b">
        <v>1</v>
      </c>
      <c r="AI218" t="b">
        <v>0</v>
      </c>
      <c r="AJ218" t="b">
        <v>1</v>
      </c>
      <c r="AK218">
        <v>0</v>
      </c>
      <c r="AL218">
        <v>2306.0669800000001</v>
      </c>
      <c r="AM218" t="str">
        <v>BE_Study_April32023.tex</v>
      </c>
      <c r="AN218" t="str">
        <v>article</v>
      </c>
      <c r="AO218" t="str">
        <v>[12pt]</v>
      </c>
      <c r="AP218">
        <v>12</v>
      </c>
      <c r="AQ218">
        <v>12</v>
      </c>
      <c r="AR218">
        <v>12</v>
      </c>
      <c r="AS218" t="b">
        <v>0</v>
      </c>
      <c r="AT218" t="b">
        <v>0</v>
      </c>
      <c r="AU218">
        <v>0</v>
      </c>
      <c r="AV218">
        <v>2306.0669800000001</v>
      </c>
      <c r="AW218">
        <v>19</v>
      </c>
      <c r="AX218" t="str">
        <v/>
      </c>
      <c r="AY218">
        <v>18</v>
      </c>
      <c r="AZ218" t="str">
        <v/>
      </c>
      <c r="BA218" t="str">
        <v/>
      </c>
    </row>
    <row r="219" spans="1:53" x14ac:dyDescent="0.2">
      <c r="A219" s="1">
        <v>2306.0672800000002</v>
      </c>
      <c r="B219">
        <v>672</v>
      </c>
      <c r="C219">
        <v>57430</v>
      </c>
      <c r="D219">
        <v>0.99286423000000001</v>
      </c>
      <c r="E219">
        <v>0.98943861</v>
      </c>
      <c r="F219">
        <v>9.7409949999999995E-2</v>
      </c>
      <c r="G219">
        <v>610</v>
      </c>
      <c r="H219">
        <v>0.99041303000000003</v>
      </c>
      <c r="I219">
        <v>0</v>
      </c>
      <c r="J219">
        <v>0</v>
      </c>
      <c r="K219">
        <v>31</v>
      </c>
      <c r="L219">
        <v>0</v>
      </c>
      <c r="M219">
        <v>0</v>
      </c>
      <c r="N219">
        <v>0</v>
      </c>
      <c r="O219">
        <v>0</v>
      </c>
      <c r="P219">
        <v>-290</v>
      </c>
      <c r="Q219">
        <v>672</v>
      </c>
      <c r="R219">
        <v>57430</v>
      </c>
      <c r="S219">
        <v>0.99286423000000001</v>
      </c>
      <c r="T219">
        <v>0.98943861</v>
      </c>
      <c r="U219">
        <v>9.7409949999999995E-2</v>
      </c>
      <c r="V219">
        <v>610</v>
      </c>
      <c r="W219">
        <v>0.99041303000000003</v>
      </c>
      <c r="X219">
        <v>0</v>
      </c>
      <c r="Y219">
        <v>0</v>
      </c>
      <c r="Z219">
        <v>31</v>
      </c>
      <c r="AA219">
        <v>0</v>
      </c>
      <c r="AB219">
        <v>0</v>
      </c>
      <c r="AC219">
        <v>0</v>
      </c>
      <c r="AD219">
        <v>0</v>
      </c>
      <c r="AE219">
        <v>-290</v>
      </c>
      <c r="AF219">
        <v>0</v>
      </c>
      <c r="AG219">
        <v>2306.0672800000002</v>
      </c>
      <c r="AH219" t="b">
        <v>1</v>
      </c>
      <c r="AI219" t="b">
        <v>1</v>
      </c>
      <c r="AJ219" t="b">
        <v>1</v>
      </c>
      <c r="AK219">
        <v>0</v>
      </c>
      <c r="AL219">
        <v>2306.0672800000002</v>
      </c>
      <c r="AM219" t="str">
        <v>mm_submission.tex</v>
      </c>
      <c r="AN219" t="str">
        <v>article</v>
      </c>
      <c r="AO219">
        <v>0</v>
      </c>
      <c r="AP219">
        <v>12</v>
      </c>
      <c r="AQ219">
        <v>12</v>
      </c>
      <c r="AR219">
        <v>0</v>
      </c>
      <c r="AS219" t="b">
        <v>0</v>
      </c>
      <c r="AT219" t="b">
        <v>0</v>
      </c>
      <c r="AU219">
        <v>0</v>
      </c>
      <c r="AV219">
        <v>2306.0672800000002</v>
      </c>
      <c r="AW219">
        <v>32</v>
      </c>
      <c r="AX219">
        <v>40</v>
      </c>
      <c r="AY219">
        <v>32</v>
      </c>
      <c r="AZ219">
        <v>1</v>
      </c>
      <c r="BA219">
        <v>1</v>
      </c>
    </row>
    <row r="220" spans="1:53" x14ac:dyDescent="0.2">
      <c r="A220" s="1">
        <v>2306.0810999999999</v>
      </c>
      <c r="B220">
        <v>230</v>
      </c>
      <c r="C220">
        <v>230</v>
      </c>
      <c r="D220">
        <v>0.99818130000000005</v>
      </c>
      <c r="E220">
        <v>0.99818130000000005</v>
      </c>
      <c r="F220">
        <v>0.99818130000000005</v>
      </c>
      <c r="G220">
        <v>230</v>
      </c>
      <c r="H220">
        <v>0.99818130000000005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572</v>
      </c>
      <c r="R220">
        <v>1811</v>
      </c>
      <c r="S220">
        <v>0.99764359999999996</v>
      </c>
      <c r="T220">
        <v>0.99547697000000002</v>
      </c>
      <c r="U220">
        <v>0.98567972000000004</v>
      </c>
      <c r="V220">
        <v>24</v>
      </c>
      <c r="W220">
        <v>0.99981021999999997</v>
      </c>
      <c r="X220">
        <v>0</v>
      </c>
      <c r="Y220">
        <v>0</v>
      </c>
      <c r="Z220">
        <v>274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2306.0810999999999</v>
      </c>
      <c r="AH220" t="b">
        <v>1</v>
      </c>
      <c r="AI220" t="b">
        <v>1</v>
      </c>
      <c r="AJ220" t="b">
        <v>1</v>
      </c>
      <c r="AK220">
        <v>0</v>
      </c>
      <c r="AL220">
        <v>2306.0810999999999</v>
      </c>
      <c r="AM220" t="str">
        <v>ISEEquiv.tex</v>
      </c>
      <c r="AN220" t="str">
        <v>article</v>
      </c>
      <c r="AO220" t="str">
        <v>[12pt,a4paper]</v>
      </c>
      <c r="AP220">
        <v>0</v>
      </c>
      <c r="AQ220">
        <v>0</v>
      </c>
      <c r="AR220">
        <v>0</v>
      </c>
      <c r="AS220" t="b">
        <v>0</v>
      </c>
      <c r="AT220" t="b">
        <v>0</v>
      </c>
      <c r="AU220">
        <v>0</v>
      </c>
      <c r="AV220">
        <v>2306.0810999999999</v>
      </c>
      <c r="AW220">
        <v>44</v>
      </c>
      <c r="AX220">
        <v>44</v>
      </c>
      <c r="AY220">
        <v>44</v>
      </c>
      <c r="AZ220">
        <v>0</v>
      </c>
      <c r="BA220">
        <v>0</v>
      </c>
    </row>
    <row r="221" spans="1:53" x14ac:dyDescent="0.2">
      <c r="A221" s="1">
        <v>2306.08421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>
        <v>0</v>
      </c>
      <c r="AG221">
        <v>2306.08421</v>
      </c>
      <c r="AH221" t="b">
        <v>1</v>
      </c>
      <c r="AI221" t="b">
        <v>0</v>
      </c>
      <c r="AJ221" t="b">
        <v>1</v>
      </c>
      <c r="AK221">
        <v>0</v>
      </c>
      <c r="AL221">
        <v>2306.08421</v>
      </c>
      <c r="AM221" t="str">
        <v>Behrens_Junike_COS_method_Laplace.tex</v>
      </c>
      <c r="AN221" t="str">
        <v>article</v>
      </c>
      <c r="AO221" t="str">
        <v>[12pt]</v>
      </c>
      <c r="AP221">
        <v>12</v>
      </c>
      <c r="AQ221">
        <v>12</v>
      </c>
      <c r="AR221">
        <v>12</v>
      </c>
      <c r="AS221" t="b">
        <v>0</v>
      </c>
      <c r="AT221" t="b">
        <v>0</v>
      </c>
      <c r="AU221">
        <v>0</v>
      </c>
      <c r="AV221">
        <v>2306.08421</v>
      </c>
      <c r="AW221">
        <v>14</v>
      </c>
      <c r="AX221" t="str">
        <v/>
      </c>
      <c r="AY221">
        <v>14</v>
      </c>
      <c r="AZ221" t="str">
        <v/>
      </c>
      <c r="BA221" t="str">
        <v/>
      </c>
    </row>
    <row r="222" spans="1:53" x14ac:dyDescent="0.2">
      <c r="A222" s="1">
        <v>2306.0908399999998</v>
      </c>
      <c r="B222">
        <v>154</v>
      </c>
      <c r="C222">
        <v>154</v>
      </c>
      <c r="D222">
        <v>0.99404254999999997</v>
      </c>
      <c r="E222">
        <v>0.99404254999999997</v>
      </c>
      <c r="F222">
        <v>0.99404254999999997</v>
      </c>
      <c r="G222">
        <v>154</v>
      </c>
      <c r="H222">
        <v>0.99404254999999997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154</v>
      </c>
      <c r="R222">
        <v>154</v>
      </c>
      <c r="S222">
        <v>0.99404254999999997</v>
      </c>
      <c r="T222">
        <v>0.99404254999999997</v>
      </c>
      <c r="U222">
        <v>0.99404254999999997</v>
      </c>
      <c r="V222">
        <v>154</v>
      </c>
      <c r="W222">
        <v>0.99404254999999997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2306.0908399999998</v>
      </c>
      <c r="AH222" t="b">
        <v>1</v>
      </c>
      <c r="AI222" t="b">
        <v>1</v>
      </c>
      <c r="AJ222" t="b">
        <v>1</v>
      </c>
      <c r="AK222">
        <v>0</v>
      </c>
      <c r="AL222">
        <v>2306.0908399999998</v>
      </c>
      <c r="AM222" t="str">
        <v>paperAppendix.tex</v>
      </c>
      <c r="AN222" t="str">
        <v>article</v>
      </c>
      <c r="AO222" t="str">
        <v>[11pt]</v>
      </c>
      <c r="AP222">
        <v>12</v>
      </c>
      <c r="AQ222">
        <v>12</v>
      </c>
      <c r="AR222">
        <v>12</v>
      </c>
      <c r="AS222" t="b">
        <v>0</v>
      </c>
      <c r="AT222" t="b">
        <v>1</v>
      </c>
      <c r="AU222">
        <v>0</v>
      </c>
      <c r="AV222">
        <v>2306.0908399999998</v>
      </c>
      <c r="AW222">
        <v>15</v>
      </c>
      <c r="AX222">
        <v>15</v>
      </c>
      <c r="AY222">
        <v>15</v>
      </c>
      <c r="AZ222">
        <v>0</v>
      </c>
      <c r="BA222">
        <v>0</v>
      </c>
    </row>
    <row r="223" spans="1:53" x14ac:dyDescent="0.2">
      <c r="A223" s="1">
        <v>2306.09175</v>
      </c>
      <c r="B223">
        <v>5</v>
      </c>
      <c r="C223">
        <v>10709</v>
      </c>
      <c r="D223">
        <v>0.99964931000000001</v>
      </c>
      <c r="E223">
        <v>0.99956166999999996</v>
      </c>
      <c r="F223">
        <v>6.1190500000000002E-2</v>
      </c>
      <c r="G223">
        <v>5</v>
      </c>
      <c r="H223">
        <v>0.99956166999999996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5</v>
      </c>
      <c r="R223">
        <v>10709</v>
      </c>
      <c r="S223">
        <v>0.99964931000000001</v>
      </c>
      <c r="T223">
        <v>0.99956166999999996</v>
      </c>
      <c r="U223">
        <v>6.1190500000000002E-2</v>
      </c>
      <c r="V223">
        <v>5</v>
      </c>
      <c r="W223">
        <v>0.99956166999999996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2306.09175</v>
      </c>
      <c r="AH223" t="b">
        <v>1</v>
      </c>
      <c r="AI223" t="b">
        <v>1</v>
      </c>
      <c r="AJ223" t="b">
        <v>1</v>
      </c>
      <c r="AK223">
        <v>0</v>
      </c>
      <c r="AL223">
        <v>2306.09175</v>
      </c>
      <c r="AM223" t="str">
        <v>two_way_interactions.tex</v>
      </c>
      <c r="AN223" t="str">
        <v>article</v>
      </c>
      <c r="AO223">
        <v>0</v>
      </c>
      <c r="AP223">
        <v>0</v>
      </c>
      <c r="AQ223">
        <v>0</v>
      </c>
      <c r="AR223">
        <v>0</v>
      </c>
      <c r="AS223" t="b">
        <v>0</v>
      </c>
      <c r="AT223" t="b">
        <v>0</v>
      </c>
      <c r="AU223">
        <v>0</v>
      </c>
      <c r="AV223">
        <v>2306.09175</v>
      </c>
      <c r="AW223">
        <v>5</v>
      </c>
      <c r="AX223">
        <v>5</v>
      </c>
      <c r="AY223">
        <v>5</v>
      </c>
      <c r="AZ223">
        <v>0</v>
      </c>
      <c r="BA223">
        <v>0</v>
      </c>
    </row>
    <row r="224" spans="1:53" x14ac:dyDescent="0.2">
      <c r="A224" s="1">
        <v>2306.09186</v>
      </c>
      <c r="B224">
        <v>810</v>
      </c>
      <c r="C224">
        <v>44714</v>
      </c>
      <c r="D224">
        <v>0.99215162999999995</v>
      </c>
      <c r="E224">
        <v>0.98466345</v>
      </c>
      <c r="F224">
        <v>0.15338446</v>
      </c>
      <c r="G224">
        <v>24</v>
      </c>
      <c r="H224">
        <v>0.99954558000000004</v>
      </c>
      <c r="I224">
        <v>0</v>
      </c>
      <c r="J224">
        <v>0</v>
      </c>
      <c r="K224">
        <v>393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799</v>
      </c>
      <c r="R224">
        <v>43373</v>
      </c>
      <c r="S224">
        <v>0.99239763000000003</v>
      </c>
      <c r="T224">
        <v>0.98487115000000003</v>
      </c>
      <c r="U224">
        <v>0.17874387</v>
      </c>
      <c r="V224">
        <v>13</v>
      </c>
      <c r="W224">
        <v>0.99975385000000005</v>
      </c>
      <c r="X224">
        <v>0</v>
      </c>
      <c r="Y224">
        <v>0</v>
      </c>
      <c r="Z224">
        <v>393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2306.09186</v>
      </c>
      <c r="AH224" t="b">
        <v>1</v>
      </c>
      <c r="AI224" t="b">
        <v>1</v>
      </c>
      <c r="AJ224" t="b">
        <v>1</v>
      </c>
      <c r="AK224">
        <v>0</v>
      </c>
      <c r="AL224">
        <v>2306.09186</v>
      </c>
      <c r="AM224" t="str">
        <v>0_lpac-paper_arXiv.tex</v>
      </c>
      <c r="AN224" t="str">
        <v>article</v>
      </c>
      <c r="AO224" t="str">
        <v>[a4paper,9pt,twocolumn]</v>
      </c>
      <c r="AP224">
        <v>0</v>
      </c>
      <c r="AQ224">
        <v>0</v>
      </c>
      <c r="AR224">
        <v>0</v>
      </c>
      <c r="AS224" t="b">
        <v>0</v>
      </c>
      <c r="AT224" t="b">
        <v>0</v>
      </c>
      <c r="AU224">
        <v>0</v>
      </c>
      <c r="AV224">
        <v>2306.09186</v>
      </c>
      <c r="AW224">
        <v>17</v>
      </c>
      <c r="AX224">
        <v>17</v>
      </c>
      <c r="AY224">
        <v>17</v>
      </c>
      <c r="AZ224">
        <v>0</v>
      </c>
      <c r="BA224">
        <v>0</v>
      </c>
    </row>
    <row r="225" spans="1:53" x14ac:dyDescent="0.2">
      <c r="A225" s="1">
        <v>2306.0952900000002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22</v>
      </c>
      <c r="R225">
        <v>29</v>
      </c>
      <c r="S225">
        <v>0.99847061000000004</v>
      </c>
      <c r="T225">
        <v>0.99839778999999995</v>
      </c>
      <c r="U225">
        <v>0.99788798999999995</v>
      </c>
      <c r="V225">
        <v>20</v>
      </c>
      <c r="W225">
        <v>0.99854343999999995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2306.0952900000002</v>
      </c>
      <c r="AH225" t="b">
        <v>1</v>
      </c>
      <c r="AI225" t="b">
        <v>1</v>
      </c>
      <c r="AJ225" t="b">
        <v>1</v>
      </c>
      <c r="AK225">
        <v>0</v>
      </c>
      <c r="AL225">
        <v>2306.0952900000002</v>
      </c>
      <c r="AM225" t="str">
        <v>SandholtzTai_HouseSwappingObjectiveIndifferences.tex</v>
      </c>
      <c r="AN225" t="str">
        <v>article</v>
      </c>
      <c r="AO225" t="str">
        <v>[]</v>
      </c>
      <c r="AP225">
        <v>12</v>
      </c>
      <c r="AQ225">
        <v>12</v>
      </c>
      <c r="AR225">
        <v>12</v>
      </c>
      <c r="AS225" t="b">
        <v>0</v>
      </c>
      <c r="AT225" t="b">
        <v>0</v>
      </c>
      <c r="AU225">
        <v>0</v>
      </c>
      <c r="AV225">
        <v>2306.0952900000002</v>
      </c>
      <c r="AW225">
        <v>8</v>
      </c>
      <c r="AX225">
        <v>8</v>
      </c>
      <c r="AY225">
        <v>8</v>
      </c>
      <c r="AZ225">
        <v>0</v>
      </c>
      <c r="BA225">
        <v>0</v>
      </c>
    </row>
    <row r="226" spans="1:53" x14ac:dyDescent="0.2">
      <c r="A226" s="1">
        <v>2306.1106100000002</v>
      </c>
      <c r="B226">
        <v>1320</v>
      </c>
      <c r="C226">
        <v>63165</v>
      </c>
      <c r="D226">
        <v>0.99042512999999999</v>
      </c>
      <c r="E226">
        <v>0.98117834999999998</v>
      </c>
      <c r="F226">
        <v>9.9341239999999997E-2</v>
      </c>
      <c r="G226">
        <v>24</v>
      </c>
      <c r="H226">
        <v>0.99965778999999999</v>
      </c>
      <c r="I226">
        <v>0</v>
      </c>
      <c r="J226">
        <v>0</v>
      </c>
      <c r="K226">
        <v>648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1320</v>
      </c>
      <c r="R226">
        <v>63165</v>
      </c>
      <c r="S226">
        <v>0.99042512999999999</v>
      </c>
      <c r="T226">
        <v>0.98117834999999998</v>
      </c>
      <c r="U226">
        <v>9.9341239999999997E-2</v>
      </c>
      <c r="V226">
        <v>24</v>
      </c>
      <c r="W226">
        <v>0.99965778999999999</v>
      </c>
      <c r="X226">
        <v>0</v>
      </c>
      <c r="Y226">
        <v>0</v>
      </c>
      <c r="Z226">
        <v>648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2306.1106100000002</v>
      </c>
      <c r="AH226" t="b">
        <v>1</v>
      </c>
      <c r="AI226" t="b">
        <v>1</v>
      </c>
      <c r="AJ226" t="b">
        <v>1</v>
      </c>
      <c r="AK226">
        <v>0</v>
      </c>
      <c r="AL226">
        <v>2306.1106100000002</v>
      </c>
      <c r="AM226" t="str">
        <v>main.tex</v>
      </c>
      <c r="AN226" t="str">
        <v>article</v>
      </c>
      <c r="AO226" t="str">
        <v>[a4paper, 12pt]</v>
      </c>
      <c r="AP226">
        <v>0</v>
      </c>
      <c r="AQ226">
        <v>0</v>
      </c>
      <c r="AR226">
        <v>0</v>
      </c>
      <c r="AS226" t="b">
        <v>0</v>
      </c>
      <c r="AT226" t="b">
        <v>0</v>
      </c>
      <c r="AU226">
        <v>0</v>
      </c>
      <c r="AV226">
        <v>2306.1106100000002</v>
      </c>
      <c r="AW226">
        <v>51</v>
      </c>
      <c r="AX226">
        <v>51</v>
      </c>
      <c r="AY226">
        <v>51</v>
      </c>
      <c r="AZ226">
        <v>0</v>
      </c>
      <c r="BA226">
        <v>0</v>
      </c>
    </row>
    <row r="227" spans="1:53" x14ac:dyDescent="0.2">
      <c r="A227" s="1">
        <v>2306.1205599999998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5</v>
      </c>
      <c r="R227">
        <v>7435</v>
      </c>
      <c r="S227">
        <v>0.99992422999999997</v>
      </c>
      <c r="T227">
        <v>0.99984846999999999</v>
      </c>
      <c r="U227">
        <v>0.77466966000000004</v>
      </c>
      <c r="V227">
        <v>5</v>
      </c>
      <c r="W227">
        <v>0.99984846999999999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5</v>
      </c>
      <c r="AF227">
        <v>0</v>
      </c>
      <c r="AG227">
        <v>2306.1205599999998</v>
      </c>
      <c r="AH227" t="b">
        <v>1</v>
      </c>
      <c r="AI227" t="b">
        <v>1</v>
      </c>
      <c r="AJ227" t="b">
        <v>1</v>
      </c>
      <c r="AK227">
        <v>0</v>
      </c>
      <c r="AL227">
        <v>2306.1205599999998</v>
      </c>
      <c r="AM227" t="str">
        <v>rsc-article-pccp.tex</v>
      </c>
      <c r="AN227" t="str">
        <v>article</v>
      </c>
      <c r="AO227" t="str">
        <v>[twoside,twocolumn,9pt]</v>
      </c>
      <c r="AP227">
        <v>0</v>
      </c>
      <c r="AQ227">
        <v>0</v>
      </c>
      <c r="AR227">
        <v>0</v>
      </c>
      <c r="AS227" t="b">
        <v>0</v>
      </c>
      <c r="AT227" t="b">
        <v>0</v>
      </c>
      <c r="AU227">
        <v>0</v>
      </c>
      <c r="AV227">
        <v>2306.1205599999998</v>
      </c>
      <c r="AW227">
        <v>9</v>
      </c>
      <c r="AX227">
        <v>9</v>
      </c>
      <c r="AY227">
        <v>9</v>
      </c>
      <c r="AZ227">
        <v>0</v>
      </c>
      <c r="BA227">
        <v>0</v>
      </c>
    </row>
    <row r="228" spans="1:53" x14ac:dyDescent="0.2">
      <c r="A228" s="1">
        <v>2306.1260200000002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2651</v>
      </c>
      <c r="S228">
        <v>0.99997718000000002</v>
      </c>
      <c r="T228">
        <v>0.99995434999999999</v>
      </c>
      <c r="U228">
        <v>0.93949698999999998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2306.1260200000002</v>
      </c>
      <c r="AH228" t="b">
        <v>1</v>
      </c>
      <c r="AI228" t="b">
        <v>1</v>
      </c>
      <c r="AJ228" t="b">
        <v>1</v>
      </c>
      <c r="AK228">
        <v>0</v>
      </c>
      <c r="AL228">
        <v>2306.1260200000002</v>
      </c>
      <c r="AM228" t="str">
        <v>main.tex</v>
      </c>
      <c r="AN228" t="str">
        <v>article</v>
      </c>
      <c r="AO228" t="str">
        <v>[notitlepage, 12pt]</v>
      </c>
      <c r="AP228">
        <v>0</v>
      </c>
      <c r="AQ228">
        <v>0</v>
      </c>
      <c r="AR228">
        <v>0</v>
      </c>
      <c r="AS228" t="b">
        <v>0</v>
      </c>
      <c r="AT228" t="b">
        <v>0</v>
      </c>
      <c r="AU228">
        <v>0</v>
      </c>
      <c r="AV228">
        <v>2306.1260200000002</v>
      </c>
      <c r="AW228">
        <v>30</v>
      </c>
      <c r="AX228">
        <v>30</v>
      </c>
      <c r="AY228">
        <v>30</v>
      </c>
      <c r="AZ228">
        <v>0</v>
      </c>
      <c r="BA228">
        <v>0</v>
      </c>
    </row>
    <row r="229" spans="1:53" x14ac:dyDescent="0.2">
      <c r="A229" s="1">
        <v>2306.1365500000002</v>
      </c>
      <c r="B229">
        <v>27</v>
      </c>
      <c r="C229">
        <v>27</v>
      </c>
      <c r="D229">
        <v>0.99942836999999995</v>
      </c>
      <c r="E229">
        <v>0.99942836999999995</v>
      </c>
      <c r="F229">
        <v>0.99942836999999995</v>
      </c>
      <c r="G229">
        <v>27</v>
      </c>
      <c r="H229">
        <v>0.99942836999999995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13</v>
      </c>
      <c r="R229">
        <v>13</v>
      </c>
      <c r="S229">
        <v>0.99972477000000004</v>
      </c>
      <c r="T229">
        <v>0.99972477000000004</v>
      </c>
      <c r="U229">
        <v>0.99972477000000004</v>
      </c>
      <c r="V229">
        <v>13</v>
      </c>
      <c r="W229">
        <v>0.99972477000000004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2306.1365500000002</v>
      </c>
      <c r="AH229" t="b">
        <v>1</v>
      </c>
      <c r="AI229" t="b">
        <v>1</v>
      </c>
      <c r="AJ229" t="b">
        <v>1</v>
      </c>
      <c r="AK229">
        <v>0</v>
      </c>
      <c r="AL229">
        <v>2306.1365500000002</v>
      </c>
      <c r="AM229" t="str">
        <v>vissani.tex</v>
      </c>
      <c r="AN229" t="str">
        <v>article</v>
      </c>
      <c r="AO229" t="str">
        <v>[11pt, oneside]</v>
      </c>
      <c r="AP229">
        <v>0</v>
      </c>
      <c r="AQ229">
        <v>0</v>
      </c>
      <c r="AR229">
        <v>0</v>
      </c>
      <c r="AS229" t="b">
        <v>0</v>
      </c>
      <c r="AT229" t="b">
        <v>0</v>
      </c>
      <c r="AU229">
        <v>0</v>
      </c>
      <c r="AV229">
        <v>2306.1365500000002</v>
      </c>
      <c r="AW229">
        <v>24</v>
      </c>
      <c r="AX229">
        <v>24</v>
      </c>
      <c r="AY229">
        <v>24</v>
      </c>
      <c r="AZ229">
        <v>0</v>
      </c>
      <c r="BA229">
        <v>0</v>
      </c>
    </row>
    <row r="230" spans="1:53" x14ac:dyDescent="0.2">
      <c r="A230" s="1">
        <v>2306.1450599999998</v>
      </c>
      <c r="B230">
        <v>26</v>
      </c>
      <c r="C230">
        <v>26</v>
      </c>
      <c r="D230">
        <v>0.99848731999999996</v>
      </c>
      <c r="E230">
        <v>0.99848731999999996</v>
      </c>
      <c r="F230">
        <v>0.99848731999999996</v>
      </c>
      <c r="G230">
        <v>26</v>
      </c>
      <c r="H230">
        <v>0.99848731999999996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50</v>
      </c>
      <c r="R230">
        <v>1109</v>
      </c>
      <c r="S230">
        <v>0.99770208999999999</v>
      </c>
      <c r="T230">
        <v>0.99709150000000002</v>
      </c>
      <c r="U230">
        <v>0.93548949999999997</v>
      </c>
      <c r="V230">
        <v>32</v>
      </c>
      <c r="W230">
        <v>0.99813856000000001</v>
      </c>
      <c r="X230">
        <v>0</v>
      </c>
      <c r="Y230">
        <v>0</v>
      </c>
      <c r="Z230">
        <v>9</v>
      </c>
      <c r="AA230">
        <v>0</v>
      </c>
      <c r="AB230">
        <v>0</v>
      </c>
      <c r="AC230">
        <v>0</v>
      </c>
      <c r="AD230">
        <v>0</v>
      </c>
      <c r="AE230">
        <v>3</v>
      </c>
      <c r="AF230">
        <v>0</v>
      </c>
      <c r="AG230">
        <v>2306.1450599999998</v>
      </c>
      <c r="AH230" t="b">
        <v>1</v>
      </c>
      <c r="AI230" t="b">
        <v>1</v>
      </c>
      <c r="AJ230" t="b">
        <v>1</v>
      </c>
      <c r="AK230">
        <v>0</v>
      </c>
      <c r="AL230">
        <v>2306.1450599999998</v>
      </c>
      <c r="AM230">
        <v>2306.1450599999998</v>
      </c>
      <c r="AN230" t="str">
        <v>article</v>
      </c>
      <c r="AO230" t="str">
        <v>[12pt]</v>
      </c>
      <c r="AP230">
        <v>0</v>
      </c>
      <c r="AQ230">
        <v>0</v>
      </c>
      <c r="AR230">
        <v>0</v>
      </c>
      <c r="AS230" t="b">
        <v>0</v>
      </c>
      <c r="AT230" t="b">
        <v>0</v>
      </c>
      <c r="AU230">
        <v>0</v>
      </c>
      <c r="AV230">
        <v>2306.1450599999998</v>
      </c>
      <c r="AW230">
        <v>8</v>
      </c>
      <c r="AX230">
        <v>8</v>
      </c>
      <c r="AY230">
        <v>8</v>
      </c>
      <c r="AZ230">
        <v>0</v>
      </c>
      <c r="BA230">
        <v>0</v>
      </c>
    </row>
    <row r="231" spans="1:53" x14ac:dyDescent="0.2">
      <c r="A231" s="1">
        <v>2306.1529099999998</v>
      </c>
      <c r="B231">
        <v>306</v>
      </c>
      <c r="C231">
        <v>306</v>
      </c>
      <c r="D231">
        <v>0.99208320000000005</v>
      </c>
      <c r="E231">
        <v>0.99208320000000005</v>
      </c>
      <c r="F231">
        <v>0.99208320000000005</v>
      </c>
      <c r="G231">
        <v>306</v>
      </c>
      <c r="H231">
        <v>0.99208320000000005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2449</v>
      </c>
      <c r="R231">
        <v>17217</v>
      </c>
      <c r="S231">
        <v>0.96290832000000004</v>
      </c>
      <c r="T231">
        <v>0.93663976000000004</v>
      </c>
      <c r="U231">
        <v>0.55456380000000005</v>
      </c>
      <c r="V231">
        <v>547</v>
      </c>
      <c r="W231">
        <v>0.98584808000000002</v>
      </c>
      <c r="X231">
        <v>0</v>
      </c>
      <c r="Y231">
        <v>0</v>
      </c>
      <c r="Z231">
        <v>951</v>
      </c>
      <c r="AA231">
        <v>0</v>
      </c>
      <c r="AB231">
        <v>0</v>
      </c>
      <c r="AC231">
        <v>1</v>
      </c>
      <c r="AD231">
        <v>1</v>
      </c>
      <c r="AE231">
        <v>-36</v>
      </c>
      <c r="AF231">
        <v>0</v>
      </c>
      <c r="AG231">
        <v>2306.1529099999998</v>
      </c>
      <c r="AH231" t="b">
        <v>1</v>
      </c>
      <c r="AI231" t="b">
        <v>1</v>
      </c>
      <c r="AJ231" t="b">
        <v>1</v>
      </c>
      <c r="AK231">
        <v>0</v>
      </c>
      <c r="AL231">
        <v>2306.1529099999998</v>
      </c>
      <c r="AM231" t="str">
        <v>clhampton-10janv08-ed-2023.tex</v>
      </c>
      <c r="AN231" t="str">
        <v>article</v>
      </c>
      <c r="AO231" t="str">
        <v>[12pt,a4paper,twoside,final,notitlepage]</v>
      </c>
      <c r="AP231">
        <v>0</v>
      </c>
      <c r="AQ231">
        <v>0</v>
      </c>
      <c r="AR231">
        <v>0</v>
      </c>
      <c r="AS231" t="b">
        <v>0</v>
      </c>
      <c r="AT231" t="b">
        <v>0</v>
      </c>
      <c r="AU231">
        <v>0</v>
      </c>
      <c r="AV231">
        <v>2306.1529099999998</v>
      </c>
      <c r="AW231">
        <v>35</v>
      </c>
      <c r="AX231">
        <v>36</v>
      </c>
      <c r="AY231">
        <v>36</v>
      </c>
      <c r="AZ231">
        <v>1</v>
      </c>
      <c r="BA231">
        <v>0</v>
      </c>
    </row>
    <row r="232" spans="1:53" x14ac:dyDescent="0.2">
      <c r="A232" s="1">
        <v>2306.1634600000002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>
        <v>0</v>
      </c>
      <c r="AG232">
        <v>2306.1634600000002</v>
      </c>
      <c r="AH232" t="b">
        <v>1</v>
      </c>
      <c r="AI232" t="b">
        <v>0</v>
      </c>
      <c r="AJ232" t="b">
        <v>1</v>
      </c>
      <c r="AK232">
        <v>0</v>
      </c>
      <c r="AL232">
        <v>2306.1634600000002</v>
      </c>
      <c r="AM232" t="str">
        <v>combined.tex</v>
      </c>
      <c r="AN232" t="str">
        <v>article</v>
      </c>
      <c r="AO232">
        <v>0</v>
      </c>
      <c r="AP232">
        <v>0</v>
      </c>
      <c r="AQ232">
        <v>12</v>
      </c>
      <c r="AR232">
        <v>12</v>
      </c>
      <c r="AS232" t="b">
        <v>0</v>
      </c>
      <c r="AT232" t="b">
        <v>0</v>
      </c>
      <c r="AU232">
        <v>0</v>
      </c>
      <c r="AV232">
        <v>2306.1634600000002</v>
      </c>
      <c r="AW232">
        <v>35</v>
      </c>
      <c r="AX232" t="str">
        <v/>
      </c>
      <c r="AY232">
        <v>34</v>
      </c>
      <c r="AZ232" t="str">
        <v/>
      </c>
      <c r="BA232" t="str">
        <v/>
      </c>
    </row>
    <row r="233" spans="1:53" x14ac:dyDescent="0.2">
      <c r="A233" s="1">
        <v>2306.1673099999998</v>
      </c>
      <c r="B233">
        <v>120</v>
      </c>
      <c r="C233">
        <v>4750</v>
      </c>
      <c r="D233">
        <v>0.99807776000000004</v>
      </c>
      <c r="E233">
        <v>0.99681925000000005</v>
      </c>
      <c r="F233">
        <v>0.87409548000000004</v>
      </c>
      <c r="G233">
        <v>46</v>
      </c>
      <c r="H233">
        <v>0.99878071000000002</v>
      </c>
      <c r="I233">
        <v>0</v>
      </c>
      <c r="J233">
        <v>0</v>
      </c>
      <c r="K233">
        <v>37</v>
      </c>
      <c r="L233">
        <v>0</v>
      </c>
      <c r="M233">
        <v>0</v>
      </c>
      <c r="N233">
        <v>0</v>
      </c>
      <c r="O233">
        <v>0</v>
      </c>
      <c r="P233">
        <v>-21</v>
      </c>
      <c r="Q233">
        <v>27</v>
      </c>
      <c r="R233">
        <v>33794</v>
      </c>
      <c r="S233">
        <v>0.99954929000000003</v>
      </c>
      <c r="T233">
        <v>0.99928433000000005</v>
      </c>
      <c r="U233">
        <v>0.10424895000000001</v>
      </c>
      <c r="V233">
        <v>25</v>
      </c>
      <c r="W233">
        <v>0.99933733999999996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-18</v>
      </c>
      <c r="AF233">
        <v>0</v>
      </c>
      <c r="AG233">
        <v>2306.1673099999998</v>
      </c>
      <c r="AH233" t="b">
        <v>1</v>
      </c>
      <c r="AI233" t="b">
        <v>1</v>
      </c>
      <c r="AJ233" t="b">
        <v>1</v>
      </c>
      <c r="AK233">
        <v>0</v>
      </c>
      <c r="AL233">
        <v>2306.1673099999998</v>
      </c>
      <c r="AM233" t="str">
        <v>paper.tex</v>
      </c>
      <c r="AN233" t="str">
        <v>article</v>
      </c>
      <c r="AO233" t="str">
        <v>[twoside,leqno,twocolumn]</v>
      </c>
      <c r="AP233">
        <v>0</v>
      </c>
      <c r="AQ233">
        <v>0</v>
      </c>
      <c r="AR233">
        <v>0</v>
      </c>
      <c r="AS233" t="b">
        <v>0</v>
      </c>
      <c r="AT233" t="b">
        <v>0</v>
      </c>
      <c r="AU233">
        <v>0</v>
      </c>
      <c r="AV233">
        <v>2306.1673099999998</v>
      </c>
      <c r="AW233">
        <v>17</v>
      </c>
      <c r="AX233">
        <v>17</v>
      </c>
      <c r="AY233">
        <v>17</v>
      </c>
      <c r="AZ233">
        <v>0</v>
      </c>
      <c r="BA233">
        <v>0</v>
      </c>
    </row>
    <row r="234" spans="1:53" x14ac:dyDescent="0.2">
      <c r="A234" s="1">
        <v>2306.1754099999998</v>
      </c>
      <c r="B234">
        <v>8</v>
      </c>
      <c r="C234">
        <v>8</v>
      </c>
      <c r="D234">
        <v>0.99987351000000002</v>
      </c>
      <c r="E234">
        <v>0.99987351000000002</v>
      </c>
      <c r="F234">
        <v>0.99987351000000002</v>
      </c>
      <c r="G234">
        <v>8</v>
      </c>
      <c r="H234">
        <v>0.99987351000000002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81</v>
      </c>
      <c r="R234">
        <v>37376</v>
      </c>
      <c r="S234">
        <v>0.99892477000000002</v>
      </c>
      <c r="T234">
        <v>0.99871924999999995</v>
      </c>
      <c r="U234">
        <v>0.40901904</v>
      </c>
      <c r="V234">
        <v>81</v>
      </c>
      <c r="W234">
        <v>0.99871924999999995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-4</v>
      </c>
      <c r="AF234">
        <v>0</v>
      </c>
      <c r="AG234">
        <v>2306.1754099999998</v>
      </c>
      <c r="AH234" t="b">
        <v>1</v>
      </c>
      <c r="AI234" t="b">
        <v>1</v>
      </c>
      <c r="AJ234" t="b">
        <v>1</v>
      </c>
      <c r="AK234">
        <v>0</v>
      </c>
      <c r="AL234">
        <v>2306.1754099999998</v>
      </c>
      <c r="AM234" t="str">
        <v>ariadne-functioncalculus-arxiv-v1.tex</v>
      </c>
      <c r="AN234" t="str">
        <v>article</v>
      </c>
      <c r="AO234" t="str">
        <v>[a4paper]</v>
      </c>
      <c r="AP234">
        <v>0</v>
      </c>
      <c r="AQ234">
        <v>0</v>
      </c>
      <c r="AR234">
        <v>0</v>
      </c>
      <c r="AS234" t="b">
        <v>0</v>
      </c>
      <c r="AT234" t="b">
        <v>0</v>
      </c>
      <c r="AU234">
        <v>0</v>
      </c>
      <c r="AV234">
        <v>2306.1754099999998</v>
      </c>
      <c r="AW234">
        <v>22</v>
      </c>
      <c r="AX234">
        <v>22</v>
      </c>
      <c r="AY234">
        <v>22</v>
      </c>
      <c r="AZ234">
        <v>0</v>
      </c>
      <c r="BA234">
        <v>0</v>
      </c>
    </row>
    <row r="235" spans="1:53" x14ac:dyDescent="0.2">
      <c r="A235" s="1">
        <v>2306.00641</v>
      </c>
      <c r="B235">
        <v>8614</v>
      </c>
      <c r="C235">
        <v>177127</v>
      </c>
      <c r="D235">
        <v>0.96788991999999996</v>
      </c>
      <c r="E235">
        <v>0.95339224</v>
      </c>
      <c r="F235">
        <v>4.1619099999999999E-2</v>
      </c>
      <c r="G235">
        <v>7281</v>
      </c>
      <c r="H235">
        <v>0.96060469999999998</v>
      </c>
      <c r="I235">
        <v>0</v>
      </c>
      <c r="J235">
        <v>14</v>
      </c>
      <c r="K235">
        <v>554</v>
      </c>
      <c r="L235">
        <v>0</v>
      </c>
      <c r="M235">
        <v>0</v>
      </c>
      <c r="N235">
        <v>1</v>
      </c>
      <c r="O235">
        <v>1</v>
      </c>
      <c r="P235">
        <v>-4301</v>
      </c>
      <c r="Q235">
        <v>8275</v>
      </c>
      <c r="R235">
        <v>180896</v>
      </c>
      <c r="S235">
        <v>0.96974842000000006</v>
      </c>
      <c r="T235">
        <v>0.95612012000000002</v>
      </c>
      <c r="U235">
        <v>4.0761890000000002E-2</v>
      </c>
      <c r="V235">
        <v>6694</v>
      </c>
      <c r="W235">
        <v>0.96450369000000002</v>
      </c>
      <c r="X235">
        <v>0</v>
      </c>
      <c r="Y235">
        <v>14</v>
      </c>
      <c r="Z235">
        <v>678</v>
      </c>
      <c r="AA235">
        <v>0</v>
      </c>
      <c r="AB235">
        <v>0</v>
      </c>
      <c r="AC235">
        <v>1</v>
      </c>
      <c r="AD235">
        <v>1</v>
      </c>
      <c r="AE235">
        <v>3764</v>
      </c>
      <c r="AF235">
        <v>0</v>
      </c>
      <c r="AG235">
        <v>2306.00641</v>
      </c>
      <c r="AH235" t="b">
        <v>1</v>
      </c>
      <c r="AI235" t="b">
        <v>1</v>
      </c>
      <c r="AJ235" t="b">
        <v>1</v>
      </c>
      <c r="AK235">
        <v>0</v>
      </c>
      <c r="AL235">
        <v>2306.00641</v>
      </c>
      <c r="AM235" t="str">
        <v>ANA-EXOT-2018-64-PAPER.tex</v>
      </c>
      <c r="AN235" t="str">
        <v>atlasdoc</v>
      </c>
      <c r="AO235" t="str">
        <v>[cernpreprint, atlasdraft=false, texlive=2020, UKenglish, texmf, orcidlogo]</v>
      </c>
      <c r="AP235">
        <v>0</v>
      </c>
      <c r="AQ235">
        <v>0</v>
      </c>
      <c r="AR235">
        <v>0</v>
      </c>
      <c r="AS235" t="b">
        <v>0</v>
      </c>
      <c r="AT235" t="b">
        <v>0</v>
      </c>
      <c r="AU235">
        <v>0</v>
      </c>
      <c r="AV235">
        <v>2306.00641</v>
      </c>
      <c r="AW235">
        <v>62</v>
      </c>
      <c r="AX235">
        <v>63</v>
      </c>
      <c r="AY235">
        <v>62</v>
      </c>
      <c r="AZ235">
        <v>1</v>
      </c>
      <c r="BA235">
        <v>1</v>
      </c>
    </row>
    <row r="236" spans="1:53" x14ac:dyDescent="0.2">
      <c r="A236" s="1">
        <v>2306.0003400000001</v>
      </c>
      <c r="B236">
        <v>4</v>
      </c>
      <c r="C236">
        <v>81461</v>
      </c>
      <c r="D236">
        <v>0.99997815999999995</v>
      </c>
      <c r="E236">
        <v>0.99995632000000001</v>
      </c>
      <c r="F236">
        <v>0.11051298</v>
      </c>
      <c r="G236">
        <v>2</v>
      </c>
      <c r="H236">
        <v>0.99997815999999995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-2</v>
      </c>
      <c r="Q236">
        <v>28</v>
      </c>
      <c r="R236">
        <v>82190</v>
      </c>
      <c r="S236">
        <v>0.99983076999999998</v>
      </c>
      <c r="T236">
        <v>0.99969432999999996</v>
      </c>
      <c r="U236">
        <v>0.10273905</v>
      </c>
      <c r="V236">
        <v>26</v>
      </c>
      <c r="W236">
        <v>0.99971615999999996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19</v>
      </c>
      <c r="AF236">
        <v>0</v>
      </c>
      <c r="AG236">
        <v>2306.0003400000001</v>
      </c>
      <c r="AH236" t="b">
        <v>1</v>
      </c>
      <c r="AI236" t="b">
        <v>1</v>
      </c>
      <c r="AJ236" t="b">
        <v>1</v>
      </c>
      <c r="AK236">
        <v>0</v>
      </c>
      <c r="AL236">
        <v>2306.0003400000001</v>
      </c>
      <c r="AM236" t="str">
        <v>MBZUAI-main.tex</v>
      </c>
      <c r="AN236" t="str">
        <v>book</v>
      </c>
      <c r="AO236" t="str">
        <v>[letterpaper,12pt,titlepage,oneside,final]</v>
      </c>
      <c r="AP236">
        <v>0</v>
      </c>
      <c r="AQ236">
        <v>0</v>
      </c>
      <c r="AR236">
        <v>0</v>
      </c>
      <c r="AS236" t="b">
        <v>0</v>
      </c>
      <c r="AT236" t="b">
        <v>0</v>
      </c>
      <c r="AU236">
        <v>0</v>
      </c>
      <c r="AV236">
        <v>2306.0003400000001</v>
      </c>
      <c r="AW236">
        <v>58</v>
      </c>
      <c r="AX236">
        <v>58</v>
      </c>
      <c r="AY236">
        <v>58</v>
      </c>
      <c r="AZ236">
        <v>0</v>
      </c>
      <c r="BA236">
        <v>0</v>
      </c>
    </row>
    <row r="237" spans="1:53" x14ac:dyDescent="0.2">
      <c r="A237" s="1">
        <v>2306.0028200000002</v>
      </c>
      <c r="B237">
        <v>1271</v>
      </c>
      <c r="C237">
        <v>41220</v>
      </c>
      <c r="D237">
        <v>0.97622604999999996</v>
      </c>
      <c r="E237">
        <v>0.97566533</v>
      </c>
      <c r="F237">
        <v>0.21079839</v>
      </c>
      <c r="G237">
        <v>1271</v>
      </c>
      <c r="H237">
        <v>0.97566533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-60</v>
      </c>
      <c r="Q237">
        <v>4974</v>
      </c>
      <c r="R237">
        <v>50040</v>
      </c>
      <c r="S237">
        <v>0.94339868000000004</v>
      </c>
      <c r="T237">
        <v>0.91021660999999998</v>
      </c>
      <c r="U237">
        <v>9.6750900000000001E-2</v>
      </c>
      <c r="V237">
        <v>4463</v>
      </c>
      <c r="W237">
        <v>0.91944042999999998</v>
      </c>
      <c r="X237">
        <v>0</v>
      </c>
      <c r="Y237">
        <v>1</v>
      </c>
      <c r="Z237">
        <v>255</v>
      </c>
      <c r="AA237">
        <v>0</v>
      </c>
      <c r="AB237">
        <v>0</v>
      </c>
      <c r="AC237">
        <v>0</v>
      </c>
      <c r="AD237">
        <v>0</v>
      </c>
      <c r="AE237">
        <v>3170</v>
      </c>
      <c r="AF237">
        <v>0</v>
      </c>
      <c r="AG237">
        <v>2306.0028200000002</v>
      </c>
      <c r="AH237" t="b">
        <v>1</v>
      </c>
      <c r="AI237" t="b">
        <v>1</v>
      </c>
      <c r="AJ237" t="b">
        <v>1</v>
      </c>
      <c r="AK237">
        <v>0</v>
      </c>
      <c r="AL237">
        <v>2306.0028200000002</v>
      </c>
      <c r="AM237" t="str">
        <v>escalera-regular.tex</v>
      </c>
      <c r="AN237" t="str">
        <v>cas-dc</v>
      </c>
      <c r="AO237" t="str">
        <v>[a4paper,fleqn]</v>
      </c>
      <c r="AP237">
        <v>0</v>
      </c>
      <c r="AQ237">
        <v>0</v>
      </c>
      <c r="AR237">
        <v>0</v>
      </c>
      <c r="AS237" t="b">
        <v>0</v>
      </c>
      <c r="AT237" t="b">
        <v>0</v>
      </c>
      <c r="AU237">
        <v>0</v>
      </c>
      <c r="AV237">
        <v>2306.0028200000002</v>
      </c>
      <c r="AW237">
        <v>13</v>
      </c>
      <c r="AX237">
        <v>13</v>
      </c>
      <c r="AY237">
        <v>13</v>
      </c>
      <c r="AZ237">
        <v>0</v>
      </c>
      <c r="BA237">
        <v>0</v>
      </c>
    </row>
    <row r="238" spans="1:53" x14ac:dyDescent="0.2">
      <c r="A238" s="1">
        <v>2306.0040300000001</v>
      </c>
      <c r="B238">
        <v>1816</v>
      </c>
      <c r="C238">
        <v>106304</v>
      </c>
      <c r="D238">
        <v>0.99012917</v>
      </c>
      <c r="E238">
        <v>0.98543623000000002</v>
      </c>
      <c r="F238">
        <v>0.1474742</v>
      </c>
      <c r="G238">
        <v>1816</v>
      </c>
      <c r="H238">
        <v>0.98543623000000002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-1180</v>
      </c>
      <c r="Q238">
        <v>1062</v>
      </c>
      <c r="R238">
        <v>106640</v>
      </c>
      <c r="S238">
        <v>0.99386341</v>
      </c>
      <c r="T238">
        <v>0.99152319</v>
      </c>
      <c r="U238">
        <v>0.1488071</v>
      </c>
      <c r="V238">
        <v>1062</v>
      </c>
      <c r="W238">
        <v>0.99152319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590</v>
      </c>
      <c r="AF238">
        <v>0</v>
      </c>
      <c r="AG238">
        <v>2306.0040300000001</v>
      </c>
      <c r="AH238" t="b">
        <v>1</v>
      </c>
      <c r="AI238" t="b">
        <v>1</v>
      </c>
      <c r="AJ238" t="b">
        <v>1</v>
      </c>
      <c r="AK238">
        <v>0</v>
      </c>
      <c r="AL238">
        <v>2306.0040300000001</v>
      </c>
      <c r="AM238" t="str">
        <v>main.tex</v>
      </c>
      <c r="AN238" t="str">
        <v>cas-dc</v>
      </c>
      <c r="AO238" t="str">
        <v>[a4paper,fleqn]</v>
      </c>
      <c r="AP238">
        <v>0</v>
      </c>
      <c r="AQ238">
        <v>0</v>
      </c>
      <c r="AR238">
        <v>0</v>
      </c>
      <c r="AS238" t="b">
        <v>0</v>
      </c>
      <c r="AT238" t="b">
        <v>0</v>
      </c>
      <c r="AU238">
        <v>0</v>
      </c>
      <c r="AV238">
        <v>2306.0040300000001</v>
      </c>
      <c r="AW238">
        <v>27</v>
      </c>
      <c r="AX238">
        <v>27</v>
      </c>
      <c r="AY238">
        <v>27</v>
      </c>
      <c r="AZ238">
        <v>0</v>
      </c>
      <c r="BA238">
        <v>0</v>
      </c>
    </row>
    <row r="239" spans="1:53" x14ac:dyDescent="0.2">
      <c r="A239" s="1">
        <v>2306.0341600000002</v>
      </c>
      <c r="B239">
        <v>655</v>
      </c>
      <c r="C239">
        <v>26343</v>
      </c>
      <c r="D239">
        <v>0.98593469</v>
      </c>
      <c r="E239">
        <v>0.98288118999999996</v>
      </c>
      <c r="F239">
        <v>0.31151011000000001</v>
      </c>
      <c r="G239">
        <v>655</v>
      </c>
      <c r="H239">
        <v>0.98288118999999996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-237</v>
      </c>
      <c r="Q239">
        <v>1090</v>
      </c>
      <c r="R239">
        <v>26328</v>
      </c>
      <c r="S239">
        <v>0.98208720000000005</v>
      </c>
      <c r="T239">
        <v>0.97209206999999997</v>
      </c>
      <c r="U239">
        <v>0.32590828999999999</v>
      </c>
      <c r="V239">
        <v>1090</v>
      </c>
      <c r="W239">
        <v>0.97209206999999997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795</v>
      </c>
      <c r="AF239">
        <v>0</v>
      </c>
      <c r="AG239">
        <v>2306.0341600000002</v>
      </c>
      <c r="AH239" t="b">
        <v>1</v>
      </c>
      <c r="AI239" t="b">
        <v>1</v>
      </c>
      <c r="AJ239" t="b">
        <v>1</v>
      </c>
      <c r="AK239">
        <v>0</v>
      </c>
      <c r="AL239">
        <v>2306.0341600000002</v>
      </c>
      <c r="AM239" t="str">
        <v>main_document.tex</v>
      </c>
      <c r="AN239" t="str">
        <v>cas-sc</v>
      </c>
      <c r="AO239" t="str">
        <v>[a4paper,fleqn]</v>
      </c>
      <c r="AP239">
        <v>12</v>
      </c>
      <c r="AQ239">
        <v>12</v>
      </c>
      <c r="AR239">
        <v>12</v>
      </c>
      <c r="AS239" t="b">
        <v>0</v>
      </c>
      <c r="AT239" t="b">
        <v>0</v>
      </c>
      <c r="AU239">
        <v>0</v>
      </c>
      <c r="AV239">
        <v>2306.0341600000002</v>
      </c>
      <c r="AW239">
        <v>17</v>
      </c>
      <c r="AX239">
        <v>17</v>
      </c>
      <c r="AY239">
        <v>17</v>
      </c>
      <c r="AZ239">
        <v>0</v>
      </c>
      <c r="BA239">
        <v>0</v>
      </c>
    </row>
    <row r="240" spans="1:53" x14ac:dyDescent="0.2">
      <c r="A240" s="1">
        <v>2306.0019000000002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>
        <v>0</v>
      </c>
      <c r="AG240">
        <v>2306.0019000000002</v>
      </c>
      <c r="AH240" t="b">
        <v>1</v>
      </c>
      <c r="AI240" t="b">
        <v>0</v>
      </c>
      <c r="AJ240" t="b">
        <v>1</v>
      </c>
      <c r="AK240">
        <v>0</v>
      </c>
      <c r="AL240">
        <v>2306.0019000000002</v>
      </c>
      <c r="AM240" t="str">
        <v>REFERENCES.tex</v>
      </c>
      <c r="AN240" t="str">
        <v>ceurart</v>
      </c>
      <c r="AO240" t="str">
        <v>[]</v>
      </c>
      <c r="AP240">
        <v>0</v>
      </c>
      <c r="AQ240">
        <v>0</v>
      </c>
      <c r="AR240">
        <v>12</v>
      </c>
      <c r="AS240" t="b">
        <v>0</v>
      </c>
      <c r="AT240" t="b">
        <v>0</v>
      </c>
      <c r="AU240">
        <v>0</v>
      </c>
      <c r="AV240">
        <v>2306.0019000000002</v>
      </c>
      <c r="AW240">
        <v>9</v>
      </c>
      <c r="AX240" t="str">
        <v/>
      </c>
      <c r="AY240">
        <v>9</v>
      </c>
      <c r="AZ240" t="str">
        <v/>
      </c>
      <c r="BA240" t="str">
        <v/>
      </c>
    </row>
    <row r="241" spans="1:53" x14ac:dyDescent="0.2">
      <c r="A241" s="1">
        <v>2306.0137800000002</v>
      </c>
      <c r="B241">
        <v>163</v>
      </c>
      <c r="C241">
        <v>730</v>
      </c>
      <c r="D241">
        <v>0.99760280999999995</v>
      </c>
      <c r="E241">
        <v>0.99620639</v>
      </c>
      <c r="F241">
        <v>0.98301022000000005</v>
      </c>
      <c r="G241">
        <v>43</v>
      </c>
      <c r="H241">
        <v>0.99899923000000002</v>
      </c>
      <c r="I241">
        <v>0</v>
      </c>
      <c r="J241">
        <v>0</v>
      </c>
      <c r="K241">
        <v>60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2603</v>
      </c>
      <c r="R241">
        <v>31379</v>
      </c>
      <c r="S241">
        <v>0.96862636000000002</v>
      </c>
      <c r="T241">
        <v>0.93941861999999998</v>
      </c>
      <c r="U241">
        <v>0.26969535</v>
      </c>
      <c r="V241">
        <v>649</v>
      </c>
      <c r="W241">
        <v>0.98489537999999999</v>
      </c>
      <c r="X241">
        <v>2</v>
      </c>
      <c r="Y241">
        <v>3</v>
      </c>
      <c r="Z241">
        <v>974</v>
      </c>
      <c r="AA241">
        <v>0</v>
      </c>
      <c r="AB241">
        <v>0</v>
      </c>
      <c r="AC241">
        <v>1</v>
      </c>
      <c r="AD241">
        <v>0</v>
      </c>
      <c r="AE241">
        <v>-2</v>
      </c>
      <c r="AF241">
        <v>0</v>
      </c>
      <c r="AG241">
        <v>2306.0137800000002</v>
      </c>
      <c r="AH241" t="b">
        <v>1</v>
      </c>
      <c r="AI241" t="b">
        <v>1</v>
      </c>
      <c r="AJ241" t="b">
        <v>1</v>
      </c>
      <c r="AK241">
        <v>0</v>
      </c>
      <c r="AL241">
        <v>2306.0137800000002</v>
      </c>
      <c r="AM241" t="str">
        <v>ridesharing.tex</v>
      </c>
      <c r="AN241" t="str">
        <v>comsoc2023</v>
      </c>
      <c r="AO241">
        <v>0</v>
      </c>
      <c r="AP241">
        <v>0</v>
      </c>
      <c r="AQ241">
        <v>0</v>
      </c>
      <c r="AR241">
        <v>0</v>
      </c>
      <c r="AS241" t="b">
        <v>0</v>
      </c>
      <c r="AT241" t="b">
        <v>0</v>
      </c>
      <c r="AU241">
        <v>0</v>
      </c>
      <c r="AV241">
        <v>2306.0137800000002</v>
      </c>
      <c r="AW241">
        <v>22</v>
      </c>
      <c r="AX241">
        <v>23</v>
      </c>
      <c r="AY241">
        <v>23</v>
      </c>
      <c r="AZ241">
        <v>1</v>
      </c>
      <c r="BA241">
        <v>0</v>
      </c>
    </row>
    <row r="242" spans="1:53" x14ac:dyDescent="0.2">
      <c r="A242" s="1">
        <v>2306.0045599999999</v>
      </c>
      <c r="B242">
        <v>58</v>
      </c>
      <c r="C242">
        <v>58</v>
      </c>
      <c r="D242">
        <v>0.99563614</v>
      </c>
      <c r="E242">
        <v>0.99563614</v>
      </c>
      <c r="F242">
        <v>0.99563614</v>
      </c>
      <c r="G242">
        <v>58</v>
      </c>
      <c r="H242">
        <v>0.99563614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48</v>
      </c>
      <c r="R242">
        <v>48</v>
      </c>
      <c r="S242">
        <v>0.99638853000000005</v>
      </c>
      <c r="T242">
        <v>0.99638853000000005</v>
      </c>
      <c r="U242">
        <v>0.99638853000000005</v>
      </c>
      <c r="V242">
        <v>48</v>
      </c>
      <c r="W242">
        <v>0.99638853000000005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2306.0045599999999</v>
      </c>
      <c r="AH242" t="b">
        <v>1</v>
      </c>
      <c r="AI242" t="b">
        <v>1</v>
      </c>
      <c r="AJ242" t="b">
        <v>1</v>
      </c>
      <c r="AK242">
        <v>0</v>
      </c>
      <c r="AL242">
        <v>2306.0045599999999</v>
      </c>
      <c r="AM242" t="str">
        <v>RRZ.tex</v>
      </c>
      <c r="AN242" t="str">
        <v>CUP-JNL-JMJ</v>
      </c>
      <c r="AO242" t="str">
        <v>[cupthm]</v>
      </c>
      <c r="AP242">
        <v>0</v>
      </c>
      <c r="AQ242">
        <v>0</v>
      </c>
      <c r="AR242">
        <v>0</v>
      </c>
      <c r="AS242" t="b">
        <v>0</v>
      </c>
      <c r="AT242" t="b">
        <v>0</v>
      </c>
      <c r="AU242">
        <v>0</v>
      </c>
      <c r="AV242">
        <v>2306.0045599999999</v>
      </c>
      <c r="AW242">
        <v>9</v>
      </c>
      <c r="AX242">
        <v>9</v>
      </c>
      <c r="AY242">
        <v>9</v>
      </c>
      <c r="AZ242">
        <v>0</v>
      </c>
      <c r="BA242">
        <v>0</v>
      </c>
    </row>
    <row r="243" spans="1:53" x14ac:dyDescent="0.2">
      <c r="A243" s="1">
        <v>2306.0016099999998</v>
      </c>
      <c r="B243">
        <v>1029</v>
      </c>
      <c r="C243">
        <v>18277</v>
      </c>
      <c r="D243">
        <v>0.97135954000000002</v>
      </c>
      <c r="E243">
        <v>0.94824463999999997</v>
      </c>
      <c r="F243">
        <v>8.0726290000000006E-2</v>
      </c>
      <c r="G243">
        <v>397</v>
      </c>
      <c r="H243">
        <v>0.98003218999999997</v>
      </c>
      <c r="I243">
        <v>1</v>
      </c>
      <c r="J243">
        <v>1</v>
      </c>
      <c r="K243">
        <v>315</v>
      </c>
      <c r="L243">
        <v>0</v>
      </c>
      <c r="M243">
        <v>0</v>
      </c>
      <c r="N243">
        <v>0</v>
      </c>
      <c r="O243">
        <v>0</v>
      </c>
      <c r="P243">
        <v>-30</v>
      </c>
      <c r="Q243">
        <v>1293</v>
      </c>
      <c r="R243">
        <v>14962</v>
      </c>
      <c r="S243">
        <v>0.96343641999999996</v>
      </c>
      <c r="T243">
        <v>0.93496630000000003</v>
      </c>
      <c r="U243">
        <v>0.24746001000000001</v>
      </c>
      <c r="V243">
        <v>513</v>
      </c>
      <c r="W243">
        <v>0.97419776999999996</v>
      </c>
      <c r="X243">
        <v>3</v>
      </c>
      <c r="Y243">
        <v>1</v>
      </c>
      <c r="Z243">
        <v>388</v>
      </c>
      <c r="AA243">
        <v>0</v>
      </c>
      <c r="AB243">
        <v>0</v>
      </c>
      <c r="AC243">
        <v>0</v>
      </c>
      <c r="AD243">
        <v>0</v>
      </c>
      <c r="AE243">
        <v>-25</v>
      </c>
      <c r="AF243">
        <v>0</v>
      </c>
      <c r="AG243">
        <v>2306.0016099999998</v>
      </c>
      <c r="AH243" t="b">
        <v>1</v>
      </c>
      <c r="AI243" t="b">
        <v>1</v>
      </c>
      <c r="AJ243" t="b">
        <v>1</v>
      </c>
      <c r="AK243">
        <v>0</v>
      </c>
      <c r="AL243">
        <v>2306.0016099999998</v>
      </c>
      <c r="AM243" t="str">
        <v>Equidistributions_CUP.tex</v>
      </c>
      <c r="AN243" t="str">
        <v>cup-journal</v>
      </c>
      <c r="AO243" t="str">
        <v>[journal=small,manuscript=article-type,  % Use a - if you need a space e.g. "research-article"year=2020,volume=37,]</v>
      </c>
      <c r="AP243">
        <v>0</v>
      </c>
      <c r="AQ243">
        <v>0</v>
      </c>
      <c r="AR243">
        <v>0</v>
      </c>
      <c r="AS243" t="b">
        <v>0</v>
      </c>
      <c r="AT243" t="b">
        <v>0</v>
      </c>
      <c r="AU243">
        <v>0</v>
      </c>
      <c r="AV243">
        <v>2306.0016099999998</v>
      </c>
      <c r="AW243">
        <v>13</v>
      </c>
      <c r="AX243">
        <v>14</v>
      </c>
      <c r="AY243">
        <v>13</v>
      </c>
      <c r="AZ243">
        <v>1</v>
      </c>
      <c r="BA243">
        <v>1</v>
      </c>
    </row>
    <row r="244" spans="1:53" x14ac:dyDescent="0.2">
      <c r="A244" s="1">
        <v>2306.0420199999999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</v>
      </c>
      <c r="R244">
        <v>12971</v>
      </c>
      <c r="S244">
        <v>0.99985531999999999</v>
      </c>
      <c r="T244">
        <v>0.99971069000000001</v>
      </c>
      <c r="U244">
        <v>0.37456001</v>
      </c>
      <c r="V244">
        <v>6</v>
      </c>
      <c r="W244">
        <v>0.99971069000000001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-6</v>
      </c>
      <c r="AF244">
        <v>0</v>
      </c>
      <c r="AG244">
        <v>2306.0420199999999</v>
      </c>
      <c r="AH244" t="b">
        <v>1</v>
      </c>
      <c r="AI244" t="b">
        <v>1</v>
      </c>
      <c r="AJ244" t="b">
        <v>1</v>
      </c>
      <c r="AK244">
        <v>0</v>
      </c>
      <c r="AL244">
        <v>2306.0420199999999</v>
      </c>
      <c r="AM244" t="str">
        <v>main.tex</v>
      </c>
      <c r="AN244" t="str">
        <v>dccpaper</v>
      </c>
      <c r="AO244" t="str">
        <v>[smallabstract,smallcaptions]</v>
      </c>
      <c r="AP244">
        <v>0</v>
      </c>
      <c r="AQ244">
        <v>0</v>
      </c>
      <c r="AR244">
        <v>0</v>
      </c>
      <c r="AS244" t="b">
        <v>0</v>
      </c>
      <c r="AT244" t="b">
        <v>0</v>
      </c>
      <c r="AU244">
        <v>0</v>
      </c>
      <c r="AV244">
        <v>2306.0420199999999</v>
      </c>
      <c r="AW244">
        <v>10</v>
      </c>
      <c r="AX244">
        <v>10</v>
      </c>
      <c r="AY244">
        <v>10</v>
      </c>
      <c r="AZ244">
        <v>0</v>
      </c>
      <c r="BA244">
        <v>0</v>
      </c>
    </row>
    <row r="245" spans="1:53" x14ac:dyDescent="0.2">
      <c r="A245" s="1">
        <v>2306.0701300000001</v>
      </c>
      <c r="B245">
        <v>7</v>
      </c>
      <c r="C245">
        <v>7</v>
      </c>
      <c r="D245">
        <v>0.99984295999999995</v>
      </c>
      <c r="E245">
        <v>0.99984295999999995</v>
      </c>
      <c r="F245">
        <v>0.99984295999999995</v>
      </c>
      <c r="G245">
        <v>7</v>
      </c>
      <c r="H245">
        <v>0.99984295999999995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</v>
      </c>
      <c r="R245">
        <v>33700</v>
      </c>
      <c r="S245">
        <v>0.99992148000000003</v>
      </c>
      <c r="T245">
        <v>0.99984297</v>
      </c>
      <c r="U245">
        <v>0.24402171</v>
      </c>
      <c r="V245">
        <v>7</v>
      </c>
      <c r="W245">
        <v>0.99984297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0</v>
      </c>
      <c r="AG245">
        <v>2306.0701300000001</v>
      </c>
      <c r="AH245" t="b">
        <v>1</v>
      </c>
      <c r="AI245" t="b">
        <v>1</v>
      </c>
      <c r="AJ245" t="b">
        <v>1</v>
      </c>
      <c r="AK245">
        <v>0</v>
      </c>
      <c r="AL245">
        <v>2306.0701300000001</v>
      </c>
      <c r="AM245" t="str">
        <v>RiPO.tex</v>
      </c>
      <c r="AN245" t="str">
        <v>ecai</v>
      </c>
      <c r="AO245">
        <v>0</v>
      </c>
      <c r="AP245">
        <v>0</v>
      </c>
      <c r="AQ245">
        <v>0</v>
      </c>
      <c r="AR245">
        <v>0</v>
      </c>
      <c r="AS245" t="b">
        <v>0</v>
      </c>
      <c r="AT245" t="b">
        <v>0</v>
      </c>
      <c r="AU245">
        <v>0</v>
      </c>
      <c r="AV245">
        <v>2306.0701300000001</v>
      </c>
      <c r="AW245">
        <v>10</v>
      </c>
      <c r="AX245">
        <v>10</v>
      </c>
      <c r="AY245">
        <v>10</v>
      </c>
      <c r="AZ245">
        <v>0</v>
      </c>
      <c r="BA245">
        <v>0</v>
      </c>
    </row>
    <row r="246" spans="1:53" x14ac:dyDescent="0.2">
      <c r="A246" s="1">
        <v>2306.0055400000001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>
        <v>0</v>
      </c>
      <c r="AG246">
        <v>2306.0055400000001</v>
      </c>
      <c r="AH246" t="b">
        <v>1</v>
      </c>
      <c r="AI246" t="b">
        <v>0</v>
      </c>
      <c r="AJ246" t="b">
        <v>1</v>
      </c>
      <c r="AK246">
        <v>0</v>
      </c>
      <c r="AL246">
        <v>2306.0055400000001</v>
      </c>
      <c r="AM246" t="str">
        <v>main.tex</v>
      </c>
      <c r="AN246" t="str">
        <v>egpubl</v>
      </c>
      <c r="AO246">
        <v>0</v>
      </c>
      <c r="AP246">
        <v>12</v>
      </c>
      <c r="AQ246">
        <v>12</v>
      </c>
      <c r="AR246">
        <v>12</v>
      </c>
      <c r="AS246" t="b">
        <v>0</v>
      </c>
      <c r="AT246" t="b">
        <v>0</v>
      </c>
      <c r="AU246">
        <v>0</v>
      </c>
      <c r="AV246">
        <v>2306.0055400000001</v>
      </c>
      <c r="AW246">
        <v>6</v>
      </c>
      <c r="AX246" t="str">
        <v/>
      </c>
      <c r="AY246" t="str">
        <v/>
      </c>
      <c r="AZ246" t="str">
        <v/>
      </c>
      <c r="BA246" t="str">
        <v/>
      </c>
    </row>
    <row r="247" spans="1:53" x14ac:dyDescent="0.2">
      <c r="A247" s="1">
        <v>2306.0000199999999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2306.0000199999999</v>
      </c>
      <c r="AH247" t="b">
        <v>1</v>
      </c>
      <c r="AI247" t="b">
        <v>1</v>
      </c>
      <c r="AJ247" t="b">
        <v>1</v>
      </c>
      <c r="AK247">
        <v>0</v>
      </c>
      <c r="AL247">
        <v>2306.0000199999999</v>
      </c>
      <c r="AM247" t="str">
        <v>worton.tex</v>
      </c>
      <c r="AN247" t="str">
        <v>elsarticle</v>
      </c>
      <c r="AO247" t="str">
        <v>[preprint,12pt,3p]</v>
      </c>
      <c r="AP247">
        <v>0</v>
      </c>
      <c r="AQ247">
        <v>0</v>
      </c>
      <c r="AR247">
        <v>0</v>
      </c>
      <c r="AS247" t="b">
        <v>0</v>
      </c>
      <c r="AT247" t="b">
        <v>0</v>
      </c>
      <c r="AU247">
        <v>0</v>
      </c>
      <c r="AV247">
        <v>2306.0000199999999</v>
      </c>
      <c r="AW247">
        <v>20</v>
      </c>
      <c r="AX247">
        <v>20</v>
      </c>
      <c r="AY247">
        <v>20</v>
      </c>
      <c r="AZ247">
        <v>0</v>
      </c>
      <c r="BA247">
        <v>0</v>
      </c>
    </row>
    <row r="248" spans="1:53" x14ac:dyDescent="0.2">
      <c r="A248" s="1">
        <v>2306.0008899999998</v>
      </c>
      <c r="B248">
        <v>9</v>
      </c>
      <c r="C248">
        <v>15647</v>
      </c>
      <c r="D248">
        <v>0.99982336000000005</v>
      </c>
      <c r="E248">
        <v>0.99981297000000002</v>
      </c>
      <c r="F248">
        <v>0.67484051</v>
      </c>
      <c r="G248">
        <v>9</v>
      </c>
      <c r="H248">
        <v>0.99981297000000002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10</v>
      </c>
      <c r="R248">
        <v>15614</v>
      </c>
      <c r="S248">
        <v>0.99982336000000005</v>
      </c>
      <c r="T248">
        <v>0.99979220000000002</v>
      </c>
      <c r="U248">
        <v>0.67553976000000004</v>
      </c>
      <c r="V248">
        <v>10</v>
      </c>
      <c r="W248">
        <v>0.99979220000000002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</v>
      </c>
      <c r="AF248">
        <v>0</v>
      </c>
      <c r="AG248">
        <v>2306.0008899999998</v>
      </c>
      <c r="AH248" t="b">
        <v>1</v>
      </c>
      <c r="AI248" t="b">
        <v>1</v>
      </c>
      <c r="AJ248" t="b">
        <v>1</v>
      </c>
      <c r="AK248">
        <v>0</v>
      </c>
      <c r="AL248">
        <v>2306.0008899999998</v>
      </c>
      <c r="AM248" t="str">
        <v>main.tex</v>
      </c>
      <c r="AN248" t="str">
        <v>elsarticle</v>
      </c>
      <c r="AO248" t="str">
        <v>[3p]</v>
      </c>
      <c r="AP248">
        <v>0</v>
      </c>
      <c r="AQ248">
        <v>0</v>
      </c>
      <c r="AR248">
        <v>0</v>
      </c>
      <c r="AS248" t="b">
        <v>0</v>
      </c>
      <c r="AT248" t="b">
        <v>0</v>
      </c>
      <c r="AU248">
        <v>0</v>
      </c>
      <c r="AV248">
        <v>2306.0008899999998</v>
      </c>
      <c r="AW248">
        <v>27</v>
      </c>
      <c r="AX248">
        <v>27</v>
      </c>
      <c r="AY248">
        <v>27</v>
      </c>
      <c r="AZ248">
        <v>0</v>
      </c>
      <c r="BA248">
        <v>0</v>
      </c>
    </row>
    <row r="249" spans="1:53" x14ac:dyDescent="0.2">
      <c r="A249" s="1">
        <v>2306.0009399999999</v>
      </c>
      <c r="B249">
        <v>13</v>
      </c>
      <c r="C249">
        <v>13</v>
      </c>
      <c r="D249">
        <v>0.99977243999999998</v>
      </c>
      <c r="E249">
        <v>0.99977243999999998</v>
      </c>
      <c r="F249">
        <v>0.99977243999999998</v>
      </c>
      <c r="G249">
        <v>13</v>
      </c>
      <c r="H249">
        <v>0.99977243999999998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2306.0009399999999</v>
      </c>
      <c r="AH249" t="b">
        <v>1</v>
      </c>
      <c r="AI249" t="b">
        <v>1</v>
      </c>
      <c r="AJ249" t="b">
        <v>1</v>
      </c>
      <c r="AK249">
        <v>0</v>
      </c>
      <c r="AL249">
        <v>2306.0009399999999</v>
      </c>
      <c r="AM249" t="str">
        <v>main.tex</v>
      </c>
      <c r="AN249" t="str">
        <v>elsarticle</v>
      </c>
      <c r="AO249" t="str">
        <v>[3p]</v>
      </c>
      <c r="AP249">
        <v>12</v>
      </c>
      <c r="AQ249">
        <v>12</v>
      </c>
      <c r="AR249">
        <v>12</v>
      </c>
      <c r="AS249" t="b">
        <v>0</v>
      </c>
      <c r="AT249" t="b">
        <v>0</v>
      </c>
      <c r="AU249">
        <v>0</v>
      </c>
      <c r="AV249">
        <v>2306.0009399999999</v>
      </c>
      <c r="AW249">
        <v>26</v>
      </c>
      <c r="AX249">
        <v>26</v>
      </c>
      <c r="AY249">
        <v>26</v>
      </c>
      <c r="AZ249">
        <v>0</v>
      </c>
      <c r="BA249">
        <v>0</v>
      </c>
    </row>
    <row r="250" spans="1:53" x14ac:dyDescent="0.2">
      <c r="A250" s="1">
        <v>2306.0012999999999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>
        <v>0</v>
      </c>
      <c r="AG250">
        <v>2306.0012999999999</v>
      </c>
      <c r="AH250" t="b">
        <v>1</v>
      </c>
      <c r="AI250" t="b">
        <v>0</v>
      </c>
      <c r="AJ250" t="b">
        <v>1</v>
      </c>
      <c r="AK250">
        <v>0</v>
      </c>
      <c r="AL250">
        <v>2306.0012999999999</v>
      </c>
      <c r="AM250" t="str">
        <v>Lambda-Moran-submission.tex</v>
      </c>
      <c r="AN250" t="str">
        <v>elsarticle</v>
      </c>
      <c r="AO250" t="str">
        <v>[10pt,reqno]</v>
      </c>
      <c r="AP250">
        <v>0</v>
      </c>
      <c r="AQ250">
        <v>12</v>
      </c>
      <c r="AR250">
        <v>12</v>
      </c>
      <c r="AS250" t="b">
        <v>0</v>
      </c>
      <c r="AT250" t="b">
        <v>0</v>
      </c>
      <c r="AU250">
        <v>0</v>
      </c>
      <c r="AV250">
        <v>2306.0012999999999</v>
      </c>
      <c r="AW250">
        <v>26</v>
      </c>
      <c r="AX250" t="str">
        <v/>
      </c>
      <c r="AY250">
        <v>25</v>
      </c>
      <c r="AZ250" t="str">
        <v/>
      </c>
      <c r="BA250" t="str">
        <v/>
      </c>
    </row>
    <row r="251" spans="1:53" x14ac:dyDescent="0.2">
      <c r="A251" s="1">
        <v>2306.0014200000001</v>
      </c>
      <c r="B251">
        <v>12</v>
      </c>
      <c r="C251">
        <v>12</v>
      </c>
      <c r="D251">
        <v>0.99965523999999994</v>
      </c>
      <c r="E251">
        <v>0.99965523999999994</v>
      </c>
      <c r="F251">
        <v>0.99965523999999994</v>
      </c>
      <c r="G251">
        <v>12</v>
      </c>
      <c r="H251">
        <v>0.99965523999999994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2306.0014200000001</v>
      </c>
      <c r="AH251" t="b">
        <v>1</v>
      </c>
      <c r="AI251" t="b">
        <v>1</v>
      </c>
      <c r="AJ251" t="b">
        <v>1</v>
      </c>
      <c r="AK251">
        <v>0</v>
      </c>
      <c r="AL251">
        <v>2306.0014200000001</v>
      </c>
      <c r="AM251" t="str">
        <v>Scalar_nonlocal.tex</v>
      </c>
      <c r="AN251" t="str">
        <v>elsarticle</v>
      </c>
      <c r="AO251" t="str">
        <v>[final,12pt,a4paper]</v>
      </c>
      <c r="AP251">
        <v>12</v>
      </c>
      <c r="AQ251">
        <v>12</v>
      </c>
      <c r="AR251">
        <v>12</v>
      </c>
      <c r="AS251" t="b">
        <v>0</v>
      </c>
      <c r="AT251" t="b">
        <v>0</v>
      </c>
      <c r="AU251">
        <v>0</v>
      </c>
      <c r="AV251">
        <v>2306.0014200000001</v>
      </c>
      <c r="AW251">
        <v>25</v>
      </c>
      <c r="AX251">
        <v>25</v>
      </c>
      <c r="AY251">
        <v>25</v>
      </c>
      <c r="AZ251">
        <v>0</v>
      </c>
      <c r="BA251">
        <v>0</v>
      </c>
    </row>
    <row r="252" spans="1:53" x14ac:dyDescent="0.2">
      <c r="A252" s="1">
        <v>2306.0015600000002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>
        <v>0</v>
      </c>
      <c r="AG252">
        <v>2306.0015600000002</v>
      </c>
      <c r="AH252" t="b">
        <v>1</v>
      </c>
      <c r="AI252" t="b">
        <v>0</v>
      </c>
      <c r="AJ252" t="b">
        <v>1</v>
      </c>
      <c r="AK252">
        <v>0</v>
      </c>
      <c r="AL252">
        <v>2306.0015600000002</v>
      </c>
      <c r="AM252" t="str">
        <v>XHDG_LinearCD_Void.tex</v>
      </c>
      <c r="AN252" t="str">
        <v>elsarticle</v>
      </c>
      <c r="AO252">
        <v>0</v>
      </c>
      <c r="AP252">
        <v>12</v>
      </c>
      <c r="AQ252">
        <v>12</v>
      </c>
      <c r="AR252">
        <v>12</v>
      </c>
      <c r="AS252" t="b">
        <v>0</v>
      </c>
      <c r="AT252" t="b">
        <v>0</v>
      </c>
      <c r="AU252">
        <v>0</v>
      </c>
      <c r="AV252">
        <v>2306.0015600000002</v>
      </c>
      <c r="AW252">
        <v>26</v>
      </c>
      <c r="AX252" t="str">
        <v/>
      </c>
      <c r="AY252">
        <v>30</v>
      </c>
      <c r="AZ252" t="str">
        <v/>
      </c>
      <c r="BA252" t="str">
        <v/>
      </c>
    </row>
    <row r="253" spans="1:53" x14ac:dyDescent="0.2">
      <c r="A253" s="1">
        <v>2306.0020500000001</v>
      </c>
      <c r="B253">
        <v>29</v>
      </c>
      <c r="C253">
        <v>17671</v>
      </c>
      <c r="D253">
        <v>0.99942779000000004</v>
      </c>
      <c r="E253">
        <v>0.99936177000000004</v>
      </c>
      <c r="F253">
        <v>0.61109643999999996</v>
      </c>
      <c r="G253">
        <v>23</v>
      </c>
      <c r="H253">
        <v>0.99949381999999998</v>
      </c>
      <c r="I253">
        <v>0</v>
      </c>
      <c r="J253">
        <v>0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38</v>
      </c>
      <c r="R253">
        <v>31971</v>
      </c>
      <c r="S253">
        <v>0.99930677000000001</v>
      </c>
      <c r="T253">
        <v>0.99916375000000002</v>
      </c>
      <c r="U253">
        <v>0.29642834000000001</v>
      </c>
      <c r="V253">
        <v>30</v>
      </c>
      <c r="W253">
        <v>0.9993398</v>
      </c>
      <c r="X253">
        <v>0</v>
      </c>
      <c r="Y253">
        <v>0</v>
      </c>
      <c r="Z253">
        <v>4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0</v>
      </c>
      <c r="AG253">
        <v>2306.0020500000001</v>
      </c>
      <c r="AH253" t="b">
        <v>1</v>
      </c>
      <c r="AI253" t="b">
        <v>1</v>
      </c>
      <c r="AJ253" t="b">
        <v>1</v>
      </c>
      <c r="AK253">
        <v>0</v>
      </c>
      <c r="AL253">
        <v>2306.0020500000001</v>
      </c>
      <c r="AM253" t="str">
        <v>main.tex</v>
      </c>
      <c r="AN253" t="str">
        <v>elsarticle</v>
      </c>
      <c r="AO253" t="str">
        <v>[preprint,12pt]</v>
      </c>
      <c r="AP253">
        <v>0</v>
      </c>
      <c r="AQ253">
        <v>0</v>
      </c>
      <c r="AR253">
        <v>0</v>
      </c>
      <c r="AS253" t="b">
        <v>0</v>
      </c>
      <c r="AT253" t="b">
        <v>0</v>
      </c>
      <c r="AU253">
        <v>0</v>
      </c>
      <c r="AV253">
        <v>2306.0020500000001</v>
      </c>
      <c r="AW253">
        <v>29</v>
      </c>
      <c r="AX253">
        <v>29</v>
      </c>
      <c r="AY253">
        <v>29</v>
      </c>
      <c r="AZ253">
        <v>0</v>
      </c>
      <c r="BA253">
        <v>0</v>
      </c>
    </row>
    <row r="254" spans="1:53" x14ac:dyDescent="0.2">
      <c r="A254" s="1">
        <v>2306.0023000000001</v>
      </c>
      <c r="B254">
        <v>746</v>
      </c>
      <c r="C254">
        <v>2033</v>
      </c>
      <c r="D254">
        <v>0.99383003999999997</v>
      </c>
      <c r="E254">
        <v>0.98798227999999999</v>
      </c>
      <c r="F254">
        <v>0.96724929999999998</v>
      </c>
      <c r="G254">
        <v>142</v>
      </c>
      <c r="H254">
        <v>0.99771244000000003</v>
      </c>
      <c r="I254">
        <v>0</v>
      </c>
      <c r="J254">
        <v>0</v>
      </c>
      <c r="K254">
        <v>302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8282</v>
      </c>
      <c r="R254">
        <v>56584</v>
      </c>
      <c r="S254">
        <v>0.93106308999999998</v>
      </c>
      <c r="T254">
        <v>0.86659578999999998</v>
      </c>
      <c r="U254">
        <v>8.856029E-2</v>
      </c>
      <c r="V254">
        <v>854</v>
      </c>
      <c r="W254">
        <v>0.98624400000000001</v>
      </c>
      <c r="X254">
        <v>4</v>
      </c>
      <c r="Y254">
        <v>0</v>
      </c>
      <c r="Z254">
        <v>3711</v>
      </c>
      <c r="AA254">
        <v>0</v>
      </c>
      <c r="AB254">
        <v>0</v>
      </c>
      <c r="AC254">
        <v>1</v>
      </c>
      <c r="AD254">
        <v>1</v>
      </c>
      <c r="AE254">
        <v>7</v>
      </c>
      <c r="AF254">
        <v>0</v>
      </c>
      <c r="AG254">
        <v>2306.0023000000001</v>
      </c>
      <c r="AH254" t="b">
        <v>1</v>
      </c>
      <c r="AI254" t="b">
        <v>1</v>
      </c>
      <c r="AJ254" t="b">
        <v>1</v>
      </c>
      <c r="AK254">
        <v>0</v>
      </c>
      <c r="AL254">
        <v>2306.0023000000001</v>
      </c>
      <c r="AM254" t="str">
        <v>main.tex</v>
      </c>
      <c r="AN254" t="str">
        <v>elsarticle</v>
      </c>
      <c r="AO254" t="str">
        <v>[5p, twocolumn, times, sort&amp;compress]</v>
      </c>
      <c r="AP254">
        <v>0</v>
      </c>
      <c r="AQ254">
        <v>0</v>
      </c>
      <c r="AR254">
        <v>0</v>
      </c>
      <c r="AS254" t="b">
        <v>0</v>
      </c>
      <c r="AT254" t="b">
        <v>0</v>
      </c>
      <c r="AU254">
        <v>0</v>
      </c>
      <c r="AV254">
        <v>2306.0023000000001</v>
      </c>
      <c r="AW254">
        <v>24</v>
      </c>
      <c r="AX254">
        <v>26</v>
      </c>
      <c r="AY254">
        <v>26</v>
      </c>
      <c r="AZ254">
        <v>1</v>
      </c>
      <c r="BA254">
        <v>0</v>
      </c>
    </row>
    <row r="255" spans="1:53" x14ac:dyDescent="0.2">
      <c r="A255" s="1">
        <v>2306.0027700000001</v>
      </c>
      <c r="B255">
        <v>644</v>
      </c>
      <c r="C255">
        <v>21112</v>
      </c>
      <c r="D255">
        <v>0.98937430000000004</v>
      </c>
      <c r="E255">
        <v>0.97881509</v>
      </c>
      <c r="F255">
        <v>0.30550347</v>
      </c>
      <c r="G255">
        <v>4</v>
      </c>
      <c r="H255">
        <v>0.99986841999999998</v>
      </c>
      <c r="I255">
        <v>0</v>
      </c>
      <c r="J255">
        <v>0</v>
      </c>
      <c r="K255">
        <v>320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796</v>
      </c>
      <c r="R255">
        <v>21262</v>
      </c>
      <c r="S255">
        <v>0.98687413999999996</v>
      </c>
      <c r="T255">
        <v>0.97381492999999997</v>
      </c>
      <c r="U255">
        <v>0.30056909999999998</v>
      </c>
      <c r="V255">
        <v>4</v>
      </c>
      <c r="W255">
        <v>0.99986841999999998</v>
      </c>
      <c r="X255">
        <v>0</v>
      </c>
      <c r="Y255">
        <v>0</v>
      </c>
      <c r="Z255">
        <v>396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0</v>
      </c>
      <c r="AG255">
        <v>2306.0027700000001</v>
      </c>
      <c r="AH255" t="b">
        <v>1</v>
      </c>
      <c r="AI255" t="b">
        <v>1</v>
      </c>
      <c r="AJ255" t="b">
        <v>1</v>
      </c>
      <c r="AK255">
        <v>0</v>
      </c>
      <c r="AL255">
        <v>2306.0027700000001</v>
      </c>
      <c r="AM255" t="str">
        <v>elsart-o18.tex</v>
      </c>
      <c r="AN255" t="str">
        <v>elsarticle</v>
      </c>
      <c r="AO255" t="str">
        <v>[preprint,12pt]</v>
      </c>
      <c r="AP255">
        <v>0</v>
      </c>
      <c r="AQ255">
        <v>0</v>
      </c>
      <c r="AR255">
        <v>0</v>
      </c>
      <c r="AS255" t="b">
        <v>0</v>
      </c>
      <c r="AT255" t="b">
        <v>0</v>
      </c>
      <c r="AU255">
        <v>0</v>
      </c>
      <c r="AV255">
        <v>2306.0027700000001</v>
      </c>
      <c r="AW255">
        <v>22</v>
      </c>
      <c r="AX255">
        <v>22</v>
      </c>
      <c r="AY255">
        <v>22</v>
      </c>
      <c r="AZ255">
        <v>0</v>
      </c>
      <c r="BA255">
        <v>0</v>
      </c>
    </row>
    <row r="256" spans="1:53" x14ac:dyDescent="0.2">
      <c r="A256" s="1">
        <v>2306.0046900000002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2306.0046900000002</v>
      </c>
      <c r="AH256" t="b">
        <v>1</v>
      </c>
      <c r="AI256" t="b">
        <v>1</v>
      </c>
      <c r="AJ256" t="b">
        <v>1</v>
      </c>
      <c r="AK256">
        <v>0</v>
      </c>
      <c r="AL256">
        <v>2306.0046900000002</v>
      </c>
      <c r="AM256" t="str">
        <v>HiQR_v2.tex</v>
      </c>
      <c r="AN256" t="str">
        <v>elsarticle</v>
      </c>
      <c r="AO256" t="str">
        <v>[preprint,authoryear,11pt]</v>
      </c>
      <c r="AP256">
        <v>12</v>
      </c>
      <c r="AQ256">
        <v>12</v>
      </c>
      <c r="AR256">
        <v>12</v>
      </c>
      <c r="AS256" t="b">
        <v>0</v>
      </c>
      <c r="AT256" t="b">
        <v>0</v>
      </c>
      <c r="AU256">
        <v>0</v>
      </c>
      <c r="AV256">
        <v>2306.0046900000002</v>
      </c>
      <c r="AW256">
        <v>16</v>
      </c>
      <c r="AX256">
        <v>16</v>
      </c>
      <c r="AY256">
        <v>16</v>
      </c>
      <c r="AZ256">
        <v>0</v>
      </c>
      <c r="BA256">
        <v>0</v>
      </c>
    </row>
    <row r="257" spans="1:53" x14ac:dyDescent="0.2">
      <c r="A257" s="1">
        <v>2306.0047500000001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2306.0047500000001</v>
      </c>
      <c r="AH257" t="b">
        <v>1</v>
      </c>
      <c r="AI257" t="b">
        <v>1</v>
      </c>
      <c r="AJ257" t="b">
        <v>1</v>
      </c>
      <c r="AK257">
        <v>0</v>
      </c>
      <c r="AL257">
        <v>2306.0047500000001</v>
      </c>
      <c r="AM257" t="str">
        <v>Phase_transition_in_MGs_ver5.tex</v>
      </c>
      <c r="AN257" t="str">
        <v>elsarticle</v>
      </c>
      <c r="AO257" t="str">
        <v>[]</v>
      </c>
      <c r="AP257">
        <v>0</v>
      </c>
      <c r="AQ257">
        <v>0</v>
      </c>
      <c r="AR257">
        <v>0</v>
      </c>
      <c r="AS257" t="b">
        <v>0</v>
      </c>
      <c r="AT257" t="b">
        <v>0</v>
      </c>
      <c r="AU257">
        <v>0</v>
      </c>
      <c r="AV257">
        <v>2306.0047500000001</v>
      </c>
      <c r="AW257">
        <v>18</v>
      </c>
      <c r="AX257">
        <v>18</v>
      </c>
      <c r="AY257">
        <v>18</v>
      </c>
      <c r="AZ257">
        <v>0</v>
      </c>
      <c r="BA257">
        <v>0</v>
      </c>
    </row>
    <row r="258" spans="1:53" x14ac:dyDescent="0.2">
      <c r="A258" s="1">
        <v>2306.0057299999999</v>
      </c>
      <c r="B258">
        <v>21</v>
      </c>
      <c r="C258">
        <v>8844</v>
      </c>
      <c r="D258">
        <v>0.99930551000000001</v>
      </c>
      <c r="E258">
        <v>0.99867424000000005</v>
      </c>
      <c r="F258">
        <v>0.44166666999999998</v>
      </c>
      <c r="G258">
        <v>5</v>
      </c>
      <c r="H258">
        <v>0.99968433999999995</v>
      </c>
      <c r="I258">
        <v>0</v>
      </c>
      <c r="J258">
        <v>0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21</v>
      </c>
      <c r="R258">
        <v>8844</v>
      </c>
      <c r="S258">
        <v>0.99930551000000001</v>
      </c>
      <c r="T258">
        <v>0.99867424000000005</v>
      </c>
      <c r="U258">
        <v>0.44166666999999998</v>
      </c>
      <c r="V258">
        <v>5</v>
      </c>
      <c r="W258">
        <v>0.99968433999999995</v>
      </c>
      <c r="X258">
        <v>0</v>
      </c>
      <c r="Y258">
        <v>0</v>
      </c>
      <c r="Z258">
        <v>8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0</v>
      </c>
      <c r="AG258">
        <v>2306.0057299999999</v>
      </c>
      <c r="AH258" t="b">
        <v>1</v>
      </c>
      <c r="AI258" t="b">
        <v>1</v>
      </c>
      <c r="AJ258" t="b">
        <v>1</v>
      </c>
      <c r="AK258">
        <v>0</v>
      </c>
      <c r="AL258">
        <v>2306.0057299999999</v>
      </c>
      <c r="AM258" t="str">
        <v>main.tex</v>
      </c>
      <c r="AN258" t="str">
        <v>elsarticle</v>
      </c>
      <c r="AO258" t="str">
        <v>[preprint,12pt]</v>
      </c>
      <c r="AP258">
        <v>0</v>
      </c>
      <c r="AQ258">
        <v>0</v>
      </c>
      <c r="AR258">
        <v>0</v>
      </c>
      <c r="AS258" t="b">
        <v>0</v>
      </c>
      <c r="AT258" t="b">
        <v>0</v>
      </c>
      <c r="AU258">
        <v>0</v>
      </c>
      <c r="AV258">
        <v>2306.0057299999999</v>
      </c>
      <c r="AW258">
        <v>11</v>
      </c>
      <c r="AX258">
        <v>11</v>
      </c>
      <c r="AY258">
        <v>11</v>
      </c>
      <c r="AZ258">
        <v>0</v>
      </c>
      <c r="BA258">
        <v>0</v>
      </c>
    </row>
    <row r="259" spans="1:53" x14ac:dyDescent="0.2">
      <c r="A259" s="1">
        <v>2306.0071800000001</v>
      </c>
      <c r="B259">
        <v>25</v>
      </c>
      <c r="C259">
        <v>29</v>
      </c>
      <c r="D259">
        <v>0.99981849</v>
      </c>
      <c r="E259">
        <v>0.99980270999999998</v>
      </c>
      <c r="F259">
        <v>0.99977114</v>
      </c>
      <c r="G259">
        <v>21</v>
      </c>
      <c r="H259">
        <v>0.99983427000000002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63</v>
      </c>
      <c r="R259">
        <v>118859</v>
      </c>
      <c r="S259">
        <v>0.99966858999999997</v>
      </c>
      <c r="T259">
        <v>0.99950295</v>
      </c>
      <c r="U259">
        <v>6.224901E-2</v>
      </c>
      <c r="V259">
        <v>57</v>
      </c>
      <c r="W259">
        <v>0.99955028999999995</v>
      </c>
      <c r="X259">
        <v>0</v>
      </c>
      <c r="Y259">
        <v>0</v>
      </c>
      <c r="Z259">
        <v>3</v>
      </c>
      <c r="AA259">
        <v>0</v>
      </c>
      <c r="AB259">
        <v>0</v>
      </c>
      <c r="AC259">
        <v>0</v>
      </c>
      <c r="AD259">
        <v>1</v>
      </c>
      <c r="AE259">
        <v>34</v>
      </c>
      <c r="AF259">
        <v>0</v>
      </c>
      <c r="AG259">
        <v>2306.0071800000001</v>
      </c>
      <c r="AH259" t="b">
        <v>1</v>
      </c>
      <c r="AI259" t="b">
        <v>1</v>
      </c>
      <c r="AJ259" t="b">
        <v>1</v>
      </c>
      <c r="AK259">
        <v>0</v>
      </c>
      <c r="AL259">
        <v>2306.0071800000001</v>
      </c>
      <c r="AM259" t="str">
        <v>elsarticle-template-harv-clean.tex</v>
      </c>
      <c r="AN259" t="str">
        <v>elsarticle</v>
      </c>
      <c r="AO259" t="str">
        <v>[final,3p,times,authoryear]</v>
      </c>
      <c r="AP259">
        <v>0</v>
      </c>
      <c r="AQ259">
        <v>0</v>
      </c>
      <c r="AR259">
        <v>0</v>
      </c>
      <c r="AS259" t="b">
        <v>0</v>
      </c>
      <c r="AT259" t="b">
        <v>0</v>
      </c>
      <c r="AU259">
        <v>0</v>
      </c>
      <c r="AV259">
        <v>2306.0071800000001</v>
      </c>
      <c r="AW259">
        <v>34</v>
      </c>
      <c r="AX259">
        <v>34</v>
      </c>
      <c r="AY259">
        <v>34</v>
      </c>
      <c r="AZ259">
        <v>0</v>
      </c>
      <c r="BA259">
        <v>0</v>
      </c>
    </row>
    <row r="260" spans="1:53" x14ac:dyDescent="0.2">
      <c r="A260" s="1">
        <v>2306.0108500000001</v>
      </c>
      <c r="B260">
        <v>21</v>
      </c>
      <c r="C260">
        <v>21</v>
      </c>
      <c r="D260">
        <v>0.99960305999999999</v>
      </c>
      <c r="E260">
        <v>0.99960305999999999</v>
      </c>
      <c r="F260">
        <v>0.99960305999999999</v>
      </c>
      <c r="G260">
        <v>21</v>
      </c>
      <c r="H260">
        <v>0.99960305999999999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16529</v>
      </c>
      <c r="S260">
        <v>0.99999055000000003</v>
      </c>
      <c r="T260">
        <v>0.99998109999999996</v>
      </c>
      <c r="U260">
        <v>0.68757796999999998</v>
      </c>
      <c r="V260">
        <v>1</v>
      </c>
      <c r="W260">
        <v>0.99998109999999996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2306.0108500000001</v>
      </c>
      <c r="AH260" t="b">
        <v>1</v>
      </c>
      <c r="AI260" t="b">
        <v>1</v>
      </c>
      <c r="AJ260" t="b">
        <v>1</v>
      </c>
      <c r="AK260">
        <v>0</v>
      </c>
      <c r="AL260">
        <v>2306.0108500000001</v>
      </c>
      <c r="AM260" t="str">
        <v>NeutralSW.tex</v>
      </c>
      <c r="AN260" t="str">
        <v>elsarticle</v>
      </c>
      <c r="AO260" t="str">
        <v>[final,3p,times]</v>
      </c>
      <c r="AP260">
        <v>0</v>
      </c>
      <c r="AQ260">
        <v>0</v>
      </c>
      <c r="AR260">
        <v>0</v>
      </c>
      <c r="AS260" t="b">
        <v>0</v>
      </c>
      <c r="AT260" t="b">
        <v>0</v>
      </c>
      <c r="AU260">
        <v>0</v>
      </c>
      <c r="AV260">
        <v>2306.0108500000001</v>
      </c>
      <c r="AW260">
        <v>24</v>
      </c>
      <c r="AX260">
        <v>24</v>
      </c>
      <c r="AY260">
        <v>24</v>
      </c>
      <c r="AZ260">
        <v>0</v>
      </c>
      <c r="BA260">
        <v>0</v>
      </c>
    </row>
    <row r="261" spans="1:53" x14ac:dyDescent="0.2">
      <c r="A261" s="1">
        <v>2306.0119199999999</v>
      </c>
      <c r="B261">
        <v>44</v>
      </c>
      <c r="C261">
        <v>22644</v>
      </c>
      <c r="D261">
        <v>0.99925518000000002</v>
      </c>
      <c r="E261">
        <v>0.99890767000000003</v>
      </c>
      <c r="F261">
        <v>0.43784910999999999</v>
      </c>
      <c r="G261">
        <v>22</v>
      </c>
      <c r="H261">
        <v>0.99945384000000004</v>
      </c>
      <c r="I261">
        <v>0</v>
      </c>
      <c r="J261">
        <v>0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-6</v>
      </c>
      <c r="Q261">
        <v>4267</v>
      </c>
      <c r="R261">
        <v>37245</v>
      </c>
      <c r="S261">
        <v>0.94673087</v>
      </c>
      <c r="T261">
        <v>0.89409545999999995</v>
      </c>
      <c r="U261">
        <v>7.5600009999999995E-2</v>
      </c>
      <c r="V261">
        <v>422</v>
      </c>
      <c r="W261">
        <v>0.98952620000000002</v>
      </c>
      <c r="X261">
        <v>0</v>
      </c>
      <c r="Y261">
        <v>1</v>
      </c>
      <c r="Z261">
        <v>1922</v>
      </c>
      <c r="AA261">
        <v>0</v>
      </c>
      <c r="AB261">
        <v>0</v>
      </c>
      <c r="AC261">
        <v>1</v>
      </c>
      <c r="AD261">
        <v>1</v>
      </c>
      <c r="AE261">
        <v>10</v>
      </c>
      <c r="AF261">
        <v>0</v>
      </c>
      <c r="AG261">
        <v>2306.0119199999999</v>
      </c>
      <c r="AH261" t="b">
        <v>1</v>
      </c>
      <c r="AI261" t="b">
        <v>1</v>
      </c>
      <c r="AJ261" t="b">
        <v>1</v>
      </c>
      <c r="AK261">
        <v>0</v>
      </c>
      <c r="AL261">
        <v>2306.0119199999999</v>
      </c>
      <c r="AM261" t="str">
        <v>main.tex</v>
      </c>
      <c r="AN261" t="str">
        <v>elsarticle</v>
      </c>
      <c r="AO261" t="str">
        <v>[preprint,5p,times,twocolumn]</v>
      </c>
      <c r="AP261">
        <v>0</v>
      </c>
      <c r="AQ261">
        <v>0</v>
      </c>
      <c r="AR261">
        <v>0</v>
      </c>
      <c r="AS261" t="b">
        <v>0</v>
      </c>
      <c r="AT261" t="b">
        <v>0</v>
      </c>
      <c r="AU261">
        <v>0</v>
      </c>
      <c r="AV261">
        <v>2306.0119199999999</v>
      </c>
      <c r="AW261">
        <v>11</v>
      </c>
      <c r="AX261">
        <v>11</v>
      </c>
      <c r="AY261">
        <v>11</v>
      </c>
      <c r="AZ261">
        <v>0</v>
      </c>
      <c r="BA261">
        <v>0</v>
      </c>
    </row>
    <row r="262" spans="1:53" x14ac:dyDescent="0.2">
      <c r="A262" s="1">
        <v>2306.0135300000002</v>
      </c>
      <c r="B262">
        <v>4</v>
      </c>
      <c r="C262">
        <v>4</v>
      </c>
      <c r="D262">
        <v>0.99989810000000001</v>
      </c>
      <c r="E262">
        <v>0.99989810000000001</v>
      </c>
      <c r="F262">
        <v>0.99989810000000001</v>
      </c>
      <c r="G262">
        <v>4</v>
      </c>
      <c r="H262">
        <v>0.99989810000000001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36983</v>
      </c>
      <c r="S262">
        <v>0.99993631000000005</v>
      </c>
      <c r="T262">
        <v>0.99989810999999995</v>
      </c>
      <c r="U262">
        <v>5.792597E-2</v>
      </c>
      <c r="V262">
        <v>4</v>
      </c>
      <c r="W262">
        <v>0.99989810999999995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</v>
      </c>
      <c r="AF262">
        <v>0</v>
      </c>
      <c r="AG262">
        <v>2306.0135300000002</v>
      </c>
      <c r="AH262" t="b">
        <v>1</v>
      </c>
      <c r="AI262" t="b">
        <v>1</v>
      </c>
      <c r="AJ262" t="b">
        <v>1</v>
      </c>
      <c r="AK262">
        <v>0</v>
      </c>
      <c r="AL262">
        <v>2306.0135300000002</v>
      </c>
      <c r="AM262" t="str">
        <v>CTScan_ShapleyPME.tex</v>
      </c>
      <c r="AN262" t="str">
        <v>elsarticle</v>
      </c>
      <c r="AO262" t="str">
        <v>[preprint,svgnames,dvipsnames,authoryear]</v>
      </c>
      <c r="AP262">
        <v>12</v>
      </c>
      <c r="AQ262">
        <v>12</v>
      </c>
      <c r="AR262">
        <v>12</v>
      </c>
      <c r="AS262" t="b">
        <v>0</v>
      </c>
      <c r="AT262" t="b">
        <v>0</v>
      </c>
      <c r="AU262">
        <v>0</v>
      </c>
      <c r="AV262">
        <v>2306.0135300000002</v>
      </c>
      <c r="AW262">
        <v>17</v>
      </c>
      <c r="AX262">
        <v>17</v>
      </c>
      <c r="AY262">
        <v>17</v>
      </c>
      <c r="AZ262">
        <v>0</v>
      </c>
      <c r="BA262">
        <v>0</v>
      </c>
    </row>
    <row r="263" spans="1:53" x14ac:dyDescent="0.2">
      <c r="A263" s="1">
        <v>2306.0174000000002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500</v>
      </c>
      <c r="R263">
        <v>45581</v>
      </c>
      <c r="S263">
        <v>0.99494526000000005</v>
      </c>
      <c r="T263">
        <v>0.99001258000000003</v>
      </c>
      <c r="U263">
        <v>8.9527200000000001E-2</v>
      </c>
      <c r="V263">
        <v>30</v>
      </c>
      <c r="W263">
        <v>0.99940076</v>
      </c>
      <c r="X263">
        <v>0</v>
      </c>
      <c r="Y263">
        <v>0</v>
      </c>
      <c r="Z263">
        <v>235</v>
      </c>
      <c r="AA263">
        <v>0</v>
      </c>
      <c r="AB263">
        <v>0</v>
      </c>
      <c r="AC263">
        <v>0</v>
      </c>
      <c r="AD263">
        <v>0</v>
      </c>
      <c r="AE263">
        <v>-22</v>
      </c>
      <c r="AF263">
        <v>0</v>
      </c>
      <c r="AG263">
        <v>2306.0174000000002</v>
      </c>
      <c r="AH263" t="b">
        <v>1</v>
      </c>
      <c r="AI263" t="b">
        <v>1</v>
      </c>
      <c r="AJ263" t="b">
        <v>1</v>
      </c>
      <c r="AK263">
        <v>0</v>
      </c>
      <c r="AL263">
        <v>2306.0174000000002</v>
      </c>
      <c r="AM263" t="str">
        <v>main.tex</v>
      </c>
      <c r="AN263" t="str">
        <v>elsarticle</v>
      </c>
      <c r="AO263" t="str">
        <v>[authoryear,preprint,12pt]</v>
      </c>
      <c r="AP263">
        <v>0</v>
      </c>
      <c r="AQ263">
        <v>0</v>
      </c>
      <c r="AR263">
        <v>0</v>
      </c>
      <c r="AS263" t="b">
        <v>0</v>
      </c>
      <c r="AT263" t="b">
        <v>0</v>
      </c>
      <c r="AU263">
        <v>0</v>
      </c>
      <c r="AV263">
        <v>2306.0174000000002</v>
      </c>
      <c r="AW263">
        <v>26</v>
      </c>
      <c r="AX263">
        <v>28</v>
      </c>
      <c r="AY263">
        <v>28</v>
      </c>
      <c r="AZ263">
        <v>1</v>
      </c>
      <c r="BA263">
        <v>0</v>
      </c>
    </row>
    <row r="264" spans="1:53" x14ac:dyDescent="0.2">
      <c r="A264" s="1">
        <v>2306.0190299999999</v>
      </c>
      <c r="B264">
        <v>168</v>
      </c>
      <c r="C264">
        <v>797</v>
      </c>
      <c r="D264">
        <v>0.99834314000000002</v>
      </c>
      <c r="E264">
        <v>0.99826029000000005</v>
      </c>
      <c r="F264">
        <v>0.99174675000000001</v>
      </c>
      <c r="G264">
        <v>152</v>
      </c>
      <c r="H264">
        <v>0.99842598000000005</v>
      </c>
      <c r="I264">
        <v>0</v>
      </c>
      <c r="J264">
        <v>0</v>
      </c>
      <c r="K264">
        <v>8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57</v>
      </c>
      <c r="R264">
        <v>91454</v>
      </c>
      <c r="S264">
        <v>0.99955996000000003</v>
      </c>
      <c r="T264">
        <v>0.99940991000000001</v>
      </c>
      <c r="U264">
        <v>5.3222220000000001E-2</v>
      </c>
      <c r="V264">
        <v>57</v>
      </c>
      <c r="W264">
        <v>0.99940991000000001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27</v>
      </c>
      <c r="AF264">
        <v>0</v>
      </c>
      <c r="AG264">
        <v>2306.0190299999999</v>
      </c>
      <c r="AH264" t="b">
        <v>1</v>
      </c>
      <c r="AI264" t="b">
        <v>1</v>
      </c>
      <c r="AJ264" t="b">
        <v>1</v>
      </c>
      <c r="AK264">
        <v>0</v>
      </c>
      <c r="AL264">
        <v>2306.0190299999999</v>
      </c>
      <c r="AM264" t="str">
        <v>paperRevision1.tex</v>
      </c>
      <c r="AN264" t="str">
        <v>elsarticle</v>
      </c>
      <c r="AO264" t="str">
        <v>[review, preprint,12pt]</v>
      </c>
      <c r="AP264">
        <v>0</v>
      </c>
      <c r="AQ264">
        <v>0</v>
      </c>
      <c r="AR264">
        <v>0</v>
      </c>
      <c r="AS264" t="b">
        <v>0</v>
      </c>
      <c r="AT264" t="b">
        <v>0</v>
      </c>
      <c r="AU264">
        <v>0</v>
      </c>
      <c r="AV264">
        <v>2306.0190299999999</v>
      </c>
      <c r="AW264">
        <v>58</v>
      </c>
      <c r="AX264">
        <v>58</v>
      </c>
      <c r="AY264">
        <v>58</v>
      </c>
      <c r="AZ264">
        <v>0</v>
      </c>
      <c r="BA264">
        <v>0</v>
      </c>
    </row>
    <row r="265" spans="1:53" x14ac:dyDescent="0.2">
      <c r="A265" s="1">
        <v>2306.0209599999998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>
        <v>0</v>
      </c>
      <c r="AG265">
        <v>2306.0209599999998</v>
      </c>
      <c r="AH265" t="b">
        <v>1</v>
      </c>
      <c r="AI265" t="b">
        <v>0</v>
      </c>
      <c r="AJ265" t="b">
        <v>1</v>
      </c>
      <c r="AK265">
        <v>0</v>
      </c>
      <c r="AL265">
        <v>2306.0209599999998</v>
      </c>
      <c r="AM265" t="str">
        <v>AI_THE.tex</v>
      </c>
      <c r="AN265" t="str">
        <v>elsarticle</v>
      </c>
      <c r="AO265" t="str">
        <v>[12pt,3p,review,]</v>
      </c>
      <c r="AP265">
        <v>12</v>
      </c>
      <c r="AQ265">
        <v>12</v>
      </c>
      <c r="AR265">
        <v>12</v>
      </c>
      <c r="AS265" t="b">
        <v>0</v>
      </c>
      <c r="AT265" t="b">
        <v>0</v>
      </c>
      <c r="AU265">
        <v>0</v>
      </c>
      <c r="AV265">
        <v>2306.0209599999998</v>
      </c>
      <c r="AW265">
        <v>13</v>
      </c>
      <c r="AX265" t="str">
        <v/>
      </c>
      <c r="AY265">
        <v>13</v>
      </c>
      <c r="AZ265" t="str">
        <v/>
      </c>
      <c r="BA265" t="str">
        <v/>
      </c>
    </row>
    <row r="266" spans="1:53" x14ac:dyDescent="0.2">
      <c r="A266" s="1">
        <v>2306.0214799999999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F266">
        <v>0</v>
      </c>
      <c r="AG266">
        <v>2306.0214799999999</v>
      </c>
      <c r="AH266" t="b">
        <v>1</v>
      </c>
      <c r="AI266" t="b">
        <v>0</v>
      </c>
      <c r="AJ266" t="b">
        <v>1</v>
      </c>
      <c r="AK266">
        <v>0</v>
      </c>
      <c r="AL266">
        <v>2306.0214799999999</v>
      </c>
      <c r="AM266" t="str">
        <v>PumpAndDump_03_arxiv.tex</v>
      </c>
      <c r="AN266" t="str">
        <v>elsarticle</v>
      </c>
      <c r="AO266" t="str">
        <v>[12pt,3p,authoryear]</v>
      </c>
      <c r="AP266">
        <v>0</v>
      </c>
      <c r="AQ266">
        <v>0</v>
      </c>
      <c r="AR266">
        <v>12</v>
      </c>
      <c r="AS266" t="b">
        <v>0</v>
      </c>
      <c r="AT266" t="b">
        <v>0</v>
      </c>
      <c r="AU266">
        <v>0</v>
      </c>
      <c r="AV266">
        <v>2306.0214799999999</v>
      </c>
      <c r="AW266">
        <v>33</v>
      </c>
      <c r="AX266" t="str">
        <v/>
      </c>
      <c r="AY266">
        <v>33</v>
      </c>
      <c r="AZ266" t="str">
        <v/>
      </c>
      <c r="BA266" t="str">
        <v/>
      </c>
    </row>
    <row r="267" spans="1:53" x14ac:dyDescent="0.2">
      <c r="A267" s="1">
        <v>2306.0266700000002</v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>
        <v>0</v>
      </c>
      <c r="AG267">
        <v>2306.0266700000002</v>
      </c>
      <c r="AH267" t="b">
        <v>1</v>
      </c>
      <c r="AI267" t="b">
        <v>0</v>
      </c>
      <c r="AJ267" t="b">
        <v>1</v>
      </c>
      <c r="AK267">
        <v>0</v>
      </c>
      <c r="AL267">
        <v>2306.0266700000002</v>
      </c>
      <c r="AM267" t="str">
        <v>100keVDCRF.tex</v>
      </c>
      <c r="AN267" t="str">
        <v>elsarticle</v>
      </c>
      <c r="AO267" t="str">
        <v>[5p,sort&amp;compress]</v>
      </c>
      <c r="AP267">
        <v>12</v>
      </c>
      <c r="AQ267">
        <v>12</v>
      </c>
      <c r="AR267">
        <v>12</v>
      </c>
      <c r="AS267" t="b">
        <v>0</v>
      </c>
      <c r="AT267" t="b">
        <v>0</v>
      </c>
      <c r="AU267">
        <v>0</v>
      </c>
      <c r="AV267">
        <v>2306.0266700000002</v>
      </c>
      <c r="AW267">
        <v>8</v>
      </c>
      <c r="AX267" t="str">
        <v/>
      </c>
      <c r="AY267">
        <v>8</v>
      </c>
      <c r="AZ267" t="str">
        <v/>
      </c>
      <c r="BA267" t="str">
        <v/>
      </c>
    </row>
    <row r="268" spans="1:53" x14ac:dyDescent="0.2">
      <c r="A268" s="1">
        <v>2306.0276399999998</v>
      </c>
      <c r="B268">
        <v>157</v>
      </c>
      <c r="C268">
        <v>329</v>
      </c>
      <c r="D268">
        <v>0.99727613999999998</v>
      </c>
      <c r="E268">
        <v>0.99714902999999999</v>
      </c>
      <c r="F268">
        <v>0.99402568000000002</v>
      </c>
      <c r="G268">
        <v>143</v>
      </c>
      <c r="H268">
        <v>0.99740326000000001</v>
      </c>
      <c r="I268">
        <v>0</v>
      </c>
      <c r="J268">
        <v>0</v>
      </c>
      <c r="K268">
        <v>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5222</v>
      </c>
      <c r="R268">
        <v>44001</v>
      </c>
      <c r="S268">
        <v>0.94696033999999996</v>
      </c>
      <c r="T268">
        <v>0.90518383999999996</v>
      </c>
      <c r="U268">
        <v>0.20107127</v>
      </c>
      <c r="V268">
        <v>2522</v>
      </c>
      <c r="W268">
        <v>0.9542079</v>
      </c>
      <c r="X268">
        <v>4</v>
      </c>
      <c r="Y268">
        <v>2</v>
      </c>
      <c r="Z268">
        <v>1346</v>
      </c>
      <c r="AA268">
        <v>0</v>
      </c>
      <c r="AB268">
        <v>0</v>
      </c>
      <c r="AC268">
        <v>1</v>
      </c>
      <c r="AD268">
        <v>1</v>
      </c>
      <c r="AE268">
        <v>6</v>
      </c>
      <c r="AF268">
        <v>0</v>
      </c>
      <c r="AG268">
        <v>2306.0276399999998</v>
      </c>
      <c r="AH268" t="b">
        <v>1</v>
      </c>
      <c r="AI268" t="b">
        <v>1</v>
      </c>
      <c r="AJ268" t="b">
        <v>1</v>
      </c>
      <c r="AK268">
        <v>0</v>
      </c>
      <c r="AL268">
        <v>2306.0276399999998</v>
      </c>
      <c r="AM268" t="str">
        <v>arxiv.tex</v>
      </c>
      <c r="AN268" t="str">
        <v>elsarticle</v>
      </c>
      <c r="AO268" t="str">
        <v>[preprint,12pt]</v>
      </c>
      <c r="AP268">
        <v>0</v>
      </c>
      <c r="AQ268">
        <v>0</v>
      </c>
      <c r="AR268">
        <v>0</v>
      </c>
      <c r="AS268" t="b">
        <v>0</v>
      </c>
      <c r="AT268" t="b">
        <v>0</v>
      </c>
      <c r="AU268">
        <v>0</v>
      </c>
      <c r="AV268">
        <v>2306.0276399999998</v>
      </c>
      <c r="AW268">
        <v>35</v>
      </c>
      <c r="AX268">
        <v>35</v>
      </c>
      <c r="AY268">
        <v>35</v>
      </c>
      <c r="AZ268">
        <v>0</v>
      </c>
      <c r="BA268">
        <v>0</v>
      </c>
    </row>
    <row r="269" spans="1:53" x14ac:dyDescent="0.2">
      <c r="A269" s="1">
        <v>2306.06241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>
        <v>0</v>
      </c>
      <c r="AG269">
        <v>2306.06241</v>
      </c>
      <c r="AH269" t="b">
        <v>1</v>
      </c>
      <c r="AI269" t="b">
        <v>0</v>
      </c>
      <c r="AJ269" t="b">
        <v>1</v>
      </c>
      <c r="AK269">
        <v>0</v>
      </c>
      <c r="AL269">
        <v>2306.06241</v>
      </c>
      <c r="AM269" t="str">
        <v>almost_paratopological.tex</v>
      </c>
      <c r="AN269" t="str">
        <v>elsarticle</v>
      </c>
      <c r="AO269" t="str">
        <v>[preprint]</v>
      </c>
      <c r="AP269">
        <v>0</v>
      </c>
      <c r="AQ269">
        <v>0</v>
      </c>
      <c r="AR269">
        <v>12</v>
      </c>
      <c r="AS269" t="b">
        <v>0</v>
      </c>
      <c r="AT269" t="b">
        <v>0</v>
      </c>
      <c r="AU269">
        <v>0</v>
      </c>
      <c r="AV269">
        <v>2306.06241</v>
      </c>
      <c r="AW269">
        <v>13</v>
      </c>
      <c r="AX269" t="str">
        <v/>
      </c>
      <c r="AY269">
        <v>13</v>
      </c>
      <c r="AZ269" t="str">
        <v/>
      </c>
      <c r="BA269" t="str">
        <v/>
      </c>
    </row>
    <row r="270" spans="1:53" x14ac:dyDescent="0.2">
      <c r="A270" s="1">
        <v>2306.0777800000001</v>
      </c>
      <c r="B270">
        <v>10</v>
      </c>
      <c r="C270">
        <v>10</v>
      </c>
      <c r="D270">
        <v>0.99986567999999998</v>
      </c>
      <c r="E270">
        <v>0.99986567999999998</v>
      </c>
      <c r="F270">
        <v>0.99986567999999998</v>
      </c>
      <c r="G270">
        <v>10</v>
      </c>
      <c r="H270">
        <v>0.99986567999999998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11</v>
      </c>
      <c r="R270">
        <v>49549</v>
      </c>
      <c r="S270">
        <v>0.99987239000000006</v>
      </c>
      <c r="T270">
        <v>0.99985225</v>
      </c>
      <c r="U270">
        <v>0.33444821000000002</v>
      </c>
      <c r="V270">
        <v>9</v>
      </c>
      <c r="W270">
        <v>0.99987910999999996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2306.0777800000001</v>
      </c>
      <c r="AH270" t="b">
        <v>1</v>
      </c>
      <c r="AI270" t="b">
        <v>1</v>
      </c>
      <c r="AJ270" t="b">
        <v>1</v>
      </c>
      <c r="AK270">
        <v>0</v>
      </c>
      <c r="AL270">
        <v>2306.0777800000001</v>
      </c>
      <c r="AM270" t="str">
        <v>main.tex</v>
      </c>
      <c r="AN270" t="str">
        <v>elsarticle</v>
      </c>
      <c r="AO270" t="str">
        <v>[preprint,authoryear,5p]</v>
      </c>
      <c r="AP270">
        <v>0</v>
      </c>
      <c r="AQ270">
        <v>0</v>
      </c>
      <c r="AR270">
        <v>0</v>
      </c>
      <c r="AS270" t="b">
        <v>0</v>
      </c>
      <c r="AT270" t="b">
        <v>0</v>
      </c>
      <c r="AU270">
        <v>0</v>
      </c>
      <c r="AV270">
        <v>2306.0777800000001</v>
      </c>
      <c r="AW270">
        <v>20</v>
      </c>
      <c r="AX270">
        <v>20</v>
      </c>
      <c r="AY270">
        <v>20</v>
      </c>
      <c r="AZ270">
        <v>0</v>
      </c>
      <c r="BA270">
        <v>0</v>
      </c>
    </row>
    <row r="271" spans="1:53" x14ac:dyDescent="0.2">
      <c r="A271" s="1">
        <v>2306.0798799999998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291</v>
      </c>
      <c r="R271">
        <v>53340</v>
      </c>
      <c r="S271">
        <v>0.99816114</v>
      </c>
      <c r="T271">
        <v>0.99636031999999997</v>
      </c>
      <c r="U271">
        <v>0.33284971000000002</v>
      </c>
      <c r="V271">
        <v>29</v>
      </c>
      <c r="W271">
        <v>0.99963727999999996</v>
      </c>
      <c r="X271">
        <v>0</v>
      </c>
      <c r="Y271">
        <v>0</v>
      </c>
      <c r="Z271">
        <v>131</v>
      </c>
      <c r="AA271">
        <v>0</v>
      </c>
      <c r="AB271">
        <v>0</v>
      </c>
      <c r="AC271">
        <v>0</v>
      </c>
      <c r="AD271">
        <v>0</v>
      </c>
      <c r="AE271">
        <v>-22</v>
      </c>
      <c r="AF271">
        <v>0</v>
      </c>
      <c r="AG271">
        <v>2306.0798799999998</v>
      </c>
      <c r="AH271" t="b">
        <v>1</v>
      </c>
      <c r="AI271" t="b">
        <v>1</v>
      </c>
      <c r="AJ271" t="b">
        <v>1</v>
      </c>
      <c r="AK271">
        <v>0</v>
      </c>
      <c r="AL271">
        <v>2306.0798799999998</v>
      </c>
      <c r="AM271" t="str">
        <v>main.tex</v>
      </c>
      <c r="AN271" t="str">
        <v>elsarticle</v>
      </c>
      <c r="AO271" t="str">
        <v>[preprint,12pt]</v>
      </c>
      <c r="AP271">
        <v>0</v>
      </c>
      <c r="AQ271">
        <v>0</v>
      </c>
      <c r="AR271">
        <v>0</v>
      </c>
      <c r="AS271" t="b">
        <v>0</v>
      </c>
      <c r="AT271" t="b">
        <v>0</v>
      </c>
      <c r="AU271">
        <v>0</v>
      </c>
      <c r="AV271">
        <v>2306.0798799999998</v>
      </c>
      <c r="AW271">
        <v>48</v>
      </c>
      <c r="AX271">
        <v>48</v>
      </c>
      <c r="AY271">
        <v>48</v>
      </c>
      <c r="AZ271">
        <v>0</v>
      </c>
      <c r="BA271">
        <v>0</v>
      </c>
    </row>
    <row r="272" spans="1:53" x14ac:dyDescent="0.2">
      <c r="A272" s="1">
        <v>2306.1219999999998</v>
      </c>
      <c r="B272">
        <v>1</v>
      </c>
      <c r="C272">
        <v>20201</v>
      </c>
      <c r="D272">
        <v>0.99998595000000001</v>
      </c>
      <c r="E272">
        <v>0.99997188999999997</v>
      </c>
      <c r="F272">
        <v>0.43220530000000001</v>
      </c>
      <c r="G272">
        <v>1</v>
      </c>
      <c r="H272">
        <v>0.99997188999999997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-1</v>
      </c>
      <c r="Q272">
        <v>1747</v>
      </c>
      <c r="R272">
        <v>28712</v>
      </c>
      <c r="S272">
        <v>0.97349635000000001</v>
      </c>
      <c r="T272">
        <v>0.95090213999999995</v>
      </c>
      <c r="U272">
        <v>0.19307515</v>
      </c>
      <c r="V272">
        <v>773</v>
      </c>
      <c r="W272">
        <v>0.97827553</v>
      </c>
      <c r="X272">
        <v>1</v>
      </c>
      <c r="Y272">
        <v>1</v>
      </c>
      <c r="Z272">
        <v>486</v>
      </c>
      <c r="AA272">
        <v>0</v>
      </c>
      <c r="AB272">
        <v>0</v>
      </c>
      <c r="AC272">
        <v>0</v>
      </c>
      <c r="AD272">
        <v>1</v>
      </c>
      <c r="AE272">
        <v>4</v>
      </c>
      <c r="AF272">
        <v>0</v>
      </c>
      <c r="AG272">
        <v>2306.1219999999998</v>
      </c>
      <c r="AH272" t="b">
        <v>1</v>
      </c>
      <c r="AI272" t="b">
        <v>1</v>
      </c>
      <c r="AJ272" t="b">
        <v>1</v>
      </c>
      <c r="AK272">
        <v>0</v>
      </c>
      <c r="AL272">
        <v>2306.1219999999998</v>
      </c>
      <c r="AM272" t="str">
        <v>manuscriptA.tex</v>
      </c>
      <c r="AN272" t="str">
        <v>elsarticle</v>
      </c>
      <c r="AO272" t="str">
        <v>[preprint,1p,times]</v>
      </c>
      <c r="AP272">
        <v>0</v>
      </c>
      <c r="AQ272">
        <v>0</v>
      </c>
      <c r="AR272">
        <v>0</v>
      </c>
      <c r="AS272" t="b">
        <v>0</v>
      </c>
      <c r="AT272" t="b">
        <v>0</v>
      </c>
      <c r="AU272">
        <v>0</v>
      </c>
      <c r="AV272">
        <v>2306.1219999999998</v>
      </c>
      <c r="AW272">
        <v>21</v>
      </c>
      <c r="AX272">
        <v>21</v>
      </c>
      <c r="AY272">
        <v>21</v>
      </c>
      <c r="AZ272">
        <v>0</v>
      </c>
      <c r="BA272">
        <v>0</v>
      </c>
    </row>
    <row r="273" spans="1:53" x14ac:dyDescent="0.2">
      <c r="A273" s="1">
        <v>2306.0848599999999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>
        <v>0</v>
      </c>
      <c r="AG273">
        <v>2306.0848599999999</v>
      </c>
      <c r="AH273" t="b">
        <v>1</v>
      </c>
      <c r="AI273" t="b">
        <v>0</v>
      </c>
      <c r="AJ273" t="b">
        <v>1</v>
      </c>
      <c r="AK273">
        <v>0</v>
      </c>
      <c r="AL273">
        <v>2306.0848599999999</v>
      </c>
      <c r="AM273" t="str">
        <v>article.tex</v>
      </c>
      <c r="AN273" t="str">
        <v>GonnellaLab-StyleArXiv</v>
      </c>
      <c r="AO273" t="str">
        <v>[times]</v>
      </c>
      <c r="AP273">
        <v>0</v>
      </c>
      <c r="AQ273">
        <v>12</v>
      </c>
      <c r="AR273">
        <v>12</v>
      </c>
      <c r="AS273" t="b">
        <v>0</v>
      </c>
      <c r="AT273" t="b">
        <v>0</v>
      </c>
      <c r="AU273">
        <v>0</v>
      </c>
      <c r="AV273">
        <v>2306.0848599999999</v>
      </c>
      <c r="AW273">
        <v>24</v>
      </c>
      <c r="AX273" t="str">
        <v/>
      </c>
      <c r="AY273">
        <v>22</v>
      </c>
      <c r="AZ273" t="str">
        <v/>
      </c>
      <c r="BA273" t="str">
        <v/>
      </c>
    </row>
    <row r="274" spans="1:53" x14ac:dyDescent="0.2">
      <c r="A274" s="1">
        <v>2306.0005900000001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>
        <v>0</v>
      </c>
      <c r="AG274">
        <v>2306.0005900000001</v>
      </c>
      <c r="AH274" t="b">
        <v>1</v>
      </c>
      <c r="AI274" t="b">
        <v>0</v>
      </c>
      <c r="AJ274" t="b">
        <v>1</v>
      </c>
      <c r="AK274">
        <v>0</v>
      </c>
      <c r="AL274">
        <v>2306.0005900000001</v>
      </c>
      <c r="AM274" t="str">
        <v>vandesande_geckos_iau377_arxiv.tex</v>
      </c>
      <c r="AN274" t="str">
        <v>iau</v>
      </c>
      <c r="AO274">
        <v>0</v>
      </c>
      <c r="AP274">
        <v>0</v>
      </c>
      <c r="AQ274">
        <v>12</v>
      </c>
      <c r="AR274">
        <v>12</v>
      </c>
      <c r="AS274" t="b">
        <v>0</v>
      </c>
      <c r="AT274" t="b">
        <v>0</v>
      </c>
      <c r="AU274">
        <v>0</v>
      </c>
      <c r="AV274">
        <v>2306.0005900000001</v>
      </c>
      <c r="AW274">
        <v>6</v>
      </c>
      <c r="AX274" t="str">
        <v/>
      </c>
      <c r="AY274">
        <v>6</v>
      </c>
      <c r="AZ274" t="str">
        <v/>
      </c>
      <c r="BA274" t="str">
        <v/>
      </c>
    </row>
    <row r="275" spans="1:53" x14ac:dyDescent="0.2">
      <c r="A275" s="1">
        <v>2306.0243399999999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>
        <v>0</v>
      </c>
      <c r="AG275">
        <v>2306.0243399999999</v>
      </c>
      <c r="AH275" t="b">
        <v>1</v>
      </c>
      <c r="AI275" t="b">
        <v>0</v>
      </c>
      <c r="AJ275" t="b">
        <v>1</v>
      </c>
      <c r="AK275">
        <v>0</v>
      </c>
      <c r="AL275">
        <v>2306.0243399999999</v>
      </c>
      <c r="AM275" t="str">
        <v>Final_version.tex</v>
      </c>
      <c r="AN275" t="str">
        <v>IEEEapm</v>
      </c>
      <c r="AO275" t="str">
        <v>[]</v>
      </c>
      <c r="AP275">
        <v>12</v>
      </c>
      <c r="AQ275">
        <v>12</v>
      </c>
      <c r="AR275">
        <v>12</v>
      </c>
      <c r="AS275" t="b">
        <v>0</v>
      </c>
      <c r="AT275" t="b">
        <v>0</v>
      </c>
      <c r="AU275">
        <v>0</v>
      </c>
      <c r="AV275">
        <v>2306.0243399999999</v>
      </c>
      <c r="AW275">
        <v>12</v>
      </c>
      <c r="AX275" t="str">
        <v/>
      </c>
      <c r="AY275">
        <v>12</v>
      </c>
      <c r="AZ275" t="str">
        <v/>
      </c>
      <c r="BA275" t="str">
        <v/>
      </c>
    </row>
    <row r="276" spans="1:53" x14ac:dyDescent="0.2">
      <c r="A276" s="1">
        <v>2306.0041500000002</v>
      </c>
      <c r="B276">
        <v>220</v>
      </c>
      <c r="C276">
        <v>23487</v>
      </c>
      <c r="D276">
        <v>0.99545203999999998</v>
      </c>
      <c r="E276">
        <v>0.99162733999999997</v>
      </c>
      <c r="F276">
        <v>0.10614249000000001</v>
      </c>
      <c r="G276">
        <v>20</v>
      </c>
      <c r="H276">
        <v>0.99923885000000001</v>
      </c>
      <c r="I276">
        <v>0</v>
      </c>
      <c r="J276">
        <v>0</v>
      </c>
      <c r="K276">
        <v>100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3687</v>
      </c>
      <c r="R276">
        <v>23260</v>
      </c>
      <c r="S276">
        <v>0.91713127999999999</v>
      </c>
      <c r="T276">
        <v>0.85969251999999996</v>
      </c>
      <c r="U276">
        <v>0.11484891999999999</v>
      </c>
      <c r="V276">
        <v>2438</v>
      </c>
      <c r="W276">
        <v>0.90722276999999996</v>
      </c>
      <c r="X276">
        <v>4</v>
      </c>
      <c r="Y276">
        <v>6</v>
      </c>
      <c r="Z276">
        <v>616</v>
      </c>
      <c r="AA276">
        <v>0</v>
      </c>
      <c r="AB276">
        <v>0</v>
      </c>
      <c r="AC276">
        <v>1</v>
      </c>
      <c r="AD276">
        <v>1</v>
      </c>
      <c r="AE276">
        <v>3</v>
      </c>
      <c r="AF276">
        <v>0</v>
      </c>
      <c r="AG276">
        <v>2306.0041500000002</v>
      </c>
      <c r="AH276" t="b">
        <v>1</v>
      </c>
      <c r="AI276" t="b">
        <v>1</v>
      </c>
      <c r="AJ276" t="b">
        <v>1</v>
      </c>
      <c r="AK276">
        <v>0</v>
      </c>
      <c r="AL276">
        <v>2306.0041500000002</v>
      </c>
      <c r="AM276" t="str">
        <v>root.tex</v>
      </c>
      <c r="AN276" t="str">
        <v>ieeecolor</v>
      </c>
      <c r="AO276" t="str">
        <v>[journal,twoside,web]</v>
      </c>
      <c r="AP276">
        <v>0</v>
      </c>
      <c r="AQ276">
        <v>0</v>
      </c>
      <c r="AR276">
        <v>0</v>
      </c>
      <c r="AS276" t="b">
        <v>0</v>
      </c>
      <c r="AT276" t="b">
        <v>0</v>
      </c>
      <c r="AU276">
        <v>0</v>
      </c>
      <c r="AV276">
        <v>2306.0041500000002</v>
      </c>
      <c r="AW276">
        <v>6</v>
      </c>
      <c r="AX276">
        <v>7</v>
      </c>
      <c r="AY276">
        <v>7</v>
      </c>
      <c r="AZ276">
        <v>1</v>
      </c>
      <c r="BA276">
        <v>0</v>
      </c>
    </row>
    <row r="277" spans="1:53" x14ac:dyDescent="0.2">
      <c r="A277" s="1">
        <v>2306.0007500000002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  <c r="AF277">
        <v>0</v>
      </c>
      <c r="AG277">
        <v>2306.0007500000002</v>
      </c>
      <c r="AH277" t="b">
        <v>1</v>
      </c>
      <c r="AI277" t="b">
        <v>0</v>
      </c>
      <c r="AJ277" t="b">
        <v>1</v>
      </c>
      <c r="AK277">
        <v>0</v>
      </c>
      <c r="AL277">
        <v>2306.0007500000002</v>
      </c>
      <c r="AM277" t="str">
        <v>main.tex</v>
      </c>
      <c r="AN277" t="str">
        <v>ieeeconf</v>
      </c>
      <c r="AO277" t="str">
        <v>[letterpaper, 10 pt, conference]</v>
      </c>
      <c r="AP277">
        <v>12</v>
      </c>
      <c r="AQ277">
        <v>12</v>
      </c>
      <c r="AR277">
        <v>12</v>
      </c>
      <c r="AS277" t="b">
        <v>0</v>
      </c>
      <c r="AT277" t="b">
        <v>0</v>
      </c>
      <c r="AU277">
        <v>0</v>
      </c>
      <c r="AV277">
        <v>2306.0007500000002</v>
      </c>
      <c r="AW277">
        <v>7</v>
      </c>
      <c r="AX277" t="str">
        <v/>
      </c>
      <c r="AY277">
        <v>7</v>
      </c>
      <c r="AZ277" t="str">
        <v/>
      </c>
      <c r="BA277" t="str">
        <v/>
      </c>
    </row>
    <row r="278" spans="1:53" x14ac:dyDescent="0.2">
      <c r="A278" s="1">
        <v>2306.0000100000002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586</v>
      </c>
      <c r="R278">
        <v>16057</v>
      </c>
      <c r="S278">
        <v>0.98011782000000003</v>
      </c>
      <c r="T278">
        <v>0.97461774999999995</v>
      </c>
      <c r="U278">
        <v>0.30450037000000002</v>
      </c>
      <c r="V278">
        <v>2</v>
      </c>
      <c r="W278">
        <v>0.99991337000000002</v>
      </c>
      <c r="X278">
        <v>24</v>
      </c>
      <c r="Y278">
        <v>0</v>
      </c>
      <c r="Z278">
        <v>126</v>
      </c>
      <c r="AA278">
        <v>0</v>
      </c>
      <c r="AB278">
        <v>0</v>
      </c>
      <c r="AC278">
        <v>0</v>
      </c>
      <c r="AD278">
        <v>0</v>
      </c>
      <c r="AE278">
        <v>-2</v>
      </c>
      <c r="AF278">
        <v>0</v>
      </c>
      <c r="AG278">
        <v>2306.0000100000002</v>
      </c>
      <c r="AH278" t="b">
        <v>1</v>
      </c>
      <c r="AI278" t="b">
        <v>1</v>
      </c>
      <c r="AJ278" t="b">
        <v>1</v>
      </c>
      <c r="AK278">
        <v>0</v>
      </c>
      <c r="AL278">
        <v>2306.0000100000002</v>
      </c>
      <c r="AM278" t="str">
        <v>conference_101719.tex</v>
      </c>
      <c r="AN278" t="str">
        <v>IEEEtran</v>
      </c>
      <c r="AO278" t="str">
        <v>[conference]</v>
      </c>
      <c r="AP278">
        <v>0</v>
      </c>
      <c r="AQ278">
        <v>0</v>
      </c>
      <c r="AR278">
        <v>0</v>
      </c>
      <c r="AS278" t="b">
        <v>0</v>
      </c>
      <c r="AT278" t="b">
        <v>0</v>
      </c>
      <c r="AU278">
        <v>0</v>
      </c>
      <c r="AV278">
        <v>2306.0000100000002</v>
      </c>
      <c r="AW278">
        <v>5</v>
      </c>
      <c r="AX278">
        <v>5</v>
      </c>
      <c r="AY278">
        <v>5</v>
      </c>
      <c r="AZ278">
        <v>0</v>
      </c>
      <c r="BA278">
        <v>0</v>
      </c>
    </row>
    <row r="279" spans="1:53" x14ac:dyDescent="0.2">
      <c r="A279" s="1">
        <v>2306.00027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>
        <v>0</v>
      </c>
      <c r="AG279">
        <v>2306.00027</v>
      </c>
      <c r="AH279" t="b">
        <v>1</v>
      </c>
      <c r="AI279" t="b">
        <v>0</v>
      </c>
      <c r="AJ279" t="b">
        <v>1</v>
      </c>
      <c r="AK279">
        <v>0</v>
      </c>
      <c r="AL279">
        <v>2306.00027</v>
      </c>
      <c r="AM279" t="str">
        <v>main.tex</v>
      </c>
      <c r="AN279" t="str">
        <v>IEEEtran</v>
      </c>
      <c r="AO279" t="str">
        <v>[10pt,conference]</v>
      </c>
      <c r="AP279">
        <v>0</v>
      </c>
      <c r="AQ279">
        <v>0</v>
      </c>
      <c r="AR279">
        <v>12</v>
      </c>
      <c r="AS279" t="b">
        <v>0</v>
      </c>
      <c r="AT279" t="b">
        <v>0</v>
      </c>
      <c r="AU279">
        <v>0</v>
      </c>
      <c r="AV279">
        <v>2306.00027</v>
      </c>
      <c r="AW279">
        <v>10</v>
      </c>
      <c r="AX279" t="str">
        <v/>
      </c>
      <c r="AY279">
        <v>11</v>
      </c>
      <c r="AZ279" t="str">
        <v/>
      </c>
      <c r="BA279" t="str">
        <v/>
      </c>
    </row>
    <row r="280" spans="1:53" x14ac:dyDescent="0.2">
      <c r="A280" s="1">
        <v>2306.0003099999999</v>
      </c>
      <c r="B280">
        <v>4296</v>
      </c>
      <c r="C280">
        <v>28992</v>
      </c>
      <c r="D280">
        <v>0.93973556000000003</v>
      </c>
      <c r="E280">
        <v>0.88697413999999997</v>
      </c>
      <c r="F280">
        <v>0.23723329000000001</v>
      </c>
      <c r="G280">
        <v>4202</v>
      </c>
      <c r="H280">
        <v>0.88944723999999997</v>
      </c>
      <c r="I280">
        <v>0</v>
      </c>
      <c r="J280">
        <v>0</v>
      </c>
      <c r="K280">
        <v>47</v>
      </c>
      <c r="L280">
        <v>0</v>
      </c>
      <c r="M280">
        <v>0</v>
      </c>
      <c r="N280">
        <v>0</v>
      </c>
      <c r="O280">
        <v>0</v>
      </c>
      <c r="P280">
        <v>-4168</v>
      </c>
      <c r="Q280">
        <v>5266</v>
      </c>
      <c r="R280">
        <v>33302</v>
      </c>
      <c r="S280">
        <v>0.91741766999999996</v>
      </c>
      <c r="T280">
        <v>0.86145386999999995</v>
      </c>
      <c r="U280">
        <v>0.12383909</v>
      </c>
      <c r="V280">
        <v>2027</v>
      </c>
      <c r="W280">
        <v>0.94667053000000001</v>
      </c>
      <c r="X280">
        <v>22</v>
      </c>
      <c r="Y280">
        <v>8</v>
      </c>
      <c r="Z280">
        <v>1464</v>
      </c>
      <c r="AA280">
        <v>0</v>
      </c>
      <c r="AB280">
        <v>0</v>
      </c>
      <c r="AC280">
        <v>1</v>
      </c>
      <c r="AD280">
        <v>1</v>
      </c>
      <c r="AE280">
        <v>-9</v>
      </c>
      <c r="AF280">
        <v>0</v>
      </c>
      <c r="AG280">
        <v>2306.0003099999999</v>
      </c>
      <c r="AH280" t="b">
        <v>1</v>
      </c>
      <c r="AI280" t="b">
        <v>1</v>
      </c>
      <c r="AJ280" t="b">
        <v>1</v>
      </c>
      <c r="AK280">
        <v>0</v>
      </c>
      <c r="AL280">
        <v>2306.0003099999999</v>
      </c>
      <c r="AM280" t="str">
        <v>main.tex</v>
      </c>
      <c r="AN280" t="str">
        <v>IEEEtran</v>
      </c>
      <c r="AO280" t="str">
        <v>[conference]</v>
      </c>
      <c r="AP280">
        <v>0</v>
      </c>
      <c r="AQ280">
        <v>0</v>
      </c>
      <c r="AR280">
        <v>0</v>
      </c>
      <c r="AS280" t="b">
        <v>0</v>
      </c>
      <c r="AT280" t="b">
        <v>0</v>
      </c>
      <c r="AU280">
        <v>0</v>
      </c>
      <c r="AV280">
        <v>2306.0003099999999</v>
      </c>
      <c r="AW280">
        <v>9</v>
      </c>
      <c r="AX280">
        <v>9</v>
      </c>
      <c r="AY280">
        <v>9</v>
      </c>
      <c r="AZ280">
        <v>0</v>
      </c>
      <c r="BA280">
        <v>0</v>
      </c>
    </row>
    <row r="281" spans="1:53" x14ac:dyDescent="0.2">
      <c r="A281" s="1">
        <v>2306.0004100000001</v>
      </c>
      <c r="B281">
        <v>1</v>
      </c>
      <c r="C281">
        <v>4096</v>
      </c>
      <c r="D281">
        <v>0.99998366000000005</v>
      </c>
      <c r="E281">
        <v>0.99996731999999999</v>
      </c>
      <c r="F281">
        <v>0.86612628999999997</v>
      </c>
      <c r="G281">
        <v>1</v>
      </c>
      <c r="H281">
        <v>0.99996731999999999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-1</v>
      </c>
      <c r="Q281">
        <v>2726</v>
      </c>
      <c r="R281">
        <v>24166</v>
      </c>
      <c r="S281">
        <v>0.94978512000000004</v>
      </c>
      <c r="T281">
        <v>0.91091794000000004</v>
      </c>
      <c r="U281">
        <v>0.21028725000000001</v>
      </c>
      <c r="V281">
        <v>858</v>
      </c>
      <c r="W281">
        <v>0.97196170000000004</v>
      </c>
      <c r="X281">
        <v>19</v>
      </c>
      <c r="Y281">
        <v>6</v>
      </c>
      <c r="Z281">
        <v>871</v>
      </c>
      <c r="AA281">
        <v>0</v>
      </c>
      <c r="AB281">
        <v>0</v>
      </c>
      <c r="AC281">
        <v>1</v>
      </c>
      <c r="AD281">
        <v>1</v>
      </c>
      <c r="AE281">
        <v>5</v>
      </c>
      <c r="AF281">
        <v>0</v>
      </c>
      <c r="AG281">
        <v>2306.0004100000001</v>
      </c>
      <c r="AH281" t="b">
        <v>1</v>
      </c>
      <c r="AI281" t="b">
        <v>1</v>
      </c>
      <c r="AJ281" t="b">
        <v>1</v>
      </c>
      <c r="AK281">
        <v>0</v>
      </c>
      <c r="AL281">
        <v>2306.0004100000001</v>
      </c>
      <c r="AM281" t="str">
        <v>conference_101719.tex</v>
      </c>
      <c r="AN281" t="str">
        <v>IEEEtran</v>
      </c>
      <c r="AO281" t="str">
        <v>[conference]</v>
      </c>
      <c r="AP281">
        <v>0</v>
      </c>
      <c r="AQ281">
        <v>0</v>
      </c>
      <c r="AR281">
        <v>0</v>
      </c>
      <c r="AS281" t="b">
        <v>0</v>
      </c>
      <c r="AT281" t="b">
        <v>0</v>
      </c>
      <c r="AU281">
        <v>0</v>
      </c>
      <c r="AV281">
        <v>2306.0004100000001</v>
      </c>
      <c r="AW281">
        <v>8</v>
      </c>
      <c r="AX281">
        <v>8</v>
      </c>
      <c r="AY281">
        <v>8</v>
      </c>
      <c r="AZ281">
        <v>0</v>
      </c>
      <c r="BA281">
        <v>0</v>
      </c>
    </row>
    <row r="282" spans="1:53" x14ac:dyDescent="0.2">
      <c r="A282" s="1">
        <v>2306.0014700000002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>
        <v>0</v>
      </c>
      <c r="AG282">
        <v>2306.0014700000002</v>
      </c>
      <c r="AH282" t="b">
        <v>1</v>
      </c>
      <c r="AI282" t="b">
        <v>0</v>
      </c>
      <c r="AJ282" t="b">
        <v>1</v>
      </c>
      <c r="AK282">
        <v>0</v>
      </c>
      <c r="AL282">
        <v>2306.0014700000002</v>
      </c>
      <c r="AM282" t="str">
        <v>main.tex</v>
      </c>
      <c r="AN282" t="str">
        <v>IEEEtran</v>
      </c>
      <c r="AO282" t="str">
        <v>[journal]</v>
      </c>
      <c r="AP282">
        <v>12</v>
      </c>
      <c r="AQ282">
        <v>12</v>
      </c>
      <c r="AR282">
        <v>12</v>
      </c>
      <c r="AS282" t="b">
        <v>0</v>
      </c>
      <c r="AT282" t="b">
        <v>0</v>
      </c>
      <c r="AU282">
        <v>0</v>
      </c>
      <c r="AV282">
        <v>2306.0014700000002</v>
      </c>
      <c r="AW282">
        <v>13</v>
      </c>
      <c r="AX282" t="str">
        <v/>
      </c>
      <c r="AY282">
        <v>13</v>
      </c>
      <c r="AZ282" t="str">
        <v/>
      </c>
      <c r="BA282" t="str">
        <v/>
      </c>
    </row>
    <row r="283" spans="1:53" x14ac:dyDescent="0.2">
      <c r="A283" s="1">
        <v>2306.0014900000001</v>
      </c>
      <c r="B283">
        <v>496</v>
      </c>
      <c r="C283">
        <v>1982</v>
      </c>
      <c r="D283">
        <v>0.99472183000000003</v>
      </c>
      <c r="E283">
        <v>0.98944365999999995</v>
      </c>
      <c r="F283">
        <v>0.95781722000000002</v>
      </c>
      <c r="G283">
        <v>0</v>
      </c>
      <c r="H283">
        <v>1</v>
      </c>
      <c r="I283">
        <v>0</v>
      </c>
      <c r="J283">
        <v>0</v>
      </c>
      <c r="K283">
        <v>248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4590</v>
      </c>
      <c r="R283">
        <v>35906</v>
      </c>
      <c r="S283">
        <v>0.95049379000000001</v>
      </c>
      <c r="T283">
        <v>0.90231132999999997</v>
      </c>
      <c r="U283">
        <v>0.23581492000000001</v>
      </c>
      <c r="V283">
        <v>8</v>
      </c>
      <c r="W283">
        <v>0.99982974000000002</v>
      </c>
      <c r="X283">
        <v>20</v>
      </c>
      <c r="Y283">
        <v>0</v>
      </c>
      <c r="Z283">
        <v>2262</v>
      </c>
      <c r="AA283">
        <v>0</v>
      </c>
      <c r="AB283">
        <v>0</v>
      </c>
      <c r="AC283">
        <v>0</v>
      </c>
      <c r="AD283">
        <v>0</v>
      </c>
      <c r="AE283">
        <v>-4</v>
      </c>
      <c r="AF283">
        <v>0</v>
      </c>
      <c r="AG283">
        <v>2306.0014900000001</v>
      </c>
      <c r="AH283" t="b">
        <v>1</v>
      </c>
      <c r="AI283" t="b">
        <v>1</v>
      </c>
      <c r="AJ283" t="b">
        <v>1</v>
      </c>
      <c r="AK283">
        <v>0</v>
      </c>
      <c r="AL283">
        <v>2306.0014900000001</v>
      </c>
      <c r="AM283" t="str">
        <v>online_Sq_cumulativeV9-arxiv.tex</v>
      </c>
      <c r="AN283" t="str">
        <v>IEEEtran</v>
      </c>
      <c r="AO283" t="str">
        <v>[12pt,draftcls,onecolumn]</v>
      </c>
      <c r="AP283">
        <v>12</v>
      </c>
      <c r="AQ283">
        <v>12</v>
      </c>
      <c r="AR283">
        <v>12</v>
      </c>
      <c r="AS283" t="b">
        <v>0</v>
      </c>
      <c r="AT283" t="b">
        <v>0</v>
      </c>
      <c r="AU283">
        <v>0</v>
      </c>
      <c r="AV283">
        <v>2306.0014900000001</v>
      </c>
      <c r="AW283">
        <v>33</v>
      </c>
      <c r="AX283">
        <v>34</v>
      </c>
      <c r="AY283">
        <v>34</v>
      </c>
      <c r="AZ283">
        <v>1</v>
      </c>
      <c r="BA283">
        <v>0</v>
      </c>
    </row>
    <row r="284" spans="1:53" x14ac:dyDescent="0.2">
      <c r="A284" s="1">
        <v>2306.0018700000001</v>
      </c>
      <c r="B284">
        <v>5</v>
      </c>
      <c r="C284">
        <v>5</v>
      </c>
      <c r="D284">
        <v>0.99986958999999997</v>
      </c>
      <c r="E284">
        <v>0.99986958999999997</v>
      </c>
      <c r="F284">
        <v>0.99986958999999997</v>
      </c>
      <c r="G284">
        <v>5</v>
      </c>
      <c r="H284">
        <v>0.99986958999999997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5802</v>
      </c>
      <c r="R284">
        <v>32852</v>
      </c>
      <c r="S284">
        <v>0.92014028999999997</v>
      </c>
      <c r="T284">
        <v>0.84873292</v>
      </c>
      <c r="U284">
        <v>0.14349776</v>
      </c>
      <c r="V284">
        <v>1418</v>
      </c>
      <c r="W284">
        <v>0.96303055999999998</v>
      </c>
      <c r="X284">
        <v>22</v>
      </c>
      <c r="Y284">
        <v>4</v>
      </c>
      <c r="Z284">
        <v>2137</v>
      </c>
      <c r="AA284">
        <v>0</v>
      </c>
      <c r="AB284">
        <v>0</v>
      </c>
      <c r="AC284">
        <v>1</v>
      </c>
      <c r="AD284">
        <v>1</v>
      </c>
      <c r="AE284">
        <v>15</v>
      </c>
      <c r="AF284">
        <v>0</v>
      </c>
      <c r="AG284">
        <v>2306.0018700000001</v>
      </c>
      <c r="AH284" t="b">
        <v>1</v>
      </c>
      <c r="AI284" t="b">
        <v>1</v>
      </c>
      <c r="AJ284" t="b">
        <v>1</v>
      </c>
      <c r="AK284">
        <v>0</v>
      </c>
      <c r="AL284">
        <v>2306.0018700000001</v>
      </c>
      <c r="AM284" t="str">
        <v>main.tex</v>
      </c>
      <c r="AN284" t="str">
        <v>IEEEtran</v>
      </c>
      <c r="AO284" t="str">
        <v>[10pt, conference, anonymous]</v>
      </c>
      <c r="AP284">
        <v>0</v>
      </c>
      <c r="AQ284">
        <v>0</v>
      </c>
      <c r="AR284">
        <v>0</v>
      </c>
      <c r="AS284" t="b">
        <v>0</v>
      </c>
      <c r="AT284" t="b">
        <v>0</v>
      </c>
      <c r="AU284">
        <v>0</v>
      </c>
      <c r="AV284">
        <v>2306.0018700000001</v>
      </c>
      <c r="AW284">
        <v>8</v>
      </c>
      <c r="AX284">
        <v>9</v>
      </c>
      <c r="AY284">
        <v>9</v>
      </c>
      <c r="AZ284">
        <v>1</v>
      </c>
      <c r="BA284">
        <v>0</v>
      </c>
    </row>
    <row r="285" spans="1:53" x14ac:dyDescent="0.2">
      <c r="A285" s="1">
        <v>2306.00234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565</v>
      </c>
      <c r="R285">
        <v>23273</v>
      </c>
      <c r="S285">
        <v>0.98925688000000001</v>
      </c>
      <c r="T285">
        <v>0.98067053999999998</v>
      </c>
      <c r="U285">
        <v>0.20379747000000001</v>
      </c>
      <c r="V285">
        <v>148</v>
      </c>
      <c r="W285">
        <v>0.99493670999999995</v>
      </c>
      <c r="X285">
        <v>17</v>
      </c>
      <c r="Y285">
        <v>0</v>
      </c>
      <c r="Z285">
        <v>183</v>
      </c>
      <c r="AA285">
        <v>0</v>
      </c>
      <c r="AB285">
        <v>0</v>
      </c>
      <c r="AC285">
        <v>1</v>
      </c>
      <c r="AD285">
        <v>1</v>
      </c>
      <c r="AE285">
        <v>4</v>
      </c>
      <c r="AF285">
        <v>0</v>
      </c>
      <c r="AG285">
        <v>2306.00234</v>
      </c>
      <c r="AH285" t="b">
        <v>1</v>
      </c>
      <c r="AI285" t="b">
        <v>1</v>
      </c>
      <c r="AJ285" t="b">
        <v>1</v>
      </c>
      <c r="AK285">
        <v>0</v>
      </c>
      <c r="AL285">
        <v>2306.00234</v>
      </c>
      <c r="AM285" t="str">
        <v>main.tex</v>
      </c>
      <c r="AN285" t="str">
        <v>IEEEtran</v>
      </c>
      <c r="AO285" t="str">
        <v>[letterpaper,10pt,conference]</v>
      </c>
      <c r="AP285">
        <v>0</v>
      </c>
      <c r="AQ285">
        <v>0</v>
      </c>
      <c r="AR285">
        <v>0</v>
      </c>
      <c r="AS285" t="b">
        <v>0</v>
      </c>
      <c r="AT285" t="b">
        <v>0</v>
      </c>
      <c r="AU285">
        <v>0</v>
      </c>
      <c r="AV285">
        <v>2306.00234</v>
      </c>
      <c r="AW285">
        <v>7</v>
      </c>
      <c r="AX285">
        <v>8</v>
      </c>
      <c r="AY285">
        <v>8</v>
      </c>
      <c r="AZ285">
        <v>1</v>
      </c>
      <c r="BA285">
        <v>0</v>
      </c>
    </row>
    <row r="286" spans="1:53" x14ac:dyDescent="0.2">
      <c r="A286" s="1">
        <v>2306.0024400000002</v>
      </c>
      <c r="B286">
        <v>16</v>
      </c>
      <c r="C286">
        <v>16</v>
      </c>
      <c r="D286">
        <v>0.99935240999999997</v>
      </c>
      <c r="E286">
        <v>0.99935240999999997</v>
      </c>
      <c r="F286">
        <v>0.99935240999999997</v>
      </c>
      <c r="G286">
        <v>16</v>
      </c>
      <c r="H286">
        <v>0.99935240999999997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1754</v>
      </c>
      <c r="R286">
        <v>23141</v>
      </c>
      <c r="S286">
        <v>0.96211753</v>
      </c>
      <c r="T286">
        <v>0.92901372000000004</v>
      </c>
      <c r="U286">
        <v>6.345866E-2</v>
      </c>
      <c r="V286">
        <v>335</v>
      </c>
      <c r="W286">
        <v>0.98644219</v>
      </c>
      <c r="X286">
        <v>14</v>
      </c>
      <c r="Y286">
        <v>1</v>
      </c>
      <c r="Z286">
        <v>677</v>
      </c>
      <c r="AA286">
        <v>0</v>
      </c>
      <c r="AB286">
        <v>0</v>
      </c>
      <c r="AC286">
        <v>1</v>
      </c>
      <c r="AD286">
        <v>1</v>
      </c>
      <c r="AE286">
        <v>2</v>
      </c>
      <c r="AF286">
        <v>0</v>
      </c>
      <c r="AG286">
        <v>2306.0024400000002</v>
      </c>
      <c r="AH286" t="b">
        <v>1</v>
      </c>
      <c r="AI286" t="b">
        <v>1</v>
      </c>
      <c r="AJ286" t="b">
        <v>1</v>
      </c>
      <c r="AK286">
        <v>0</v>
      </c>
      <c r="AL286">
        <v>2306.0024400000002</v>
      </c>
      <c r="AM286" t="str">
        <v>preprint.tex</v>
      </c>
      <c r="AN286" t="str">
        <v>IEEEtran</v>
      </c>
      <c r="AO286" t="str">
        <v>[journal,12pt,onecolumn,draftclsnofoot]</v>
      </c>
      <c r="AP286">
        <v>0</v>
      </c>
      <c r="AQ286">
        <v>0</v>
      </c>
      <c r="AR286">
        <v>0</v>
      </c>
      <c r="AS286" t="b">
        <v>0</v>
      </c>
      <c r="AT286" t="b">
        <v>1</v>
      </c>
      <c r="AU286">
        <v>0</v>
      </c>
      <c r="AV286">
        <v>2306.0024400000002</v>
      </c>
      <c r="AW286">
        <v>12</v>
      </c>
      <c r="AX286">
        <v>13</v>
      </c>
      <c r="AY286">
        <v>13</v>
      </c>
      <c r="AZ286">
        <v>1</v>
      </c>
      <c r="BA286">
        <v>0</v>
      </c>
    </row>
    <row r="287" spans="1:53" x14ac:dyDescent="0.2">
      <c r="A287" s="1">
        <v>2306.0027500000001</v>
      </c>
      <c r="B287">
        <v>225</v>
      </c>
      <c r="C287">
        <v>15193</v>
      </c>
      <c r="D287">
        <v>0.99839911000000003</v>
      </c>
      <c r="E287">
        <v>0.99679825</v>
      </c>
      <c r="F287">
        <v>0.78380340000000004</v>
      </c>
      <c r="G287">
        <v>1</v>
      </c>
      <c r="H287">
        <v>0.99998577</v>
      </c>
      <c r="I287">
        <v>0</v>
      </c>
      <c r="J287">
        <v>0</v>
      </c>
      <c r="K287">
        <v>112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11455</v>
      </c>
      <c r="R287">
        <v>64550</v>
      </c>
      <c r="S287">
        <v>0.91065355999999997</v>
      </c>
      <c r="T287">
        <v>0.83701143</v>
      </c>
      <c r="U287">
        <v>8.154409E-2</v>
      </c>
      <c r="V287">
        <v>4424</v>
      </c>
      <c r="W287">
        <v>0.93705269000000002</v>
      </c>
      <c r="X287">
        <v>20</v>
      </c>
      <c r="Y287">
        <v>9</v>
      </c>
      <c r="Z287">
        <v>3413</v>
      </c>
      <c r="AA287">
        <v>0</v>
      </c>
      <c r="AB287">
        <v>0</v>
      </c>
      <c r="AC287">
        <v>1</v>
      </c>
      <c r="AD287">
        <v>1</v>
      </c>
      <c r="AE287">
        <v>8</v>
      </c>
      <c r="AF287">
        <v>0</v>
      </c>
      <c r="AG287">
        <v>2306.0027500000001</v>
      </c>
      <c r="AH287" t="b">
        <v>1</v>
      </c>
      <c r="AI287" t="b">
        <v>1</v>
      </c>
      <c r="AJ287" t="b">
        <v>1</v>
      </c>
      <c r="AK287">
        <v>0</v>
      </c>
      <c r="AL287">
        <v>2306.0027500000001</v>
      </c>
      <c r="AM287" t="str">
        <v>Main.tex</v>
      </c>
      <c r="AN287" t="str">
        <v>IEEEtran</v>
      </c>
      <c r="AO287" t="str">
        <v>[lettersize,journal]</v>
      </c>
      <c r="AP287">
        <v>12</v>
      </c>
      <c r="AQ287">
        <v>12</v>
      </c>
      <c r="AR287">
        <v>12</v>
      </c>
      <c r="AS287" t="b">
        <v>0</v>
      </c>
      <c r="AT287" t="b">
        <v>0</v>
      </c>
      <c r="AU287">
        <v>0</v>
      </c>
      <c r="AV287">
        <v>2306.0027500000001</v>
      </c>
      <c r="AW287">
        <v>16</v>
      </c>
      <c r="AX287">
        <v>16</v>
      </c>
      <c r="AY287">
        <v>16</v>
      </c>
      <c r="AZ287">
        <v>0</v>
      </c>
      <c r="BA287">
        <v>0</v>
      </c>
    </row>
    <row r="288" spans="1:53" x14ac:dyDescent="0.2">
      <c r="A288" s="1">
        <v>2306.00279</v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>
        <v>0</v>
      </c>
      <c r="AG288">
        <v>2306.00279</v>
      </c>
      <c r="AH288" t="b">
        <v>1</v>
      </c>
      <c r="AI288" t="b">
        <v>0</v>
      </c>
      <c r="AJ288" t="b">
        <v>1</v>
      </c>
      <c r="AK288">
        <v>0</v>
      </c>
      <c r="AL288">
        <v>2306.00279</v>
      </c>
      <c r="AM288" t="str">
        <v>final_submission1.tex</v>
      </c>
      <c r="AN288" t="str">
        <v>IEEEtran</v>
      </c>
      <c r="AO288" t="str">
        <v>[letterpaper,journal,final,twocolumn]</v>
      </c>
      <c r="AP288">
        <v>12</v>
      </c>
      <c r="AQ288">
        <v>12</v>
      </c>
      <c r="AR288">
        <v>12</v>
      </c>
      <c r="AS288" t="b">
        <v>0</v>
      </c>
      <c r="AT288" t="b">
        <v>0</v>
      </c>
      <c r="AU288">
        <v>0</v>
      </c>
      <c r="AV288">
        <v>2306.00279</v>
      </c>
      <c r="AW288">
        <v>11</v>
      </c>
      <c r="AX288" t="str">
        <v/>
      </c>
      <c r="AY288">
        <v>12</v>
      </c>
      <c r="AZ288" t="str">
        <v/>
      </c>
      <c r="BA288" t="str">
        <v/>
      </c>
    </row>
    <row r="289" spans="1:53" x14ac:dyDescent="0.2">
      <c r="A289" s="1">
        <v>2306.0028600000001</v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>
        <v>0</v>
      </c>
      <c r="AG289">
        <v>2306.0028600000001</v>
      </c>
      <c r="AH289" t="b">
        <v>1</v>
      </c>
      <c r="AI289" t="b">
        <v>0</v>
      </c>
      <c r="AJ289" t="b">
        <v>1</v>
      </c>
      <c r="AK289">
        <v>0</v>
      </c>
      <c r="AL289">
        <v>2306.0028600000001</v>
      </c>
      <c r="AM289" t="str">
        <v>main.tex</v>
      </c>
      <c r="AN289" t="str">
        <v>IEEEtran</v>
      </c>
      <c r="AO289" t="str">
        <v>[letterpaper, 10 pt, journal, twoside]</v>
      </c>
      <c r="AP289">
        <v>0</v>
      </c>
      <c r="AQ289">
        <v>0</v>
      </c>
      <c r="AR289">
        <v>12</v>
      </c>
      <c r="AS289" t="b">
        <v>0</v>
      </c>
      <c r="AT289" t="b">
        <v>0</v>
      </c>
      <c r="AU289">
        <v>0</v>
      </c>
      <c r="AV289">
        <v>2306.0028600000001</v>
      </c>
      <c r="AW289">
        <v>19</v>
      </c>
      <c r="AX289" t="str">
        <v/>
      </c>
      <c r="AY289">
        <v>20</v>
      </c>
      <c r="AZ289" t="str">
        <v/>
      </c>
      <c r="BA289" t="str">
        <v/>
      </c>
    </row>
    <row r="290" spans="1:53" x14ac:dyDescent="0.2">
      <c r="A290" s="1">
        <v>2306.0034300000002</v>
      </c>
      <c r="B290">
        <v>13</v>
      </c>
      <c r="C290">
        <v>13</v>
      </c>
      <c r="D290">
        <v>0.99949984999999997</v>
      </c>
      <c r="E290">
        <v>0.99949984999999997</v>
      </c>
      <c r="F290">
        <v>0.99949984999999997</v>
      </c>
      <c r="G290">
        <v>13</v>
      </c>
      <c r="H290">
        <v>0.99949984999999997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13</v>
      </c>
      <c r="R290">
        <v>13128</v>
      </c>
      <c r="S290">
        <v>0.99963451000000003</v>
      </c>
      <c r="T290">
        <v>0.99949986999999996</v>
      </c>
      <c r="U290">
        <v>0.49494094999999999</v>
      </c>
      <c r="V290">
        <v>11</v>
      </c>
      <c r="W290">
        <v>0.99957680999999998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2306.0034300000002</v>
      </c>
      <c r="AH290" t="b">
        <v>1</v>
      </c>
      <c r="AI290" t="b">
        <v>1</v>
      </c>
      <c r="AJ290" t="b">
        <v>1</v>
      </c>
      <c r="AK290">
        <v>0</v>
      </c>
      <c r="AL290">
        <v>2306.0034300000002</v>
      </c>
      <c r="AM290">
        <v>2306.0034300000002</v>
      </c>
      <c r="AN290" t="str">
        <v>IEEEtran</v>
      </c>
      <c r="AO290" t="str">
        <v>[lettersize,journal]</v>
      </c>
      <c r="AP290">
        <v>0</v>
      </c>
      <c r="AQ290">
        <v>0</v>
      </c>
      <c r="AR290">
        <v>0</v>
      </c>
      <c r="AS290" t="b">
        <v>0</v>
      </c>
      <c r="AT290" t="b">
        <v>0</v>
      </c>
      <c r="AU290">
        <v>0</v>
      </c>
      <c r="AV290">
        <v>2306.0034300000002</v>
      </c>
      <c r="AW290">
        <v>10</v>
      </c>
      <c r="AX290">
        <v>10</v>
      </c>
      <c r="AY290">
        <v>10</v>
      </c>
      <c r="AZ290">
        <v>0</v>
      </c>
      <c r="BA290">
        <v>0</v>
      </c>
    </row>
    <row r="291" spans="1:53" x14ac:dyDescent="0.2">
      <c r="A291" s="1">
        <v>2306.0037200000002</v>
      </c>
      <c r="B291">
        <v>46</v>
      </c>
      <c r="C291">
        <v>46</v>
      </c>
      <c r="D291">
        <v>0.99925430000000004</v>
      </c>
      <c r="E291">
        <v>0.99925430000000004</v>
      </c>
      <c r="F291">
        <v>0.99925430000000004</v>
      </c>
      <c r="G291">
        <v>46</v>
      </c>
      <c r="H291">
        <v>0.99925430000000004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6680</v>
      </c>
      <c r="R291">
        <v>47639</v>
      </c>
      <c r="S291">
        <v>0.94306650000000003</v>
      </c>
      <c r="T291">
        <v>0.89171138000000005</v>
      </c>
      <c r="U291">
        <v>0.22773032000000001</v>
      </c>
      <c r="V291">
        <v>774</v>
      </c>
      <c r="W291">
        <v>0.98745278999999997</v>
      </c>
      <c r="X291">
        <v>18</v>
      </c>
      <c r="Y291">
        <v>0</v>
      </c>
      <c r="Z291">
        <v>2915</v>
      </c>
      <c r="AA291">
        <v>0</v>
      </c>
      <c r="AB291">
        <v>0</v>
      </c>
      <c r="AC291">
        <v>1</v>
      </c>
      <c r="AD291">
        <v>1</v>
      </c>
      <c r="AE291">
        <v>-2</v>
      </c>
      <c r="AF291">
        <v>0</v>
      </c>
      <c r="AG291">
        <v>2306.0037200000002</v>
      </c>
      <c r="AH291" t="b">
        <v>1</v>
      </c>
      <c r="AI291" t="b">
        <v>1</v>
      </c>
      <c r="AJ291" t="b">
        <v>1</v>
      </c>
      <c r="AK291">
        <v>0</v>
      </c>
      <c r="AL291">
        <v>2306.0037200000002</v>
      </c>
      <c r="AM291" t="str">
        <v>main.tex</v>
      </c>
      <c r="AN291" t="str">
        <v>IEEEtran</v>
      </c>
      <c r="AO291" t="str">
        <v>[journal]</v>
      </c>
      <c r="AP291">
        <v>0</v>
      </c>
      <c r="AQ291">
        <v>0</v>
      </c>
      <c r="AR291">
        <v>0</v>
      </c>
      <c r="AS291" t="b">
        <v>0</v>
      </c>
      <c r="AT291" t="b">
        <v>0</v>
      </c>
      <c r="AU291">
        <v>0</v>
      </c>
      <c r="AV291">
        <v>2306.0037200000002</v>
      </c>
      <c r="AW291">
        <v>13</v>
      </c>
      <c r="AX291">
        <v>14</v>
      </c>
      <c r="AY291">
        <v>14</v>
      </c>
      <c r="AZ291">
        <v>1</v>
      </c>
      <c r="BA291">
        <v>0</v>
      </c>
    </row>
    <row r="292" spans="1:53" x14ac:dyDescent="0.2">
      <c r="A292" s="1">
        <v>2306.0040800000002</v>
      </c>
      <c r="B292">
        <v>6</v>
      </c>
      <c r="C292">
        <v>20360</v>
      </c>
      <c r="D292">
        <v>0.99979224</v>
      </c>
      <c r="E292">
        <v>0.99977335000000001</v>
      </c>
      <c r="F292">
        <v>0.23091452000000001</v>
      </c>
      <c r="G292">
        <v>6</v>
      </c>
      <c r="H292">
        <v>0.99977335000000001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-1</v>
      </c>
      <c r="Q292">
        <v>2104</v>
      </c>
      <c r="R292">
        <v>21334</v>
      </c>
      <c r="S292">
        <v>0.95381826000000003</v>
      </c>
      <c r="T292">
        <v>0.92052279999999997</v>
      </c>
      <c r="U292">
        <v>0.19412230999999999</v>
      </c>
      <c r="V292">
        <v>745</v>
      </c>
      <c r="W292">
        <v>0.97185812000000005</v>
      </c>
      <c r="X292">
        <v>20</v>
      </c>
      <c r="Y292">
        <v>1</v>
      </c>
      <c r="Z292">
        <v>622</v>
      </c>
      <c r="AA292">
        <v>0</v>
      </c>
      <c r="AB292">
        <v>0</v>
      </c>
      <c r="AC292">
        <v>1</v>
      </c>
      <c r="AD292">
        <v>1</v>
      </c>
      <c r="AE292">
        <v>-3</v>
      </c>
      <c r="AF292">
        <v>0</v>
      </c>
      <c r="AG292">
        <v>2306.0040800000002</v>
      </c>
      <c r="AH292" t="b">
        <v>1</v>
      </c>
      <c r="AI292" t="b">
        <v>1</v>
      </c>
      <c r="AJ292" t="b">
        <v>1</v>
      </c>
      <c r="AK292">
        <v>0</v>
      </c>
      <c r="AL292">
        <v>2306.0040800000002</v>
      </c>
      <c r="AM292" t="str">
        <v>Pursuing_Equilibrium_of_Medical_Resources_via_Data_Empowerment_in_Parallel_Healthcare_System.tex</v>
      </c>
      <c r="AN292" t="str">
        <v>IEEEtran</v>
      </c>
      <c r="AO292" t="str">
        <v>[conference]</v>
      </c>
      <c r="AP292">
        <v>12</v>
      </c>
      <c r="AQ292">
        <v>12</v>
      </c>
      <c r="AR292">
        <v>12</v>
      </c>
      <c r="AS292" t="b">
        <v>0</v>
      </c>
      <c r="AT292" t="b">
        <v>0</v>
      </c>
      <c r="AU292">
        <v>0</v>
      </c>
      <c r="AV292">
        <v>2306.0040800000002</v>
      </c>
      <c r="AW292">
        <v>6</v>
      </c>
      <c r="AX292">
        <v>7</v>
      </c>
      <c r="AY292">
        <v>7</v>
      </c>
      <c r="AZ292">
        <v>1</v>
      </c>
      <c r="BA292">
        <v>0</v>
      </c>
    </row>
    <row r="293" spans="1:53" x14ac:dyDescent="0.2">
      <c r="A293" s="1">
        <v>2306.0044200000002</v>
      </c>
      <c r="B293">
        <v>1381</v>
      </c>
      <c r="C293">
        <v>3908</v>
      </c>
      <c r="D293">
        <v>0.97997250999999996</v>
      </c>
      <c r="E293">
        <v>0.96126336000000001</v>
      </c>
      <c r="F293">
        <v>0.89038176000000002</v>
      </c>
      <c r="G293">
        <v>197</v>
      </c>
      <c r="H293">
        <v>0.99447421000000003</v>
      </c>
      <c r="I293">
        <v>0</v>
      </c>
      <c r="J293">
        <v>0</v>
      </c>
      <c r="K293">
        <v>592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6454</v>
      </c>
      <c r="R293">
        <v>28579</v>
      </c>
      <c r="S293">
        <v>0.90671678</v>
      </c>
      <c r="T293">
        <v>0.81896720999999995</v>
      </c>
      <c r="U293">
        <v>0.19836751</v>
      </c>
      <c r="V293">
        <v>823</v>
      </c>
      <c r="W293">
        <v>0.97691508999999999</v>
      </c>
      <c r="X293">
        <v>21</v>
      </c>
      <c r="Y293">
        <v>1</v>
      </c>
      <c r="Z293">
        <v>2763</v>
      </c>
      <c r="AA293">
        <v>0</v>
      </c>
      <c r="AB293">
        <v>0</v>
      </c>
      <c r="AC293">
        <v>0</v>
      </c>
      <c r="AD293">
        <v>0</v>
      </c>
      <c r="AE293">
        <v>-3</v>
      </c>
      <c r="AF293">
        <v>0</v>
      </c>
      <c r="AG293">
        <v>2306.0044200000002</v>
      </c>
      <c r="AH293" t="b">
        <v>1</v>
      </c>
      <c r="AI293" t="b">
        <v>1</v>
      </c>
      <c r="AJ293" t="b">
        <v>1</v>
      </c>
      <c r="AK293">
        <v>0</v>
      </c>
      <c r="AL293">
        <v>2306.0044200000002</v>
      </c>
      <c r="AM293" t="str">
        <v>fastBlockSBL_V8.tex</v>
      </c>
      <c r="AN293" t="str">
        <v>IEEEtran</v>
      </c>
      <c r="AO293" t="str">
        <v>[a4paper,journal]</v>
      </c>
      <c r="AP293">
        <v>12</v>
      </c>
      <c r="AQ293">
        <v>12</v>
      </c>
      <c r="AR293">
        <v>12</v>
      </c>
      <c r="AS293" t="b">
        <v>0</v>
      </c>
      <c r="AT293" t="b">
        <v>0</v>
      </c>
      <c r="AU293">
        <v>0</v>
      </c>
      <c r="AV293">
        <v>2306.0044200000002</v>
      </c>
      <c r="AW293">
        <v>9</v>
      </c>
      <c r="AX293">
        <v>10</v>
      </c>
      <c r="AY293">
        <v>10</v>
      </c>
      <c r="AZ293">
        <v>1</v>
      </c>
      <c r="BA293">
        <v>0</v>
      </c>
    </row>
    <row r="294" spans="1:53" x14ac:dyDescent="0.2">
      <c r="A294" s="1">
        <v>2306.0046600000001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>
        <v>0</v>
      </c>
      <c r="AG294">
        <v>2306.0046600000001</v>
      </c>
      <c r="AH294" t="b">
        <v>1</v>
      </c>
      <c r="AI294" t="b">
        <v>0</v>
      </c>
      <c r="AJ294" t="b">
        <v>1</v>
      </c>
      <c r="AK294">
        <v>0</v>
      </c>
      <c r="AL294">
        <v>2306.0046600000001</v>
      </c>
      <c r="AM294" t="str">
        <v>Conference.tex</v>
      </c>
      <c r="AN294" t="str">
        <v>IEEEtran</v>
      </c>
      <c r="AO294" t="str">
        <v>[conference]</v>
      </c>
      <c r="AP294">
        <v>12</v>
      </c>
      <c r="AQ294">
        <v>12</v>
      </c>
      <c r="AR294">
        <v>12</v>
      </c>
      <c r="AS294" t="b">
        <v>0</v>
      </c>
      <c r="AT294" t="b">
        <v>0</v>
      </c>
      <c r="AU294">
        <v>0</v>
      </c>
      <c r="AV294">
        <v>2306.0046600000001</v>
      </c>
      <c r="AW294">
        <v>6</v>
      </c>
      <c r="AX294" t="str">
        <v/>
      </c>
      <c r="AY294">
        <v>6</v>
      </c>
      <c r="AZ294" t="str">
        <v/>
      </c>
      <c r="BA294" t="str">
        <v/>
      </c>
    </row>
    <row r="295" spans="1:53" x14ac:dyDescent="0.2">
      <c r="A295" s="1">
        <v>2306.0056300000001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2306.0056300000001</v>
      </c>
      <c r="AH295" t="b">
        <v>1</v>
      </c>
      <c r="AI295" t="b">
        <v>1</v>
      </c>
      <c r="AJ295" t="b">
        <v>1</v>
      </c>
      <c r="AK295">
        <v>0</v>
      </c>
      <c r="AL295">
        <v>2306.0056300000001</v>
      </c>
      <c r="AM295" t="str">
        <v>manuscript_arXiv.tex</v>
      </c>
      <c r="AN295" t="str">
        <v>IEEEtran</v>
      </c>
      <c r="AO295" t="str">
        <v>[journal,twoside]</v>
      </c>
      <c r="AP295">
        <v>12</v>
      </c>
      <c r="AQ295">
        <v>12</v>
      </c>
      <c r="AR295">
        <v>12</v>
      </c>
      <c r="AS295" t="b">
        <v>0</v>
      </c>
      <c r="AT295" t="b">
        <v>0</v>
      </c>
      <c r="AU295">
        <v>0</v>
      </c>
      <c r="AV295">
        <v>2306.0056300000001</v>
      </c>
      <c r="AW295">
        <v>8</v>
      </c>
      <c r="AX295">
        <v>8</v>
      </c>
      <c r="AY295">
        <v>8</v>
      </c>
      <c r="AZ295">
        <v>0</v>
      </c>
      <c r="BA295">
        <v>0</v>
      </c>
    </row>
    <row r="296" spans="1:53" x14ac:dyDescent="0.2">
      <c r="A296" s="1">
        <v>2306.00675</v>
      </c>
      <c r="B296">
        <v>46</v>
      </c>
      <c r="C296">
        <v>23245</v>
      </c>
      <c r="D296">
        <v>0.99929323000000003</v>
      </c>
      <c r="E296">
        <v>0.99867300999999997</v>
      </c>
      <c r="F296">
        <v>0.32943892000000002</v>
      </c>
      <c r="G296">
        <v>4</v>
      </c>
      <c r="H296">
        <v>0.99988460999999995</v>
      </c>
      <c r="I296">
        <v>0</v>
      </c>
      <c r="J296">
        <v>0</v>
      </c>
      <c r="K296">
        <v>21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7442</v>
      </c>
      <c r="R296">
        <v>31295</v>
      </c>
      <c r="S296">
        <v>0.88383095</v>
      </c>
      <c r="T296">
        <v>0.78532279000000005</v>
      </c>
      <c r="U296">
        <v>9.7242250000000002E-2</v>
      </c>
      <c r="V296">
        <v>1869</v>
      </c>
      <c r="W296">
        <v>0.94608550000000002</v>
      </c>
      <c r="X296">
        <v>23</v>
      </c>
      <c r="Y296">
        <v>3</v>
      </c>
      <c r="Z296">
        <v>2690</v>
      </c>
      <c r="AA296">
        <v>0</v>
      </c>
      <c r="AB296">
        <v>0</v>
      </c>
      <c r="AC296">
        <v>1</v>
      </c>
      <c r="AD296">
        <v>1</v>
      </c>
      <c r="AE296">
        <v>2</v>
      </c>
      <c r="AF296">
        <v>0</v>
      </c>
      <c r="AG296">
        <v>2306.00675</v>
      </c>
      <c r="AH296" t="b">
        <v>1</v>
      </c>
      <c r="AI296" t="b">
        <v>1</v>
      </c>
      <c r="AJ296" t="b">
        <v>1</v>
      </c>
      <c r="AK296">
        <v>0</v>
      </c>
      <c r="AL296">
        <v>2306.00675</v>
      </c>
      <c r="AM296" t="str">
        <v>02.tex</v>
      </c>
      <c r="AN296" t="str">
        <v>IEEEtran</v>
      </c>
      <c r="AO296" t="str">
        <v>[journal, 10pt]</v>
      </c>
      <c r="AP296">
        <v>12</v>
      </c>
      <c r="AQ296">
        <v>12</v>
      </c>
      <c r="AR296">
        <v>12</v>
      </c>
      <c r="AS296" t="b">
        <v>0</v>
      </c>
      <c r="AT296" t="b">
        <v>0</v>
      </c>
      <c r="AU296">
        <v>0</v>
      </c>
      <c r="AV296">
        <v>2306.00675</v>
      </c>
      <c r="AW296">
        <v>11</v>
      </c>
      <c r="AX296">
        <v>11</v>
      </c>
      <c r="AY296">
        <v>11</v>
      </c>
      <c r="AZ296">
        <v>0</v>
      </c>
      <c r="BA296">
        <v>0</v>
      </c>
    </row>
    <row r="297" spans="1:53" x14ac:dyDescent="0.2">
      <c r="A297" s="1">
        <v>2306.0068099999999</v>
      </c>
      <c r="B297">
        <v>1108</v>
      </c>
      <c r="C297">
        <v>4417</v>
      </c>
      <c r="D297">
        <v>0.98552636999999998</v>
      </c>
      <c r="E297">
        <v>0.97189029999999998</v>
      </c>
      <c r="F297">
        <v>0.88794174999999997</v>
      </c>
      <c r="G297">
        <v>84</v>
      </c>
      <c r="H297">
        <v>0.99786894000000004</v>
      </c>
      <c r="I297">
        <v>0</v>
      </c>
      <c r="J297">
        <v>0</v>
      </c>
      <c r="K297">
        <v>512</v>
      </c>
      <c r="L297">
        <v>0</v>
      </c>
      <c r="M297">
        <v>0</v>
      </c>
      <c r="N297">
        <v>0</v>
      </c>
      <c r="O297">
        <v>0</v>
      </c>
      <c r="P297">
        <v>-1</v>
      </c>
      <c r="Q297">
        <v>3442</v>
      </c>
      <c r="R297">
        <v>32088</v>
      </c>
      <c r="S297">
        <v>0.95276150000000004</v>
      </c>
      <c r="T297">
        <v>0.91267726999999998</v>
      </c>
      <c r="U297">
        <v>0.18593499999999999</v>
      </c>
      <c r="V297">
        <v>608</v>
      </c>
      <c r="W297">
        <v>0.98457517999999999</v>
      </c>
      <c r="X297">
        <v>20</v>
      </c>
      <c r="Y297">
        <v>0</v>
      </c>
      <c r="Z297">
        <v>1354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2306.0068099999999</v>
      </c>
      <c r="AH297" t="b">
        <v>1</v>
      </c>
      <c r="AI297" t="b">
        <v>1</v>
      </c>
      <c r="AJ297" t="b">
        <v>1</v>
      </c>
      <c r="AK297">
        <v>0</v>
      </c>
      <c r="AL297">
        <v>2306.0068099999999</v>
      </c>
      <c r="AM297" t="str">
        <v>Green_SR_arxive.tex</v>
      </c>
      <c r="AN297" t="str">
        <v>IEEEtran</v>
      </c>
      <c r="AO297" t="str">
        <v>[10pt,conference,letterpaper]</v>
      </c>
      <c r="AP297">
        <v>0</v>
      </c>
      <c r="AQ297">
        <v>0</v>
      </c>
      <c r="AR297">
        <v>0</v>
      </c>
      <c r="AS297" t="b">
        <v>0</v>
      </c>
      <c r="AT297" t="b">
        <v>0</v>
      </c>
      <c r="AU297">
        <v>0</v>
      </c>
      <c r="AV297">
        <v>2306.0068099999999</v>
      </c>
      <c r="AW297">
        <v>9</v>
      </c>
      <c r="AX297">
        <v>10</v>
      </c>
      <c r="AY297">
        <v>10</v>
      </c>
      <c r="AZ297">
        <v>1</v>
      </c>
      <c r="BA297">
        <v>0</v>
      </c>
    </row>
    <row r="298" spans="1:53" x14ac:dyDescent="0.2">
      <c r="A298" s="1">
        <v>2306.0071699999999</v>
      </c>
      <c r="B298">
        <v>91</v>
      </c>
      <c r="C298">
        <v>91</v>
      </c>
      <c r="D298">
        <v>0.99755534000000001</v>
      </c>
      <c r="E298">
        <v>0.99755534000000001</v>
      </c>
      <c r="F298">
        <v>0.99755534000000001</v>
      </c>
      <c r="G298">
        <v>91</v>
      </c>
      <c r="H298">
        <v>0.99755534000000001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2528</v>
      </c>
      <c r="R298">
        <v>31440</v>
      </c>
      <c r="S298">
        <v>0.96045561999999995</v>
      </c>
      <c r="T298">
        <v>0.93208683000000003</v>
      </c>
      <c r="U298">
        <v>0.15538362</v>
      </c>
      <c r="V298">
        <v>1431</v>
      </c>
      <c r="W298">
        <v>0.96155705999999996</v>
      </c>
      <c r="X298">
        <v>18</v>
      </c>
      <c r="Y298">
        <v>2</v>
      </c>
      <c r="Z298">
        <v>509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2306.0071699999999</v>
      </c>
      <c r="AH298" t="b">
        <v>1</v>
      </c>
      <c r="AI298" t="b">
        <v>1</v>
      </c>
      <c r="AJ298" t="b">
        <v>1</v>
      </c>
      <c r="AK298">
        <v>0</v>
      </c>
      <c r="AL298">
        <v>2306.0071699999999</v>
      </c>
      <c r="AM298" t="str">
        <v>paper.tex</v>
      </c>
      <c r="AN298" t="str">
        <v>IEEEtran</v>
      </c>
      <c r="AO298" t="str">
        <v>[12pt, draftclsnofoot, onecolumn]</v>
      </c>
      <c r="AP298">
        <v>0</v>
      </c>
      <c r="AQ298">
        <v>0</v>
      </c>
      <c r="AR298">
        <v>0</v>
      </c>
      <c r="AS298" t="b">
        <v>0</v>
      </c>
      <c r="AT298" t="b">
        <v>0</v>
      </c>
      <c r="AU298">
        <v>0</v>
      </c>
      <c r="AV298">
        <v>2306.0071699999999</v>
      </c>
      <c r="AW298">
        <v>24</v>
      </c>
      <c r="AX298">
        <v>24</v>
      </c>
      <c r="AY298">
        <v>24</v>
      </c>
      <c r="AZ298">
        <v>0</v>
      </c>
      <c r="BA298">
        <v>0</v>
      </c>
    </row>
    <row r="299" spans="1:53" x14ac:dyDescent="0.2">
      <c r="A299" s="1">
        <v>2306.0084400000001</v>
      </c>
      <c r="B299">
        <v>4</v>
      </c>
      <c r="C299">
        <v>16948</v>
      </c>
      <c r="D299">
        <v>0.99990997999999998</v>
      </c>
      <c r="E299">
        <v>0.99981997</v>
      </c>
      <c r="F299">
        <v>0.23722940000000001</v>
      </c>
      <c r="G299">
        <v>4</v>
      </c>
      <c r="H299">
        <v>0.99981997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1776</v>
      </c>
      <c r="R299">
        <v>19333</v>
      </c>
      <c r="S299">
        <v>0.95736730999999997</v>
      </c>
      <c r="T299">
        <v>0.92005402000000003</v>
      </c>
      <c r="U299">
        <v>0.12973216000000001</v>
      </c>
      <c r="V299">
        <v>107</v>
      </c>
      <c r="W299">
        <v>0.99518342999999998</v>
      </c>
      <c r="X299">
        <v>22</v>
      </c>
      <c r="Y299">
        <v>1</v>
      </c>
      <c r="Z299">
        <v>784</v>
      </c>
      <c r="AA299">
        <v>0</v>
      </c>
      <c r="AB299">
        <v>0</v>
      </c>
      <c r="AC299">
        <v>1</v>
      </c>
      <c r="AD299">
        <v>1</v>
      </c>
      <c r="AE299">
        <v>-4</v>
      </c>
      <c r="AF299">
        <v>0</v>
      </c>
      <c r="AG299">
        <v>2306.0084400000001</v>
      </c>
      <c r="AH299" t="b">
        <v>1</v>
      </c>
      <c r="AI299" t="b">
        <v>1</v>
      </c>
      <c r="AJ299" t="b">
        <v>1</v>
      </c>
      <c r="AK299">
        <v>0</v>
      </c>
      <c r="AL299">
        <v>2306.0084400000001</v>
      </c>
      <c r="AM299" t="str">
        <v>conference_101719.tex</v>
      </c>
      <c r="AN299" t="str">
        <v>IEEEtran</v>
      </c>
      <c r="AO299" t="str">
        <v>[conference]</v>
      </c>
      <c r="AP299">
        <v>0</v>
      </c>
      <c r="AQ299">
        <v>0</v>
      </c>
      <c r="AR299">
        <v>0</v>
      </c>
      <c r="AS299" t="b">
        <v>0</v>
      </c>
      <c r="AT299" t="b">
        <v>0</v>
      </c>
      <c r="AU299">
        <v>0</v>
      </c>
      <c r="AV299">
        <v>2306.0084400000001</v>
      </c>
      <c r="AW299">
        <v>6</v>
      </c>
      <c r="AX299">
        <v>6</v>
      </c>
      <c r="AY299">
        <v>6</v>
      </c>
      <c r="AZ299">
        <v>0</v>
      </c>
      <c r="BA299">
        <v>0</v>
      </c>
    </row>
    <row r="300" spans="1:53" x14ac:dyDescent="0.2">
      <c r="A300" s="1">
        <v>2306.0109200000002</v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  <c r="AF300">
        <v>0</v>
      </c>
      <c r="AG300">
        <v>2306.0109200000002</v>
      </c>
      <c r="AH300" t="b">
        <v>1</v>
      </c>
      <c r="AI300" t="b">
        <v>0</v>
      </c>
      <c r="AJ300" t="b">
        <v>1</v>
      </c>
      <c r="AK300">
        <v>0</v>
      </c>
      <c r="AL300">
        <v>2306.0109200000002</v>
      </c>
      <c r="AM300" t="str">
        <v>main.tex</v>
      </c>
      <c r="AN300" t="str">
        <v>IEEEtran</v>
      </c>
      <c r="AO300" t="str">
        <v>[journal,twocolumn]</v>
      </c>
      <c r="AP300">
        <v>0</v>
      </c>
      <c r="AQ300">
        <v>12</v>
      </c>
      <c r="AR300">
        <v>12</v>
      </c>
      <c r="AS300" t="b">
        <v>0</v>
      </c>
      <c r="AT300" t="b">
        <v>0</v>
      </c>
      <c r="AU300">
        <v>0</v>
      </c>
      <c r="AV300">
        <v>2306.0109200000002</v>
      </c>
      <c r="AW300">
        <v>9</v>
      </c>
      <c r="AX300" t="str">
        <v/>
      </c>
      <c r="AY300">
        <v>8</v>
      </c>
      <c r="AZ300" t="str">
        <v/>
      </c>
      <c r="BA300" t="str">
        <v/>
      </c>
    </row>
    <row r="301" spans="1:53" x14ac:dyDescent="0.2">
      <c r="A301" s="1">
        <v>2306.0206199999998</v>
      </c>
      <c r="B301">
        <v>47</v>
      </c>
      <c r="C301">
        <v>47</v>
      </c>
      <c r="D301">
        <v>0.99705569000000005</v>
      </c>
      <c r="E301">
        <v>0.99705569000000005</v>
      </c>
      <c r="F301">
        <v>0.99705569000000005</v>
      </c>
      <c r="G301">
        <v>47</v>
      </c>
      <c r="H301">
        <v>0.99705569000000005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1146</v>
      </c>
      <c r="R301">
        <v>5503</v>
      </c>
      <c r="S301">
        <v>0.95984716000000003</v>
      </c>
      <c r="T301">
        <v>0.92821798</v>
      </c>
      <c r="U301">
        <v>0.65530849000000002</v>
      </c>
      <c r="V301">
        <v>54</v>
      </c>
      <c r="W301">
        <v>0.99661759999999999</v>
      </c>
      <c r="X301">
        <v>18</v>
      </c>
      <c r="Y301">
        <v>0</v>
      </c>
      <c r="Z301">
        <v>503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0</v>
      </c>
      <c r="AG301">
        <v>2306.0206199999998</v>
      </c>
      <c r="AH301" t="b">
        <v>1</v>
      </c>
      <c r="AI301" t="b">
        <v>1</v>
      </c>
      <c r="AJ301" t="b">
        <v>1</v>
      </c>
      <c r="AK301">
        <v>0</v>
      </c>
      <c r="AL301">
        <v>2306.0206199999998</v>
      </c>
      <c r="AM301" t="str">
        <v>highorder.tex</v>
      </c>
      <c r="AN301" t="str">
        <v>IEEEtran</v>
      </c>
      <c r="AO301" t="str">
        <v>[journal]</v>
      </c>
      <c r="AP301">
        <v>0</v>
      </c>
      <c r="AQ301">
        <v>0</v>
      </c>
      <c r="AR301">
        <v>0</v>
      </c>
      <c r="AS301" t="b">
        <v>0</v>
      </c>
      <c r="AT301" t="b">
        <v>0</v>
      </c>
      <c r="AU301">
        <v>0</v>
      </c>
      <c r="AV301">
        <v>2306.0206199999998</v>
      </c>
      <c r="AW301">
        <v>5</v>
      </c>
      <c r="AX301">
        <v>5</v>
      </c>
      <c r="AY301">
        <v>5</v>
      </c>
      <c r="AZ301">
        <v>0</v>
      </c>
      <c r="BA301">
        <v>0</v>
      </c>
    </row>
    <row r="302" spans="1:53" x14ac:dyDescent="0.2">
      <c r="A302" s="1">
        <v>2306.0215600000001</v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>
        <v>0</v>
      </c>
      <c r="AG302">
        <v>2306.0215600000001</v>
      </c>
      <c r="AH302" t="b">
        <v>1</v>
      </c>
      <c r="AI302" t="b">
        <v>0</v>
      </c>
      <c r="AJ302" t="b">
        <v>1</v>
      </c>
      <c r="AK302">
        <v>0</v>
      </c>
      <c r="AL302">
        <v>2306.0215600000001</v>
      </c>
      <c r="AM302" t="str">
        <v>main.tex</v>
      </c>
      <c r="AN302" t="str">
        <v>IEEEtran</v>
      </c>
      <c r="AO302" t="str">
        <v>[conference]</v>
      </c>
      <c r="AP302">
        <v>12</v>
      </c>
      <c r="AQ302">
        <v>12</v>
      </c>
      <c r="AR302">
        <v>12</v>
      </c>
      <c r="AS302" t="b">
        <v>0</v>
      </c>
      <c r="AT302" t="b">
        <v>0</v>
      </c>
      <c r="AU302">
        <v>0</v>
      </c>
      <c r="AV302">
        <v>2306.0215600000001</v>
      </c>
      <c r="AW302">
        <v>11</v>
      </c>
      <c r="AX302" t="str">
        <v/>
      </c>
      <c r="AY302">
        <v>12</v>
      </c>
      <c r="AZ302" t="str">
        <v/>
      </c>
      <c r="BA302" t="str">
        <v/>
      </c>
    </row>
    <row r="303" spans="1:53" x14ac:dyDescent="0.2">
      <c r="A303" s="1">
        <v>2306.1050300000002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F303">
        <v>0</v>
      </c>
      <c r="AG303">
        <v>2306.1050300000002</v>
      </c>
      <c r="AH303" t="b">
        <v>1</v>
      </c>
      <c r="AI303" t="b">
        <v>0</v>
      </c>
      <c r="AJ303" t="b">
        <v>1</v>
      </c>
      <c r="AK303">
        <v>0</v>
      </c>
      <c r="AL303">
        <v>2306.1050300000002</v>
      </c>
      <c r="AM303" t="str">
        <v>main.tex</v>
      </c>
      <c r="AN303" t="str">
        <v>IEEEtran</v>
      </c>
      <c r="AO303" t="str">
        <v>[10pt,journal,compsoc]</v>
      </c>
      <c r="AP303">
        <v>12</v>
      </c>
      <c r="AQ303">
        <v>12</v>
      </c>
      <c r="AR303">
        <v>12</v>
      </c>
      <c r="AS303" t="b">
        <v>0</v>
      </c>
      <c r="AT303" t="b">
        <v>0</v>
      </c>
      <c r="AU303">
        <v>0</v>
      </c>
      <c r="AV303">
        <v>2306.1050300000002</v>
      </c>
      <c r="AW303">
        <v>11</v>
      </c>
      <c r="AX303" t="str">
        <v/>
      </c>
      <c r="AY303">
        <v>9</v>
      </c>
      <c r="AZ303" t="str">
        <v/>
      </c>
      <c r="BA303" t="str">
        <v/>
      </c>
    </row>
    <row r="304" spans="1:53" x14ac:dyDescent="0.2">
      <c r="A304" s="1">
        <v>2306.1758300000001</v>
      </c>
      <c r="B304">
        <v>15</v>
      </c>
      <c r="C304">
        <v>15</v>
      </c>
      <c r="D304">
        <v>0.99924718000000001</v>
      </c>
      <c r="E304">
        <v>0.99924718000000001</v>
      </c>
      <c r="F304">
        <v>0.99924718000000001</v>
      </c>
      <c r="G304">
        <v>15</v>
      </c>
      <c r="H304">
        <v>0.99924718000000001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1530</v>
      </c>
      <c r="R304">
        <v>11287</v>
      </c>
      <c r="S304">
        <v>0.95774364999999995</v>
      </c>
      <c r="T304">
        <v>0.92321975000000001</v>
      </c>
      <c r="U304">
        <v>0.43358258</v>
      </c>
      <c r="V304">
        <v>334</v>
      </c>
      <c r="W304">
        <v>0.98323881999999996</v>
      </c>
      <c r="X304">
        <v>22</v>
      </c>
      <c r="Y304">
        <v>0</v>
      </c>
      <c r="Z304">
        <v>531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2306.1758300000001</v>
      </c>
      <c r="AH304" t="b">
        <v>1</v>
      </c>
      <c r="AI304" t="b">
        <v>1</v>
      </c>
      <c r="AJ304" t="b">
        <v>1</v>
      </c>
      <c r="AK304">
        <v>0</v>
      </c>
      <c r="AL304">
        <v>2306.1758300000001</v>
      </c>
      <c r="AM304" t="str">
        <v>the.tex</v>
      </c>
      <c r="AN304" t="str">
        <v>IEEEtran</v>
      </c>
      <c r="AO304" t="str">
        <v>[conference]</v>
      </c>
      <c r="AP304">
        <v>0</v>
      </c>
      <c r="AQ304">
        <v>0</v>
      </c>
      <c r="AR304">
        <v>0</v>
      </c>
      <c r="AS304" t="b">
        <v>0</v>
      </c>
      <c r="AT304" t="b">
        <v>0</v>
      </c>
      <c r="AU304">
        <v>0</v>
      </c>
      <c r="AV304">
        <v>2306.1758300000001</v>
      </c>
      <c r="AW304">
        <v>6</v>
      </c>
      <c r="AX304">
        <v>7</v>
      </c>
      <c r="AY304">
        <v>7</v>
      </c>
      <c r="AZ304">
        <v>1</v>
      </c>
      <c r="BA304">
        <v>0</v>
      </c>
    </row>
    <row r="305" spans="1:53" x14ac:dyDescent="0.2">
      <c r="A305" s="1">
        <v>2306.0016000000001</v>
      </c>
      <c r="B305">
        <v>378</v>
      </c>
      <c r="C305">
        <v>1468</v>
      </c>
      <c r="D305">
        <v>0.99205922000000002</v>
      </c>
      <c r="E305">
        <v>0.98436659999999998</v>
      </c>
      <c r="F305">
        <v>0.93928615999999998</v>
      </c>
      <c r="G305">
        <v>6</v>
      </c>
      <c r="H305">
        <v>0.99975185</v>
      </c>
      <c r="I305">
        <v>0</v>
      </c>
      <c r="J305">
        <v>0</v>
      </c>
      <c r="K305">
        <v>186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4419</v>
      </c>
      <c r="R305">
        <v>19036</v>
      </c>
      <c r="S305">
        <v>0.90858335999999995</v>
      </c>
      <c r="T305">
        <v>0.81726076999999997</v>
      </c>
      <c r="U305">
        <v>0.21280291000000001</v>
      </c>
      <c r="V305">
        <v>5</v>
      </c>
      <c r="W305">
        <v>0.99979322999999998</v>
      </c>
      <c r="X305">
        <v>0</v>
      </c>
      <c r="Y305">
        <v>0</v>
      </c>
      <c r="Z305">
        <v>2207</v>
      </c>
      <c r="AA305">
        <v>0</v>
      </c>
      <c r="AB305">
        <v>0</v>
      </c>
      <c r="AC305">
        <v>0</v>
      </c>
      <c r="AD305">
        <v>0</v>
      </c>
      <c r="AE305">
        <v>3</v>
      </c>
      <c r="AF305">
        <v>0</v>
      </c>
      <c r="AG305">
        <v>2306.0016000000001</v>
      </c>
      <c r="AH305" t="b">
        <v>1</v>
      </c>
      <c r="AI305" t="b">
        <v>1</v>
      </c>
      <c r="AJ305" t="b">
        <v>1</v>
      </c>
      <c r="AK305">
        <v>0</v>
      </c>
      <c r="AL305">
        <v>2306.0016000000001</v>
      </c>
      <c r="AM305" t="str">
        <v>main.tex</v>
      </c>
      <c r="AN305" t="str">
        <v>INTERSPEECH2023</v>
      </c>
      <c r="AO305">
        <v>0</v>
      </c>
      <c r="AP305">
        <v>0</v>
      </c>
      <c r="AQ305">
        <v>0</v>
      </c>
      <c r="AR305">
        <v>0</v>
      </c>
      <c r="AS305" t="b">
        <v>0</v>
      </c>
      <c r="AT305" t="b">
        <v>0</v>
      </c>
      <c r="AU305">
        <v>0</v>
      </c>
      <c r="AV305">
        <v>2306.0016000000001</v>
      </c>
      <c r="AW305">
        <v>5</v>
      </c>
      <c r="AX305">
        <v>6</v>
      </c>
      <c r="AY305">
        <v>6</v>
      </c>
      <c r="AZ305">
        <v>1</v>
      </c>
      <c r="BA305">
        <v>0</v>
      </c>
    </row>
    <row r="306" spans="1:53" x14ac:dyDescent="0.2">
      <c r="A306" s="1">
        <v>2306.0020300000001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2514</v>
      </c>
      <c r="R306">
        <v>22391</v>
      </c>
      <c r="S306">
        <v>0.94538630000000001</v>
      </c>
      <c r="T306">
        <v>0.89631278999999997</v>
      </c>
      <c r="U306">
        <v>7.6507469999999994E-2</v>
      </c>
      <c r="V306">
        <v>754</v>
      </c>
      <c r="W306">
        <v>0.96890209000000005</v>
      </c>
      <c r="X306">
        <v>4</v>
      </c>
      <c r="Y306">
        <v>4</v>
      </c>
      <c r="Z306">
        <v>874</v>
      </c>
      <c r="AA306">
        <v>0</v>
      </c>
      <c r="AB306">
        <v>0</v>
      </c>
      <c r="AC306">
        <v>1</v>
      </c>
      <c r="AD306">
        <v>1</v>
      </c>
      <c r="AE306">
        <v>6</v>
      </c>
      <c r="AF306">
        <v>0</v>
      </c>
      <c r="AG306">
        <v>2306.0020300000001</v>
      </c>
      <c r="AH306" t="b">
        <v>1</v>
      </c>
      <c r="AI306" t="b">
        <v>1</v>
      </c>
      <c r="AJ306" t="b">
        <v>1</v>
      </c>
      <c r="AK306">
        <v>0</v>
      </c>
      <c r="AL306">
        <v>2306.0020300000001</v>
      </c>
      <c r="AM306" t="str">
        <v>main.tex</v>
      </c>
      <c r="AN306" t="str">
        <v>INTERSPEECH2023</v>
      </c>
      <c r="AO306">
        <v>0</v>
      </c>
      <c r="AP306">
        <v>0</v>
      </c>
      <c r="AQ306">
        <v>0</v>
      </c>
      <c r="AR306">
        <v>0</v>
      </c>
      <c r="AS306" t="b">
        <v>0</v>
      </c>
      <c r="AT306" t="b">
        <v>0</v>
      </c>
      <c r="AU306">
        <v>0</v>
      </c>
      <c r="AV306">
        <v>2306.0020300000001</v>
      </c>
      <c r="AW306">
        <v>5</v>
      </c>
      <c r="AX306">
        <v>6</v>
      </c>
      <c r="AY306">
        <v>6</v>
      </c>
      <c r="AZ306">
        <v>1</v>
      </c>
      <c r="BA306">
        <v>0</v>
      </c>
    </row>
    <row r="307" spans="1:53" x14ac:dyDescent="0.2">
      <c r="A307" s="1">
        <v>2306.0033100000001</v>
      </c>
      <c r="B307">
        <v>31</v>
      </c>
      <c r="C307">
        <v>7159</v>
      </c>
      <c r="D307">
        <v>0.99902223000000001</v>
      </c>
      <c r="E307">
        <v>0.99840468999999998</v>
      </c>
      <c r="F307">
        <v>0.63158707000000003</v>
      </c>
      <c r="G307">
        <v>7</v>
      </c>
      <c r="H307">
        <v>0.99963977000000004</v>
      </c>
      <c r="I307">
        <v>0</v>
      </c>
      <c r="J307">
        <v>0</v>
      </c>
      <c r="K307">
        <v>12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4091</v>
      </c>
      <c r="R307">
        <v>15198</v>
      </c>
      <c r="S307">
        <v>0.88928901999999999</v>
      </c>
      <c r="T307">
        <v>0.78960090999999999</v>
      </c>
      <c r="U307">
        <v>0.21837071</v>
      </c>
      <c r="V307">
        <v>638</v>
      </c>
      <c r="W307">
        <v>0.96718782000000003</v>
      </c>
      <c r="X307">
        <v>1</v>
      </c>
      <c r="Y307">
        <v>1</v>
      </c>
      <c r="Z307">
        <v>1725</v>
      </c>
      <c r="AA307">
        <v>0</v>
      </c>
      <c r="AB307">
        <v>0</v>
      </c>
      <c r="AC307">
        <v>0</v>
      </c>
      <c r="AD307">
        <v>0</v>
      </c>
      <c r="AE307">
        <v>12</v>
      </c>
      <c r="AF307">
        <v>0</v>
      </c>
      <c r="AG307">
        <v>2306.0033100000001</v>
      </c>
      <c r="AH307" t="b">
        <v>1</v>
      </c>
      <c r="AI307" t="b">
        <v>1</v>
      </c>
      <c r="AJ307" t="b">
        <v>1</v>
      </c>
      <c r="AK307">
        <v>0</v>
      </c>
      <c r="AL307">
        <v>2306.0033100000001</v>
      </c>
      <c r="AM307" t="str">
        <v>camera-ready-version.tex</v>
      </c>
      <c r="AN307" t="str">
        <v>INTERSPEECH2023</v>
      </c>
      <c r="AO307">
        <v>0</v>
      </c>
      <c r="AP307">
        <v>12</v>
      </c>
      <c r="AQ307">
        <v>12</v>
      </c>
      <c r="AR307">
        <v>12</v>
      </c>
      <c r="AS307" t="b">
        <v>0</v>
      </c>
      <c r="AT307" t="b">
        <v>0</v>
      </c>
      <c r="AU307">
        <v>0</v>
      </c>
      <c r="AV307">
        <v>2306.0033100000001</v>
      </c>
      <c r="AW307">
        <v>4</v>
      </c>
      <c r="AX307">
        <v>5</v>
      </c>
      <c r="AY307">
        <v>5</v>
      </c>
      <c r="AZ307">
        <v>1</v>
      </c>
      <c r="BA307">
        <v>0</v>
      </c>
    </row>
    <row r="308" spans="1:53" x14ac:dyDescent="0.2">
      <c r="A308" s="1">
        <v>2306.0048900000002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849</v>
      </c>
      <c r="R308">
        <v>10479</v>
      </c>
      <c r="S308">
        <v>0.97416389999999997</v>
      </c>
      <c r="T308">
        <v>0.94833252000000001</v>
      </c>
      <c r="U308">
        <v>0.36228092000000001</v>
      </c>
      <c r="V308">
        <v>3</v>
      </c>
      <c r="W308">
        <v>0.99981743000000001</v>
      </c>
      <c r="X308">
        <v>0</v>
      </c>
      <c r="Y308">
        <v>0</v>
      </c>
      <c r="Z308">
        <v>423</v>
      </c>
      <c r="AA308">
        <v>0</v>
      </c>
      <c r="AB308">
        <v>0</v>
      </c>
      <c r="AC308">
        <v>0</v>
      </c>
      <c r="AD308">
        <v>0</v>
      </c>
      <c r="AE308">
        <v>3</v>
      </c>
      <c r="AF308">
        <v>0</v>
      </c>
      <c r="AG308">
        <v>2306.0048900000002</v>
      </c>
      <c r="AH308" t="b">
        <v>1</v>
      </c>
      <c r="AI308" t="b">
        <v>1</v>
      </c>
      <c r="AJ308" t="b">
        <v>1</v>
      </c>
      <c r="AK308">
        <v>0</v>
      </c>
      <c r="AL308">
        <v>2306.0048900000002</v>
      </c>
      <c r="AM308" t="str">
        <v>interspeech.tex</v>
      </c>
      <c r="AN308" t="str">
        <v>INTERSPEECH2023</v>
      </c>
      <c r="AO308">
        <v>0</v>
      </c>
      <c r="AP308">
        <v>12</v>
      </c>
      <c r="AQ308">
        <v>12</v>
      </c>
      <c r="AR308">
        <v>12</v>
      </c>
      <c r="AS308" t="b">
        <v>0</v>
      </c>
      <c r="AT308" t="b">
        <v>0</v>
      </c>
      <c r="AU308">
        <v>0</v>
      </c>
      <c r="AV308">
        <v>2306.0048900000002</v>
      </c>
      <c r="AW308">
        <v>4</v>
      </c>
      <c r="AX308">
        <v>5</v>
      </c>
      <c r="AY308">
        <v>5</v>
      </c>
      <c r="AZ308">
        <v>1</v>
      </c>
      <c r="BA308">
        <v>0</v>
      </c>
    </row>
    <row r="309" spans="1:53" x14ac:dyDescent="0.2">
      <c r="A309" s="1">
        <v>2306.0003000000002</v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>
        <v>0</v>
      </c>
      <c r="AG309">
        <v>2306.0003000000002</v>
      </c>
      <c r="AH309" t="b">
        <v>0</v>
      </c>
      <c r="AI309" t="b">
        <v>0</v>
      </c>
      <c r="AJ309" t="b">
        <v>0</v>
      </c>
      <c r="AK309">
        <v>0</v>
      </c>
      <c r="AL309">
        <v>2306.0003000000002</v>
      </c>
      <c r="AM309">
        <v>2306.0003000000002</v>
      </c>
      <c r="AN309" t="str">
        <v>iopart</v>
      </c>
      <c r="AO309" t="str">
        <v>[12pt]</v>
      </c>
      <c r="AP309">
        <v>12</v>
      </c>
      <c r="AQ309">
        <v>12</v>
      </c>
      <c r="AR309">
        <v>12</v>
      </c>
      <c r="AS309" t="b">
        <v>0</v>
      </c>
      <c r="AT309" t="b">
        <v>0</v>
      </c>
      <c r="AU309">
        <v>0</v>
      </c>
      <c r="AV309">
        <v>2306.0003000000002</v>
      </c>
      <c r="AW309" t="str">
        <v/>
      </c>
      <c r="AX309" t="str">
        <v/>
      </c>
      <c r="AY309" t="str">
        <v/>
      </c>
      <c r="AZ309" t="str">
        <v/>
      </c>
      <c r="BA309" t="str">
        <v/>
      </c>
    </row>
    <row r="310" spans="1:53" x14ac:dyDescent="0.2">
      <c r="A310" s="1">
        <v>2306.0048999999999</v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  <c r="AF310">
        <v>0</v>
      </c>
      <c r="AG310">
        <v>2306.0048999999999</v>
      </c>
      <c r="AH310" t="b">
        <v>0</v>
      </c>
      <c r="AI310" t="b">
        <v>0</v>
      </c>
      <c r="AJ310" t="b">
        <v>0</v>
      </c>
      <c r="AK310">
        <v>0</v>
      </c>
      <c r="AL310">
        <v>2306.0048999999999</v>
      </c>
      <c r="AM310" t="str">
        <v>Photon_centroid_04.tex</v>
      </c>
      <c r="AN310" t="str">
        <v>iopart</v>
      </c>
      <c r="AO310" t="str">
        <v>[12pt, a4paper, superscriptaddress, final]</v>
      </c>
      <c r="AP310">
        <v>12</v>
      </c>
      <c r="AQ310">
        <v>12</v>
      </c>
      <c r="AR310">
        <v>12</v>
      </c>
      <c r="AS310" t="b">
        <v>0</v>
      </c>
      <c r="AT310" t="b">
        <v>0</v>
      </c>
      <c r="AU310">
        <v>0</v>
      </c>
      <c r="AV310">
        <v>2306.0048999999999</v>
      </c>
      <c r="AW310" t="str">
        <v/>
      </c>
      <c r="AX310" t="str">
        <v/>
      </c>
      <c r="AY310" t="str">
        <v/>
      </c>
      <c r="AZ310" t="str">
        <v/>
      </c>
      <c r="BA310" t="str">
        <v/>
      </c>
    </row>
    <row r="311" spans="1:53" x14ac:dyDescent="0.2">
      <c r="A311" s="1">
        <v>2306.0151500000002</v>
      </c>
      <c r="B311">
        <v>28</v>
      </c>
      <c r="C311">
        <v>28</v>
      </c>
      <c r="D311">
        <v>0.99961836999999998</v>
      </c>
      <c r="E311">
        <v>0.99961836999999998</v>
      </c>
      <c r="F311">
        <v>0.99961836999999998</v>
      </c>
      <c r="G311">
        <v>28</v>
      </c>
      <c r="H311">
        <v>0.99961836999999998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384</v>
      </c>
      <c r="R311">
        <v>17045</v>
      </c>
      <c r="S311">
        <v>0.99699470000000001</v>
      </c>
      <c r="T311">
        <v>0.99476640000000005</v>
      </c>
      <c r="U311">
        <v>0.76769067000000002</v>
      </c>
      <c r="V311">
        <v>220</v>
      </c>
      <c r="W311">
        <v>0.99700158000000005</v>
      </c>
      <c r="X311">
        <v>0</v>
      </c>
      <c r="Y311">
        <v>0</v>
      </c>
      <c r="Z311">
        <v>82</v>
      </c>
      <c r="AA311">
        <v>0</v>
      </c>
      <c r="AB311">
        <v>0</v>
      </c>
      <c r="AC311">
        <v>1</v>
      </c>
      <c r="AD311">
        <v>1</v>
      </c>
      <c r="AE311">
        <v>3</v>
      </c>
      <c r="AF311">
        <v>0</v>
      </c>
      <c r="AG311">
        <v>2306.0151500000002</v>
      </c>
      <c r="AH311" t="b">
        <v>1</v>
      </c>
      <c r="AI311" t="b">
        <v>1</v>
      </c>
      <c r="AJ311" t="b">
        <v>1</v>
      </c>
      <c r="AK311">
        <v>0</v>
      </c>
      <c r="AL311">
        <v>2306.0151500000002</v>
      </c>
      <c r="AM311" t="str">
        <v>main_v9.tex</v>
      </c>
      <c r="AN311" t="str">
        <v>iopart</v>
      </c>
      <c r="AO311" t="str">
        <v>[12pt]</v>
      </c>
      <c r="AP311">
        <v>0</v>
      </c>
      <c r="AQ311">
        <v>0</v>
      </c>
      <c r="AR311">
        <v>0</v>
      </c>
      <c r="AS311" t="b">
        <v>0</v>
      </c>
      <c r="AT311" t="b">
        <v>0</v>
      </c>
      <c r="AU311">
        <v>0</v>
      </c>
      <c r="AV311">
        <v>2306.0151500000002</v>
      </c>
      <c r="AW311">
        <v>37</v>
      </c>
      <c r="AX311">
        <v>37</v>
      </c>
      <c r="AY311">
        <v>37</v>
      </c>
      <c r="AZ311">
        <v>0</v>
      </c>
      <c r="BA311">
        <v>0</v>
      </c>
    </row>
    <row r="312" spans="1:53" x14ac:dyDescent="0.2">
      <c r="A312" s="1">
        <v>2306.0016500000002</v>
      </c>
      <c r="B312">
        <v>8658</v>
      </c>
      <c r="C312">
        <v>50154</v>
      </c>
      <c r="D312">
        <v>0.89209152999999997</v>
      </c>
      <c r="E312">
        <v>0.83511398000000003</v>
      </c>
      <c r="F312">
        <v>4.4849449999999999E-2</v>
      </c>
      <c r="G312">
        <v>5029</v>
      </c>
      <c r="H312">
        <v>0.90422594000000001</v>
      </c>
      <c r="I312">
        <v>1</v>
      </c>
      <c r="J312">
        <v>25</v>
      </c>
      <c r="K312">
        <v>1564</v>
      </c>
      <c r="L312">
        <v>0</v>
      </c>
      <c r="M312">
        <v>0</v>
      </c>
      <c r="N312">
        <v>1</v>
      </c>
      <c r="O312">
        <v>1</v>
      </c>
      <c r="P312">
        <v>-2672</v>
      </c>
      <c r="Q312">
        <v>4557</v>
      </c>
      <c r="R312">
        <v>51162</v>
      </c>
      <c r="S312">
        <v>0.94031010000000004</v>
      </c>
      <c r="T312">
        <v>0.91616998000000005</v>
      </c>
      <c r="U312">
        <v>5.8830019999999997E-2</v>
      </c>
      <c r="V312">
        <v>3271</v>
      </c>
      <c r="W312">
        <v>0.93982708000000004</v>
      </c>
      <c r="X312">
        <v>0</v>
      </c>
      <c r="Y312">
        <v>25</v>
      </c>
      <c r="Z312">
        <v>394</v>
      </c>
      <c r="AA312">
        <v>0</v>
      </c>
      <c r="AB312">
        <v>0</v>
      </c>
      <c r="AC312">
        <v>1</v>
      </c>
      <c r="AD312">
        <v>1</v>
      </c>
      <c r="AE312">
        <v>1851</v>
      </c>
      <c r="AF312">
        <v>0</v>
      </c>
      <c r="AG312">
        <v>2306.0016500000002</v>
      </c>
      <c r="AH312" t="b">
        <v>1</v>
      </c>
      <c r="AI312" t="b">
        <v>1</v>
      </c>
      <c r="AJ312" t="b">
        <v>1</v>
      </c>
      <c r="AK312">
        <v>0</v>
      </c>
      <c r="AL312">
        <v>2306.0016500000002</v>
      </c>
      <c r="AM312" t="str">
        <v>main.tex</v>
      </c>
      <c r="AN312" t="str">
        <v>jfm</v>
      </c>
      <c r="AO312">
        <v>0</v>
      </c>
      <c r="AP312">
        <v>0</v>
      </c>
      <c r="AQ312">
        <v>12</v>
      </c>
      <c r="AR312">
        <v>0</v>
      </c>
      <c r="AS312" t="b">
        <v>0</v>
      </c>
      <c r="AT312" t="b">
        <v>0</v>
      </c>
      <c r="AU312">
        <v>0</v>
      </c>
      <c r="AV312">
        <v>2306.0016500000002</v>
      </c>
      <c r="AW312">
        <v>21</v>
      </c>
      <c r="AX312">
        <v>21</v>
      </c>
      <c r="AY312">
        <v>22</v>
      </c>
      <c r="AZ312">
        <v>0</v>
      </c>
      <c r="BA312">
        <v>1</v>
      </c>
    </row>
    <row r="313" spans="1:53" x14ac:dyDescent="0.2">
      <c r="A313" s="1">
        <v>2306.0000300000002</v>
      </c>
      <c r="B313">
        <v>31</v>
      </c>
      <c r="C313">
        <v>31</v>
      </c>
      <c r="D313">
        <v>0.99938369000000005</v>
      </c>
      <c r="E313">
        <v>0.99938369000000005</v>
      </c>
      <c r="F313">
        <v>0.99938369000000005</v>
      </c>
      <c r="G313">
        <v>31</v>
      </c>
      <c r="H313">
        <v>0.99938369000000005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16</v>
      </c>
      <c r="R313">
        <v>16</v>
      </c>
      <c r="S313">
        <v>0.99968190000000001</v>
      </c>
      <c r="T313">
        <v>0.99968190000000001</v>
      </c>
      <c r="U313">
        <v>0.99968190000000001</v>
      </c>
      <c r="V313">
        <v>16</v>
      </c>
      <c r="W313">
        <v>0.99968190000000001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2306.0000300000002</v>
      </c>
      <c r="AH313" t="b">
        <v>1</v>
      </c>
      <c r="AI313" t="b">
        <v>1</v>
      </c>
      <c r="AJ313" t="b">
        <v>1</v>
      </c>
      <c r="AK313">
        <v>0</v>
      </c>
      <c r="AL313">
        <v>2306.0000300000002</v>
      </c>
      <c r="AM313" t="str">
        <v>main.tex</v>
      </c>
      <c r="AN313" t="str">
        <v>jmlr</v>
      </c>
      <c r="AO313" t="str">
        <v>[pmlr]</v>
      </c>
      <c r="AP313">
        <v>12</v>
      </c>
      <c r="AQ313">
        <v>12</v>
      </c>
      <c r="AR313">
        <v>12</v>
      </c>
      <c r="AS313" t="b">
        <v>0</v>
      </c>
      <c r="AT313" t="b">
        <v>0</v>
      </c>
      <c r="AU313">
        <v>0</v>
      </c>
      <c r="AV313">
        <v>2306.0000300000002</v>
      </c>
      <c r="AW313">
        <v>24</v>
      </c>
      <c r="AX313">
        <v>24</v>
      </c>
      <c r="AY313">
        <v>24</v>
      </c>
      <c r="AZ313">
        <v>0</v>
      </c>
      <c r="BA313">
        <v>0</v>
      </c>
    </row>
    <row r="314" spans="1:53" x14ac:dyDescent="0.2">
      <c r="A314" s="1">
        <v>2306.0002599999998</v>
      </c>
      <c r="B314">
        <v>102</v>
      </c>
      <c r="C314">
        <v>102</v>
      </c>
      <c r="D314">
        <v>0.99760163999999996</v>
      </c>
      <c r="E314">
        <v>0.99760163999999996</v>
      </c>
      <c r="F314">
        <v>0.99760163999999996</v>
      </c>
      <c r="G314">
        <v>102</v>
      </c>
      <c r="H314">
        <v>0.99760163999999996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3744</v>
      </c>
      <c r="R314">
        <v>35606</v>
      </c>
      <c r="S314">
        <v>0.95227344999999997</v>
      </c>
      <c r="T314">
        <v>0.91196595000000003</v>
      </c>
      <c r="U314">
        <v>0.16278303999999999</v>
      </c>
      <c r="V314">
        <v>2021</v>
      </c>
      <c r="W314">
        <v>0.95247948000000004</v>
      </c>
      <c r="X314">
        <v>23</v>
      </c>
      <c r="Y314">
        <v>6</v>
      </c>
      <c r="Z314">
        <v>790</v>
      </c>
      <c r="AA314">
        <v>0</v>
      </c>
      <c r="AB314">
        <v>0</v>
      </c>
      <c r="AC314">
        <v>0</v>
      </c>
      <c r="AD314">
        <v>0</v>
      </c>
      <c r="AE314">
        <v>-11</v>
      </c>
      <c r="AF314">
        <v>0</v>
      </c>
      <c r="AG314">
        <v>2306.0002599999998</v>
      </c>
      <c r="AH314" t="b">
        <v>1</v>
      </c>
      <c r="AI314" t="b">
        <v>1</v>
      </c>
      <c r="AJ314" t="b">
        <v>1</v>
      </c>
      <c r="AK314">
        <v>0</v>
      </c>
      <c r="AL314">
        <v>2306.0002599999998</v>
      </c>
      <c r="AM314" t="str">
        <v>MERO_23.5.18.tex</v>
      </c>
      <c r="AN314" t="str">
        <v>jmlr</v>
      </c>
      <c r="AO314" t="str">
        <v>[pmlr,11pt]</v>
      </c>
      <c r="AP314">
        <v>12</v>
      </c>
      <c r="AQ314">
        <v>12</v>
      </c>
      <c r="AR314">
        <v>12</v>
      </c>
      <c r="AS314" t="b">
        <v>0</v>
      </c>
      <c r="AT314" t="b">
        <v>0</v>
      </c>
      <c r="AU314">
        <v>0</v>
      </c>
      <c r="AV314">
        <v>2306.0002599999998</v>
      </c>
      <c r="AW314">
        <v>29</v>
      </c>
      <c r="AX314">
        <v>30</v>
      </c>
      <c r="AY314">
        <v>30</v>
      </c>
      <c r="AZ314">
        <v>1</v>
      </c>
      <c r="BA314">
        <v>0</v>
      </c>
    </row>
    <row r="315" spans="1:53" x14ac:dyDescent="0.2">
      <c r="A315" s="1">
        <v>2306.0003900000002</v>
      </c>
      <c r="B315">
        <v>60</v>
      </c>
      <c r="C315">
        <v>60</v>
      </c>
      <c r="D315">
        <v>0.99819303999999998</v>
      </c>
      <c r="E315">
        <v>0.99819303999999998</v>
      </c>
      <c r="F315">
        <v>0.99819303999999998</v>
      </c>
      <c r="G315">
        <v>60</v>
      </c>
      <c r="H315">
        <v>0.99819303999999998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38</v>
      </c>
      <c r="R315">
        <v>23310</v>
      </c>
      <c r="S315">
        <v>0.99887066999999996</v>
      </c>
      <c r="T315">
        <v>0.99885562999999999</v>
      </c>
      <c r="U315">
        <v>0.29801843</v>
      </c>
      <c r="V315">
        <v>38</v>
      </c>
      <c r="W315">
        <v>0.99885562999999999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2306.0003900000002</v>
      </c>
      <c r="AH315" t="b">
        <v>1</v>
      </c>
      <c r="AI315" t="b">
        <v>1</v>
      </c>
      <c r="AJ315" t="b">
        <v>1</v>
      </c>
      <c r="AK315">
        <v>0</v>
      </c>
      <c r="AL315">
        <v>2306.0003900000002</v>
      </c>
      <c r="AM315" t="str">
        <v>Sensing_and_control_scheme_for_the_inteferometer_configuration_with_an_L-shaped_resonator.tex</v>
      </c>
      <c r="AN315" t="str">
        <v>jpconf</v>
      </c>
      <c r="AO315" t="str">
        <v>[a4paper]</v>
      </c>
      <c r="AP315">
        <v>12</v>
      </c>
      <c r="AQ315">
        <v>12</v>
      </c>
      <c r="AR315">
        <v>12</v>
      </c>
      <c r="AS315" t="b">
        <v>0</v>
      </c>
      <c r="AT315" t="b">
        <v>0</v>
      </c>
      <c r="AU315">
        <v>0</v>
      </c>
      <c r="AV315">
        <v>2306.0003900000002</v>
      </c>
      <c r="AW315">
        <v>17</v>
      </c>
      <c r="AX315">
        <v>17</v>
      </c>
      <c r="AY315">
        <v>17</v>
      </c>
      <c r="AZ315">
        <v>0</v>
      </c>
      <c r="BA315">
        <v>0</v>
      </c>
    </row>
    <row r="316" spans="1:53" x14ac:dyDescent="0.2">
      <c r="A316" s="1">
        <v>2306.0043099999998</v>
      </c>
      <c r="B316">
        <v>3305</v>
      </c>
      <c r="C316">
        <v>41631</v>
      </c>
      <c r="D316">
        <v>0.97800924</v>
      </c>
      <c r="E316">
        <v>0.96070341000000004</v>
      </c>
      <c r="F316">
        <v>0.50500571000000005</v>
      </c>
      <c r="G316">
        <v>227</v>
      </c>
      <c r="H316">
        <v>0.99730096000000001</v>
      </c>
      <c r="I316">
        <v>2</v>
      </c>
      <c r="J316">
        <v>3</v>
      </c>
      <c r="K316">
        <v>1341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2455</v>
      </c>
      <c r="R316">
        <v>74519</v>
      </c>
      <c r="S316">
        <v>0.98303896000000002</v>
      </c>
      <c r="T316">
        <v>0.97081063999999995</v>
      </c>
      <c r="U316">
        <v>0.11398711</v>
      </c>
      <c r="V316">
        <v>233</v>
      </c>
      <c r="W316">
        <v>0.99722968999999995</v>
      </c>
      <c r="X316">
        <v>2</v>
      </c>
      <c r="Y316">
        <v>3</v>
      </c>
      <c r="Z316">
        <v>913</v>
      </c>
      <c r="AA316">
        <v>0</v>
      </c>
      <c r="AB316">
        <v>0</v>
      </c>
      <c r="AC316">
        <v>0</v>
      </c>
      <c r="AD316">
        <v>1</v>
      </c>
      <c r="AE316">
        <v>3</v>
      </c>
      <c r="AF316">
        <v>0</v>
      </c>
      <c r="AG316">
        <v>2306.0043099999998</v>
      </c>
      <c r="AH316" t="b">
        <v>1</v>
      </c>
      <c r="AI316" t="b">
        <v>1</v>
      </c>
      <c r="AJ316" t="b">
        <v>1</v>
      </c>
      <c r="AK316">
        <v>0</v>
      </c>
      <c r="AL316">
        <v>2306.0043099999998</v>
      </c>
      <c r="AM316" t="str">
        <v>main.tex</v>
      </c>
      <c r="AN316" t="str">
        <v>lipics-v2021</v>
      </c>
      <c r="AO316" t="str">
        <v>[a4paper,USenglish]</v>
      </c>
      <c r="AP316">
        <v>0</v>
      </c>
      <c r="AQ316">
        <v>0</v>
      </c>
      <c r="AR316">
        <v>0</v>
      </c>
      <c r="AS316" t="b">
        <v>0</v>
      </c>
      <c r="AT316" t="b">
        <v>0</v>
      </c>
      <c r="AU316">
        <v>0</v>
      </c>
      <c r="AV316">
        <v>2306.0043099999998</v>
      </c>
      <c r="AW316">
        <v>29</v>
      </c>
      <c r="AX316">
        <v>29</v>
      </c>
      <c r="AY316">
        <v>29</v>
      </c>
      <c r="AZ316">
        <v>0</v>
      </c>
      <c r="BA316">
        <v>0</v>
      </c>
    </row>
    <row r="317" spans="1:53" x14ac:dyDescent="0.2">
      <c r="A317" s="1">
        <v>2306.0088599999999</v>
      </c>
      <c r="B317">
        <v>177</v>
      </c>
      <c r="C317">
        <v>9575</v>
      </c>
      <c r="D317">
        <v>0.99668979000000002</v>
      </c>
      <c r="E317">
        <v>0.99337971000000003</v>
      </c>
      <c r="F317">
        <v>0.64186863999999999</v>
      </c>
      <c r="G317">
        <v>1</v>
      </c>
      <c r="H317">
        <v>0.99996260000000003</v>
      </c>
      <c r="I317">
        <v>0</v>
      </c>
      <c r="J317">
        <v>0</v>
      </c>
      <c r="K317">
        <v>88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177</v>
      </c>
      <c r="R317">
        <v>9575</v>
      </c>
      <c r="S317">
        <v>0.99668979000000002</v>
      </c>
      <c r="T317">
        <v>0.99337971000000003</v>
      </c>
      <c r="U317">
        <v>0.64186863999999999</v>
      </c>
      <c r="V317">
        <v>1</v>
      </c>
      <c r="W317">
        <v>0.99996260000000003</v>
      </c>
      <c r="X317">
        <v>0</v>
      </c>
      <c r="Y317">
        <v>0</v>
      </c>
      <c r="Z317">
        <v>88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2306.0088599999999</v>
      </c>
      <c r="AH317" t="b">
        <v>1</v>
      </c>
      <c r="AI317" t="b">
        <v>1</v>
      </c>
      <c r="AJ317" t="b">
        <v>1</v>
      </c>
      <c r="AK317">
        <v>0</v>
      </c>
      <c r="AL317">
        <v>2306.0088599999999</v>
      </c>
      <c r="AM317" t="str">
        <v>buckets.tex</v>
      </c>
      <c r="AN317" t="str">
        <v>lipics-v2021</v>
      </c>
      <c r="AO317" t="str">
        <v>[a4paper]</v>
      </c>
      <c r="AP317">
        <v>12</v>
      </c>
      <c r="AQ317">
        <v>12</v>
      </c>
      <c r="AR317">
        <v>12</v>
      </c>
      <c r="AS317" t="b">
        <v>0</v>
      </c>
      <c r="AT317" t="b">
        <v>0</v>
      </c>
      <c r="AU317">
        <v>0</v>
      </c>
      <c r="AV317">
        <v>2306.0088599999999</v>
      </c>
      <c r="AW317">
        <v>11</v>
      </c>
      <c r="AX317">
        <v>11</v>
      </c>
      <c r="AY317">
        <v>11</v>
      </c>
      <c r="AZ317">
        <v>0</v>
      </c>
      <c r="BA317">
        <v>0</v>
      </c>
    </row>
    <row r="318" spans="1:53" x14ac:dyDescent="0.2">
      <c r="A318" s="1">
        <v>2306.0000399999999</v>
      </c>
      <c r="B318">
        <v>2</v>
      </c>
      <c r="C318">
        <v>2</v>
      </c>
      <c r="D318">
        <v>0.99997316000000003</v>
      </c>
      <c r="E318">
        <v>0.99997316000000003</v>
      </c>
      <c r="F318">
        <v>0.99997316000000003</v>
      </c>
      <c r="G318">
        <v>2</v>
      </c>
      <c r="H318">
        <v>0.99997316000000003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</v>
      </c>
      <c r="R318">
        <v>62440</v>
      </c>
      <c r="S318">
        <v>0.99993290000000001</v>
      </c>
      <c r="T318">
        <v>0.99989265000000005</v>
      </c>
      <c r="U318">
        <v>0.16212662</v>
      </c>
      <c r="V318">
        <v>4</v>
      </c>
      <c r="W318">
        <v>0.99994632000000006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0</v>
      </c>
      <c r="AG318">
        <v>2306.0000399999999</v>
      </c>
      <c r="AH318" t="b">
        <v>1</v>
      </c>
      <c r="AI318" t="b">
        <v>1</v>
      </c>
      <c r="AJ318" t="b">
        <v>1</v>
      </c>
      <c r="AK318">
        <v>0</v>
      </c>
      <c r="AL318">
        <v>2306.0000399999999</v>
      </c>
      <c r="AM318" t="str">
        <v>main_cav23_version.tex</v>
      </c>
      <c r="AN318" t="str">
        <v>llncs</v>
      </c>
      <c r="AO318">
        <v>0</v>
      </c>
      <c r="AP318">
        <v>0</v>
      </c>
      <c r="AQ318">
        <v>0</v>
      </c>
      <c r="AR318">
        <v>0</v>
      </c>
      <c r="AS318" t="b">
        <v>0</v>
      </c>
      <c r="AT318" t="b">
        <v>0</v>
      </c>
      <c r="AU318">
        <v>0</v>
      </c>
      <c r="AV318">
        <v>2306.0000399999999</v>
      </c>
      <c r="AW318">
        <v>36</v>
      </c>
      <c r="AX318">
        <v>36</v>
      </c>
      <c r="AY318">
        <v>36</v>
      </c>
      <c r="AZ318">
        <v>0</v>
      </c>
      <c r="BA318">
        <v>0</v>
      </c>
    </row>
    <row r="319" spans="1:53" x14ac:dyDescent="0.2">
      <c r="A319" s="1">
        <v>2306.00047</v>
      </c>
      <c r="B319">
        <v>7</v>
      </c>
      <c r="C319">
        <v>7</v>
      </c>
      <c r="D319">
        <v>0.99971885000000005</v>
      </c>
      <c r="E319">
        <v>0.99971885000000005</v>
      </c>
      <c r="F319">
        <v>0.99971885000000005</v>
      </c>
      <c r="G319">
        <v>7</v>
      </c>
      <c r="H319">
        <v>0.99971885000000005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5949</v>
      </c>
      <c r="R319">
        <v>22496</v>
      </c>
      <c r="S319">
        <v>0.87176909999999996</v>
      </c>
      <c r="T319">
        <v>0.76106514999999997</v>
      </c>
      <c r="U319">
        <v>9.6473610000000001E-2</v>
      </c>
      <c r="V319">
        <v>2423</v>
      </c>
      <c r="W319">
        <v>0.90268294999999998</v>
      </c>
      <c r="X319">
        <v>5</v>
      </c>
      <c r="Y319">
        <v>6</v>
      </c>
      <c r="Z319">
        <v>1755</v>
      </c>
      <c r="AA319">
        <v>0</v>
      </c>
      <c r="AB319">
        <v>0</v>
      </c>
      <c r="AC319">
        <v>0</v>
      </c>
      <c r="AD319">
        <v>0</v>
      </c>
      <c r="AE319">
        <v>-42</v>
      </c>
      <c r="AF319">
        <v>0</v>
      </c>
      <c r="AG319">
        <v>2306.00047</v>
      </c>
      <c r="AH319" t="b">
        <v>1</v>
      </c>
      <c r="AI319" t="b">
        <v>1</v>
      </c>
      <c r="AJ319" t="b">
        <v>1</v>
      </c>
      <c r="AK319">
        <v>0</v>
      </c>
      <c r="AL319">
        <v>2306.00047</v>
      </c>
      <c r="AM319" t="str">
        <v>paper702.tex</v>
      </c>
      <c r="AN319" t="str">
        <v>llncs</v>
      </c>
      <c r="AO319" t="str">
        <v>[runningheads]</v>
      </c>
      <c r="AP319">
        <v>0</v>
      </c>
      <c r="AQ319">
        <v>0</v>
      </c>
      <c r="AR319">
        <v>0</v>
      </c>
      <c r="AS319" t="b">
        <v>0</v>
      </c>
      <c r="AT319" t="b">
        <v>0</v>
      </c>
      <c r="AU319">
        <v>0</v>
      </c>
      <c r="AV319">
        <v>2306.00047</v>
      </c>
      <c r="AW319">
        <v>11</v>
      </c>
      <c r="AX319">
        <v>12</v>
      </c>
      <c r="AY319">
        <v>12</v>
      </c>
      <c r="AZ319">
        <v>1</v>
      </c>
      <c r="BA319">
        <v>0</v>
      </c>
    </row>
    <row r="320" spans="1:53" x14ac:dyDescent="0.2">
      <c r="A320" s="1">
        <v>2306.0010400000001</v>
      </c>
      <c r="B320">
        <v>8</v>
      </c>
      <c r="C320">
        <v>8</v>
      </c>
      <c r="D320">
        <v>0.99978224000000004</v>
      </c>
      <c r="E320">
        <v>0.99978224000000004</v>
      </c>
      <c r="F320">
        <v>0.99978224000000004</v>
      </c>
      <c r="G320">
        <v>8</v>
      </c>
      <c r="H320">
        <v>0.99978224000000004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2262</v>
      </c>
      <c r="S320">
        <v>0.99976862</v>
      </c>
      <c r="T320">
        <v>0.99975502000000005</v>
      </c>
      <c r="U320">
        <v>0.93842720000000002</v>
      </c>
      <c r="V320">
        <v>9</v>
      </c>
      <c r="W320">
        <v>0.99975502000000005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-1</v>
      </c>
      <c r="AF320">
        <v>0</v>
      </c>
      <c r="AG320">
        <v>2306.0010400000001</v>
      </c>
      <c r="AH320" t="b">
        <v>1</v>
      </c>
      <c r="AI320" t="b">
        <v>1</v>
      </c>
      <c r="AJ320" t="b">
        <v>1</v>
      </c>
      <c r="AK320">
        <v>0</v>
      </c>
      <c r="AL320">
        <v>2306.0010400000001</v>
      </c>
      <c r="AM320" t="str">
        <v>ActiveLinearAlgebra.tex</v>
      </c>
      <c r="AN320" t="str">
        <v>llncs</v>
      </c>
      <c r="AO320" t="str">
        <v>[runningheads]</v>
      </c>
      <c r="AP320">
        <v>0</v>
      </c>
      <c r="AQ320">
        <v>0</v>
      </c>
      <c r="AR320">
        <v>0</v>
      </c>
      <c r="AS320" t="b">
        <v>0</v>
      </c>
      <c r="AT320" t="b">
        <v>0</v>
      </c>
      <c r="AU320">
        <v>0</v>
      </c>
      <c r="AV320">
        <v>2306.0010400000001</v>
      </c>
      <c r="AW320">
        <v>16</v>
      </c>
      <c r="AX320">
        <v>16</v>
      </c>
      <c r="AY320">
        <v>16</v>
      </c>
      <c r="AZ320">
        <v>0</v>
      </c>
      <c r="BA320">
        <v>0</v>
      </c>
    </row>
    <row r="321" spans="1:53" x14ac:dyDescent="0.2">
      <c r="A321" s="1">
        <v>2306.0041999999999</v>
      </c>
      <c r="B321">
        <v>269</v>
      </c>
      <c r="C321">
        <v>269</v>
      </c>
      <c r="D321">
        <v>0.99315067999999995</v>
      </c>
      <c r="E321">
        <v>0.99315067999999995</v>
      </c>
      <c r="F321">
        <v>0.99315067999999995</v>
      </c>
      <c r="G321">
        <v>269</v>
      </c>
      <c r="H321">
        <v>0.99315067999999995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169</v>
      </c>
      <c r="R321">
        <v>229</v>
      </c>
      <c r="S321">
        <v>0.99719915999999997</v>
      </c>
      <c r="T321">
        <v>0.9956969</v>
      </c>
      <c r="U321">
        <v>0.99416917000000005</v>
      </c>
      <c r="V321">
        <v>51</v>
      </c>
      <c r="W321">
        <v>0.99870143</v>
      </c>
      <c r="X321">
        <v>0</v>
      </c>
      <c r="Y321">
        <v>0</v>
      </c>
      <c r="Z321">
        <v>59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2306.0041999999999</v>
      </c>
      <c r="AH321" t="b">
        <v>1</v>
      </c>
      <c r="AI321" t="b">
        <v>1</v>
      </c>
      <c r="AJ321" t="b">
        <v>1</v>
      </c>
      <c r="AK321">
        <v>0</v>
      </c>
      <c r="AL321">
        <v>2306.0041999999999</v>
      </c>
      <c r="AM321" t="str">
        <v>hhkmmv-arxiv23.tex</v>
      </c>
      <c r="AN321" t="str">
        <v>llncs</v>
      </c>
      <c r="AO321" t="str">
        <v>[runningheads,orivec,envcountsame]</v>
      </c>
      <c r="AP321">
        <v>12</v>
      </c>
      <c r="AQ321">
        <v>12</v>
      </c>
      <c r="AR321">
        <v>12</v>
      </c>
      <c r="AS321" t="b">
        <v>0</v>
      </c>
      <c r="AT321" t="b">
        <v>0</v>
      </c>
      <c r="AU321">
        <v>0</v>
      </c>
      <c r="AV321">
        <v>2306.0041999999999</v>
      </c>
      <c r="AW321">
        <v>21</v>
      </c>
      <c r="AX321">
        <v>21</v>
      </c>
      <c r="AY321">
        <v>21</v>
      </c>
      <c r="AZ321">
        <v>0</v>
      </c>
      <c r="BA321">
        <v>0</v>
      </c>
    </row>
    <row r="322" spans="1:53" x14ac:dyDescent="0.2">
      <c r="A322" s="1">
        <v>2306.01028</v>
      </c>
      <c r="B322">
        <v>4</v>
      </c>
      <c r="C322">
        <v>4</v>
      </c>
      <c r="D322">
        <v>0.99982804999999997</v>
      </c>
      <c r="E322">
        <v>0.99982804999999997</v>
      </c>
      <c r="F322">
        <v>0.99982804999999997</v>
      </c>
      <c r="G322">
        <v>4</v>
      </c>
      <c r="H322">
        <v>0.99982804999999997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</v>
      </c>
      <c r="R322">
        <v>4</v>
      </c>
      <c r="S322">
        <v>0.99982804999999997</v>
      </c>
      <c r="T322">
        <v>0.99982804999999997</v>
      </c>
      <c r="U322">
        <v>0.99982804999999997</v>
      </c>
      <c r="V322">
        <v>4</v>
      </c>
      <c r="W322">
        <v>0.99982804999999997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2306.01028</v>
      </c>
      <c r="AH322" t="b">
        <v>1</v>
      </c>
      <c r="AI322" t="b">
        <v>1</v>
      </c>
      <c r="AJ322" t="b">
        <v>1</v>
      </c>
      <c r="AK322">
        <v>0</v>
      </c>
      <c r="AL322">
        <v>2306.01028</v>
      </c>
      <c r="AM322" t="str">
        <v>ITR.tex</v>
      </c>
      <c r="AN322" t="str">
        <v>llncs</v>
      </c>
      <c r="AO322" t="str">
        <v>[runningheads]</v>
      </c>
      <c r="AP322">
        <v>12</v>
      </c>
      <c r="AQ322">
        <v>12</v>
      </c>
      <c r="AR322">
        <v>12</v>
      </c>
      <c r="AS322" t="b">
        <v>0</v>
      </c>
      <c r="AT322" t="b">
        <v>0</v>
      </c>
      <c r="AU322">
        <v>0</v>
      </c>
      <c r="AV322">
        <v>2306.01028</v>
      </c>
      <c r="AW322">
        <v>12</v>
      </c>
      <c r="AX322">
        <v>12</v>
      </c>
      <c r="AY322">
        <v>12</v>
      </c>
      <c r="AZ322">
        <v>0</v>
      </c>
      <c r="BA322">
        <v>0</v>
      </c>
    </row>
    <row r="323" spans="1:53" x14ac:dyDescent="0.2">
      <c r="A323" s="1">
        <v>2306.0179699999999</v>
      </c>
      <c r="B323">
        <v>3</v>
      </c>
      <c r="C323">
        <v>12135</v>
      </c>
      <c r="D323">
        <v>0.99993553000000002</v>
      </c>
      <c r="E323">
        <v>0.99987106999999997</v>
      </c>
      <c r="F323">
        <v>0.47846828000000002</v>
      </c>
      <c r="G323">
        <v>1</v>
      </c>
      <c r="H323">
        <v>0.99995701999999997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-1</v>
      </c>
      <c r="Q323">
        <v>1</v>
      </c>
      <c r="R323">
        <v>1571</v>
      </c>
      <c r="S323">
        <v>0.99997851000000004</v>
      </c>
      <c r="T323">
        <v>0.99995701999999997</v>
      </c>
      <c r="U323">
        <v>0.93248238000000006</v>
      </c>
      <c r="V323">
        <v>1</v>
      </c>
      <c r="W323">
        <v>0.99995701999999997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-1</v>
      </c>
      <c r="AF323">
        <v>0</v>
      </c>
      <c r="AG323">
        <v>2306.0179699999999</v>
      </c>
      <c r="AH323" t="b">
        <v>1</v>
      </c>
      <c r="AI323" t="b">
        <v>1</v>
      </c>
      <c r="AJ323" t="b">
        <v>1</v>
      </c>
      <c r="AK323">
        <v>0</v>
      </c>
      <c r="AL323">
        <v>2306.0179699999999</v>
      </c>
      <c r="AM323" t="str">
        <v>sdv-main.tex</v>
      </c>
      <c r="AN323" t="str">
        <v>llncs</v>
      </c>
      <c r="AO323" t="str">
        <v>[runningheads]</v>
      </c>
      <c r="AP323">
        <v>0</v>
      </c>
      <c r="AQ323">
        <v>0</v>
      </c>
      <c r="AR323">
        <v>0</v>
      </c>
      <c r="AS323" t="b">
        <v>0</v>
      </c>
      <c r="AT323" t="b">
        <v>0</v>
      </c>
      <c r="AU323">
        <v>0</v>
      </c>
      <c r="AV323">
        <v>2306.0179699999999</v>
      </c>
      <c r="AW323">
        <v>12</v>
      </c>
      <c r="AX323">
        <v>12</v>
      </c>
      <c r="AY323">
        <v>12</v>
      </c>
      <c r="AZ323">
        <v>0</v>
      </c>
      <c r="BA323">
        <v>0</v>
      </c>
    </row>
    <row r="324" spans="1:53" x14ac:dyDescent="0.2">
      <c r="A324" s="1">
        <v>2306.0349000000001</v>
      </c>
      <c r="B324">
        <v>12</v>
      </c>
      <c r="C324">
        <v>12</v>
      </c>
      <c r="D324">
        <v>0.99973984999999999</v>
      </c>
      <c r="E324">
        <v>0.99973984999999999</v>
      </c>
      <c r="F324">
        <v>0.99973984999999999</v>
      </c>
      <c r="G324">
        <v>12</v>
      </c>
      <c r="H324">
        <v>0.99973984999999999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24</v>
      </c>
      <c r="R324">
        <v>43681</v>
      </c>
      <c r="S324">
        <v>0.99956646000000005</v>
      </c>
      <c r="T324">
        <v>0.99947980000000003</v>
      </c>
      <c r="U324">
        <v>5.3212240000000001E-2</v>
      </c>
      <c r="V324">
        <v>24</v>
      </c>
      <c r="W324">
        <v>0.99947980000000003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</v>
      </c>
      <c r="AF324">
        <v>0</v>
      </c>
      <c r="AG324">
        <v>2306.0349000000001</v>
      </c>
      <c r="AH324" t="b">
        <v>1</v>
      </c>
      <c r="AI324" t="b">
        <v>1</v>
      </c>
      <c r="AJ324" t="b">
        <v>1</v>
      </c>
      <c r="AK324">
        <v>0</v>
      </c>
      <c r="AL324">
        <v>2306.0349000000001</v>
      </c>
      <c r="AM324" t="str">
        <v>anchor-ap-arxiv.tex</v>
      </c>
      <c r="AN324" t="str">
        <v>llncs</v>
      </c>
      <c r="AO324" t="str">
        <v>[runningheads,envcountsame,envcountsect,11pt,a4paper]</v>
      </c>
      <c r="AP324">
        <v>12</v>
      </c>
      <c r="AQ324">
        <v>12</v>
      </c>
      <c r="AR324">
        <v>12</v>
      </c>
      <c r="AS324" t="b">
        <v>0</v>
      </c>
      <c r="AT324" t="b">
        <v>0</v>
      </c>
      <c r="AU324">
        <v>0</v>
      </c>
      <c r="AV324">
        <v>2306.0349000000001</v>
      </c>
      <c r="AW324">
        <v>18</v>
      </c>
      <c r="AX324">
        <v>18</v>
      </c>
      <c r="AY324">
        <v>18</v>
      </c>
      <c r="AZ324">
        <v>0</v>
      </c>
      <c r="BA324">
        <v>0</v>
      </c>
    </row>
    <row r="325" spans="1:53" x14ac:dyDescent="0.2">
      <c r="A325" s="1">
        <v>2306.0432700000001</v>
      </c>
      <c r="B325">
        <v>30</v>
      </c>
      <c r="C325">
        <v>30</v>
      </c>
      <c r="D325">
        <v>0.99816019</v>
      </c>
      <c r="E325">
        <v>0.99816019</v>
      </c>
      <c r="F325">
        <v>0.99816019</v>
      </c>
      <c r="G325">
        <v>30</v>
      </c>
      <c r="H325">
        <v>0.99816019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30</v>
      </c>
      <c r="R325">
        <v>30</v>
      </c>
      <c r="S325">
        <v>0.99816019</v>
      </c>
      <c r="T325">
        <v>0.99816019</v>
      </c>
      <c r="U325">
        <v>0.99816019</v>
      </c>
      <c r="V325">
        <v>30</v>
      </c>
      <c r="W325">
        <v>0.99816019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2306.0432700000001</v>
      </c>
      <c r="AH325" t="b">
        <v>1</v>
      </c>
      <c r="AI325" t="b">
        <v>1</v>
      </c>
      <c r="AJ325" t="b">
        <v>1</v>
      </c>
      <c r="AK325">
        <v>0</v>
      </c>
      <c r="AL325">
        <v>2306.0432700000001</v>
      </c>
      <c r="AM325" t="str">
        <v>GSI-038.tex</v>
      </c>
      <c r="AN325" t="str">
        <v>llncs</v>
      </c>
      <c r="AO325" t="str">
        <v>[runningheads]</v>
      </c>
      <c r="AP325">
        <v>0</v>
      </c>
      <c r="AQ325">
        <v>0</v>
      </c>
      <c r="AR325">
        <v>0</v>
      </c>
      <c r="AS325" t="b">
        <v>0</v>
      </c>
      <c r="AT325" t="b">
        <v>0</v>
      </c>
      <c r="AU325">
        <v>0</v>
      </c>
      <c r="AV325">
        <v>2306.0432700000001</v>
      </c>
      <c r="AW325">
        <v>9</v>
      </c>
      <c r="AX325">
        <v>9</v>
      </c>
      <c r="AY325">
        <v>9</v>
      </c>
      <c r="AZ325">
        <v>0</v>
      </c>
      <c r="BA325">
        <v>0</v>
      </c>
    </row>
    <row r="326" spans="1:53" x14ac:dyDescent="0.2">
      <c r="A326" s="1">
        <v>2306.0017899999998</v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  <c r="AF326">
        <v>0</v>
      </c>
      <c r="AG326">
        <v>2306.0017899999998</v>
      </c>
      <c r="AH326" t="b">
        <v>1</v>
      </c>
      <c r="AI326" t="b">
        <v>0</v>
      </c>
      <c r="AJ326" t="b">
        <v>1</v>
      </c>
      <c r="AK326">
        <v>0</v>
      </c>
      <c r="AL326">
        <v>2306.0017899999998</v>
      </c>
      <c r="AM326" t="str">
        <v>main.tex</v>
      </c>
      <c r="AN326" t="str">
        <v>macro/neu_msthesis</v>
      </c>
      <c r="AO326" t="str">
        <v>[]</v>
      </c>
      <c r="AP326">
        <v>0</v>
      </c>
      <c r="AQ326">
        <v>12</v>
      </c>
      <c r="AR326">
        <v>12</v>
      </c>
      <c r="AS326" t="b">
        <v>0</v>
      </c>
      <c r="AT326" t="b">
        <v>0</v>
      </c>
      <c r="AU326">
        <v>0</v>
      </c>
      <c r="AV326">
        <v>2306.0017899999998</v>
      </c>
      <c r="AW326">
        <v>67</v>
      </c>
      <c r="AX326" t="str">
        <v/>
      </c>
      <c r="AY326">
        <v>62</v>
      </c>
      <c r="AZ326" t="str">
        <v/>
      </c>
      <c r="BA326" t="str">
        <v/>
      </c>
    </row>
    <row r="327" spans="1:53" x14ac:dyDescent="0.2">
      <c r="A327" s="1">
        <v>2306.1384800000001</v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>
        <v>0</v>
      </c>
      <c r="AG327">
        <v>2306.1384800000001</v>
      </c>
      <c r="AH327" t="b">
        <v>1</v>
      </c>
      <c r="AI327" t="b">
        <v>0</v>
      </c>
      <c r="AJ327" t="b">
        <v>0</v>
      </c>
      <c r="AK327">
        <v>0</v>
      </c>
      <c r="AL327">
        <v>2306.1384800000001</v>
      </c>
      <c r="AM327" t="str">
        <v>main.tex</v>
      </c>
      <c r="AN327" t="str">
        <v>mdpi</v>
      </c>
      <c r="AO327" t="str">
        <v>[entropy,article,accept,pdftex,moreauthors]</v>
      </c>
      <c r="AP327">
        <v>12</v>
      </c>
      <c r="AQ327">
        <v>12</v>
      </c>
      <c r="AR327">
        <v>12</v>
      </c>
      <c r="AS327" t="b">
        <v>0</v>
      </c>
      <c r="AT327" t="b">
        <v>0</v>
      </c>
      <c r="AU327">
        <v>0</v>
      </c>
      <c r="AV327">
        <v>2306.1384800000001</v>
      </c>
      <c r="AW327">
        <v>10</v>
      </c>
      <c r="AX327" t="str">
        <v/>
      </c>
      <c r="AY327" t="str">
        <v/>
      </c>
      <c r="AZ327" t="str">
        <v/>
      </c>
      <c r="BA327" t="str">
        <v/>
      </c>
    </row>
    <row r="328" spans="1:53" x14ac:dyDescent="0.2">
      <c r="A328" s="1">
        <v>2306.1322599999999</v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>
        <v>0</v>
      </c>
      <c r="AG328">
        <v>2306.1322599999999</v>
      </c>
      <c r="AH328" t="b">
        <v>1</v>
      </c>
      <c r="AI328" t="b">
        <v>0</v>
      </c>
      <c r="AJ328" t="b">
        <v>1</v>
      </c>
      <c r="AK328">
        <v>0</v>
      </c>
      <c r="AL328">
        <v>2306.1322599999999</v>
      </c>
      <c r="AM328" t="str">
        <v>Toom-obit.tex</v>
      </c>
      <c r="AN328" t="str">
        <v>memoir</v>
      </c>
      <c r="AO328" t="str">
        <v>[11pt]</v>
      </c>
      <c r="AP328">
        <v>12</v>
      </c>
      <c r="AQ328">
        <v>12</v>
      </c>
      <c r="AR328">
        <v>12</v>
      </c>
      <c r="AS328" t="b">
        <v>0</v>
      </c>
      <c r="AT328" t="b">
        <v>0</v>
      </c>
      <c r="AU328">
        <v>0</v>
      </c>
      <c r="AV328">
        <v>2306.1322599999999</v>
      </c>
      <c r="AW328">
        <v>20</v>
      </c>
      <c r="AX328" t="str">
        <v/>
      </c>
      <c r="AY328">
        <v>21</v>
      </c>
      <c r="AZ328" t="str">
        <v/>
      </c>
      <c r="BA328" t="str">
        <v/>
      </c>
    </row>
    <row r="329" spans="1:53" x14ac:dyDescent="0.2">
      <c r="A329" s="1">
        <v>2306.0537899999999</v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  <c r="AF329">
        <v>0</v>
      </c>
      <c r="AG329">
        <v>2306.0537899999999</v>
      </c>
      <c r="AH329" t="b">
        <v>1</v>
      </c>
      <c r="AI329" t="b">
        <v>0</v>
      </c>
      <c r="AJ329" t="b">
        <v>1</v>
      </c>
      <c r="AK329">
        <v>0</v>
      </c>
      <c r="AL329">
        <v>2306.0537899999999</v>
      </c>
      <c r="AM329" t="str">
        <v>DDoptima_v1.0.tex</v>
      </c>
      <c r="AN329" t="str">
        <v>mhd</v>
      </c>
      <c r="AO329" t="str">
        <v>[12pt,british]</v>
      </c>
      <c r="AP329">
        <v>0</v>
      </c>
      <c r="AQ329">
        <v>12</v>
      </c>
      <c r="AR329">
        <v>12</v>
      </c>
      <c r="AS329" t="b">
        <v>0</v>
      </c>
      <c r="AT329" t="b">
        <v>0</v>
      </c>
      <c r="AU329">
        <v>0</v>
      </c>
      <c r="AV329">
        <v>2306.0537899999999</v>
      </c>
      <c r="AW329">
        <v>11</v>
      </c>
      <c r="AX329" t="str">
        <v/>
      </c>
      <c r="AY329">
        <v>9</v>
      </c>
      <c r="AZ329" t="str">
        <v/>
      </c>
      <c r="BA329" t="str">
        <v/>
      </c>
    </row>
    <row r="330" spans="1:53" x14ac:dyDescent="0.2">
      <c r="A330" s="1">
        <v>2306.0002199999999</v>
      </c>
      <c r="B330">
        <v>2868</v>
      </c>
      <c r="C330">
        <v>32934</v>
      </c>
      <c r="D330">
        <v>0.96147888999999997</v>
      </c>
      <c r="E330">
        <v>0.92847166999999997</v>
      </c>
      <c r="F330">
        <v>0.17862131000000001</v>
      </c>
      <c r="G330">
        <v>348</v>
      </c>
      <c r="H330">
        <v>0.99132083000000004</v>
      </c>
      <c r="I330">
        <v>0</v>
      </c>
      <c r="J330">
        <v>0</v>
      </c>
      <c r="K330">
        <v>1260</v>
      </c>
      <c r="L330">
        <v>0</v>
      </c>
      <c r="M330">
        <v>0</v>
      </c>
      <c r="N330">
        <v>0</v>
      </c>
      <c r="O330">
        <v>1</v>
      </c>
      <c r="P330">
        <v>-132</v>
      </c>
      <c r="Q330">
        <v>2873</v>
      </c>
      <c r="R330">
        <v>36731</v>
      </c>
      <c r="S330">
        <v>0.96027753999999999</v>
      </c>
      <c r="T330">
        <v>0.92926085000000003</v>
      </c>
      <c r="U330">
        <v>9.5607429999999993E-2</v>
      </c>
      <c r="V330">
        <v>1252</v>
      </c>
      <c r="W330">
        <v>0.96917319000000002</v>
      </c>
      <c r="X330">
        <v>1</v>
      </c>
      <c r="Y330">
        <v>2</v>
      </c>
      <c r="Z330">
        <v>809</v>
      </c>
      <c r="AA330">
        <v>0</v>
      </c>
      <c r="AB330">
        <v>0</v>
      </c>
      <c r="AC330">
        <v>0</v>
      </c>
      <c r="AD330">
        <v>0</v>
      </c>
      <c r="AE330">
        <v>518</v>
      </c>
      <c r="AF330">
        <v>0</v>
      </c>
      <c r="AG330">
        <v>2306.0002199999999</v>
      </c>
      <c r="AH330" t="b">
        <v>1</v>
      </c>
      <c r="AI330" t="b">
        <v>1</v>
      </c>
      <c r="AJ330" t="b">
        <v>1</v>
      </c>
      <c r="AK330">
        <v>0</v>
      </c>
      <c r="AL330">
        <v>2306.0002199999999</v>
      </c>
      <c r="AM330" t="str">
        <v>paper.tex</v>
      </c>
      <c r="AN330" t="str">
        <v>mnras</v>
      </c>
      <c r="AO330" t="str">
        <v>[fleqn,usenatbib,useAMS]</v>
      </c>
      <c r="AP330">
        <v>0</v>
      </c>
      <c r="AQ330">
        <v>0</v>
      </c>
      <c r="AR330">
        <v>0</v>
      </c>
      <c r="AS330" t="b">
        <v>0</v>
      </c>
      <c r="AT330" t="b">
        <v>0</v>
      </c>
      <c r="AU330">
        <v>0</v>
      </c>
      <c r="AV330">
        <v>2306.0002199999999</v>
      </c>
      <c r="AW330">
        <v>11</v>
      </c>
      <c r="AX330">
        <v>11</v>
      </c>
      <c r="AY330">
        <v>11</v>
      </c>
      <c r="AZ330">
        <v>0</v>
      </c>
      <c r="BA330">
        <v>0</v>
      </c>
    </row>
    <row r="331" spans="1:53" x14ac:dyDescent="0.2">
      <c r="A331" s="1">
        <v>2306.0004899999999</v>
      </c>
      <c r="B331">
        <v>804</v>
      </c>
      <c r="C331">
        <v>76159</v>
      </c>
      <c r="D331">
        <v>0.99179468000000004</v>
      </c>
      <c r="E331">
        <v>0.99009473999999997</v>
      </c>
      <c r="F331">
        <v>6.1723069999999998E-2</v>
      </c>
      <c r="G331">
        <v>665</v>
      </c>
      <c r="H331">
        <v>0.99180721999999999</v>
      </c>
      <c r="I331">
        <v>0</v>
      </c>
      <c r="J331">
        <v>14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-248</v>
      </c>
      <c r="Q331">
        <v>3526</v>
      </c>
      <c r="R331">
        <v>77229</v>
      </c>
      <c r="S331">
        <v>0.97529995000000003</v>
      </c>
      <c r="T331">
        <v>0.95705761</v>
      </c>
      <c r="U331">
        <v>5.9444650000000002E-2</v>
      </c>
      <c r="V331">
        <v>1465</v>
      </c>
      <c r="W331">
        <v>0.98215808000000004</v>
      </c>
      <c r="X331">
        <v>0</v>
      </c>
      <c r="Y331">
        <v>12</v>
      </c>
      <c r="Z331">
        <v>978</v>
      </c>
      <c r="AA331">
        <v>0</v>
      </c>
      <c r="AB331">
        <v>0</v>
      </c>
      <c r="AC331">
        <v>0</v>
      </c>
      <c r="AD331">
        <v>0</v>
      </c>
      <c r="AE331">
        <v>941</v>
      </c>
      <c r="AF331">
        <v>0</v>
      </c>
      <c r="AG331">
        <v>2306.0004899999999</v>
      </c>
      <c r="AH331" t="b">
        <v>1</v>
      </c>
      <c r="AI331" t="b">
        <v>1</v>
      </c>
      <c r="AJ331" t="b">
        <v>1</v>
      </c>
      <c r="AK331">
        <v>0</v>
      </c>
      <c r="AL331">
        <v>2306.0004899999999</v>
      </c>
      <c r="AM331" t="str">
        <v>main.tex</v>
      </c>
      <c r="AN331" t="str">
        <v>mnras</v>
      </c>
      <c r="AO331" t="str">
        <v>[fleqn,usenatbib]</v>
      </c>
      <c r="AP331">
        <v>0</v>
      </c>
      <c r="AQ331">
        <v>0</v>
      </c>
      <c r="AR331">
        <v>0</v>
      </c>
      <c r="AS331" t="b">
        <v>0</v>
      </c>
      <c r="AT331" t="b">
        <v>0</v>
      </c>
      <c r="AU331">
        <v>0</v>
      </c>
      <c r="AV331">
        <v>2306.0004899999999</v>
      </c>
      <c r="AW331">
        <v>71</v>
      </c>
      <c r="AX331">
        <v>71</v>
      </c>
      <c r="AY331">
        <v>71</v>
      </c>
      <c r="AZ331">
        <v>0</v>
      </c>
      <c r="BA331">
        <v>0</v>
      </c>
    </row>
    <row r="332" spans="1:53" x14ac:dyDescent="0.2">
      <c r="A332" s="1">
        <v>2306.0005999999998</v>
      </c>
      <c r="B332">
        <v>25</v>
      </c>
      <c r="C332">
        <v>69635</v>
      </c>
      <c r="D332">
        <v>0.99975563000000001</v>
      </c>
      <c r="E332">
        <v>0.99966977000000001</v>
      </c>
      <c r="F332">
        <v>8.0167489999999994E-2</v>
      </c>
      <c r="G332">
        <v>13</v>
      </c>
      <c r="H332">
        <v>0.99982828000000001</v>
      </c>
      <c r="I332">
        <v>0</v>
      </c>
      <c r="J332">
        <v>0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-1</v>
      </c>
      <c r="Q332">
        <v>19425</v>
      </c>
      <c r="R332">
        <v>68353</v>
      </c>
      <c r="S332">
        <v>0.86012239000000001</v>
      </c>
      <c r="T332">
        <v>0.74340854000000001</v>
      </c>
      <c r="U332">
        <v>9.7101870000000007E-2</v>
      </c>
      <c r="V332">
        <v>6958</v>
      </c>
      <c r="W332">
        <v>0.90808940000000005</v>
      </c>
      <c r="X332">
        <v>9</v>
      </c>
      <c r="Y332">
        <v>10</v>
      </c>
      <c r="Z332">
        <v>6214</v>
      </c>
      <c r="AA332">
        <v>0</v>
      </c>
      <c r="AB332">
        <v>0</v>
      </c>
      <c r="AC332">
        <v>1</v>
      </c>
      <c r="AD332">
        <v>1</v>
      </c>
      <c r="AE332">
        <v>-90</v>
      </c>
      <c r="AF332">
        <v>0</v>
      </c>
      <c r="AG332">
        <v>2306.0005999999998</v>
      </c>
      <c r="AH332" t="b">
        <v>1</v>
      </c>
      <c r="AI332" t="b">
        <v>1</v>
      </c>
      <c r="AJ332" t="b">
        <v>1</v>
      </c>
      <c r="AK332">
        <v>0</v>
      </c>
      <c r="AL332">
        <v>2306.0005999999998</v>
      </c>
      <c r="AM332" t="str">
        <v>nitrogen_aurora.tex</v>
      </c>
      <c r="AN332" t="str">
        <v>mnras</v>
      </c>
      <c r="AO332" t="str">
        <v>[a4paper,useAMS,usenatbib]</v>
      </c>
      <c r="AP332">
        <v>12</v>
      </c>
      <c r="AQ332">
        <v>12</v>
      </c>
      <c r="AR332">
        <v>12</v>
      </c>
      <c r="AS332" t="b">
        <v>0</v>
      </c>
      <c r="AT332" t="b">
        <v>0</v>
      </c>
      <c r="AU332">
        <v>0</v>
      </c>
      <c r="AV332">
        <v>2306.0005999999998</v>
      </c>
      <c r="AW332">
        <v>16</v>
      </c>
      <c r="AX332">
        <v>17</v>
      </c>
      <c r="AY332">
        <v>17</v>
      </c>
      <c r="AZ332">
        <v>1</v>
      </c>
      <c r="BA332">
        <v>0</v>
      </c>
    </row>
    <row r="333" spans="1:53" x14ac:dyDescent="0.2">
      <c r="A333" s="1">
        <v>2306.0007599999999</v>
      </c>
      <c r="B333">
        <v>11533</v>
      </c>
      <c r="C333">
        <v>48149</v>
      </c>
      <c r="D333">
        <v>0.87481034999999996</v>
      </c>
      <c r="E333">
        <v>0.77980373000000003</v>
      </c>
      <c r="F333">
        <v>8.0704899999999996E-2</v>
      </c>
      <c r="G333">
        <v>4229</v>
      </c>
      <c r="H333">
        <v>0.91925690999999998</v>
      </c>
      <c r="I333">
        <v>2</v>
      </c>
      <c r="J333">
        <v>2</v>
      </c>
      <c r="K333">
        <v>3649</v>
      </c>
      <c r="L333">
        <v>0</v>
      </c>
      <c r="M333">
        <v>0</v>
      </c>
      <c r="N333">
        <v>0</v>
      </c>
      <c r="O333">
        <v>0</v>
      </c>
      <c r="P333">
        <v>-1932</v>
      </c>
      <c r="Q333">
        <v>11109</v>
      </c>
      <c r="R333">
        <v>49907</v>
      </c>
      <c r="S333">
        <v>0.88283054999999999</v>
      </c>
      <c r="T333">
        <v>0.79300128999999997</v>
      </c>
      <c r="U333">
        <v>7.0061680000000001E-2</v>
      </c>
      <c r="V333">
        <v>3595</v>
      </c>
      <c r="W333">
        <v>0.93301283999999995</v>
      </c>
      <c r="X333">
        <v>2</v>
      </c>
      <c r="Y333">
        <v>2</v>
      </c>
      <c r="Z333">
        <v>3754</v>
      </c>
      <c r="AA333">
        <v>0</v>
      </c>
      <c r="AB333">
        <v>0</v>
      </c>
      <c r="AC333">
        <v>0</v>
      </c>
      <c r="AD333">
        <v>0</v>
      </c>
      <c r="AE333">
        <v>1291</v>
      </c>
      <c r="AF333">
        <v>0</v>
      </c>
      <c r="AG333">
        <v>2306.0007599999999</v>
      </c>
      <c r="AH333" t="b">
        <v>1</v>
      </c>
      <c r="AI333" t="b">
        <v>1</v>
      </c>
      <c r="AJ333" t="b">
        <v>1</v>
      </c>
      <c r="AK333">
        <v>0</v>
      </c>
      <c r="AL333">
        <v>2306.0007599999999</v>
      </c>
      <c r="AM333" t="str">
        <v>main.tex</v>
      </c>
      <c r="AN333" t="str">
        <v>mnras</v>
      </c>
      <c r="AO333" t="str">
        <v>[fleqn,usenatbib,onecolumn]</v>
      </c>
      <c r="AP333">
        <v>0</v>
      </c>
      <c r="AQ333">
        <v>0</v>
      </c>
      <c r="AR333">
        <v>0</v>
      </c>
      <c r="AS333" t="b">
        <v>0</v>
      </c>
      <c r="AT333" t="b">
        <v>0</v>
      </c>
      <c r="AU333">
        <v>0</v>
      </c>
      <c r="AV333">
        <v>2306.0007599999999</v>
      </c>
      <c r="AW333">
        <v>22</v>
      </c>
      <c r="AX333">
        <v>22</v>
      </c>
      <c r="AY333">
        <v>22</v>
      </c>
      <c r="AZ333">
        <v>0</v>
      </c>
      <c r="BA333">
        <v>0</v>
      </c>
    </row>
    <row r="334" spans="1:53" x14ac:dyDescent="0.2">
      <c r="A334" s="1">
        <v>2306.0008400000002</v>
      </c>
      <c r="B334">
        <v>1166</v>
      </c>
      <c r="C334">
        <v>57031</v>
      </c>
      <c r="D334">
        <v>0.98452525999999996</v>
      </c>
      <c r="E334">
        <v>0.98143075999999996</v>
      </c>
      <c r="F334">
        <v>9.174736E-2</v>
      </c>
      <c r="G334">
        <v>879</v>
      </c>
      <c r="H334">
        <v>0.98600140000000003</v>
      </c>
      <c r="I334">
        <v>0</v>
      </c>
      <c r="J334">
        <v>18</v>
      </c>
      <c r="K334">
        <v>44</v>
      </c>
      <c r="L334">
        <v>0</v>
      </c>
      <c r="M334">
        <v>0</v>
      </c>
      <c r="N334">
        <v>0</v>
      </c>
      <c r="O334">
        <v>0</v>
      </c>
      <c r="P334">
        <v>-283</v>
      </c>
      <c r="Q334">
        <v>11293</v>
      </c>
      <c r="R334">
        <v>59802</v>
      </c>
      <c r="S334">
        <v>0.90110531000000005</v>
      </c>
      <c r="T334">
        <v>0.82393477000000004</v>
      </c>
      <c r="U334">
        <v>6.7647840000000001E-2</v>
      </c>
      <c r="V334">
        <v>4399</v>
      </c>
      <c r="W334">
        <v>0.93141671999999998</v>
      </c>
      <c r="X334">
        <v>7</v>
      </c>
      <c r="Y334">
        <v>18</v>
      </c>
      <c r="Z334">
        <v>3340</v>
      </c>
      <c r="AA334">
        <v>0</v>
      </c>
      <c r="AB334">
        <v>0</v>
      </c>
      <c r="AC334">
        <v>1</v>
      </c>
      <c r="AD334">
        <v>1</v>
      </c>
      <c r="AE334">
        <v>1349</v>
      </c>
      <c r="AF334">
        <v>0</v>
      </c>
      <c r="AG334">
        <v>2306.0008400000002</v>
      </c>
      <c r="AH334" t="b">
        <v>1</v>
      </c>
      <c r="AI334" t="b">
        <v>1</v>
      </c>
      <c r="AJ334" t="b">
        <v>1</v>
      </c>
      <c r="AK334">
        <v>0</v>
      </c>
      <c r="AL334">
        <v>2306.0008400000002</v>
      </c>
      <c r="AM334" t="str">
        <v>mock_observations.tex</v>
      </c>
      <c r="AN334" t="str">
        <v>mnras</v>
      </c>
      <c r="AO334" t="str">
        <v>[fleqn,usenatbib]</v>
      </c>
      <c r="AP334">
        <v>12</v>
      </c>
      <c r="AQ334">
        <v>12</v>
      </c>
      <c r="AR334">
        <v>12</v>
      </c>
      <c r="AS334" t="b">
        <v>0</v>
      </c>
      <c r="AT334" t="b">
        <v>0</v>
      </c>
      <c r="AU334">
        <v>0</v>
      </c>
      <c r="AV334">
        <v>2306.0008400000002</v>
      </c>
      <c r="AW334">
        <v>17</v>
      </c>
      <c r="AX334">
        <v>17</v>
      </c>
      <c r="AY334">
        <v>17</v>
      </c>
      <c r="AZ334">
        <v>0</v>
      </c>
      <c r="BA334">
        <v>0</v>
      </c>
    </row>
    <row r="335" spans="1:53" x14ac:dyDescent="0.2">
      <c r="A335" s="1">
        <v>2306.0013100000001</v>
      </c>
      <c r="B335">
        <v>1223</v>
      </c>
      <c r="C335">
        <v>68663</v>
      </c>
      <c r="D335">
        <v>0.98880338999999995</v>
      </c>
      <c r="E335">
        <v>0.98332083000000003</v>
      </c>
      <c r="F335">
        <v>6.3579949999999996E-2</v>
      </c>
      <c r="G335">
        <v>915</v>
      </c>
      <c r="H335">
        <v>0.98752130999999999</v>
      </c>
      <c r="I335">
        <v>0</v>
      </c>
      <c r="J335">
        <v>5</v>
      </c>
      <c r="K335">
        <v>129</v>
      </c>
      <c r="L335">
        <v>0</v>
      </c>
      <c r="M335">
        <v>0</v>
      </c>
      <c r="N335">
        <v>0</v>
      </c>
      <c r="O335">
        <v>0</v>
      </c>
      <c r="P335">
        <v>-445</v>
      </c>
      <c r="Q335">
        <v>3630</v>
      </c>
      <c r="R335">
        <v>63476</v>
      </c>
      <c r="S335">
        <v>0.97257092000000001</v>
      </c>
      <c r="T335">
        <v>0.95087358</v>
      </c>
      <c r="U335">
        <v>0.14095086000000001</v>
      </c>
      <c r="V335">
        <v>926</v>
      </c>
      <c r="W335">
        <v>0.98746803000000005</v>
      </c>
      <c r="X335">
        <v>0</v>
      </c>
      <c r="Y335">
        <v>5</v>
      </c>
      <c r="Z335">
        <v>1327</v>
      </c>
      <c r="AA335">
        <v>0</v>
      </c>
      <c r="AB335">
        <v>0</v>
      </c>
      <c r="AC335">
        <v>0</v>
      </c>
      <c r="AD335">
        <v>0</v>
      </c>
      <c r="AE335">
        <v>566</v>
      </c>
      <c r="AF335">
        <v>0</v>
      </c>
      <c r="AG335">
        <v>2306.0013100000001</v>
      </c>
      <c r="AH335" t="b">
        <v>1</v>
      </c>
      <c r="AI335" t="b">
        <v>1</v>
      </c>
      <c r="AJ335" t="b">
        <v>1</v>
      </c>
      <c r="AK335">
        <v>0</v>
      </c>
      <c r="AL335">
        <v>2306.0013100000001</v>
      </c>
      <c r="AM335" t="str">
        <v>chahine4exoplanets.tex</v>
      </c>
      <c r="AN335" t="str">
        <v>mnras</v>
      </c>
      <c r="AO335" t="str">
        <v>[fleqn,usenatbib,useAMS]</v>
      </c>
      <c r="AP335">
        <v>0</v>
      </c>
      <c r="AQ335">
        <v>0</v>
      </c>
      <c r="AR335">
        <v>0</v>
      </c>
      <c r="AS335" t="b">
        <v>0</v>
      </c>
      <c r="AT335" t="b">
        <v>0</v>
      </c>
      <c r="AU335">
        <v>0</v>
      </c>
      <c r="AV335">
        <v>2306.0013100000001</v>
      </c>
      <c r="AW335">
        <v>16</v>
      </c>
      <c r="AX335">
        <v>16</v>
      </c>
      <c r="AY335">
        <v>16</v>
      </c>
      <c r="AZ335">
        <v>0</v>
      </c>
      <c r="BA335">
        <v>0</v>
      </c>
    </row>
    <row r="336" spans="1:53" x14ac:dyDescent="0.2">
      <c r="A336" s="1">
        <v>2306.0028699999998</v>
      </c>
      <c r="B336">
        <v>3867</v>
      </c>
      <c r="C336">
        <v>39590</v>
      </c>
      <c r="D336">
        <v>0.93199858999999996</v>
      </c>
      <c r="E336">
        <v>0.90859453000000001</v>
      </c>
      <c r="F336">
        <v>6.4198930000000001E-2</v>
      </c>
      <c r="G336">
        <v>3851</v>
      </c>
      <c r="H336">
        <v>0.90897271999999996</v>
      </c>
      <c r="I336">
        <v>0</v>
      </c>
      <c r="J336">
        <v>0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-2099</v>
      </c>
      <c r="Q336">
        <v>4701</v>
      </c>
      <c r="R336">
        <v>41109</v>
      </c>
      <c r="S336">
        <v>0.92558032999999995</v>
      </c>
      <c r="T336">
        <v>0.89486513999999995</v>
      </c>
      <c r="U336">
        <v>8.0623520000000004E-2</v>
      </c>
      <c r="V336">
        <v>4417</v>
      </c>
      <c r="W336">
        <v>0.90121662000000002</v>
      </c>
      <c r="X336">
        <v>0</v>
      </c>
      <c r="Y336">
        <v>0</v>
      </c>
      <c r="Z336">
        <v>142</v>
      </c>
      <c r="AA336">
        <v>0</v>
      </c>
      <c r="AB336">
        <v>0</v>
      </c>
      <c r="AC336">
        <v>0</v>
      </c>
      <c r="AD336">
        <v>0</v>
      </c>
      <c r="AE336">
        <v>2408</v>
      </c>
      <c r="AF336">
        <v>0</v>
      </c>
      <c r="AG336">
        <v>2306.0028699999998</v>
      </c>
      <c r="AH336" t="b">
        <v>1</v>
      </c>
      <c r="AI336" t="b">
        <v>1</v>
      </c>
      <c r="AJ336" t="b">
        <v>1</v>
      </c>
      <c r="AK336">
        <v>0</v>
      </c>
      <c r="AL336">
        <v>2306.0028699999998</v>
      </c>
      <c r="AM336" t="str">
        <v>alpOri.tex</v>
      </c>
      <c r="AN336" t="str">
        <v>mnras</v>
      </c>
      <c r="AO336" t="str">
        <v>[fleqn,usenatbib]</v>
      </c>
      <c r="AP336">
        <v>0</v>
      </c>
      <c r="AQ336">
        <v>0</v>
      </c>
      <c r="AR336">
        <v>0</v>
      </c>
      <c r="AS336" t="b">
        <v>0</v>
      </c>
      <c r="AT336" t="b">
        <v>0</v>
      </c>
      <c r="AU336">
        <v>0</v>
      </c>
      <c r="AV336">
        <v>2306.0028699999998</v>
      </c>
      <c r="AW336">
        <v>11</v>
      </c>
      <c r="AX336">
        <v>11</v>
      </c>
      <c r="AY336">
        <v>11</v>
      </c>
      <c r="AZ336">
        <v>0</v>
      </c>
      <c r="BA336">
        <v>0</v>
      </c>
    </row>
    <row r="337" spans="1:53" x14ac:dyDescent="0.2">
      <c r="A337" s="1">
        <v>2306.0038800000002</v>
      </c>
      <c r="B337">
        <v>3653</v>
      </c>
      <c r="C337">
        <v>37518</v>
      </c>
      <c r="D337">
        <v>0.94938464</v>
      </c>
      <c r="E337">
        <v>0.92052129999999999</v>
      </c>
      <c r="F337">
        <v>0.18371698</v>
      </c>
      <c r="G337">
        <v>1611</v>
      </c>
      <c r="H337">
        <v>0.96494930999999995</v>
      </c>
      <c r="I337">
        <v>0</v>
      </c>
      <c r="J337">
        <v>19</v>
      </c>
      <c r="K337">
        <v>953</v>
      </c>
      <c r="L337">
        <v>0</v>
      </c>
      <c r="M337">
        <v>0</v>
      </c>
      <c r="N337">
        <v>0</v>
      </c>
      <c r="O337">
        <v>0</v>
      </c>
      <c r="P337">
        <v>-351</v>
      </c>
      <c r="Q337">
        <v>5139</v>
      </c>
      <c r="R337">
        <v>44082</v>
      </c>
      <c r="S337">
        <v>0.93371844000000004</v>
      </c>
      <c r="T337">
        <v>0.89185150999999996</v>
      </c>
      <c r="U337">
        <v>7.2309440000000003E-2</v>
      </c>
      <c r="V337">
        <v>2813</v>
      </c>
      <c r="W337">
        <v>0.94080138000000002</v>
      </c>
      <c r="X337">
        <v>1</v>
      </c>
      <c r="Y337">
        <v>19</v>
      </c>
      <c r="Z337">
        <v>1094</v>
      </c>
      <c r="AA337">
        <v>0</v>
      </c>
      <c r="AB337">
        <v>0</v>
      </c>
      <c r="AC337">
        <v>0</v>
      </c>
      <c r="AD337">
        <v>0</v>
      </c>
      <c r="AE337">
        <v>1556</v>
      </c>
      <c r="AF337">
        <v>0</v>
      </c>
      <c r="AG337">
        <v>2306.0038800000002</v>
      </c>
      <c r="AH337" t="b">
        <v>1</v>
      </c>
      <c r="AI337" t="b">
        <v>1</v>
      </c>
      <c r="AJ337" t="b">
        <v>1</v>
      </c>
      <c r="AK337">
        <v>0</v>
      </c>
      <c r="AL337">
        <v>2306.0038800000002</v>
      </c>
      <c r="AM337" t="str">
        <v>mnras_template.tex</v>
      </c>
      <c r="AN337" t="str">
        <v>mnras</v>
      </c>
      <c r="AO337" t="str">
        <v>[fleqn,usenatbib]</v>
      </c>
      <c r="AP337">
        <v>0</v>
      </c>
      <c r="AQ337">
        <v>0</v>
      </c>
      <c r="AR337">
        <v>0</v>
      </c>
      <c r="AS337" t="b">
        <v>0</v>
      </c>
      <c r="AT337" t="b">
        <v>0</v>
      </c>
      <c r="AU337">
        <v>0</v>
      </c>
      <c r="AV337">
        <v>2306.0038800000002</v>
      </c>
      <c r="AW337">
        <v>11</v>
      </c>
      <c r="AX337">
        <v>10</v>
      </c>
      <c r="AY337">
        <v>10</v>
      </c>
      <c r="AZ337">
        <v>1</v>
      </c>
      <c r="BA337">
        <v>0</v>
      </c>
    </row>
    <row r="338" spans="1:53" x14ac:dyDescent="0.2">
      <c r="A338" s="1">
        <v>2306.0193300000001</v>
      </c>
      <c r="B338">
        <v>54</v>
      </c>
      <c r="C338">
        <v>54</v>
      </c>
      <c r="D338">
        <v>0.99631398999999998</v>
      </c>
      <c r="E338">
        <v>0.99631398999999998</v>
      </c>
      <c r="F338">
        <v>0.99631398999999998</v>
      </c>
      <c r="G338">
        <v>54</v>
      </c>
      <c r="H338">
        <v>0.99631398999999998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163</v>
      </c>
      <c r="R338">
        <v>12442</v>
      </c>
      <c r="S338">
        <v>0.99306640999999996</v>
      </c>
      <c r="T338">
        <v>0.98896561000000005</v>
      </c>
      <c r="U338">
        <v>0.15773084000000001</v>
      </c>
      <c r="V338">
        <v>163</v>
      </c>
      <c r="W338">
        <v>0.98896561000000005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122</v>
      </c>
      <c r="AF338">
        <v>0</v>
      </c>
      <c r="AG338">
        <v>2306.0193300000001</v>
      </c>
      <c r="AH338" t="b">
        <v>1</v>
      </c>
      <c r="AI338" t="b">
        <v>1</v>
      </c>
      <c r="AJ338" t="b">
        <v>1</v>
      </c>
      <c r="AK338">
        <v>0</v>
      </c>
      <c r="AL338">
        <v>2306.0193300000001</v>
      </c>
      <c r="AM338" t="str">
        <v>MRM-AMA.tex</v>
      </c>
      <c r="AN338" t="str">
        <v>MRM</v>
      </c>
      <c r="AO338" t="str">
        <v>[AMA,STIX2COL,Linenumbersoff]</v>
      </c>
      <c r="AP338">
        <v>0</v>
      </c>
      <c r="AQ338">
        <v>0</v>
      </c>
      <c r="AR338">
        <v>0</v>
      </c>
      <c r="AS338" t="b">
        <v>0</v>
      </c>
      <c r="AT338" t="b">
        <v>0</v>
      </c>
      <c r="AU338">
        <v>0</v>
      </c>
      <c r="AV338">
        <v>2306.0193300000001</v>
      </c>
      <c r="AW338">
        <v>7</v>
      </c>
      <c r="AX338">
        <v>7</v>
      </c>
      <c r="AY338">
        <v>7</v>
      </c>
      <c r="AZ338">
        <v>0</v>
      </c>
      <c r="BA338">
        <v>0</v>
      </c>
    </row>
    <row r="339" spans="1:53" x14ac:dyDescent="0.2">
      <c r="A339" s="1">
        <v>2306.01863</v>
      </c>
      <c r="B339">
        <v>4</v>
      </c>
      <c r="C339">
        <v>12</v>
      </c>
      <c r="D339">
        <v>0.99993432999999998</v>
      </c>
      <c r="E339">
        <v>0.99986865000000003</v>
      </c>
      <c r="F339">
        <v>0.99960594999999997</v>
      </c>
      <c r="G339">
        <v>0</v>
      </c>
      <c r="H339">
        <v>1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51</v>
      </c>
      <c r="R339">
        <v>12730</v>
      </c>
      <c r="S339">
        <v>0.99914616999999994</v>
      </c>
      <c r="T339">
        <v>0.99832529000000003</v>
      </c>
      <c r="U339">
        <v>0.58197878999999997</v>
      </c>
      <c r="V339">
        <v>7</v>
      </c>
      <c r="W339">
        <v>0.99977013999999997</v>
      </c>
      <c r="X339">
        <v>0</v>
      </c>
      <c r="Y339">
        <v>0</v>
      </c>
      <c r="Z339">
        <v>22</v>
      </c>
      <c r="AA339">
        <v>0</v>
      </c>
      <c r="AB339">
        <v>0</v>
      </c>
      <c r="AC339">
        <v>1</v>
      </c>
      <c r="AD339">
        <v>1</v>
      </c>
      <c r="AE339">
        <v>-4</v>
      </c>
      <c r="AF339">
        <v>0</v>
      </c>
      <c r="AG339">
        <v>2306.01863</v>
      </c>
      <c r="AH339" t="b">
        <v>1</v>
      </c>
      <c r="AI339" t="b">
        <v>1</v>
      </c>
      <c r="AJ339" t="b">
        <v>1</v>
      </c>
      <c r="AK339">
        <v>0</v>
      </c>
      <c r="AL339">
        <v>2306.01863</v>
      </c>
      <c r="AM339" t="str">
        <v>main.tex</v>
      </c>
      <c r="AN339" t="str">
        <v>nature</v>
      </c>
      <c r="AO339">
        <v>0</v>
      </c>
      <c r="AP339">
        <v>0</v>
      </c>
      <c r="AQ339">
        <v>0</v>
      </c>
      <c r="AR339">
        <v>0</v>
      </c>
      <c r="AS339" t="b">
        <v>0</v>
      </c>
      <c r="AT339" t="b">
        <v>0</v>
      </c>
      <c r="AU339">
        <v>0</v>
      </c>
      <c r="AV339">
        <v>2306.01863</v>
      </c>
      <c r="AW339">
        <v>30</v>
      </c>
      <c r="AX339">
        <v>30</v>
      </c>
      <c r="AY339">
        <v>30</v>
      </c>
      <c r="AZ339">
        <v>0</v>
      </c>
      <c r="BA339">
        <v>0</v>
      </c>
    </row>
    <row r="340" spans="1:53" x14ac:dyDescent="0.2">
      <c r="A340" s="1">
        <v>2306.0218500000001</v>
      </c>
      <c r="B340">
        <v>5</v>
      </c>
      <c r="C340">
        <v>222</v>
      </c>
      <c r="D340">
        <v>0.99991118000000001</v>
      </c>
      <c r="E340">
        <v>0.99988896999999999</v>
      </c>
      <c r="F340">
        <v>0.99507027999999997</v>
      </c>
      <c r="G340">
        <v>3</v>
      </c>
      <c r="H340">
        <v>0.99993337999999998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509</v>
      </c>
      <c r="R340">
        <v>42320</v>
      </c>
      <c r="S340">
        <v>0.99332452000000004</v>
      </c>
      <c r="T340">
        <v>0.98869717999999995</v>
      </c>
      <c r="U340">
        <v>6.024471E-2</v>
      </c>
      <c r="V340">
        <v>173</v>
      </c>
      <c r="W340">
        <v>0.99615836999999996</v>
      </c>
      <c r="X340">
        <v>0</v>
      </c>
      <c r="Y340">
        <v>0</v>
      </c>
      <c r="Z340">
        <v>168</v>
      </c>
      <c r="AA340">
        <v>0</v>
      </c>
      <c r="AB340">
        <v>0</v>
      </c>
      <c r="AC340">
        <v>0</v>
      </c>
      <c r="AD340">
        <v>1</v>
      </c>
      <c r="AE340">
        <v>-35</v>
      </c>
      <c r="AF340">
        <v>0</v>
      </c>
      <c r="AG340">
        <v>2306.0218500000001</v>
      </c>
      <c r="AH340" t="b">
        <v>1</v>
      </c>
      <c r="AI340" t="b">
        <v>1</v>
      </c>
      <c r="AJ340" t="b">
        <v>1</v>
      </c>
      <c r="AK340">
        <v>0</v>
      </c>
      <c r="AL340">
        <v>2306.0218500000001</v>
      </c>
      <c r="AM340" t="str">
        <v>MESO-Revised.tex</v>
      </c>
      <c r="AN340" t="str">
        <v>nature</v>
      </c>
      <c r="AO340">
        <v>0</v>
      </c>
      <c r="AP340">
        <v>12</v>
      </c>
      <c r="AQ340">
        <v>0</v>
      </c>
      <c r="AR340">
        <v>0</v>
      </c>
      <c r="AS340" t="b">
        <v>0</v>
      </c>
      <c r="AT340" t="b">
        <v>0</v>
      </c>
      <c r="AU340">
        <v>0</v>
      </c>
      <c r="AV340">
        <v>2306.0218500000001</v>
      </c>
      <c r="AW340">
        <v>31</v>
      </c>
      <c r="AX340">
        <v>31</v>
      </c>
      <c r="AY340">
        <v>31</v>
      </c>
      <c r="AZ340">
        <v>0</v>
      </c>
      <c r="BA340">
        <v>0</v>
      </c>
    </row>
    <row r="341" spans="1:53" x14ac:dyDescent="0.2">
      <c r="A341" s="1">
        <v>2306.0057999999999</v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>
        <v>0</v>
      </c>
      <c r="AG341">
        <v>2306.0057999999999</v>
      </c>
      <c r="AH341" t="b">
        <v>1</v>
      </c>
      <c r="AI341" t="b">
        <v>0</v>
      </c>
      <c r="AJ341" t="b">
        <v>1</v>
      </c>
      <c r="AK341">
        <v>0</v>
      </c>
      <c r="AL341">
        <v>2306.0057999999999</v>
      </c>
      <c r="AM341" t="str">
        <v>main.tex</v>
      </c>
      <c r="AN341" t="str">
        <v>nbdt-article</v>
      </c>
      <c r="AO341" t="str">
        <v>[num-refs]</v>
      </c>
      <c r="AP341">
        <v>0</v>
      </c>
      <c r="AQ341">
        <v>0</v>
      </c>
      <c r="AR341">
        <v>0</v>
      </c>
      <c r="AS341" t="b">
        <v>0</v>
      </c>
      <c r="AT341" t="b">
        <v>0</v>
      </c>
      <c r="AU341">
        <v>0</v>
      </c>
      <c r="AV341">
        <v>2306.0057999999999</v>
      </c>
      <c r="AW341">
        <v>29</v>
      </c>
      <c r="AX341" t="str">
        <v/>
      </c>
      <c r="AY341">
        <v>29</v>
      </c>
      <c r="AZ341" t="str">
        <v/>
      </c>
      <c r="BA341" t="str">
        <v/>
      </c>
    </row>
    <row r="342" spans="1:53" x14ac:dyDescent="0.2">
      <c r="A342" s="1">
        <v>2306.0065500000001</v>
      </c>
      <c r="B342">
        <v>29</v>
      </c>
      <c r="C342">
        <v>29</v>
      </c>
      <c r="D342">
        <v>0.99878279000000003</v>
      </c>
      <c r="E342">
        <v>0.99878279000000003</v>
      </c>
      <c r="F342">
        <v>0.99878279000000003</v>
      </c>
      <c r="G342">
        <v>29</v>
      </c>
      <c r="H342">
        <v>0.99878279000000003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44</v>
      </c>
      <c r="R342">
        <v>21268</v>
      </c>
      <c r="S342">
        <v>0.99840516999999995</v>
      </c>
      <c r="T342">
        <v>0.99815350999999997</v>
      </c>
      <c r="U342">
        <v>0.10747408999999999</v>
      </c>
      <c r="V342">
        <v>42</v>
      </c>
      <c r="W342">
        <v>0.99823744000000003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4</v>
      </c>
      <c r="AF342">
        <v>0</v>
      </c>
      <c r="AG342">
        <v>2306.0065500000001</v>
      </c>
      <c r="AH342" t="b">
        <v>1</v>
      </c>
      <c r="AI342" t="b">
        <v>1</v>
      </c>
      <c r="AJ342" t="b">
        <v>1</v>
      </c>
      <c r="AK342">
        <v>0</v>
      </c>
      <c r="AL342">
        <v>2306.0065500000001</v>
      </c>
      <c r="AM342" t="str">
        <v>manuscripts.tex</v>
      </c>
      <c r="AN342" t="str">
        <v>NST</v>
      </c>
      <c r="AO342" t="str">
        <v>[submitting]</v>
      </c>
      <c r="AP342">
        <v>12</v>
      </c>
      <c r="AQ342">
        <v>12</v>
      </c>
      <c r="AR342">
        <v>12</v>
      </c>
      <c r="AS342" t="b">
        <v>0</v>
      </c>
      <c r="AT342" t="b">
        <v>0</v>
      </c>
      <c r="AU342">
        <v>0</v>
      </c>
      <c r="AV342">
        <v>2306.0065500000001</v>
      </c>
      <c r="AW342">
        <v>7</v>
      </c>
      <c r="AX342">
        <v>7</v>
      </c>
      <c r="AY342">
        <v>7</v>
      </c>
      <c r="AZ342">
        <v>0</v>
      </c>
      <c r="BA342">
        <v>0</v>
      </c>
    </row>
    <row r="343" spans="1:53" x14ac:dyDescent="0.2">
      <c r="A343" s="1">
        <v>2306.00819</v>
      </c>
      <c r="B343">
        <v>722</v>
      </c>
      <c r="C343">
        <v>24191</v>
      </c>
      <c r="D343">
        <v>0.97932063999999996</v>
      </c>
      <c r="E343">
        <v>0.97253917999999995</v>
      </c>
      <c r="F343">
        <v>7.9910239999999993E-2</v>
      </c>
      <c r="G343">
        <v>716</v>
      </c>
      <c r="H343">
        <v>0.97276737999999996</v>
      </c>
      <c r="I343">
        <v>0</v>
      </c>
      <c r="J343">
        <v>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-358</v>
      </c>
      <c r="Q343">
        <v>1023</v>
      </c>
      <c r="R343">
        <v>24723</v>
      </c>
      <c r="S343">
        <v>0.97372773000000001</v>
      </c>
      <c r="T343">
        <v>0.96199851000000003</v>
      </c>
      <c r="U343">
        <v>8.1612180000000006E-2</v>
      </c>
      <c r="V343">
        <v>969</v>
      </c>
      <c r="W343">
        <v>0.96400445999999995</v>
      </c>
      <c r="X343">
        <v>13</v>
      </c>
      <c r="Y343">
        <v>0</v>
      </c>
      <c r="Z343">
        <v>10</v>
      </c>
      <c r="AA343">
        <v>0</v>
      </c>
      <c r="AB343">
        <v>0</v>
      </c>
      <c r="AC343">
        <v>0</v>
      </c>
      <c r="AD343">
        <v>0</v>
      </c>
      <c r="AE343">
        <v>628</v>
      </c>
      <c r="AF343">
        <v>0</v>
      </c>
      <c r="AG343">
        <v>2306.00819</v>
      </c>
      <c r="AH343" t="b">
        <v>1</v>
      </c>
      <c r="AI343" t="b">
        <v>1</v>
      </c>
      <c r="AJ343" t="b">
        <v>1</v>
      </c>
      <c r="AK343">
        <v>0</v>
      </c>
      <c r="AL343">
        <v>2306.00819</v>
      </c>
      <c r="AM343" t="str">
        <v>Optica-template.tex</v>
      </c>
      <c r="AN343" t="str">
        <v>optica-article</v>
      </c>
      <c r="AO343">
        <v>0</v>
      </c>
      <c r="AP343">
        <v>0</v>
      </c>
      <c r="AQ343">
        <v>0</v>
      </c>
      <c r="AR343">
        <v>0</v>
      </c>
      <c r="AS343" t="b">
        <v>0</v>
      </c>
      <c r="AT343" t="b">
        <v>0</v>
      </c>
      <c r="AU343">
        <v>0</v>
      </c>
      <c r="AV343">
        <v>2306.00819</v>
      </c>
      <c r="AW343">
        <v>11</v>
      </c>
      <c r="AX343">
        <v>11</v>
      </c>
      <c r="AY343">
        <v>11</v>
      </c>
      <c r="AZ343">
        <v>0</v>
      </c>
      <c r="BA343">
        <v>0</v>
      </c>
    </row>
    <row r="344" spans="1:53" x14ac:dyDescent="0.2">
      <c r="A344" s="1">
        <v>2306.06151</v>
      </c>
      <c r="B344">
        <v>162</v>
      </c>
      <c r="C344">
        <v>7842</v>
      </c>
      <c r="D344">
        <v>0.99501808000000003</v>
      </c>
      <c r="E344">
        <v>0.99180659999999998</v>
      </c>
      <c r="F344">
        <v>0.60337852000000003</v>
      </c>
      <c r="G344">
        <v>36</v>
      </c>
      <c r="H344">
        <v>0.99817924000000002</v>
      </c>
      <c r="I344">
        <v>0</v>
      </c>
      <c r="J344">
        <v>0</v>
      </c>
      <c r="K344">
        <v>63</v>
      </c>
      <c r="L344">
        <v>0</v>
      </c>
      <c r="M344">
        <v>0</v>
      </c>
      <c r="N344">
        <v>0</v>
      </c>
      <c r="O344">
        <v>0</v>
      </c>
      <c r="P344">
        <v>-1</v>
      </c>
      <c r="Q344">
        <v>146</v>
      </c>
      <c r="R344">
        <v>7826</v>
      </c>
      <c r="S344">
        <v>0.99582733000000001</v>
      </c>
      <c r="T344">
        <v>0.99261582000000004</v>
      </c>
      <c r="U344">
        <v>0.60418773999999997</v>
      </c>
      <c r="V344">
        <v>20</v>
      </c>
      <c r="W344">
        <v>0.99898847000000002</v>
      </c>
      <c r="X344">
        <v>0</v>
      </c>
      <c r="Y344">
        <v>0</v>
      </c>
      <c r="Z344">
        <v>63</v>
      </c>
      <c r="AA344">
        <v>0</v>
      </c>
      <c r="AB344">
        <v>0</v>
      </c>
      <c r="AC344">
        <v>0</v>
      </c>
      <c r="AD344">
        <v>0</v>
      </c>
      <c r="AE344">
        <v>-1</v>
      </c>
      <c r="AF344">
        <v>0</v>
      </c>
      <c r="AG344">
        <v>2306.06151</v>
      </c>
      <c r="AH344" t="b">
        <v>1</v>
      </c>
      <c r="AI344" t="b">
        <v>1</v>
      </c>
      <c r="AJ344" t="b">
        <v>1</v>
      </c>
      <c r="AK344">
        <v>0</v>
      </c>
      <c r="AL344">
        <v>2306.06151</v>
      </c>
      <c r="AM344" t="str">
        <v>main.tex</v>
      </c>
      <c r="AN344" t="str">
        <v>opticajnl</v>
      </c>
      <c r="AO344" t="str">
        <v>[9pt,twocolumn,twoside]</v>
      </c>
      <c r="AP344">
        <v>0</v>
      </c>
      <c r="AQ344">
        <v>0</v>
      </c>
      <c r="AR344">
        <v>0</v>
      </c>
      <c r="AS344" t="b">
        <v>0</v>
      </c>
      <c r="AT344" t="b">
        <v>0</v>
      </c>
      <c r="AU344">
        <v>0</v>
      </c>
      <c r="AV344">
        <v>2306.06151</v>
      </c>
      <c r="AW344">
        <v>5</v>
      </c>
      <c r="AX344">
        <v>5</v>
      </c>
      <c r="AY344">
        <v>5</v>
      </c>
      <c r="AZ344">
        <v>0</v>
      </c>
      <c r="BA344">
        <v>0</v>
      </c>
    </row>
    <row r="345" spans="1:53" x14ac:dyDescent="0.2">
      <c r="A345" s="1">
        <v>2306.01935</v>
      </c>
      <c r="B345">
        <v>1</v>
      </c>
      <c r="C345">
        <v>8468</v>
      </c>
      <c r="D345">
        <v>0.99998814999999996</v>
      </c>
      <c r="E345">
        <v>0.99997630999999998</v>
      </c>
      <c r="F345">
        <v>0.79936501999999998</v>
      </c>
      <c r="G345">
        <v>1</v>
      </c>
      <c r="H345">
        <v>0.99997630999999998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-1</v>
      </c>
      <c r="Q345">
        <v>1302</v>
      </c>
      <c r="R345">
        <v>35451</v>
      </c>
      <c r="S345">
        <v>0.98454945000000005</v>
      </c>
      <c r="T345">
        <v>0.96918853999999999</v>
      </c>
      <c r="U345">
        <v>0.16106207</v>
      </c>
      <c r="V345">
        <v>58</v>
      </c>
      <c r="W345">
        <v>0.99862744999999997</v>
      </c>
      <c r="X345">
        <v>0</v>
      </c>
      <c r="Y345">
        <v>0</v>
      </c>
      <c r="Z345">
        <v>620</v>
      </c>
      <c r="AA345">
        <v>1</v>
      </c>
      <c r="AB345">
        <v>0</v>
      </c>
      <c r="AC345">
        <v>0</v>
      </c>
      <c r="AD345">
        <v>0</v>
      </c>
      <c r="AE345">
        <v>51</v>
      </c>
      <c r="AF345">
        <v>0</v>
      </c>
      <c r="AG345">
        <v>2306.01935</v>
      </c>
      <c r="AH345" t="b">
        <v>1</v>
      </c>
      <c r="AI345" t="b">
        <v>1</v>
      </c>
      <c r="AJ345" t="b">
        <v>1</v>
      </c>
      <c r="AK345">
        <v>0</v>
      </c>
      <c r="AL345">
        <v>2306.01935</v>
      </c>
      <c r="AM345" t="str">
        <v>main.tex</v>
      </c>
      <c r="AN345" t="str">
        <v>oup-authoring-template</v>
      </c>
      <c r="AO345" t="str">
        <v>[unnumsec,webpdf,modern,medium]</v>
      </c>
      <c r="AP345">
        <v>0</v>
      </c>
      <c r="AQ345">
        <v>0</v>
      </c>
      <c r="AR345">
        <v>0</v>
      </c>
      <c r="AS345" t="b">
        <v>0</v>
      </c>
      <c r="AT345" t="b">
        <v>0</v>
      </c>
      <c r="AU345">
        <v>0</v>
      </c>
      <c r="AV345">
        <v>2306.01935</v>
      </c>
      <c r="AW345">
        <v>13</v>
      </c>
      <c r="AX345">
        <v>12</v>
      </c>
      <c r="AY345">
        <v>12</v>
      </c>
      <c r="AZ345">
        <v>1</v>
      </c>
      <c r="BA345">
        <v>0</v>
      </c>
    </row>
    <row r="346" spans="1:53" x14ac:dyDescent="0.2">
      <c r="A346" s="1">
        <v>2306.00263</v>
      </c>
      <c r="B346">
        <v>16</v>
      </c>
      <c r="C346">
        <v>3307</v>
      </c>
      <c r="D346">
        <v>0.99949144999999995</v>
      </c>
      <c r="E346">
        <v>0.99898295999999998</v>
      </c>
      <c r="F346">
        <v>0.78979151000000003</v>
      </c>
      <c r="G346">
        <v>2</v>
      </c>
      <c r="H346">
        <v>0.99987287000000002</v>
      </c>
      <c r="I346">
        <v>0</v>
      </c>
      <c r="J346">
        <v>0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364</v>
      </c>
      <c r="R346">
        <v>13009</v>
      </c>
      <c r="S346">
        <v>0.98833773000000003</v>
      </c>
      <c r="T346">
        <v>0.97687274000000002</v>
      </c>
      <c r="U346">
        <v>0.17345447999999999</v>
      </c>
      <c r="V346">
        <v>14</v>
      </c>
      <c r="W346">
        <v>0.99911048999999996</v>
      </c>
      <c r="X346">
        <v>0</v>
      </c>
      <c r="Y346">
        <v>0</v>
      </c>
      <c r="Z346">
        <v>175</v>
      </c>
      <c r="AA346">
        <v>0</v>
      </c>
      <c r="AB346">
        <v>0</v>
      </c>
      <c r="AC346">
        <v>0</v>
      </c>
      <c r="AD346">
        <v>0</v>
      </c>
      <c r="AE346">
        <v>9</v>
      </c>
      <c r="AF346">
        <v>0</v>
      </c>
      <c r="AG346">
        <v>2306.00263</v>
      </c>
      <c r="AH346" t="b">
        <v>1</v>
      </c>
      <c r="AI346" t="b">
        <v>1</v>
      </c>
      <c r="AJ346" t="b">
        <v>1</v>
      </c>
      <c r="AK346">
        <v>0</v>
      </c>
      <c r="AL346">
        <v>2306.00263</v>
      </c>
      <c r="AM346" t="str">
        <v>pasj2.tex</v>
      </c>
      <c r="AN346" t="str">
        <v>pasj01</v>
      </c>
      <c r="AO346">
        <v>0</v>
      </c>
      <c r="AP346">
        <v>0</v>
      </c>
      <c r="AQ346">
        <v>0</v>
      </c>
      <c r="AR346">
        <v>0</v>
      </c>
      <c r="AS346" t="b">
        <v>0</v>
      </c>
      <c r="AT346" t="b">
        <v>0</v>
      </c>
      <c r="AU346">
        <v>0</v>
      </c>
      <c r="AV346">
        <v>2306.00263</v>
      </c>
      <c r="AW346">
        <v>5</v>
      </c>
      <c r="AX346">
        <v>5</v>
      </c>
      <c r="AY346">
        <v>5</v>
      </c>
      <c r="AZ346">
        <v>0</v>
      </c>
      <c r="BA346">
        <v>0</v>
      </c>
    </row>
    <row r="347" spans="1:53" x14ac:dyDescent="0.2">
      <c r="A347" s="1">
        <v>2306.0130800000002</v>
      </c>
      <c r="B347">
        <v>41</v>
      </c>
      <c r="C347">
        <v>29329</v>
      </c>
      <c r="D347">
        <v>0.99897398999999998</v>
      </c>
      <c r="E347">
        <v>0.99886313000000004</v>
      </c>
      <c r="F347">
        <v>0.18675132999999999</v>
      </c>
      <c r="G347">
        <v>37</v>
      </c>
      <c r="H347">
        <v>0.99897404999999995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4</v>
      </c>
      <c r="Q347">
        <v>496</v>
      </c>
      <c r="R347">
        <v>34185</v>
      </c>
      <c r="S347">
        <v>0.99212838000000003</v>
      </c>
      <c r="T347">
        <v>0.98625963000000005</v>
      </c>
      <c r="U347">
        <v>5.2994630000000001E-2</v>
      </c>
      <c r="V347">
        <v>114</v>
      </c>
      <c r="W347">
        <v>0.99684192999999999</v>
      </c>
      <c r="X347">
        <v>0</v>
      </c>
      <c r="Y347">
        <v>0</v>
      </c>
      <c r="Z347">
        <v>191</v>
      </c>
      <c r="AA347">
        <v>0</v>
      </c>
      <c r="AB347">
        <v>0</v>
      </c>
      <c r="AC347">
        <v>0</v>
      </c>
      <c r="AD347">
        <v>0</v>
      </c>
      <c r="AE347">
        <v>38</v>
      </c>
      <c r="AF347">
        <v>0</v>
      </c>
      <c r="AG347">
        <v>2306.0130800000002</v>
      </c>
      <c r="AH347" t="b">
        <v>1</v>
      </c>
      <c r="AI347" t="b">
        <v>1</v>
      </c>
      <c r="AJ347" t="b">
        <v>1</v>
      </c>
      <c r="AK347">
        <v>0</v>
      </c>
      <c r="AL347">
        <v>2306.0130800000002</v>
      </c>
      <c r="AM347" t="str">
        <v>Bydzovsky_Structure_v3-arxiv.tex</v>
      </c>
      <c r="AN347" t="str">
        <v>revtex4</v>
      </c>
      <c r="AO347" t="str">
        <v>[prc,twocolumn,showpacs,preprintnumbers,amsmath,amssymb]</v>
      </c>
      <c r="AP347">
        <v>0</v>
      </c>
      <c r="AQ347">
        <v>0</v>
      </c>
      <c r="AR347">
        <v>0</v>
      </c>
      <c r="AS347" t="b">
        <v>0</v>
      </c>
      <c r="AT347" t="b">
        <v>0</v>
      </c>
      <c r="AU347">
        <v>0</v>
      </c>
      <c r="AV347">
        <v>2306.0130800000002</v>
      </c>
      <c r="AW347">
        <v>11</v>
      </c>
      <c r="AX347">
        <v>11</v>
      </c>
      <c r="AY347">
        <v>11</v>
      </c>
      <c r="AZ347">
        <v>0</v>
      </c>
      <c r="BA347">
        <v>0</v>
      </c>
    </row>
    <row r="348" spans="1:53" x14ac:dyDescent="0.2">
      <c r="A348" s="1">
        <v>2306.01629</v>
      </c>
      <c r="B348">
        <v>94</v>
      </c>
      <c r="C348">
        <v>94</v>
      </c>
      <c r="D348">
        <v>0.99392294000000003</v>
      </c>
      <c r="E348">
        <v>0.99392294000000003</v>
      </c>
      <c r="F348">
        <v>0.99392294000000003</v>
      </c>
      <c r="G348">
        <v>94</v>
      </c>
      <c r="H348">
        <v>0.99392294000000003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96</v>
      </c>
      <c r="R348">
        <v>2130</v>
      </c>
      <c r="S348">
        <v>0.99382616000000001</v>
      </c>
      <c r="T348">
        <v>0.99379404000000005</v>
      </c>
      <c r="U348">
        <v>0.86230525999999996</v>
      </c>
      <c r="V348">
        <v>96</v>
      </c>
      <c r="W348">
        <v>0.99379404000000005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2306.01629</v>
      </c>
      <c r="AH348" t="b">
        <v>1</v>
      </c>
      <c r="AI348" t="b">
        <v>1</v>
      </c>
      <c r="AJ348" t="b">
        <v>1</v>
      </c>
      <c r="AK348">
        <v>0</v>
      </c>
      <c r="AL348">
        <v>2306.01629</v>
      </c>
      <c r="AM348" t="str">
        <v>main.tex</v>
      </c>
      <c r="AN348" t="str">
        <v>revtex4</v>
      </c>
      <c r="AO348" t="str">
        <v>[twocolumn,prl,aps,floats]</v>
      </c>
      <c r="AP348">
        <v>0</v>
      </c>
      <c r="AQ348">
        <v>0</v>
      </c>
      <c r="AR348">
        <v>0</v>
      </c>
      <c r="AS348" t="b">
        <v>0</v>
      </c>
      <c r="AT348" t="b">
        <v>0</v>
      </c>
      <c r="AU348">
        <v>0</v>
      </c>
      <c r="AV348">
        <v>2306.01629</v>
      </c>
      <c r="AW348">
        <v>5</v>
      </c>
      <c r="AX348">
        <v>5</v>
      </c>
      <c r="AY348">
        <v>5</v>
      </c>
      <c r="AZ348">
        <v>0</v>
      </c>
      <c r="BA348">
        <v>0</v>
      </c>
    </row>
    <row r="349" spans="1:53" x14ac:dyDescent="0.2">
      <c r="A349" s="1">
        <v>2306.0194900000001</v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>
        <v>0</v>
      </c>
      <c r="AG349">
        <v>2306.0194900000001</v>
      </c>
      <c r="AH349" t="b">
        <v>1</v>
      </c>
      <c r="AI349" t="b">
        <v>0</v>
      </c>
      <c r="AJ349" t="b">
        <v>1</v>
      </c>
      <c r="AK349">
        <v>0</v>
      </c>
      <c r="AL349">
        <v>2306.0194900000001</v>
      </c>
      <c r="AM349" t="str">
        <v>Distruption_Petersen.tex</v>
      </c>
      <c r="AN349" t="str">
        <v>revtex4</v>
      </c>
      <c r="AO349" t="str">
        <v>[onecolumn, amsmath, amssymb, superscriptaddress]</v>
      </c>
      <c r="AP349">
        <v>0</v>
      </c>
      <c r="AQ349">
        <v>0</v>
      </c>
      <c r="AR349">
        <v>12</v>
      </c>
      <c r="AS349" t="b">
        <v>0</v>
      </c>
      <c r="AT349" t="b">
        <v>0</v>
      </c>
      <c r="AU349">
        <v>0</v>
      </c>
      <c r="AV349">
        <v>2306.0194900000001</v>
      </c>
      <c r="AW349">
        <v>14</v>
      </c>
      <c r="AX349" t="str">
        <v/>
      </c>
      <c r="AY349">
        <v>15</v>
      </c>
      <c r="AZ349" t="str">
        <v/>
      </c>
      <c r="BA349" t="str">
        <v/>
      </c>
    </row>
    <row r="350" spans="1:53" x14ac:dyDescent="0.2">
      <c r="A350" s="1">
        <v>2306.02394</v>
      </c>
      <c r="B350" t="str">
        <v/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>
        <v>0</v>
      </c>
      <c r="AG350">
        <v>2306.02394</v>
      </c>
      <c r="AH350" t="b">
        <v>1</v>
      </c>
      <c r="AI350" t="b">
        <v>0</v>
      </c>
      <c r="AJ350" t="b">
        <v>1</v>
      </c>
      <c r="AK350">
        <v>0</v>
      </c>
      <c r="AL350">
        <v>2306.02394</v>
      </c>
      <c r="AM350" t="str">
        <v>RB_Fix_P.tex</v>
      </c>
      <c r="AN350" t="str">
        <v>revtex4</v>
      </c>
      <c r="AO350" t="str">
        <v>[superscriptaddress,amsmath, nofootinbib]</v>
      </c>
      <c r="AP350">
        <v>0</v>
      </c>
      <c r="AQ350">
        <v>12</v>
      </c>
      <c r="AR350">
        <v>12</v>
      </c>
      <c r="AS350" t="b">
        <v>0</v>
      </c>
      <c r="AT350" t="b">
        <v>0</v>
      </c>
      <c r="AU350">
        <v>0</v>
      </c>
      <c r="AV350">
        <v>2306.02394</v>
      </c>
      <c r="AW350">
        <v>16</v>
      </c>
      <c r="AX350" t="str">
        <v/>
      </c>
      <c r="AY350">
        <v>16</v>
      </c>
      <c r="AZ350" t="str">
        <v/>
      </c>
      <c r="BA350" t="str">
        <v/>
      </c>
    </row>
    <row r="351" spans="1:53" x14ac:dyDescent="0.2">
      <c r="A351" s="1">
        <v>2306.03766</v>
      </c>
      <c r="B351">
        <v>167</v>
      </c>
      <c r="C351">
        <v>37486</v>
      </c>
      <c r="D351">
        <v>0.99655883999999995</v>
      </c>
      <c r="E351">
        <v>0.99610396000000001</v>
      </c>
      <c r="F351">
        <v>0.12546658999999999</v>
      </c>
      <c r="G351">
        <v>167</v>
      </c>
      <c r="H351">
        <v>0.99610396000000001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6</v>
      </c>
      <c r="R351">
        <v>1672</v>
      </c>
      <c r="S351">
        <v>0.99987168999999998</v>
      </c>
      <c r="T351">
        <v>0.99986001999999996</v>
      </c>
      <c r="U351">
        <v>0.96099290999999998</v>
      </c>
      <c r="V351">
        <v>6</v>
      </c>
      <c r="W351">
        <v>0.99986001999999996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2306.03766</v>
      </c>
      <c r="AH351" t="b">
        <v>1</v>
      </c>
      <c r="AI351" t="b">
        <v>1</v>
      </c>
      <c r="AJ351" t="b">
        <v>1</v>
      </c>
      <c r="AK351">
        <v>0</v>
      </c>
      <c r="AL351">
        <v>2306.03766</v>
      </c>
      <c r="AM351" t="str">
        <v>MathPhys_en20230607.tex</v>
      </c>
      <c r="AN351" t="str">
        <v>revtex4</v>
      </c>
      <c r="AO351" t="str">
        <v>[preprint,pra,aps]</v>
      </c>
      <c r="AP351">
        <v>0</v>
      </c>
      <c r="AQ351">
        <v>12</v>
      </c>
      <c r="AR351">
        <v>0</v>
      </c>
      <c r="AS351" t="b">
        <v>0</v>
      </c>
      <c r="AT351" t="b">
        <v>0</v>
      </c>
      <c r="AU351">
        <v>0</v>
      </c>
      <c r="AV351">
        <v>2306.03766</v>
      </c>
      <c r="AW351">
        <v>23</v>
      </c>
      <c r="AX351">
        <v>23</v>
      </c>
      <c r="AY351">
        <v>23</v>
      </c>
      <c r="AZ351">
        <v>0</v>
      </c>
      <c r="BA351">
        <v>0</v>
      </c>
    </row>
    <row r="352" spans="1:53" x14ac:dyDescent="0.2">
      <c r="A352" s="1">
        <v>2306.10905</v>
      </c>
      <c r="B352">
        <v>248</v>
      </c>
      <c r="C352">
        <v>3033</v>
      </c>
      <c r="D352">
        <v>0.99629555000000003</v>
      </c>
      <c r="E352">
        <v>0.99500705</v>
      </c>
      <c r="F352">
        <v>0.93893698000000003</v>
      </c>
      <c r="G352">
        <v>120</v>
      </c>
      <c r="H352">
        <v>0.99758405000000006</v>
      </c>
      <c r="I352">
        <v>0</v>
      </c>
      <c r="J352">
        <v>0</v>
      </c>
      <c r="K352">
        <v>64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240</v>
      </c>
      <c r="R352">
        <v>3025</v>
      </c>
      <c r="S352">
        <v>0.99645660999999996</v>
      </c>
      <c r="T352">
        <v>0.99516811000000005</v>
      </c>
      <c r="U352">
        <v>0.93909805000000002</v>
      </c>
      <c r="V352">
        <v>112</v>
      </c>
      <c r="W352">
        <v>0.99774512000000004</v>
      </c>
      <c r="X352">
        <v>0</v>
      </c>
      <c r="Y352">
        <v>0</v>
      </c>
      <c r="Z352">
        <v>64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2306.10905</v>
      </c>
      <c r="AH352" t="b">
        <v>1</v>
      </c>
      <c r="AI352" t="b">
        <v>1</v>
      </c>
      <c r="AJ352" t="b">
        <v>1</v>
      </c>
      <c r="AK352">
        <v>0</v>
      </c>
      <c r="AL352">
        <v>2306.10905</v>
      </c>
      <c r="AM352" t="str">
        <v>main.tex</v>
      </c>
      <c r="AN352" t="str">
        <v>revtex4</v>
      </c>
      <c r="AO352" t="str">
        <v>[pre, twocolumn, amsmath, amssymb, superscriptaddress]</v>
      </c>
      <c r="AP352">
        <v>0</v>
      </c>
      <c r="AQ352">
        <v>0</v>
      </c>
      <c r="AR352">
        <v>0</v>
      </c>
      <c r="AS352" t="b">
        <v>0</v>
      </c>
      <c r="AT352" t="b">
        <v>0</v>
      </c>
      <c r="AU352">
        <v>0</v>
      </c>
      <c r="AV352">
        <v>2306.10905</v>
      </c>
      <c r="AW352">
        <v>15</v>
      </c>
      <c r="AX352">
        <v>15</v>
      </c>
      <c r="AY352">
        <v>15</v>
      </c>
      <c r="AZ352">
        <v>0</v>
      </c>
      <c r="BA352">
        <v>0</v>
      </c>
    </row>
    <row r="353" spans="1:53" x14ac:dyDescent="0.2">
      <c r="A353" s="1">
        <v>2306.1094899999998</v>
      </c>
      <c r="B353">
        <v>39</v>
      </c>
      <c r="C353">
        <v>39</v>
      </c>
      <c r="D353">
        <v>0.99911992000000005</v>
      </c>
      <c r="E353">
        <v>0.99911992000000005</v>
      </c>
      <c r="F353">
        <v>0.99911992000000005</v>
      </c>
      <c r="G353">
        <v>39</v>
      </c>
      <c r="H353">
        <v>0.99911992000000005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41</v>
      </c>
      <c r="R353">
        <v>712</v>
      </c>
      <c r="S353">
        <v>0.99908607999999999</v>
      </c>
      <c r="T353">
        <v>0.99907480999999998</v>
      </c>
      <c r="U353">
        <v>0.98393321</v>
      </c>
      <c r="V353">
        <v>41</v>
      </c>
      <c r="W353">
        <v>0.99907480999999998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0</v>
      </c>
      <c r="AG353">
        <v>2306.1094899999998</v>
      </c>
      <c r="AH353" t="b">
        <v>1</v>
      </c>
      <c r="AI353" t="b">
        <v>1</v>
      </c>
      <c r="AJ353" t="b">
        <v>1</v>
      </c>
      <c r="AK353">
        <v>0</v>
      </c>
      <c r="AL353">
        <v>2306.1094899999998</v>
      </c>
      <c r="AM353" t="str">
        <v>myosinpaper20230618_zhengwen.tex</v>
      </c>
      <c r="AN353" t="str">
        <v>revtex4</v>
      </c>
      <c r="AO353" t="str">
        <v>[a4paper,twocolumn]</v>
      </c>
      <c r="AP353">
        <v>0</v>
      </c>
      <c r="AQ353">
        <v>0</v>
      </c>
      <c r="AR353">
        <v>0</v>
      </c>
      <c r="AS353" t="b">
        <v>0</v>
      </c>
      <c r="AT353" t="b">
        <v>0</v>
      </c>
      <c r="AU353">
        <v>0</v>
      </c>
      <c r="AV353">
        <v>2306.1094899999998</v>
      </c>
      <c r="AW353">
        <v>10</v>
      </c>
      <c r="AX353">
        <v>10</v>
      </c>
      <c r="AY353">
        <v>10</v>
      </c>
      <c r="AZ353">
        <v>0</v>
      </c>
      <c r="BA353">
        <v>0</v>
      </c>
    </row>
    <row r="354" spans="1:53" x14ac:dyDescent="0.2">
      <c r="A354" s="1">
        <v>2306.0005700000002</v>
      </c>
      <c r="B354" t="str">
        <v/>
      </c>
      <c r="C354" t="str">
        <v/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>
        <v>0</v>
      </c>
      <c r="AG354">
        <v>2306.0005700000002</v>
      </c>
      <c r="AH354" t="b">
        <v>1</v>
      </c>
      <c r="AI354" t="b">
        <v>0</v>
      </c>
      <c r="AJ354" t="b">
        <v>1</v>
      </c>
      <c r="AK354">
        <v>0</v>
      </c>
      <c r="AL354">
        <v>2306.0005700000002</v>
      </c>
      <c r="AM354" t="str">
        <v>mainarXivSubmission.tex</v>
      </c>
      <c r="AN354" t="str">
        <v>revtex4-1</v>
      </c>
      <c r="AO354" t="str">
        <v>[pra,english,reprint, aps,superscriptaddress, nofootinbib]</v>
      </c>
      <c r="AP354">
        <v>0</v>
      </c>
      <c r="AQ354">
        <v>12</v>
      </c>
      <c r="AR354">
        <v>12</v>
      </c>
      <c r="AS354" t="b">
        <v>0</v>
      </c>
      <c r="AT354" t="b">
        <v>0</v>
      </c>
      <c r="AU354">
        <v>0</v>
      </c>
      <c r="AV354">
        <v>2306.0005700000002</v>
      </c>
      <c r="AW354">
        <v>14</v>
      </c>
      <c r="AX354" t="str">
        <v/>
      </c>
      <c r="AY354">
        <v>14</v>
      </c>
      <c r="AZ354" t="str">
        <v/>
      </c>
      <c r="BA354" t="str">
        <v/>
      </c>
    </row>
    <row r="355" spans="1:53" x14ac:dyDescent="0.2">
      <c r="A355" s="1">
        <v>2306.0006199999998</v>
      </c>
      <c r="B355">
        <v>17</v>
      </c>
      <c r="C355">
        <v>17</v>
      </c>
      <c r="D355">
        <v>0.99948435999999996</v>
      </c>
      <c r="E355">
        <v>0.99948435999999996</v>
      </c>
      <c r="F355">
        <v>0.99948435999999996</v>
      </c>
      <c r="G355">
        <v>17</v>
      </c>
      <c r="H355">
        <v>0.99948435999999996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18</v>
      </c>
      <c r="R355">
        <v>28715</v>
      </c>
      <c r="S355">
        <v>0.99960572999999997</v>
      </c>
      <c r="T355">
        <v>0.99945413000000005</v>
      </c>
      <c r="U355">
        <v>0.12918878</v>
      </c>
      <c r="V355">
        <v>16</v>
      </c>
      <c r="W355">
        <v>0.99951478000000005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6</v>
      </c>
      <c r="AF355">
        <v>0</v>
      </c>
      <c r="AG355">
        <v>2306.0006199999998</v>
      </c>
      <c r="AH355" t="b">
        <v>1</v>
      </c>
      <c r="AI355" t="b">
        <v>1</v>
      </c>
      <c r="AJ355" t="b">
        <v>1</v>
      </c>
      <c r="AK355">
        <v>0</v>
      </c>
      <c r="AL355">
        <v>2306.0006199999998</v>
      </c>
      <c r="AM355">
        <v>2306.0006199999998</v>
      </c>
      <c r="AN355" t="str">
        <v>revtex4-1</v>
      </c>
      <c r="AO355" t="str">
        <v>[12pt,preprint,nofootinbib]</v>
      </c>
      <c r="AP355">
        <v>0</v>
      </c>
      <c r="AQ355">
        <v>0</v>
      </c>
      <c r="AR355">
        <v>0</v>
      </c>
      <c r="AS355" t="b">
        <v>0</v>
      </c>
      <c r="AT355" t="b">
        <v>0</v>
      </c>
      <c r="AU355">
        <v>0</v>
      </c>
      <c r="AV355">
        <v>2306.0006199999998</v>
      </c>
      <c r="AW355">
        <v>20</v>
      </c>
      <c r="AX355">
        <v>20</v>
      </c>
      <c r="AY355">
        <v>20</v>
      </c>
      <c r="AZ355">
        <v>0</v>
      </c>
      <c r="BA355">
        <v>0</v>
      </c>
    </row>
    <row r="356" spans="1:53" x14ac:dyDescent="0.2">
      <c r="A356" s="1">
        <v>2306.0007799999998</v>
      </c>
      <c r="B356">
        <v>6</v>
      </c>
      <c r="C356">
        <v>6</v>
      </c>
      <c r="D356">
        <v>0.99980944999999999</v>
      </c>
      <c r="E356">
        <v>0.99980944999999999</v>
      </c>
      <c r="F356">
        <v>0.99980944999999999</v>
      </c>
      <c r="G356">
        <v>6</v>
      </c>
      <c r="H356">
        <v>0.99980944999999999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2306.0007799999998</v>
      </c>
      <c r="AH356" t="b">
        <v>1</v>
      </c>
      <c r="AI356" t="b">
        <v>1</v>
      </c>
      <c r="AJ356" t="b">
        <v>1</v>
      </c>
      <c r="AK356">
        <v>0</v>
      </c>
      <c r="AL356">
        <v>2306.0007799999998</v>
      </c>
      <c r="AM356" t="str">
        <v>main_v2.tex</v>
      </c>
      <c r="AN356" t="str">
        <v>revtex4-1</v>
      </c>
      <c r="AO356" t="str">
        <v>[reprint,amsmath,amssymb,aps,pra,superscriptaddress, showpacs, eprint]</v>
      </c>
      <c r="AP356">
        <v>12</v>
      </c>
      <c r="AQ356">
        <v>12</v>
      </c>
      <c r="AR356">
        <v>12</v>
      </c>
      <c r="AS356" t="b">
        <v>0</v>
      </c>
      <c r="AT356" t="b">
        <v>0</v>
      </c>
      <c r="AU356">
        <v>0</v>
      </c>
      <c r="AV356">
        <v>2306.0007799999998</v>
      </c>
      <c r="AW356">
        <v>8</v>
      </c>
      <c r="AX356">
        <v>8</v>
      </c>
      <c r="AY356">
        <v>8</v>
      </c>
      <c r="AZ356">
        <v>0</v>
      </c>
      <c r="BA356">
        <v>0</v>
      </c>
    </row>
    <row r="357" spans="1:53" x14ac:dyDescent="0.2">
      <c r="A357" s="1">
        <v>2306.0013800000002</v>
      </c>
      <c r="B357" t="str">
        <v/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  <c r="AF357">
        <v>0</v>
      </c>
      <c r="AG357">
        <v>2306.0013800000002</v>
      </c>
      <c r="AH357" t="b">
        <v>1</v>
      </c>
      <c r="AI357" t="b">
        <v>0</v>
      </c>
      <c r="AJ357" t="b">
        <v>1</v>
      </c>
      <c r="AK357">
        <v>0</v>
      </c>
      <c r="AL357">
        <v>2306.0013800000002</v>
      </c>
      <c r="AM357" t="str">
        <v>aiptemplate.tex</v>
      </c>
      <c r="AN357" t="str">
        <v>revtex4-1</v>
      </c>
      <c r="AO357" t="str">
        <v>[aip, reprint]</v>
      </c>
      <c r="AP357">
        <v>0</v>
      </c>
      <c r="AQ357">
        <v>12</v>
      </c>
      <c r="AR357">
        <v>12</v>
      </c>
      <c r="AS357" t="b">
        <v>0</v>
      </c>
      <c r="AT357" t="b">
        <v>0</v>
      </c>
      <c r="AU357">
        <v>0</v>
      </c>
      <c r="AV357">
        <v>2306.0013800000002</v>
      </c>
      <c r="AW357">
        <v>10</v>
      </c>
      <c r="AX357" t="str">
        <v/>
      </c>
      <c r="AY357" t="str">
        <v/>
      </c>
      <c r="AZ357" t="str">
        <v/>
      </c>
      <c r="BA357" t="str">
        <v/>
      </c>
    </row>
    <row r="358" spans="1:53" x14ac:dyDescent="0.2">
      <c r="A358" s="1">
        <v>2306.0013899999999</v>
      </c>
      <c r="B358" t="str">
        <v/>
      </c>
      <c r="C358" t="str">
        <v/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  <c r="AF358">
        <v>0</v>
      </c>
      <c r="AG358">
        <v>2306.0013899999999</v>
      </c>
      <c r="AH358" t="b">
        <v>1</v>
      </c>
      <c r="AI358" t="b">
        <v>0</v>
      </c>
      <c r="AJ358" t="b">
        <v>1</v>
      </c>
      <c r="AK358">
        <v>0</v>
      </c>
      <c r="AL358">
        <v>2306.0013899999999</v>
      </c>
      <c r="AM358" t="str">
        <v>AgI_HSD-RS-RCR.tex</v>
      </c>
      <c r="AN358" t="str">
        <v>revtex4-1</v>
      </c>
      <c r="AO358" t="str">
        <v>[aps,prl,twocolumn,superscriptaddress]</v>
      </c>
      <c r="AP358">
        <v>0</v>
      </c>
      <c r="AQ358">
        <v>12</v>
      </c>
      <c r="AR358">
        <v>12</v>
      </c>
      <c r="AS358" t="b">
        <v>0</v>
      </c>
      <c r="AT358" t="b">
        <v>0</v>
      </c>
      <c r="AU358">
        <v>0</v>
      </c>
      <c r="AV358">
        <v>2306.0013899999999</v>
      </c>
      <c r="AW358">
        <v>6</v>
      </c>
      <c r="AX358" t="str">
        <v/>
      </c>
      <c r="AY358">
        <v>5</v>
      </c>
      <c r="AZ358" t="str">
        <v/>
      </c>
      <c r="BA358" t="str">
        <v/>
      </c>
    </row>
    <row r="359" spans="1:53" x14ac:dyDescent="0.2">
      <c r="A359" s="1">
        <v>2306.0019299999999</v>
      </c>
      <c r="B359">
        <v>58</v>
      </c>
      <c r="C359">
        <v>35924</v>
      </c>
      <c r="D359">
        <v>0.99894236999999997</v>
      </c>
      <c r="E359">
        <v>0.99852191999999995</v>
      </c>
      <c r="F359">
        <v>8.4505609999999995E-2</v>
      </c>
      <c r="G359">
        <v>28</v>
      </c>
      <c r="H359">
        <v>0.99928644</v>
      </c>
      <c r="I359">
        <v>0</v>
      </c>
      <c r="J359">
        <v>0</v>
      </c>
      <c r="K359">
        <v>15</v>
      </c>
      <c r="L359">
        <v>0</v>
      </c>
      <c r="M359">
        <v>0</v>
      </c>
      <c r="N359">
        <v>0</v>
      </c>
      <c r="O359">
        <v>0</v>
      </c>
      <c r="P359">
        <v>-3</v>
      </c>
      <c r="Q359">
        <v>12</v>
      </c>
      <c r="R359">
        <v>11863</v>
      </c>
      <c r="S359">
        <v>0.99973241000000002</v>
      </c>
      <c r="T359">
        <v>0.99969419000000004</v>
      </c>
      <c r="U359">
        <v>0.69768094000000003</v>
      </c>
      <c r="V359">
        <v>10</v>
      </c>
      <c r="W359">
        <v>0.99974516000000002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-1</v>
      </c>
      <c r="AF359">
        <v>0</v>
      </c>
      <c r="AG359">
        <v>2306.0019299999999</v>
      </c>
      <c r="AH359" t="b">
        <v>1</v>
      </c>
      <c r="AI359" t="b">
        <v>1</v>
      </c>
      <c r="AJ359" t="b">
        <v>1</v>
      </c>
      <c r="AK359">
        <v>0</v>
      </c>
      <c r="AL359">
        <v>2306.0019299999999</v>
      </c>
      <c r="AM359" t="str">
        <v>main.tex</v>
      </c>
      <c r="AN359" t="str">
        <v>revtex4-1</v>
      </c>
      <c r="AO359" t="str">
        <v>[twocolumn,secnumarabic,amssymb, nobibnotes, aps, prl, superscriptaddress]</v>
      </c>
      <c r="AP359">
        <v>0</v>
      </c>
      <c r="AQ359">
        <v>0</v>
      </c>
      <c r="AR359">
        <v>0</v>
      </c>
      <c r="AS359" t="b">
        <v>0</v>
      </c>
      <c r="AT359" t="b">
        <v>0</v>
      </c>
      <c r="AU359">
        <v>0</v>
      </c>
      <c r="AV359">
        <v>2306.0019299999999</v>
      </c>
      <c r="AW359">
        <v>12</v>
      </c>
      <c r="AX359">
        <v>12</v>
      </c>
      <c r="AY359">
        <v>12</v>
      </c>
      <c r="AZ359">
        <v>0</v>
      </c>
      <c r="BA359">
        <v>0</v>
      </c>
    </row>
    <row r="360" spans="1:53" x14ac:dyDescent="0.2">
      <c r="A360" s="1">
        <v>2306.00218</v>
      </c>
      <c r="B360">
        <v>19</v>
      </c>
      <c r="C360">
        <v>11717</v>
      </c>
      <c r="D360">
        <v>0.99912305000000001</v>
      </c>
      <c r="E360">
        <v>0.99904791000000004</v>
      </c>
      <c r="F360">
        <v>0.41285829000000002</v>
      </c>
      <c r="G360">
        <v>17</v>
      </c>
      <c r="H360">
        <v>0.99914813000000002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-1</v>
      </c>
      <c r="Q360">
        <v>3</v>
      </c>
      <c r="R360">
        <v>344</v>
      </c>
      <c r="S360">
        <v>0.99989978000000002</v>
      </c>
      <c r="T360">
        <v>0.99984967000000002</v>
      </c>
      <c r="U360">
        <v>0.98276207999999998</v>
      </c>
      <c r="V360">
        <v>2</v>
      </c>
      <c r="W360">
        <v>0.99989978000000002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2306.00218</v>
      </c>
      <c r="AH360" t="b">
        <v>1</v>
      </c>
      <c r="AI360" t="b">
        <v>1</v>
      </c>
      <c r="AJ360" t="b">
        <v>1</v>
      </c>
      <c r="AK360">
        <v>0</v>
      </c>
      <c r="AL360">
        <v>2306.00218</v>
      </c>
      <c r="AM360" t="str">
        <v>Arnold_Gubbala_Takatori_PRL_2023.tex</v>
      </c>
      <c r="AN360" t="str">
        <v>revtex4-1</v>
      </c>
      <c r="AO360" t="str">
        <v>[%reprint,amsmath,amssymb,aps,]</v>
      </c>
      <c r="AP360">
        <v>0</v>
      </c>
      <c r="AQ360">
        <v>0</v>
      </c>
      <c r="AR360">
        <v>0</v>
      </c>
      <c r="AS360" t="b">
        <v>0</v>
      </c>
      <c r="AT360" t="b">
        <v>0</v>
      </c>
      <c r="AU360">
        <v>0</v>
      </c>
      <c r="AV360">
        <v>2306.00218</v>
      </c>
      <c r="AW360">
        <v>5</v>
      </c>
      <c r="AX360">
        <v>5</v>
      </c>
      <c r="AY360">
        <v>5</v>
      </c>
      <c r="AZ360">
        <v>0</v>
      </c>
      <c r="BA360">
        <v>0</v>
      </c>
    </row>
    <row r="361" spans="1:53" x14ac:dyDescent="0.2">
      <c r="A361" s="1">
        <v>2306.0025000000001</v>
      </c>
      <c r="B361">
        <v>2</v>
      </c>
      <c r="C361">
        <v>10859</v>
      </c>
      <c r="D361">
        <v>0.99996187000000003</v>
      </c>
      <c r="E361">
        <v>0.99994917000000005</v>
      </c>
      <c r="F361">
        <v>0.72399155999999998</v>
      </c>
      <c r="G361">
        <v>2</v>
      </c>
      <c r="H361">
        <v>0.99994917000000005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-1</v>
      </c>
      <c r="Q361">
        <v>3</v>
      </c>
      <c r="R361">
        <v>10839</v>
      </c>
      <c r="S361">
        <v>0.99996187000000003</v>
      </c>
      <c r="T361">
        <v>0.99992375</v>
      </c>
      <c r="U361">
        <v>0.72449991000000002</v>
      </c>
      <c r="V361">
        <v>3</v>
      </c>
      <c r="W361">
        <v>0.99992375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-3</v>
      </c>
      <c r="AF361">
        <v>0</v>
      </c>
      <c r="AG361">
        <v>2306.0025000000001</v>
      </c>
      <c r="AH361" t="b">
        <v>1</v>
      </c>
      <c r="AI361" t="b">
        <v>1</v>
      </c>
      <c r="AJ361" t="b">
        <v>1</v>
      </c>
      <c r="AK361">
        <v>0</v>
      </c>
      <c r="AL361">
        <v>2306.0025000000001</v>
      </c>
      <c r="AM361" t="str">
        <v>main.tex</v>
      </c>
      <c r="AN361" t="str">
        <v>revtex4-1</v>
      </c>
      <c r="AO361" t="str">
        <v>[reprint, amsmath, amssymb, aps, superscriptaddress]</v>
      </c>
      <c r="AP361">
        <v>0</v>
      </c>
      <c r="AQ361">
        <v>0</v>
      </c>
      <c r="AR361">
        <v>0</v>
      </c>
      <c r="AS361" t="b">
        <v>0</v>
      </c>
      <c r="AT361" t="b">
        <v>0</v>
      </c>
      <c r="AU361">
        <v>0</v>
      </c>
      <c r="AV361">
        <v>2306.0025000000001</v>
      </c>
      <c r="AW361">
        <v>13</v>
      </c>
      <c r="AX361">
        <v>13</v>
      </c>
      <c r="AY361">
        <v>13</v>
      </c>
      <c r="AZ361">
        <v>0</v>
      </c>
      <c r="BA361">
        <v>0</v>
      </c>
    </row>
    <row r="362" spans="1:53" x14ac:dyDescent="0.2">
      <c r="A362" s="1">
        <v>2306.0032200000001</v>
      </c>
      <c r="B362" t="str">
        <v/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>
        <v>0</v>
      </c>
      <c r="AG362">
        <v>2306.0032200000001</v>
      </c>
      <c r="AH362" t="b">
        <v>1</v>
      </c>
      <c r="AI362" t="b">
        <v>0</v>
      </c>
      <c r="AJ362" t="b">
        <v>1</v>
      </c>
      <c r="AK362">
        <v>0</v>
      </c>
      <c r="AL362">
        <v>2306.0032200000001</v>
      </c>
      <c r="AM362" t="str">
        <v>cosine_BDM_submit.tex</v>
      </c>
      <c r="AN362" t="str">
        <v>revtex4-1</v>
      </c>
      <c r="AO362" t="str">
        <v>[%twocolumn,superscriptaddress,nofootinbib,amsmath,amssymb,prcaps,]</v>
      </c>
      <c r="AP362">
        <v>12</v>
      </c>
      <c r="AQ362">
        <v>12</v>
      </c>
      <c r="AR362">
        <v>12</v>
      </c>
      <c r="AS362" t="b">
        <v>0</v>
      </c>
      <c r="AT362" t="b">
        <v>0</v>
      </c>
      <c r="AU362">
        <v>0</v>
      </c>
      <c r="AV362">
        <v>2306.0032200000001</v>
      </c>
      <c r="AW362">
        <v>7</v>
      </c>
      <c r="AX362" t="str">
        <v/>
      </c>
      <c r="AY362">
        <v>7</v>
      </c>
      <c r="AZ362" t="str">
        <v/>
      </c>
      <c r="BA362" t="str">
        <v/>
      </c>
    </row>
    <row r="363" spans="1:53" x14ac:dyDescent="0.2">
      <c r="A363" s="1">
        <v>2306.0035899999998</v>
      </c>
      <c r="B363">
        <v>2</v>
      </c>
      <c r="C363">
        <v>33569</v>
      </c>
      <c r="D363">
        <v>0.99997537000000003</v>
      </c>
      <c r="E363">
        <v>0.99995073000000001</v>
      </c>
      <c r="F363">
        <v>0.17309587000000001</v>
      </c>
      <c r="G363">
        <v>2</v>
      </c>
      <c r="H363">
        <v>0.99995073000000001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-2</v>
      </c>
      <c r="Q363">
        <v>2</v>
      </c>
      <c r="R363">
        <v>33569</v>
      </c>
      <c r="S363">
        <v>0.99997537000000003</v>
      </c>
      <c r="T363">
        <v>0.99995073000000001</v>
      </c>
      <c r="U363">
        <v>0.17309587000000001</v>
      </c>
      <c r="V363">
        <v>2</v>
      </c>
      <c r="W363">
        <v>0.99995073000000001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-2</v>
      </c>
      <c r="AF363">
        <v>0</v>
      </c>
      <c r="AG363">
        <v>2306.0035899999998</v>
      </c>
      <c r="AH363" t="b">
        <v>1</v>
      </c>
      <c r="AI363" t="b">
        <v>1</v>
      </c>
      <c r="AJ363" t="b">
        <v>1</v>
      </c>
      <c r="AK363">
        <v>0</v>
      </c>
      <c r="AL363">
        <v>2306.0035899999998</v>
      </c>
      <c r="AM363" t="str">
        <v>alternating_submit.tex</v>
      </c>
      <c r="AN363" t="str">
        <v>revtex4-1</v>
      </c>
      <c r="AO363" t="str">
        <v>[%reprint,superscriptaddress,amsmath,amssymb,aps,]</v>
      </c>
      <c r="AP363">
        <v>0</v>
      </c>
      <c r="AQ363">
        <v>0</v>
      </c>
      <c r="AR363">
        <v>0</v>
      </c>
      <c r="AS363" t="b">
        <v>0</v>
      </c>
      <c r="AT363" t="b">
        <v>0</v>
      </c>
      <c r="AU363">
        <v>0</v>
      </c>
      <c r="AV363">
        <v>2306.0035899999998</v>
      </c>
      <c r="AW363">
        <v>18</v>
      </c>
      <c r="AX363">
        <v>18</v>
      </c>
      <c r="AY363">
        <v>18</v>
      </c>
      <c r="AZ363">
        <v>0</v>
      </c>
      <c r="BA363">
        <v>0</v>
      </c>
    </row>
    <row r="364" spans="1:53" x14ac:dyDescent="0.2">
      <c r="A364" s="1">
        <v>2306.0039400000001</v>
      </c>
      <c r="B364">
        <v>112</v>
      </c>
      <c r="C364">
        <v>735</v>
      </c>
      <c r="D364">
        <v>0.99859843999999998</v>
      </c>
      <c r="E364">
        <v>0.99843024999999996</v>
      </c>
      <c r="F364">
        <v>0.98969852000000003</v>
      </c>
      <c r="G364">
        <v>88</v>
      </c>
      <c r="H364">
        <v>0.99876662999999999</v>
      </c>
      <c r="I364">
        <v>0</v>
      </c>
      <c r="J364">
        <v>0</v>
      </c>
      <c r="K364">
        <v>12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24</v>
      </c>
      <c r="R364">
        <v>647</v>
      </c>
      <c r="S364">
        <v>0.99983180999999999</v>
      </c>
      <c r="T364">
        <v>0.99966363000000003</v>
      </c>
      <c r="U364">
        <v>0.99093189999999998</v>
      </c>
      <c r="V364">
        <v>0</v>
      </c>
      <c r="W364">
        <v>1</v>
      </c>
      <c r="X364">
        <v>0</v>
      </c>
      <c r="Y364">
        <v>0</v>
      </c>
      <c r="Z364">
        <v>12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2306.0039400000001</v>
      </c>
      <c r="AH364" t="b">
        <v>1</v>
      </c>
      <c r="AI364" t="b">
        <v>1</v>
      </c>
      <c r="AJ364" t="b">
        <v>1</v>
      </c>
      <c r="AK364">
        <v>0</v>
      </c>
      <c r="AL364">
        <v>2306.0039400000001</v>
      </c>
      <c r="AM364" t="str">
        <v>fwm-manuscript-arxiv.tex</v>
      </c>
      <c r="AN364" t="str">
        <v>revtex4-1</v>
      </c>
      <c r="AO364" t="str">
        <v>[aps,pre,twocolumn,reprint,showpacs,superscriptaddress,groupedaddress]</v>
      </c>
      <c r="AP364">
        <v>0</v>
      </c>
      <c r="AQ364">
        <v>0</v>
      </c>
      <c r="AR364">
        <v>0</v>
      </c>
      <c r="AS364" t="b">
        <v>0</v>
      </c>
      <c r="AT364" t="b">
        <v>0</v>
      </c>
      <c r="AU364">
        <v>0</v>
      </c>
      <c r="AV364">
        <v>2306.0039400000001</v>
      </c>
      <c r="AW364">
        <v>24</v>
      </c>
      <c r="AX364">
        <v>24</v>
      </c>
      <c r="AY364">
        <v>24</v>
      </c>
      <c r="AZ364">
        <v>0</v>
      </c>
      <c r="BA364">
        <v>0</v>
      </c>
    </row>
    <row r="365" spans="1:53" x14ac:dyDescent="0.2">
      <c r="A365" s="1">
        <v>2306.0042199999998</v>
      </c>
      <c r="B365">
        <v>19</v>
      </c>
      <c r="C365">
        <v>19</v>
      </c>
      <c r="D365">
        <v>0.99948908000000003</v>
      </c>
      <c r="E365">
        <v>0.99948908000000003</v>
      </c>
      <c r="F365">
        <v>0.99948908000000003</v>
      </c>
      <c r="G365">
        <v>19</v>
      </c>
      <c r="H365">
        <v>0.99948908000000003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1939</v>
      </c>
      <c r="R365">
        <v>32899</v>
      </c>
      <c r="S365">
        <v>0.97366722000000006</v>
      </c>
      <c r="T365">
        <v>0.94785951999999996</v>
      </c>
      <c r="U365">
        <v>0.1153329</v>
      </c>
      <c r="V365">
        <v>43</v>
      </c>
      <c r="W365">
        <v>0.99884371000000005</v>
      </c>
      <c r="X365">
        <v>0</v>
      </c>
      <c r="Y365">
        <v>0</v>
      </c>
      <c r="Z365">
        <v>948</v>
      </c>
      <c r="AA365">
        <v>0</v>
      </c>
      <c r="AB365">
        <v>0</v>
      </c>
      <c r="AC365">
        <v>0</v>
      </c>
      <c r="AD365">
        <v>0</v>
      </c>
      <c r="AE365">
        <v>-20</v>
      </c>
      <c r="AF365">
        <v>0</v>
      </c>
      <c r="AG365">
        <v>2306.0042199999998</v>
      </c>
      <c r="AH365" t="b">
        <v>1</v>
      </c>
      <c r="AI365" t="b">
        <v>1</v>
      </c>
      <c r="AJ365" t="b">
        <v>1</v>
      </c>
      <c r="AK365">
        <v>0</v>
      </c>
      <c r="AL365">
        <v>2306.0042199999998</v>
      </c>
      <c r="AM365" t="str">
        <v>article.tex</v>
      </c>
      <c r="AN365" t="str">
        <v>revtex4-1</v>
      </c>
      <c r="AO365" t="str">
        <v>[%aip,amsmath,amssymb,reprint,%]</v>
      </c>
      <c r="AP365">
        <v>0</v>
      </c>
      <c r="AQ365">
        <v>0</v>
      </c>
      <c r="AR365">
        <v>0</v>
      </c>
      <c r="AS365" t="b">
        <v>0</v>
      </c>
      <c r="AT365" t="b">
        <v>0</v>
      </c>
      <c r="AU365">
        <v>0</v>
      </c>
      <c r="AV365">
        <v>2306.0042199999998</v>
      </c>
      <c r="AW365">
        <v>10</v>
      </c>
      <c r="AX365">
        <v>10</v>
      </c>
      <c r="AY365">
        <v>10</v>
      </c>
      <c r="AZ365">
        <v>0</v>
      </c>
      <c r="BA365">
        <v>0</v>
      </c>
    </row>
    <row r="366" spans="1:53" x14ac:dyDescent="0.2">
      <c r="A366" s="1">
        <v>2306.0042899999999</v>
      </c>
      <c r="B366" t="str">
        <v/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F366">
        <v>0</v>
      </c>
      <c r="AG366">
        <v>2306.0042899999999</v>
      </c>
      <c r="AH366" t="b">
        <v>1</v>
      </c>
      <c r="AI366" t="b">
        <v>0</v>
      </c>
      <c r="AJ366" t="b">
        <v>1</v>
      </c>
      <c r="AK366">
        <v>0</v>
      </c>
      <c r="AL366">
        <v>2306.0042899999999</v>
      </c>
      <c r="AM366" t="str">
        <v>agg_05-25.tex</v>
      </c>
      <c r="AN366" t="str">
        <v>revtex4-1</v>
      </c>
      <c r="AO366" t="str">
        <v>[twocolumn,english]</v>
      </c>
      <c r="AP366">
        <v>0</v>
      </c>
      <c r="AQ366">
        <v>12</v>
      </c>
      <c r="AR366">
        <v>12</v>
      </c>
      <c r="AS366" t="b">
        <v>0</v>
      </c>
      <c r="AT366" t="b">
        <v>0</v>
      </c>
      <c r="AU366">
        <v>0</v>
      </c>
      <c r="AV366">
        <v>2306.0042899999999</v>
      </c>
      <c r="AW366">
        <v>8</v>
      </c>
      <c r="AX366" t="str">
        <v/>
      </c>
      <c r="AY366">
        <v>7</v>
      </c>
      <c r="AZ366" t="str">
        <v/>
      </c>
      <c r="BA366" t="str">
        <v/>
      </c>
    </row>
    <row r="367" spans="1:53" x14ac:dyDescent="0.2">
      <c r="A367" s="1">
        <v>2306.0051199999998</v>
      </c>
      <c r="B367">
        <v>391</v>
      </c>
      <c r="C367">
        <v>32112</v>
      </c>
      <c r="D367">
        <v>0.99258860999999998</v>
      </c>
      <c r="E367">
        <v>0.98950081999999995</v>
      </c>
      <c r="F367">
        <v>0.13772455</v>
      </c>
      <c r="G367">
        <v>163</v>
      </c>
      <c r="H367">
        <v>0.99562309999999998</v>
      </c>
      <c r="I367">
        <v>0</v>
      </c>
      <c r="J367">
        <v>0</v>
      </c>
      <c r="K367">
        <v>114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353</v>
      </c>
      <c r="R367">
        <v>32112</v>
      </c>
      <c r="S367">
        <v>0.99360901999999995</v>
      </c>
      <c r="T367">
        <v>0.99052119999999999</v>
      </c>
      <c r="U367">
        <v>0.13772455</v>
      </c>
      <c r="V367">
        <v>125</v>
      </c>
      <c r="W367">
        <v>0.99664348000000003</v>
      </c>
      <c r="X367">
        <v>0</v>
      </c>
      <c r="Y367">
        <v>0</v>
      </c>
      <c r="Z367">
        <v>114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2306.0051199999998</v>
      </c>
      <c r="AH367" t="b">
        <v>1</v>
      </c>
      <c r="AI367" t="b">
        <v>1</v>
      </c>
      <c r="AJ367" t="b">
        <v>1</v>
      </c>
      <c r="AK367">
        <v>0</v>
      </c>
      <c r="AL367">
        <v>2306.0051199999998</v>
      </c>
      <c r="AM367" t="str">
        <v>POF2023.tex</v>
      </c>
      <c r="AN367" t="str">
        <v>revtex4-1</v>
      </c>
      <c r="AO367" t="str">
        <v>[aps,pof,reprint,10pt,superscriptaddress,showpacs]</v>
      </c>
      <c r="AP367">
        <v>0</v>
      </c>
      <c r="AQ367">
        <v>0</v>
      </c>
      <c r="AR367">
        <v>0</v>
      </c>
      <c r="AS367" t="b">
        <v>0</v>
      </c>
      <c r="AT367" t="b">
        <v>0</v>
      </c>
      <c r="AU367">
        <v>0</v>
      </c>
      <c r="AV367">
        <v>2306.0051199999998</v>
      </c>
      <c r="AW367">
        <v>13</v>
      </c>
      <c r="AX367">
        <v>13</v>
      </c>
      <c r="AY367">
        <v>13</v>
      </c>
      <c r="AZ367">
        <v>0</v>
      </c>
      <c r="BA367">
        <v>0</v>
      </c>
    </row>
    <row r="368" spans="1:53" x14ac:dyDescent="0.2">
      <c r="A368" s="1">
        <v>2306.0088300000002</v>
      </c>
      <c r="B368">
        <v>231</v>
      </c>
      <c r="C368">
        <v>36228</v>
      </c>
      <c r="D368">
        <v>0.99698438</v>
      </c>
      <c r="E368">
        <v>0.99435952999999999</v>
      </c>
      <c r="F368">
        <v>0.11539776</v>
      </c>
      <c r="G368">
        <v>17</v>
      </c>
      <c r="H368">
        <v>0.9995849</v>
      </c>
      <c r="I368">
        <v>0</v>
      </c>
      <c r="J368">
        <v>0</v>
      </c>
      <c r="K368">
        <v>107</v>
      </c>
      <c r="L368">
        <v>0</v>
      </c>
      <c r="M368">
        <v>0</v>
      </c>
      <c r="N368">
        <v>0</v>
      </c>
      <c r="O368">
        <v>0</v>
      </c>
      <c r="P368">
        <v>-1</v>
      </c>
      <c r="Q368">
        <v>217</v>
      </c>
      <c r="R368">
        <v>13190</v>
      </c>
      <c r="S368">
        <v>0.99733848000000003</v>
      </c>
      <c r="T368">
        <v>0.99470137000000003</v>
      </c>
      <c r="U368">
        <v>0.67793133999999999</v>
      </c>
      <c r="V368">
        <v>3</v>
      </c>
      <c r="W368">
        <v>0.99992674999999998</v>
      </c>
      <c r="X368">
        <v>0</v>
      </c>
      <c r="Y368">
        <v>0</v>
      </c>
      <c r="Z368">
        <v>107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2306.0088300000002</v>
      </c>
      <c r="AH368" t="b">
        <v>1</v>
      </c>
      <c r="AI368" t="b">
        <v>1</v>
      </c>
      <c r="AJ368" t="b">
        <v>1</v>
      </c>
      <c r="AK368">
        <v>0</v>
      </c>
      <c r="AL368">
        <v>2306.0088300000002</v>
      </c>
      <c r="AM368" t="str">
        <v>Ryd.tex</v>
      </c>
      <c r="AN368" t="str">
        <v>revtex4-1</v>
      </c>
      <c r="AO368" t="str">
        <v>[notitlepage,aps,prl,reprint,twocolumn,longbibliography,superscriptaddress]</v>
      </c>
      <c r="AP368">
        <v>0</v>
      </c>
      <c r="AQ368">
        <v>0</v>
      </c>
      <c r="AR368">
        <v>0</v>
      </c>
      <c r="AS368" t="b">
        <v>0</v>
      </c>
      <c r="AT368" t="b">
        <v>0</v>
      </c>
      <c r="AU368">
        <v>0</v>
      </c>
      <c r="AV368">
        <v>2306.0088300000002</v>
      </c>
      <c r="AW368">
        <v>12</v>
      </c>
      <c r="AX368">
        <v>12</v>
      </c>
      <c r="AY368">
        <v>12</v>
      </c>
      <c r="AZ368">
        <v>0</v>
      </c>
      <c r="BA368">
        <v>0</v>
      </c>
    </row>
    <row r="369" spans="1:53" x14ac:dyDescent="0.2">
      <c r="A369" s="1">
        <v>2306.009</v>
      </c>
      <c r="B369">
        <v>35</v>
      </c>
      <c r="C369">
        <v>35</v>
      </c>
      <c r="D369">
        <v>0.99842092999999998</v>
      </c>
      <c r="E369">
        <v>0.99842092999999998</v>
      </c>
      <c r="F369">
        <v>0.99842092999999998</v>
      </c>
      <c r="G369">
        <v>35</v>
      </c>
      <c r="H369">
        <v>0.99842092999999998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29</v>
      </c>
      <c r="R369">
        <v>4316</v>
      </c>
      <c r="S369">
        <v>0.99871421999999999</v>
      </c>
      <c r="T369">
        <v>0.99869169000000002</v>
      </c>
      <c r="U369">
        <v>0.80528738</v>
      </c>
      <c r="V369">
        <v>29</v>
      </c>
      <c r="W369">
        <v>0.99869169000000002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0</v>
      </c>
      <c r="AG369">
        <v>2306.009</v>
      </c>
      <c r="AH369" t="b">
        <v>1</v>
      </c>
      <c r="AI369" t="b">
        <v>1</v>
      </c>
      <c r="AJ369" t="b">
        <v>1</v>
      </c>
      <c r="AK369">
        <v>0</v>
      </c>
      <c r="AL369">
        <v>2306.009</v>
      </c>
      <c r="AM369" t="str">
        <v>master.tex</v>
      </c>
      <c r="AN369" t="str">
        <v>revtex4-1</v>
      </c>
      <c r="AO369" t="str">
        <v>[reprint,showkeys,frontmatterverbose,amsmath,amssymb,aps,nolongbibliography,prl,]</v>
      </c>
      <c r="AP369">
        <v>0</v>
      </c>
      <c r="AQ369">
        <v>0</v>
      </c>
      <c r="AR369">
        <v>0</v>
      </c>
      <c r="AS369" t="b">
        <v>0</v>
      </c>
      <c r="AT369" t="b">
        <v>0</v>
      </c>
      <c r="AU369">
        <v>0</v>
      </c>
      <c r="AV369">
        <v>2306.009</v>
      </c>
      <c r="AW369">
        <v>8</v>
      </c>
      <c r="AX369">
        <v>8</v>
      </c>
      <c r="AY369">
        <v>8</v>
      </c>
      <c r="AZ369">
        <v>0</v>
      </c>
      <c r="BA369">
        <v>0</v>
      </c>
    </row>
    <row r="370" spans="1:53" x14ac:dyDescent="0.2">
      <c r="A370" s="1">
        <v>2306.0099399999999</v>
      </c>
      <c r="B370" t="str">
        <v/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  <c r="AE370" t="str">
        <v/>
      </c>
      <c r="AF370">
        <v>0</v>
      </c>
      <c r="AG370">
        <v>2306.0099399999999</v>
      </c>
      <c r="AH370" t="b">
        <v>1</v>
      </c>
      <c r="AI370" t="b">
        <v>0</v>
      </c>
      <c r="AJ370" t="b">
        <v>1</v>
      </c>
      <c r="AK370">
        <v>0</v>
      </c>
      <c r="AL370">
        <v>2306.0099399999999</v>
      </c>
      <c r="AM370" t="str">
        <v>ChaoticMillingInteractingSwarmsFinal.tex</v>
      </c>
      <c r="AN370" t="str">
        <v>revtex4-1</v>
      </c>
      <c r="AO370" t="str">
        <v>[%aip,amsmath,amssymb,reprint,%]</v>
      </c>
      <c r="AP370">
        <v>12</v>
      </c>
      <c r="AQ370">
        <v>12</v>
      </c>
      <c r="AR370">
        <v>12</v>
      </c>
      <c r="AS370" t="b">
        <v>0</v>
      </c>
      <c r="AT370" t="b">
        <v>0</v>
      </c>
      <c r="AU370">
        <v>0</v>
      </c>
      <c r="AV370">
        <v>2306.0099399999999</v>
      </c>
      <c r="AW370">
        <v>7</v>
      </c>
      <c r="AX370" t="str">
        <v/>
      </c>
      <c r="AY370">
        <v>7</v>
      </c>
      <c r="AZ370" t="str">
        <v/>
      </c>
      <c r="BA370" t="str">
        <v/>
      </c>
    </row>
    <row r="371" spans="1:53" x14ac:dyDescent="0.2">
      <c r="A371" s="1">
        <v>2306.0166100000001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46432</v>
      </c>
      <c r="S371">
        <v>0.99997952000000001</v>
      </c>
      <c r="T371">
        <v>0.99995904000000002</v>
      </c>
      <c r="U371">
        <v>0.52453022999999999</v>
      </c>
      <c r="V371">
        <v>3</v>
      </c>
      <c r="W371">
        <v>0.99996927999999996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-4</v>
      </c>
      <c r="AF371">
        <v>0</v>
      </c>
      <c r="AG371">
        <v>2306.0166100000001</v>
      </c>
      <c r="AH371" t="b">
        <v>1</v>
      </c>
      <c r="AI371" t="b">
        <v>1</v>
      </c>
      <c r="AJ371" t="b">
        <v>1</v>
      </c>
      <c r="AK371">
        <v>0</v>
      </c>
      <c r="AL371">
        <v>2306.0166100000001</v>
      </c>
      <c r="AM371" t="str">
        <v>main.tex</v>
      </c>
      <c r="AN371" t="str">
        <v>revtex4-1</v>
      </c>
      <c r="AO371" t="str">
        <v>[%aps,showkeys,amsmath,amssymb,superscriptaddress, % avoids a very long list of author affiliationsfloatfix,]</v>
      </c>
      <c r="AP371">
        <v>12</v>
      </c>
      <c r="AQ371">
        <v>12</v>
      </c>
      <c r="AR371">
        <v>12</v>
      </c>
      <c r="AS371" t="b">
        <v>0</v>
      </c>
      <c r="AT371" t="b">
        <v>0</v>
      </c>
      <c r="AU371">
        <v>0</v>
      </c>
      <c r="AV371">
        <v>2306.0166100000001</v>
      </c>
      <c r="AW371">
        <v>31</v>
      </c>
      <c r="AX371">
        <v>31</v>
      </c>
      <c r="AY371">
        <v>31</v>
      </c>
      <c r="AZ371">
        <v>0</v>
      </c>
      <c r="BA371">
        <v>0</v>
      </c>
    </row>
    <row r="372" spans="1:53" x14ac:dyDescent="0.2">
      <c r="A372" s="1">
        <v>2306.0180300000002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27321</v>
      </c>
      <c r="S372">
        <v>0.99997055999999995</v>
      </c>
      <c r="T372">
        <v>0.99994112000000002</v>
      </c>
      <c r="U372">
        <v>0.19570784999999999</v>
      </c>
      <c r="V372">
        <v>2</v>
      </c>
      <c r="W372">
        <v>0.99994112000000002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</v>
      </c>
      <c r="AF372">
        <v>0</v>
      </c>
      <c r="AG372">
        <v>2306.0180300000002</v>
      </c>
      <c r="AH372" t="b">
        <v>1</v>
      </c>
      <c r="AI372" t="b">
        <v>1</v>
      </c>
      <c r="AJ372" t="b">
        <v>1</v>
      </c>
      <c r="AK372">
        <v>0</v>
      </c>
      <c r="AL372">
        <v>2306.0180300000002</v>
      </c>
      <c r="AM372" t="str">
        <v>aipsamp.tex</v>
      </c>
      <c r="AN372" t="str">
        <v>revtex4-1</v>
      </c>
      <c r="AO372" t="str">
        <v>[%aip,amsmath,amssymb,reprint,%]</v>
      </c>
      <c r="AP372">
        <v>0</v>
      </c>
      <c r="AQ372">
        <v>0</v>
      </c>
      <c r="AR372">
        <v>0</v>
      </c>
      <c r="AS372" t="b">
        <v>0</v>
      </c>
      <c r="AT372" t="b">
        <v>0</v>
      </c>
      <c r="AU372">
        <v>0</v>
      </c>
      <c r="AV372">
        <v>2306.0180300000002</v>
      </c>
      <c r="AW372">
        <v>8</v>
      </c>
      <c r="AX372">
        <v>8</v>
      </c>
      <c r="AY372">
        <v>8</v>
      </c>
      <c r="AZ372">
        <v>0</v>
      </c>
      <c r="BA372">
        <v>0</v>
      </c>
    </row>
    <row r="373" spans="1:53" x14ac:dyDescent="0.2">
      <c r="A373" s="1">
        <v>2306.0184199999999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184</v>
      </c>
      <c r="R373">
        <v>1189</v>
      </c>
      <c r="S373">
        <v>0.99720390000000003</v>
      </c>
      <c r="T373">
        <v>0.99440779999999995</v>
      </c>
      <c r="U373">
        <v>0.96386347999999999</v>
      </c>
      <c r="V373">
        <v>0</v>
      </c>
      <c r="W373">
        <v>1</v>
      </c>
      <c r="X373">
        <v>0</v>
      </c>
      <c r="Y373">
        <v>0</v>
      </c>
      <c r="Z373">
        <v>92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2306.0184199999999</v>
      </c>
      <c r="AH373" t="b">
        <v>1</v>
      </c>
      <c r="AI373" t="b">
        <v>1</v>
      </c>
      <c r="AJ373" t="b">
        <v>1</v>
      </c>
      <c r="AK373">
        <v>0</v>
      </c>
      <c r="AL373">
        <v>2306.0184199999999</v>
      </c>
      <c r="AM373" t="str">
        <v>133In_decay.tex</v>
      </c>
      <c r="AN373" t="str">
        <v>revtex4-1</v>
      </c>
      <c r="AO373" t="str">
        <v>[aps, prl, twocolumn, superscriptaddress]</v>
      </c>
      <c r="AP373">
        <v>0</v>
      </c>
      <c r="AQ373">
        <v>0</v>
      </c>
      <c r="AR373">
        <v>0</v>
      </c>
      <c r="AS373" t="b">
        <v>0</v>
      </c>
      <c r="AT373" t="b">
        <v>0</v>
      </c>
      <c r="AU373">
        <v>0</v>
      </c>
      <c r="AV373">
        <v>2306.0184199999999</v>
      </c>
      <c r="AW373">
        <v>8</v>
      </c>
      <c r="AX373">
        <v>8</v>
      </c>
      <c r="AY373">
        <v>8</v>
      </c>
      <c r="AZ373">
        <v>0</v>
      </c>
      <c r="BA373">
        <v>0</v>
      </c>
    </row>
    <row r="374" spans="1:53" x14ac:dyDescent="0.2">
      <c r="A374" s="1">
        <v>2306.0420899999999</v>
      </c>
      <c r="B374" t="str">
        <v/>
      </c>
      <c r="C374" t="str">
        <v/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  <c r="AE374" t="str">
        <v/>
      </c>
      <c r="AF374">
        <v>0</v>
      </c>
      <c r="AG374">
        <v>2306.0420899999999</v>
      </c>
      <c r="AH374" t="b">
        <v>1</v>
      </c>
      <c r="AI374" t="b">
        <v>0</v>
      </c>
      <c r="AJ374" t="b">
        <v>1</v>
      </c>
      <c r="AK374">
        <v>0</v>
      </c>
      <c r="AL374">
        <v>2306.0420899999999</v>
      </c>
      <c r="AM374" t="str">
        <v>main.tex</v>
      </c>
      <c r="AN374" t="str">
        <v>revtex4-1</v>
      </c>
      <c r="AO374" t="str">
        <v>[amsmath,nobibnotes,aps,superscriptadress,amssymb,pra,aps,showpacs,superscriptaddress, twocolumn]</v>
      </c>
      <c r="AP374">
        <v>12</v>
      </c>
      <c r="AQ374">
        <v>12</v>
      </c>
      <c r="AR374">
        <v>12</v>
      </c>
      <c r="AS374" t="b">
        <v>0</v>
      </c>
      <c r="AT374" t="b">
        <v>0</v>
      </c>
      <c r="AU374">
        <v>0</v>
      </c>
      <c r="AV374">
        <v>2306.0420899999999</v>
      </c>
      <c r="AW374">
        <v>13</v>
      </c>
      <c r="AX374" t="str">
        <v/>
      </c>
      <c r="AY374">
        <v>14</v>
      </c>
      <c r="AZ374" t="str">
        <v/>
      </c>
      <c r="BA374" t="str">
        <v/>
      </c>
    </row>
    <row r="375" spans="1:53" x14ac:dyDescent="0.2">
      <c r="A375" s="1">
        <v>2306.0940799999998</v>
      </c>
      <c r="B375">
        <v>42</v>
      </c>
      <c r="C375">
        <v>95</v>
      </c>
      <c r="D375">
        <v>0.99943855000000004</v>
      </c>
      <c r="E375">
        <v>0.99918686999999995</v>
      </c>
      <c r="F375">
        <v>0.99816077000000003</v>
      </c>
      <c r="G375">
        <v>16</v>
      </c>
      <c r="H375">
        <v>0.99969023000000001</v>
      </c>
      <c r="I375">
        <v>0</v>
      </c>
      <c r="J375">
        <v>0</v>
      </c>
      <c r="K375">
        <v>13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2551</v>
      </c>
      <c r="R375">
        <v>12762</v>
      </c>
      <c r="S375">
        <v>0.97515125000000002</v>
      </c>
      <c r="T375">
        <v>0.95061273999999996</v>
      </c>
      <c r="U375">
        <v>0.75292819</v>
      </c>
      <c r="V375">
        <v>17</v>
      </c>
      <c r="W375">
        <v>0.99967088000000004</v>
      </c>
      <c r="X375">
        <v>0</v>
      </c>
      <c r="Y375">
        <v>0</v>
      </c>
      <c r="Z375">
        <v>1267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2306.0940799999998</v>
      </c>
      <c r="AH375" t="b">
        <v>1</v>
      </c>
      <c r="AI375" t="b">
        <v>1</v>
      </c>
      <c r="AJ375" t="b">
        <v>1</v>
      </c>
      <c r="AK375">
        <v>0</v>
      </c>
      <c r="AL375">
        <v>2306.0940799999998</v>
      </c>
      <c r="AM375" t="str">
        <v>ZGN_RMT.tex</v>
      </c>
      <c r="AN375" t="str">
        <v>revtex4-1</v>
      </c>
      <c r="AO375" t="str">
        <v>[aip,amsmath,amssymb,reprint,]</v>
      </c>
      <c r="AP375">
        <v>0</v>
      </c>
      <c r="AQ375">
        <v>0</v>
      </c>
      <c r="AR375">
        <v>0</v>
      </c>
      <c r="AS375" t="b">
        <v>0</v>
      </c>
      <c r="AT375" t="b">
        <v>0</v>
      </c>
      <c r="AU375">
        <v>0</v>
      </c>
      <c r="AV375">
        <v>2306.0940799999998</v>
      </c>
      <c r="AW375">
        <v>12</v>
      </c>
      <c r="AX375">
        <v>12</v>
      </c>
      <c r="AY375">
        <v>12</v>
      </c>
      <c r="AZ375">
        <v>0</v>
      </c>
      <c r="BA375">
        <v>0</v>
      </c>
    </row>
    <row r="376" spans="1:53" x14ac:dyDescent="0.2">
      <c r="A376" s="1">
        <v>2306.1638600000001</v>
      </c>
      <c r="B376">
        <v>9</v>
      </c>
      <c r="C376">
        <v>9180</v>
      </c>
      <c r="D376">
        <v>0.99976542000000002</v>
      </c>
      <c r="E376">
        <v>0.99973610999999996</v>
      </c>
      <c r="F376">
        <v>0.73083125999999998</v>
      </c>
      <c r="G376">
        <v>9</v>
      </c>
      <c r="H376">
        <v>0.99973610999999996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2</v>
      </c>
      <c r="Q376">
        <v>1950</v>
      </c>
      <c r="R376">
        <v>26100</v>
      </c>
      <c r="S376">
        <v>0.97070811000000001</v>
      </c>
      <c r="T376">
        <v>0.94282699000000003</v>
      </c>
      <c r="U376">
        <v>0.23476119000000001</v>
      </c>
      <c r="V376">
        <v>374</v>
      </c>
      <c r="W376">
        <v>0.98903450999999998</v>
      </c>
      <c r="X376">
        <v>2</v>
      </c>
      <c r="Y376">
        <v>2</v>
      </c>
      <c r="Z376">
        <v>786</v>
      </c>
      <c r="AA376">
        <v>0</v>
      </c>
      <c r="AB376">
        <v>0</v>
      </c>
      <c r="AC376">
        <v>1</v>
      </c>
      <c r="AD376">
        <v>1</v>
      </c>
      <c r="AE376">
        <v>4</v>
      </c>
      <c r="AF376">
        <v>0</v>
      </c>
      <c r="AG376">
        <v>2306.1638600000001</v>
      </c>
      <c r="AH376" t="b">
        <v>1</v>
      </c>
      <c r="AI376" t="b">
        <v>1</v>
      </c>
      <c r="AJ376" t="b">
        <v>1</v>
      </c>
      <c r="AK376">
        <v>0</v>
      </c>
      <c r="AL376">
        <v>2306.1638600000001</v>
      </c>
      <c r="AM376" t="str">
        <v>NA-Relaxation-C60-xcComp.tex</v>
      </c>
      <c r="AN376" t="str">
        <v>revtex4-1</v>
      </c>
      <c r="AO376" t="str">
        <v>[pra,twocolumn,preprintnumbers,amsmath,amssymb,showpacs,superscriptaddress]</v>
      </c>
      <c r="AP376">
        <v>0</v>
      </c>
      <c r="AQ376">
        <v>0</v>
      </c>
      <c r="AR376">
        <v>0</v>
      </c>
      <c r="AS376" t="b">
        <v>0</v>
      </c>
      <c r="AT376" t="b">
        <v>0</v>
      </c>
      <c r="AU376">
        <v>0</v>
      </c>
      <c r="AV376">
        <v>2306.1638600000001</v>
      </c>
      <c r="AW376">
        <v>9</v>
      </c>
      <c r="AX376">
        <v>9</v>
      </c>
      <c r="AY376">
        <v>9</v>
      </c>
      <c r="AZ376">
        <v>0</v>
      </c>
      <c r="BA376">
        <v>0</v>
      </c>
    </row>
    <row r="377" spans="1:53" x14ac:dyDescent="0.2">
      <c r="A377" s="1">
        <v>2306.0002800000002</v>
      </c>
      <c r="B377">
        <v>16</v>
      </c>
      <c r="C377">
        <v>5081</v>
      </c>
      <c r="D377">
        <v>0.99923848000000004</v>
      </c>
      <c r="E377">
        <v>0.99902528000000002</v>
      </c>
      <c r="F377">
        <v>0.69046604</v>
      </c>
      <c r="G377">
        <v>10</v>
      </c>
      <c r="H377">
        <v>0.99939080000000002</v>
      </c>
      <c r="I377">
        <v>0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-1</v>
      </c>
      <c r="Q377">
        <v>16</v>
      </c>
      <c r="R377">
        <v>5081</v>
      </c>
      <c r="S377">
        <v>0.99923848000000004</v>
      </c>
      <c r="T377">
        <v>0.99902528000000002</v>
      </c>
      <c r="U377">
        <v>0.69046604</v>
      </c>
      <c r="V377">
        <v>10</v>
      </c>
      <c r="W377">
        <v>0.99939080000000002</v>
      </c>
      <c r="X377">
        <v>0</v>
      </c>
      <c r="Y377">
        <v>0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-1</v>
      </c>
      <c r="AF377">
        <v>0</v>
      </c>
      <c r="AG377">
        <v>2306.0002800000002</v>
      </c>
      <c r="AH377" t="b">
        <v>1</v>
      </c>
      <c r="AI377" t="b">
        <v>1</v>
      </c>
      <c r="AJ377" t="b">
        <v>1</v>
      </c>
      <c r="AK377">
        <v>0</v>
      </c>
      <c r="AL377">
        <v>2306.0002800000002</v>
      </c>
      <c r="AM377" t="str">
        <v>apssamp.tex</v>
      </c>
      <c r="AN377" t="str">
        <v>revtex4-2</v>
      </c>
      <c r="AO377" t="str">
        <v>[%reprint,superscriptaddress,amsmath,amssymb,prl,floatfix,]</v>
      </c>
      <c r="AP377">
        <v>12</v>
      </c>
      <c r="AQ377">
        <v>12</v>
      </c>
      <c r="AR377">
        <v>12</v>
      </c>
      <c r="AS377" t="b">
        <v>0</v>
      </c>
      <c r="AT377" t="b">
        <v>0</v>
      </c>
      <c r="AU377">
        <v>0</v>
      </c>
      <c r="AV377">
        <v>2306.0002800000002</v>
      </c>
      <c r="AW377">
        <v>5</v>
      </c>
      <c r="AX377">
        <v>5</v>
      </c>
      <c r="AY377">
        <v>5</v>
      </c>
      <c r="AZ377">
        <v>0</v>
      </c>
      <c r="BA377">
        <v>0</v>
      </c>
    </row>
    <row r="378" spans="1:53" x14ac:dyDescent="0.2">
      <c r="A378" s="1">
        <v>2306.0004800000002</v>
      </c>
      <c r="B378">
        <v>685</v>
      </c>
      <c r="C378">
        <v>25929</v>
      </c>
      <c r="D378">
        <v>0.98071083999999997</v>
      </c>
      <c r="E378">
        <v>0.97606736000000005</v>
      </c>
      <c r="F378">
        <v>9.4088459999999999E-2</v>
      </c>
      <c r="G378">
        <v>683</v>
      </c>
      <c r="H378">
        <v>0.97613724000000002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-269</v>
      </c>
      <c r="Q378">
        <v>260</v>
      </c>
      <c r="R378">
        <v>260</v>
      </c>
      <c r="S378">
        <v>0.99091607999999998</v>
      </c>
      <c r="T378">
        <v>0.99091607999999998</v>
      </c>
      <c r="U378">
        <v>0.99091607999999998</v>
      </c>
      <c r="V378">
        <v>260</v>
      </c>
      <c r="W378">
        <v>0.99091607999999998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2306.0004800000002</v>
      </c>
      <c r="AH378" t="b">
        <v>1</v>
      </c>
      <c r="AI378" t="b">
        <v>1</v>
      </c>
      <c r="AJ378" t="b">
        <v>1</v>
      </c>
      <c r="AK378">
        <v>0</v>
      </c>
      <c r="AL378">
        <v>2306.0004800000002</v>
      </c>
      <c r="AM378">
        <v>2306.0004800000002</v>
      </c>
      <c r="AN378" t="str">
        <v>revtex4-2</v>
      </c>
      <c r="AO378" t="str">
        <v>[pra,longbibliography,twocolumn,showpacs,nofootinbib,superscriptaddress,notitlepage]</v>
      </c>
      <c r="AP378">
        <v>0</v>
      </c>
      <c r="AQ378">
        <v>12</v>
      </c>
      <c r="AR378">
        <v>0</v>
      </c>
      <c r="AS378" t="b">
        <v>0</v>
      </c>
      <c r="AT378" t="b">
        <v>0</v>
      </c>
      <c r="AU378">
        <v>0</v>
      </c>
      <c r="AV378">
        <v>2306.0004800000002</v>
      </c>
      <c r="AW378">
        <v>11</v>
      </c>
      <c r="AX378">
        <v>11</v>
      </c>
      <c r="AY378">
        <v>11</v>
      </c>
      <c r="AZ378">
        <v>0</v>
      </c>
      <c r="BA378">
        <v>0</v>
      </c>
    </row>
    <row r="379" spans="1:53" x14ac:dyDescent="0.2">
      <c r="A379" s="1">
        <v>2306.0005099999998</v>
      </c>
      <c r="B379">
        <v>196</v>
      </c>
      <c r="C379">
        <v>14790</v>
      </c>
      <c r="D379">
        <v>0.99460543999999995</v>
      </c>
      <c r="E379">
        <v>0.98937439000000005</v>
      </c>
      <c r="F379">
        <v>0.19820014999999999</v>
      </c>
      <c r="G379">
        <v>6</v>
      </c>
      <c r="H379">
        <v>0.99967472999999996</v>
      </c>
      <c r="I379">
        <v>0</v>
      </c>
      <c r="J379">
        <v>0</v>
      </c>
      <c r="K379">
        <v>95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196</v>
      </c>
      <c r="R379">
        <v>14790</v>
      </c>
      <c r="S379">
        <v>0.99460543999999995</v>
      </c>
      <c r="T379">
        <v>0.98937439000000005</v>
      </c>
      <c r="U379">
        <v>0.19820014999999999</v>
      </c>
      <c r="V379">
        <v>6</v>
      </c>
      <c r="W379">
        <v>0.99967472999999996</v>
      </c>
      <c r="X379">
        <v>0</v>
      </c>
      <c r="Y379">
        <v>0</v>
      </c>
      <c r="Z379">
        <v>95</v>
      </c>
      <c r="AA379">
        <v>0</v>
      </c>
      <c r="AB379">
        <v>0</v>
      </c>
      <c r="AC379">
        <v>0</v>
      </c>
      <c r="AD379">
        <v>0</v>
      </c>
      <c r="AE379">
        <v>3</v>
      </c>
      <c r="AF379">
        <v>0</v>
      </c>
      <c r="AG379">
        <v>2306.0005099999998</v>
      </c>
      <c r="AH379" t="b">
        <v>1</v>
      </c>
      <c r="AI379" t="b">
        <v>1</v>
      </c>
      <c r="AJ379" t="b">
        <v>1</v>
      </c>
      <c r="AK379">
        <v>0</v>
      </c>
      <c r="AL379">
        <v>2306.0005099999998</v>
      </c>
      <c r="AM379" t="str">
        <v>main.tex</v>
      </c>
      <c r="AN379" t="str">
        <v>revtex4-2</v>
      </c>
      <c r="AO379" t="str">
        <v>[prl,twocolumn,nofootinbib,nobibnotes,noeprint,preprintnumbers,floatfix]</v>
      </c>
      <c r="AP379">
        <v>0</v>
      </c>
      <c r="AQ379">
        <v>0</v>
      </c>
      <c r="AR379">
        <v>0</v>
      </c>
      <c r="AS379" t="b">
        <v>0</v>
      </c>
      <c r="AT379" t="b">
        <v>0</v>
      </c>
      <c r="AU379">
        <v>0</v>
      </c>
      <c r="AV379">
        <v>2306.0005099999998</v>
      </c>
      <c r="AW379">
        <v>5</v>
      </c>
      <c r="AX379">
        <v>5</v>
      </c>
      <c r="AY379">
        <v>5</v>
      </c>
      <c r="AZ379">
        <v>0</v>
      </c>
      <c r="BA379">
        <v>0</v>
      </c>
    </row>
    <row r="380" spans="1:53" x14ac:dyDescent="0.2">
      <c r="A380" s="1">
        <v>2306.00054</v>
      </c>
      <c r="B380">
        <v>175</v>
      </c>
      <c r="C380">
        <v>39145</v>
      </c>
      <c r="D380">
        <v>0.99735764000000005</v>
      </c>
      <c r="E380">
        <v>0.99608132999999999</v>
      </c>
      <c r="F380">
        <v>0.12344933</v>
      </c>
      <c r="G380">
        <v>63</v>
      </c>
      <c r="H380">
        <v>0.99858928000000002</v>
      </c>
      <c r="I380">
        <v>0</v>
      </c>
      <c r="J380">
        <v>0</v>
      </c>
      <c r="K380">
        <v>56</v>
      </c>
      <c r="L380">
        <v>0</v>
      </c>
      <c r="M380">
        <v>0</v>
      </c>
      <c r="N380">
        <v>1</v>
      </c>
      <c r="O380">
        <v>1</v>
      </c>
      <c r="P380">
        <v>-2</v>
      </c>
      <c r="Q380">
        <v>247</v>
      </c>
      <c r="R380">
        <v>743</v>
      </c>
      <c r="S380">
        <v>0.99655157000000005</v>
      </c>
      <c r="T380">
        <v>0.99446908000000001</v>
      </c>
      <c r="U380">
        <v>0.98336243999999995</v>
      </c>
      <c r="V380">
        <v>61</v>
      </c>
      <c r="W380">
        <v>0.99863405999999999</v>
      </c>
      <c r="X380">
        <v>0</v>
      </c>
      <c r="Y380">
        <v>0</v>
      </c>
      <c r="Z380">
        <v>93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2306.00054</v>
      </c>
      <c r="AH380" t="b">
        <v>1</v>
      </c>
      <c r="AI380" t="b">
        <v>1</v>
      </c>
      <c r="AJ380" t="b">
        <v>1</v>
      </c>
      <c r="AK380">
        <v>0</v>
      </c>
      <c r="AL380">
        <v>2306.00054</v>
      </c>
      <c r="AM380" t="str">
        <v>Perspective_noncommQs.tex</v>
      </c>
      <c r="AN380" t="str">
        <v>revtex4-2</v>
      </c>
      <c r="AO380" t="str">
        <v>[notitlepage,superscriptaddress,nofootinbib,tightenlines,preprintnumbers,twocolumn]</v>
      </c>
      <c r="AP380">
        <v>12</v>
      </c>
      <c r="AQ380">
        <v>12</v>
      </c>
      <c r="AR380">
        <v>12</v>
      </c>
      <c r="AS380" t="b">
        <v>0</v>
      </c>
      <c r="AT380" t="b">
        <v>0</v>
      </c>
      <c r="AU380">
        <v>0</v>
      </c>
      <c r="AV380">
        <v>2306.00054</v>
      </c>
      <c r="AW380">
        <v>10</v>
      </c>
      <c r="AX380">
        <v>10</v>
      </c>
      <c r="AY380">
        <v>10</v>
      </c>
      <c r="AZ380">
        <v>0</v>
      </c>
      <c r="BA380">
        <v>0</v>
      </c>
    </row>
    <row r="381" spans="1:53" x14ac:dyDescent="0.2">
      <c r="A381" s="1">
        <v>2306.00056</v>
      </c>
      <c r="B381" t="str">
        <v/>
      </c>
      <c r="C381" t="str">
        <v/>
      </c>
      <c r="D381" t="str">
        <v/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  <c r="AF381">
        <v>0</v>
      </c>
      <c r="AG381">
        <v>2306.00056</v>
      </c>
      <c r="AH381" t="b">
        <v>1</v>
      </c>
      <c r="AI381" t="b">
        <v>0</v>
      </c>
      <c r="AJ381" t="b">
        <v>1</v>
      </c>
      <c r="AK381">
        <v>0</v>
      </c>
      <c r="AL381">
        <v>2306.00056</v>
      </c>
      <c r="AM381" t="str">
        <v>Main.tex</v>
      </c>
      <c r="AN381" t="str">
        <v>revtex4-2</v>
      </c>
      <c r="AO381" t="str">
        <v>[twocolumn,superscriptaddress,floatfix,preprintnumbers,prl ,nofootinbib,hyperref]</v>
      </c>
      <c r="AP381">
        <v>12</v>
      </c>
      <c r="AQ381">
        <v>12</v>
      </c>
      <c r="AR381">
        <v>12</v>
      </c>
      <c r="AS381" t="b">
        <v>0</v>
      </c>
      <c r="AT381" t="b">
        <v>0</v>
      </c>
      <c r="AU381">
        <v>0</v>
      </c>
      <c r="AV381">
        <v>2306.00056</v>
      </c>
      <c r="AW381">
        <v>7</v>
      </c>
      <c r="AX381" t="str">
        <v/>
      </c>
      <c r="AY381">
        <v>7</v>
      </c>
      <c r="AZ381" t="str">
        <v/>
      </c>
      <c r="BA381" t="str">
        <v/>
      </c>
    </row>
    <row r="382" spans="1:53" x14ac:dyDescent="0.2">
      <c r="A382" s="1">
        <v>2306.0006400000002</v>
      </c>
      <c r="B382">
        <v>111</v>
      </c>
      <c r="C382">
        <v>24836</v>
      </c>
      <c r="D382">
        <v>0.99713059000000004</v>
      </c>
      <c r="E382">
        <v>0.99594269000000002</v>
      </c>
      <c r="F382">
        <v>9.2185100000000006E-2</v>
      </c>
      <c r="G382">
        <v>105</v>
      </c>
      <c r="H382">
        <v>0.99616199999999999</v>
      </c>
      <c r="I382">
        <v>0</v>
      </c>
      <c r="J382">
        <v>0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112</v>
      </c>
      <c r="R382">
        <v>24540</v>
      </c>
      <c r="S382">
        <v>0.99713068999999999</v>
      </c>
      <c r="T382">
        <v>0.99590643000000001</v>
      </c>
      <c r="U382">
        <v>0.10307018</v>
      </c>
      <c r="V382">
        <v>106</v>
      </c>
      <c r="W382">
        <v>0.99612573000000004</v>
      </c>
      <c r="X382">
        <v>0</v>
      </c>
      <c r="Y382">
        <v>0</v>
      </c>
      <c r="Z382">
        <v>3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0</v>
      </c>
      <c r="AG382">
        <v>2306.0006400000002</v>
      </c>
      <c r="AH382" t="b">
        <v>1</v>
      </c>
      <c r="AI382" t="b">
        <v>1</v>
      </c>
      <c r="AJ382" t="b">
        <v>1</v>
      </c>
      <c r="AK382">
        <v>0</v>
      </c>
      <c r="AL382">
        <v>2306.0006400000002</v>
      </c>
      <c r="AM382" t="str">
        <v>Draft.tex</v>
      </c>
      <c r="AN382" t="str">
        <v>revtex4-2</v>
      </c>
      <c r="AO382" t="str">
        <v>[%reprint,amsmath,amssymb,aps,]</v>
      </c>
      <c r="AP382">
        <v>0</v>
      </c>
      <c r="AQ382">
        <v>0</v>
      </c>
      <c r="AR382">
        <v>0</v>
      </c>
      <c r="AS382" t="b">
        <v>0</v>
      </c>
      <c r="AT382" t="b">
        <v>0</v>
      </c>
      <c r="AU382">
        <v>0</v>
      </c>
      <c r="AV382">
        <v>2306.0006400000002</v>
      </c>
      <c r="AW382">
        <v>8</v>
      </c>
      <c r="AX382">
        <v>8</v>
      </c>
      <c r="AY382">
        <v>8</v>
      </c>
      <c r="AZ382">
        <v>0</v>
      </c>
      <c r="BA382">
        <v>0</v>
      </c>
    </row>
    <row r="383" spans="1:53" x14ac:dyDescent="0.2">
      <c r="A383" s="1">
        <v>2306.00072</v>
      </c>
      <c r="B383">
        <v>57</v>
      </c>
      <c r="C383">
        <v>57</v>
      </c>
      <c r="D383">
        <v>0.99865146000000005</v>
      </c>
      <c r="E383">
        <v>0.99865146000000005</v>
      </c>
      <c r="F383">
        <v>0.99865146000000005</v>
      </c>
      <c r="G383">
        <v>57</v>
      </c>
      <c r="H383">
        <v>0.99865146000000005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134</v>
      </c>
      <c r="R383">
        <v>31734</v>
      </c>
      <c r="S383">
        <v>0.99774068999999999</v>
      </c>
      <c r="T383">
        <v>0.99682998</v>
      </c>
      <c r="U383">
        <v>0.24927255000000001</v>
      </c>
      <c r="V383">
        <v>60</v>
      </c>
      <c r="W383">
        <v>0.99858058999999999</v>
      </c>
      <c r="X383">
        <v>0</v>
      </c>
      <c r="Y383">
        <v>0</v>
      </c>
      <c r="Z383">
        <v>37</v>
      </c>
      <c r="AA383">
        <v>0</v>
      </c>
      <c r="AB383">
        <v>0</v>
      </c>
      <c r="AC383">
        <v>1</v>
      </c>
      <c r="AD383">
        <v>1</v>
      </c>
      <c r="AE383">
        <v>3</v>
      </c>
      <c r="AF383">
        <v>0</v>
      </c>
      <c r="AG383">
        <v>2306.00072</v>
      </c>
      <c r="AH383" t="b">
        <v>1</v>
      </c>
      <c r="AI383" t="b">
        <v>1</v>
      </c>
      <c r="AJ383" t="b">
        <v>1</v>
      </c>
      <c r="AK383">
        <v>0</v>
      </c>
      <c r="AL383">
        <v>2306.00072</v>
      </c>
      <c r="AM383" t="str">
        <v>main.tex</v>
      </c>
      <c r="AN383" t="str">
        <v>revtex4-2</v>
      </c>
      <c r="AO383" t="str">
        <v>[aps, prb, amssymb, amsmath, superscriptaddress,twocolumn]</v>
      </c>
      <c r="AP383">
        <v>0</v>
      </c>
      <c r="AQ383">
        <v>0</v>
      </c>
      <c r="AR383">
        <v>0</v>
      </c>
      <c r="AS383" t="b">
        <v>0</v>
      </c>
      <c r="AT383" t="b">
        <v>0</v>
      </c>
      <c r="AU383">
        <v>0</v>
      </c>
      <c r="AV383">
        <v>2306.00072</v>
      </c>
      <c r="AW383">
        <v>11</v>
      </c>
      <c r="AX383">
        <v>11</v>
      </c>
      <c r="AY383">
        <v>11</v>
      </c>
      <c r="AZ383">
        <v>0</v>
      </c>
      <c r="BA383">
        <v>0</v>
      </c>
    </row>
    <row r="384" spans="1:53" x14ac:dyDescent="0.2">
      <c r="A384" s="1">
        <v>2306.0007300000002</v>
      </c>
      <c r="B384">
        <v>81</v>
      </c>
      <c r="C384">
        <v>81</v>
      </c>
      <c r="D384">
        <v>0.99639728000000005</v>
      </c>
      <c r="E384">
        <v>0.99639728000000005</v>
      </c>
      <c r="F384">
        <v>0.99639728000000005</v>
      </c>
      <c r="G384">
        <v>81</v>
      </c>
      <c r="H384">
        <v>0.99639728000000005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65</v>
      </c>
      <c r="R384">
        <v>7175</v>
      </c>
      <c r="S384">
        <v>0.99713110000000005</v>
      </c>
      <c r="T384">
        <v>0.99710893</v>
      </c>
      <c r="U384">
        <v>0.68086999000000004</v>
      </c>
      <c r="V384">
        <v>65</v>
      </c>
      <c r="W384">
        <v>0.99710893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-1</v>
      </c>
      <c r="AF384">
        <v>0</v>
      </c>
      <c r="AG384">
        <v>2306.0007300000002</v>
      </c>
      <c r="AH384" t="b">
        <v>1</v>
      </c>
      <c r="AI384" t="b">
        <v>1</v>
      </c>
      <c r="AJ384" t="b">
        <v>1</v>
      </c>
      <c r="AK384">
        <v>0</v>
      </c>
      <c r="AL384">
        <v>2306.0007300000002</v>
      </c>
      <c r="AM384" t="str">
        <v>anyon-dimer.tex</v>
      </c>
      <c r="AN384" t="str">
        <v>revtex4-2</v>
      </c>
      <c r="AO384" t="str">
        <v>[prb,english,twocolumn,amsmath,amssymb,superscriptaddress]</v>
      </c>
      <c r="AP384">
        <v>12</v>
      </c>
      <c r="AQ384">
        <v>12</v>
      </c>
      <c r="AR384">
        <v>12</v>
      </c>
      <c r="AS384" t="b">
        <v>0</v>
      </c>
      <c r="AT384" t="b">
        <v>0</v>
      </c>
      <c r="AU384">
        <v>0</v>
      </c>
      <c r="AV384">
        <v>2306.0007300000002</v>
      </c>
      <c r="AW384">
        <v>7</v>
      </c>
      <c r="AX384">
        <v>7</v>
      </c>
      <c r="AY384">
        <v>7</v>
      </c>
      <c r="AZ384">
        <v>0</v>
      </c>
      <c r="BA384">
        <v>0</v>
      </c>
    </row>
    <row r="385" spans="1:53" x14ac:dyDescent="0.2">
      <c r="A385" s="1">
        <v>2306.00081</v>
      </c>
      <c r="B385">
        <v>13</v>
      </c>
      <c r="C385">
        <v>51</v>
      </c>
      <c r="D385">
        <v>0.99965282</v>
      </c>
      <c r="E385">
        <v>0.99962388999999996</v>
      </c>
      <c r="F385">
        <v>0.99852448000000005</v>
      </c>
      <c r="G385">
        <v>11</v>
      </c>
      <c r="H385">
        <v>0.99968175000000004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310</v>
      </c>
      <c r="R385">
        <v>17101</v>
      </c>
      <c r="S385">
        <v>0.99535651000000003</v>
      </c>
      <c r="T385">
        <v>0.99103138999999996</v>
      </c>
      <c r="U385">
        <v>0.50525098000000002</v>
      </c>
      <c r="V385">
        <v>12</v>
      </c>
      <c r="W385">
        <v>0.99965283000000005</v>
      </c>
      <c r="X385">
        <v>0</v>
      </c>
      <c r="Y385">
        <v>0</v>
      </c>
      <c r="Z385">
        <v>149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2306.00081</v>
      </c>
      <c r="AH385" t="b">
        <v>1</v>
      </c>
      <c r="AI385" t="b">
        <v>1</v>
      </c>
      <c r="AJ385" t="b">
        <v>1</v>
      </c>
      <c r="AK385">
        <v>0</v>
      </c>
      <c r="AL385">
        <v>2306.00081</v>
      </c>
      <c r="AM385" t="str">
        <v>paper.tex</v>
      </c>
      <c r="AN385" t="str">
        <v>revtex4-2</v>
      </c>
      <c r="AO385" t="str">
        <v>[%superscriptaddress,amsmath,amssymb,aps,twocolumn,floatfix,]</v>
      </c>
      <c r="AP385">
        <v>12</v>
      </c>
      <c r="AQ385">
        <v>12</v>
      </c>
      <c r="AR385">
        <v>12</v>
      </c>
      <c r="AS385" t="b">
        <v>0</v>
      </c>
      <c r="AT385" t="b">
        <v>0</v>
      </c>
      <c r="AU385">
        <v>0</v>
      </c>
      <c r="AV385">
        <v>2306.00081</v>
      </c>
      <c r="AW385">
        <v>11</v>
      </c>
      <c r="AX385">
        <v>11</v>
      </c>
      <c r="AY385">
        <v>11</v>
      </c>
      <c r="AZ385">
        <v>0</v>
      </c>
      <c r="BA385">
        <v>0</v>
      </c>
    </row>
    <row r="386" spans="1:53" x14ac:dyDescent="0.2">
      <c r="A386" s="1">
        <v>2306.0012299999999</v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F386">
        <v>0</v>
      </c>
      <c r="AG386">
        <v>2306.0012299999999</v>
      </c>
      <c r="AH386" t="b">
        <v>1</v>
      </c>
      <c r="AI386" t="b">
        <v>0</v>
      </c>
      <c r="AJ386" t="b">
        <v>1</v>
      </c>
      <c r="AK386">
        <v>0</v>
      </c>
      <c r="AL386">
        <v>2306.0012299999999</v>
      </c>
      <c r="AM386" t="str">
        <v>LaserWriting_paper.tex</v>
      </c>
      <c r="AN386" t="str">
        <v>revtex4-2</v>
      </c>
      <c r="AO386" t="str">
        <v>[%aps, %apsamsmath,amssymb,preprint,%]</v>
      </c>
      <c r="AP386">
        <v>12</v>
      </c>
      <c r="AQ386">
        <v>12</v>
      </c>
      <c r="AR386">
        <v>12</v>
      </c>
      <c r="AS386" t="b">
        <v>0</v>
      </c>
      <c r="AT386" t="b">
        <v>0</v>
      </c>
      <c r="AU386">
        <v>0</v>
      </c>
      <c r="AV386">
        <v>2306.0012299999999</v>
      </c>
      <c r="AW386">
        <v>11</v>
      </c>
      <c r="AX386" t="str">
        <v/>
      </c>
      <c r="AY386">
        <v>11</v>
      </c>
      <c r="AZ386" t="str">
        <v/>
      </c>
      <c r="BA386" t="str">
        <v/>
      </c>
    </row>
    <row r="387" spans="1:53" x14ac:dyDescent="0.2">
      <c r="A387" s="1">
        <v>2306.00146</v>
      </c>
      <c r="B387">
        <v>5</v>
      </c>
      <c r="C387">
        <v>46607</v>
      </c>
      <c r="D387">
        <v>0.99992895000000004</v>
      </c>
      <c r="E387">
        <v>0.99991118999999995</v>
      </c>
      <c r="F387">
        <v>0.17213755</v>
      </c>
      <c r="G387">
        <v>5</v>
      </c>
      <c r="H387">
        <v>0.99991118999999995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11</v>
      </c>
      <c r="R387">
        <v>45920</v>
      </c>
      <c r="S387">
        <v>0.99984901999999998</v>
      </c>
      <c r="T387">
        <v>0.99980462000000003</v>
      </c>
      <c r="U387">
        <v>0.18438394</v>
      </c>
      <c r="V387">
        <v>11</v>
      </c>
      <c r="W387">
        <v>0.99980462000000003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5</v>
      </c>
      <c r="AF387">
        <v>0</v>
      </c>
      <c r="AG387">
        <v>2306.00146</v>
      </c>
      <c r="AH387" t="b">
        <v>1</v>
      </c>
      <c r="AI387" t="b">
        <v>1</v>
      </c>
      <c r="AJ387" t="b">
        <v>1</v>
      </c>
      <c r="AK387">
        <v>0</v>
      </c>
      <c r="AL387">
        <v>2306.00146</v>
      </c>
      <c r="AM387" t="str">
        <v>main.tex</v>
      </c>
      <c r="AN387" t="str">
        <v>revtex4-2</v>
      </c>
      <c r="AO387" t="str">
        <v>[amsmath,amssymb,prl,superscriptaddress,twocolumn]</v>
      </c>
      <c r="AP387">
        <v>0</v>
      </c>
      <c r="AQ387">
        <v>0</v>
      </c>
      <c r="AR387">
        <v>0</v>
      </c>
      <c r="AS387" t="b">
        <v>0</v>
      </c>
      <c r="AT387" t="b">
        <v>0</v>
      </c>
      <c r="AU387">
        <v>0</v>
      </c>
      <c r="AV387">
        <v>2306.00146</v>
      </c>
      <c r="AW387">
        <v>25</v>
      </c>
      <c r="AX387">
        <v>25</v>
      </c>
      <c r="AY387">
        <v>25</v>
      </c>
      <c r="AZ387">
        <v>0</v>
      </c>
      <c r="BA387">
        <v>0</v>
      </c>
    </row>
    <row r="388" spans="1:53" x14ac:dyDescent="0.2">
      <c r="A388" s="1">
        <v>2306.0022100000001</v>
      </c>
      <c r="B388">
        <v>76</v>
      </c>
      <c r="C388">
        <v>955</v>
      </c>
      <c r="D388">
        <v>0.99930838</v>
      </c>
      <c r="E388">
        <v>0.99917869999999998</v>
      </c>
      <c r="F388">
        <v>0.98967969</v>
      </c>
      <c r="G388">
        <v>52</v>
      </c>
      <c r="H388">
        <v>0.99943806000000002</v>
      </c>
      <c r="I388">
        <v>0</v>
      </c>
      <c r="J388">
        <v>0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54</v>
      </c>
      <c r="R388">
        <v>89409</v>
      </c>
      <c r="S388">
        <v>0.99942184000000001</v>
      </c>
      <c r="T388">
        <v>0.99941643999999996</v>
      </c>
      <c r="U388">
        <v>3.3792250000000003E-2</v>
      </c>
      <c r="V388">
        <v>54</v>
      </c>
      <c r="W388">
        <v>0.99941643999999996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-1</v>
      </c>
      <c r="AF388">
        <v>0</v>
      </c>
      <c r="AG388">
        <v>2306.0022100000001</v>
      </c>
      <c r="AH388" t="b">
        <v>1</v>
      </c>
      <c r="AI388" t="b">
        <v>1</v>
      </c>
      <c r="AJ388" t="b">
        <v>1</v>
      </c>
      <c r="AK388">
        <v>0</v>
      </c>
      <c r="AL388">
        <v>2306.0022100000001</v>
      </c>
      <c r="AM388" t="str">
        <v>main.tex</v>
      </c>
      <c r="AN388" t="str">
        <v>revtex4-2</v>
      </c>
      <c r="AO388" t="str">
        <v>[prb,aps,amssymb,twocolumn,notitlepage]</v>
      </c>
      <c r="AP388">
        <v>12</v>
      </c>
      <c r="AQ388">
        <v>12</v>
      </c>
      <c r="AR388">
        <v>12</v>
      </c>
      <c r="AS388" t="b">
        <v>0</v>
      </c>
      <c r="AT388" t="b">
        <v>0</v>
      </c>
      <c r="AU388">
        <v>0</v>
      </c>
      <c r="AV388">
        <v>2306.0022100000001</v>
      </c>
      <c r="AW388">
        <v>34</v>
      </c>
      <c r="AX388">
        <v>34</v>
      </c>
      <c r="AY388">
        <v>34</v>
      </c>
      <c r="AZ388">
        <v>0</v>
      </c>
      <c r="BA388">
        <v>0</v>
      </c>
    </row>
    <row r="389" spans="1:53" x14ac:dyDescent="0.2">
      <c r="A389" s="1">
        <v>2306.0022399999998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2306.0022399999998</v>
      </c>
      <c r="AH389" t="b">
        <v>1</v>
      </c>
      <c r="AI389" t="b">
        <v>1</v>
      </c>
      <c r="AJ389" t="b">
        <v>1</v>
      </c>
      <c r="AK389">
        <v>0</v>
      </c>
      <c r="AL389">
        <v>2306.0022399999998</v>
      </c>
      <c r="AM389" t="str">
        <v>thermal_odd_viscous_droplets_SI_no_blue.tex</v>
      </c>
      <c r="AN389" t="str">
        <v>revtex4-2</v>
      </c>
      <c r="AO389" t="str">
        <v>[%amsmath,amssymb,aps,10.5pt]</v>
      </c>
      <c r="AP389">
        <v>0</v>
      </c>
      <c r="AQ389">
        <v>0</v>
      </c>
      <c r="AR389">
        <v>0</v>
      </c>
      <c r="AS389" t="b">
        <v>0</v>
      </c>
      <c r="AT389" t="b">
        <v>0</v>
      </c>
      <c r="AU389">
        <v>0</v>
      </c>
      <c r="AV389">
        <v>2306.0022399999998</v>
      </c>
      <c r="AW389">
        <v>13</v>
      </c>
      <c r="AX389">
        <v>13</v>
      </c>
      <c r="AY389">
        <v>13</v>
      </c>
      <c r="AZ389">
        <v>0</v>
      </c>
      <c r="BA389">
        <v>0</v>
      </c>
    </row>
    <row r="390" spans="1:53" x14ac:dyDescent="0.2">
      <c r="A390" s="1">
        <v>2306.0023700000002</v>
      </c>
      <c r="B390" t="str">
        <v/>
      </c>
      <c r="C390" t="str">
        <v/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  <c r="AE390" t="str">
        <v/>
      </c>
      <c r="AF390">
        <v>0</v>
      </c>
      <c r="AG390">
        <v>2306.0023700000002</v>
      </c>
      <c r="AH390" t="b">
        <v>1</v>
      </c>
      <c r="AI390" t="b">
        <v>0</v>
      </c>
      <c r="AJ390" t="b">
        <v>1</v>
      </c>
      <c r="AK390">
        <v>0</v>
      </c>
      <c r="AL390">
        <v>2306.0023700000002</v>
      </c>
      <c r="AM390" t="str">
        <v>chimera_NN_vs1.tex</v>
      </c>
      <c r="AN390" t="str">
        <v>revtex4-2</v>
      </c>
      <c r="AO390" t="str">
        <v>[prx,twocolumn,amsmath,noshowkeys,noshowpacs,amssymb]</v>
      </c>
      <c r="AP390">
        <v>12</v>
      </c>
      <c r="AQ390">
        <v>12</v>
      </c>
      <c r="AR390">
        <v>12</v>
      </c>
      <c r="AS390" t="b">
        <v>0</v>
      </c>
      <c r="AT390" t="b">
        <v>0</v>
      </c>
      <c r="AU390">
        <v>0</v>
      </c>
      <c r="AV390">
        <v>2306.0023700000002</v>
      </c>
      <c r="AW390">
        <v>13</v>
      </c>
      <c r="AX390" t="str">
        <v/>
      </c>
      <c r="AY390">
        <v>13</v>
      </c>
      <c r="AZ390" t="str">
        <v/>
      </c>
      <c r="BA390" t="str">
        <v/>
      </c>
    </row>
    <row r="391" spans="1:53" x14ac:dyDescent="0.2">
      <c r="A391" s="1">
        <v>2306.0033699999999</v>
      </c>
      <c r="B391">
        <v>48</v>
      </c>
      <c r="C391">
        <v>56952</v>
      </c>
      <c r="D391">
        <v>0.99961650999999996</v>
      </c>
      <c r="E391">
        <v>0.99923302999999997</v>
      </c>
      <c r="F391">
        <v>8.9991050000000003E-2</v>
      </c>
      <c r="G391">
        <v>2</v>
      </c>
      <c r="H391">
        <v>0.99996803999999995</v>
      </c>
      <c r="I391">
        <v>0</v>
      </c>
      <c r="J391">
        <v>0</v>
      </c>
      <c r="K391">
        <v>23</v>
      </c>
      <c r="L391">
        <v>0</v>
      </c>
      <c r="M391">
        <v>0</v>
      </c>
      <c r="N391">
        <v>1</v>
      </c>
      <c r="O391">
        <v>1</v>
      </c>
      <c r="P391">
        <v>2</v>
      </c>
      <c r="Q391">
        <v>13593</v>
      </c>
      <c r="R391">
        <v>57827</v>
      </c>
      <c r="S391">
        <v>0.88280501</v>
      </c>
      <c r="T391">
        <v>0.78283860999999999</v>
      </c>
      <c r="U391">
        <v>7.6157459999999996E-2</v>
      </c>
      <c r="V391">
        <v>3090</v>
      </c>
      <c r="W391">
        <v>0.95063425000000001</v>
      </c>
      <c r="X391">
        <v>4</v>
      </c>
      <c r="Y391">
        <v>5</v>
      </c>
      <c r="Z391">
        <v>5244</v>
      </c>
      <c r="AA391">
        <v>0</v>
      </c>
      <c r="AB391">
        <v>0</v>
      </c>
      <c r="AC391">
        <v>1</v>
      </c>
      <c r="AD391">
        <v>1</v>
      </c>
      <c r="AE391">
        <v>12</v>
      </c>
      <c r="AF391">
        <v>0</v>
      </c>
      <c r="AG391">
        <v>2306.0033699999999</v>
      </c>
      <c r="AH391" t="b">
        <v>1</v>
      </c>
      <c r="AI391" t="b">
        <v>1</v>
      </c>
      <c r="AJ391" t="b">
        <v>1</v>
      </c>
      <c r="AK391">
        <v>0</v>
      </c>
      <c r="AL391">
        <v>2306.0033699999999</v>
      </c>
      <c r="AM391" t="str">
        <v>oddParity.tex</v>
      </c>
      <c r="AN391" t="str">
        <v>revtex4-2</v>
      </c>
      <c r="AO391" t="str">
        <v>[reprint,a4paper,australian,amsmath,amssymb,aps,prd,twocolumn,superscriptaddress,preprintnumbers]</v>
      </c>
      <c r="AP391">
        <v>0</v>
      </c>
      <c r="AQ391">
        <v>0</v>
      </c>
      <c r="AR391">
        <v>0</v>
      </c>
      <c r="AS391" t="b">
        <v>0</v>
      </c>
      <c r="AT391" t="b">
        <v>0</v>
      </c>
      <c r="AU391">
        <v>0</v>
      </c>
      <c r="AV391">
        <v>2306.0033699999999</v>
      </c>
      <c r="AW391">
        <v>17</v>
      </c>
      <c r="AX391">
        <v>17</v>
      </c>
      <c r="AY391">
        <v>17</v>
      </c>
      <c r="AZ391">
        <v>0</v>
      </c>
      <c r="BA391">
        <v>0</v>
      </c>
    </row>
    <row r="392" spans="1:53" x14ac:dyDescent="0.2">
      <c r="A392" s="1">
        <v>2306.0034000000001</v>
      </c>
      <c r="B392" t="str">
        <v/>
      </c>
      <c r="C392" t="str">
        <v/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  <c r="AE392" t="str">
        <v/>
      </c>
      <c r="AF392">
        <v>0</v>
      </c>
      <c r="AG392">
        <v>2306.0034000000001</v>
      </c>
      <c r="AH392" t="b">
        <v>1</v>
      </c>
      <c r="AI392" t="b">
        <v>0</v>
      </c>
      <c r="AJ392" t="b">
        <v>1</v>
      </c>
      <c r="AK392">
        <v>0</v>
      </c>
      <c r="AL392">
        <v>2306.0034000000001</v>
      </c>
      <c r="AM392" t="str">
        <v>main.tex</v>
      </c>
      <c r="AN392" t="str">
        <v>revtex4-2</v>
      </c>
      <c r="AO392" t="str">
        <v>[amsmath,amssymb,twocolumn,superscriptaddress]</v>
      </c>
      <c r="AP392">
        <v>12</v>
      </c>
      <c r="AQ392">
        <v>12</v>
      </c>
      <c r="AR392">
        <v>12</v>
      </c>
      <c r="AS392" t="b">
        <v>0</v>
      </c>
      <c r="AT392" t="b">
        <v>0</v>
      </c>
      <c r="AU392">
        <v>0</v>
      </c>
      <c r="AV392">
        <v>2306.0034000000001</v>
      </c>
      <c r="AW392">
        <v>24</v>
      </c>
      <c r="AX392" t="str">
        <v/>
      </c>
      <c r="AY392">
        <v>24</v>
      </c>
      <c r="AZ392" t="str">
        <v/>
      </c>
      <c r="BA392" t="str">
        <v/>
      </c>
    </row>
    <row r="393" spans="1:53" x14ac:dyDescent="0.2">
      <c r="A393" s="1">
        <v>2306.0034500000002</v>
      </c>
      <c r="B393">
        <v>1</v>
      </c>
      <c r="C393">
        <v>12155</v>
      </c>
      <c r="D393">
        <v>0.99996885000000002</v>
      </c>
      <c r="E393">
        <v>0.99993770000000004</v>
      </c>
      <c r="F393">
        <v>0.24277349000000001</v>
      </c>
      <c r="G393">
        <v>1</v>
      </c>
      <c r="H393">
        <v>0.99993770000000004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-1</v>
      </c>
      <c r="Q393">
        <v>1</v>
      </c>
      <c r="R393">
        <v>12155</v>
      </c>
      <c r="S393">
        <v>0.99996885000000002</v>
      </c>
      <c r="T393">
        <v>0.99993770000000004</v>
      </c>
      <c r="U393">
        <v>0.24277349000000001</v>
      </c>
      <c r="V393">
        <v>1</v>
      </c>
      <c r="W393">
        <v>0.99993770000000004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</v>
      </c>
      <c r="AF393">
        <v>0</v>
      </c>
      <c r="AG393">
        <v>2306.0034500000002</v>
      </c>
      <c r="AH393" t="b">
        <v>1</v>
      </c>
      <c r="AI393" t="b">
        <v>1</v>
      </c>
      <c r="AJ393" t="b">
        <v>1</v>
      </c>
      <c r="AK393">
        <v>0</v>
      </c>
      <c r="AL393">
        <v>2306.0034500000002</v>
      </c>
      <c r="AM393" t="str">
        <v>General_Stopping-time_Fluctuation_Theorems_PRL.tex</v>
      </c>
      <c r="AN393" t="str">
        <v>revtex4-2</v>
      </c>
      <c r="AO393" t="str">
        <v>[aps,prl,twocolumn]</v>
      </c>
      <c r="AP393">
        <v>12</v>
      </c>
      <c r="AQ393">
        <v>12</v>
      </c>
      <c r="AR393">
        <v>12</v>
      </c>
      <c r="AS393" t="b">
        <v>0</v>
      </c>
      <c r="AT393" t="b">
        <v>0</v>
      </c>
      <c r="AU393">
        <v>0</v>
      </c>
      <c r="AV393">
        <v>2306.0034500000002</v>
      </c>
      <c r="AW393">
        <v>6</v>
      </c>
      <c r="AX393">
        <v>6</v>
      </c>
      <c r="AY393">
        <v>6</v>
      </c>
      <c r="AZ393">
        <v>0</v>
      </c>
      <c r="BA393">
        <v>0</v>
      </c>
    </row>
    <row r="394" spans="1:53" x14ac:dyDescent="0.2">
      <c r="A394" s="1">
        <v>2306.0036300000002</v>
      </c>
      <c r="B394">
        <v>2</v>
      </c>
      <c r="C394">
        <v>7977</v>
      </c>
      <c r="D394">
        <v>0.99996355000000003</v>
      </c>
      <c r="E394">
        <v>0.99992709999999996</v>
      </c>
      <c r="F394">
        <v>0.70922942</v>
      </c>
      <c r="G394">
        <v>2</v>
      </c>
      <c r="H394">
        <v>0.99992709999999996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-2</v>
      </c>
      <c r="Q394">
        <v>2317</v>
      </c>
      <c r="R394">
        <v>24159</v>
      </c>
      <c r="S394">
        <v>0.95687990000000001</v>
      </c>
      <c r="T394">
        <v>0.91554891000000005</v>
      </c>
      <c r="U394">
        <v>0.11944161</v>
      </c>
      <c r="V394">
        <v>85</v>
      </c>
      <c r="W394">
        <v>0.99690188000000002</v>
      </c>
      <c r="X394">
        <v>12</v>
      </c>
      <c r="Y394">
        <v>0</v>
      </c>
      <c r="Z394">
        <v>1109</v>
      </c>
      <c r="AA394">
        <v>0</v>
      </c>
      <c r="AB394">
        <v>0</v>
      </c>
      <c r="AC394">
        <v>1</v>
      </c>
      <c r="AD394">
        <v>1</v>
      </c>
      <c r="AE394">
        <v>2</v>
      </c>
      <c r="AF394">
        <v>0</v>
      </c>
      <c r="AG394">
        <v>2306.0036300000002</v>
      </c>
      <c r="AH394" t="b">
        <v>1</v>
      </c>
      <c r="AI394" t="b">
        <v>1</v>
      </c>
      <c r="AJ394" t="b">
        <v>1</v>
      </c>
      <c r="AK394">
        <v>0</v>
      </c>
      <c r="AL394">
        <v>2306.0036300000002</v>
      </c>
      <c r="AM394" t="str">
        <v>main.tex</v>
      </c>
      <c r="AN394" t="str">
        <v>revtex4-2</v>
      </c>
      <c r="AO394" t="str">
        <v>[%reprint,superscriptaddress,aps,prb,amsmath,amssymb,]</v>
      </c>
      <c r="AP394">
        <v>0</v>
      </c>
      <c r="AQ394">
        <v>0</v>
      </c>
      <c r="AR394">
        <v>0</v>
      </c>
      <c r="AS394" t="b">
        <v>0</v>
      </c>
      <c r="AT394" t="b">
        <v>0</v>
      </c>
      <c r="AU394">
        <v>0</v>
      </c>
      <c r="AV394">
        <v>2306.0036300000002</v>
      </c>
      <c r="AW394">
        <v>10</v>
      </c>
      <c r="AX394">
        <v>9</v>
      </c>
      <c r="AY394">
        <v>9</v>
      </c>
      <c r="AZ394">
        <v>1</v>
      </c>
      <c r="BA394">
        <v>0</v>
      </c>
    </row>
    <row r="395" spans="1:53" x14ac:dyDescent="0.2">
      <c r="A395" s="1">
        <v>2306.0036500000001</v>
      </c>
      <c r="B395">
        <v>39</v>
      </c>
      <c r="C395">
        <v>39</v>
      </c>
      <c r="D395">
        <v>0.9984343</v>
      </c>
      <c r="E395">
        <v>0.9984343</v>
      </c>
      <c r="F395">
        <v>0.9984343</v>
      </c>
      <c r="G395">
        <v>39</v>
      </c>
      <c r="H395">
        <v>0.9984343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27</v>
      </c>
      <c r="R395">
        <v>23317</v>
      </c>
      <c r="S395">
        <v>0.99923731999999998</v>
      </c>
      <c r="T395">
        <v>0.99891631999999997</v>
      </c>
      <c r="U395">
        <v>6.4138070000000005E-2</v>
      </c>
      <c r="V395">
        <v>21</v>
      </c>
      <c r="W395">
        <v>0.99915712999999995</v>
      </c>
      <c r="X395">
        <v>0</v>
      </c>
      <c r="Y395">
        <v>0</v>
      </c>
      <c r="Z395">
        <v>3</v>
      </c>
      <c r="AA395">
        <v>0</v>
      </c>
      <c r="AB395">
        <v>0</v>
      </c>
      <c r="AC395">
        <v>0</v>
      </c>
      <c r="AD395">
        <v>0</v>
      </c>
      <c r="AE395">
        <v>6</v>
      </c>
      <c r="AF395">
        <v>0</v>
      </c>
      <c r="AG395">
        <v>2306.0036500000001</v>
      </c>
      <c r="AH395" t="b">
        <v>1</v>
      </c>
      <c r="AI395" t="b">
        <v>1</v>
      </c>
      <c r="AJ395" t="b">
        <v>1</v>
      </c>
      <c r="AK395">
        <v>0</v>
      </c>
      <c r="AL395">
        <v>2306.0036500000001</v>
      </c>
      <c r="AM395" t="str">
        <v>main.tex</v>
      </c>
      <c r="AN395" t="str">
        <v>revtex4-2</v>
      </c>
      <c r="AO395" t="str">
        <v>[aps,prl,twocolumn,superscriptaddress,showpacs,preprintnumbers,amsmath,amssymb]</v>
      </c>
      <c r="AP395">
        <v>0</v>
      </c>
      <c r="AQ395">
        <v>0</v>
      </c>
      <c r="AR395">
        <v>0</v>
      </c>
      <c r="AS395" t="b">
        <v>0</v>
      </c>
      <c r="AT395" t="b">
        <v>0</v>
      </c>
      <c r="AU395">
        <v>0</v>
      </c>
      <c r="AV395">
        <v>2306.0036500000001</v>
      </c>
      <c r="AW395">
        <v>7</v>
      </c>
      <c r="AX395">
        <v>7</v>
      </c>
      <c r="AY395">
        <v>7</v>
      </c>
      <c r="AZ395">
        <v>0</v>
      </c>
      <c r="BA395">
        <v>0</v>
      </c>
    </row>
    <row r="396" spans="1:53" x14ac:dyDescent="0.2">
      <c r="A396" s="1">
        <v>2306.0041700000002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688</v>
      </c>
      <c r="R396">
        <v>3661</v>
      </c>
      <c r="S396">
        <v>0.98933431000000005</v>
      </c>
      <c r="T396">
        <v>0.97891382000000005</v>
      </c>
      <c r="U396">
        <v>0.88779576000000004</v>
      </c>
      <c r="V396">
        <v>197</v>
      </c>
      <c r="W396">
        <v>0.99396224</v>
      </c>
      <c r="X396">
        <v>3</v>
      </c>
      <c r="Y396">
        <v>2</v>
      </c>
      <c r="Z396">
        <v>243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2306.0041700000002</v>
      </c>
      <c r="AH396" t="b">
        <v>1</v>
      </c>
      <c r="AI396" t="b">
        <v>1</v>
      </c>
      <c r="AJ396" t="b">
        <v>1</v>
      </c>
      <c r="AK396">
        <v>0</v>
      </c>
      <c r="AL396">
        <v>2306.0041700000002</v>
      </c>
      <c r="AM396" t="str">
        <v>spectral-density-arxiv.tex</v>
      </c>
      <c r="AN396" t="str">
        <v>revtex4-2</v>
      </c>
      <c r="AO396" t="str">
        <v>[aps,pre,twocolumn,superscriptaddress,notitlepage]</v>
      </c>
      <c r="AP396">
        <v>0</v>
      </c>
      <c r="AQ396">
        <v>0</v>
      </c>
      <c r="AR396">
        <v>0</v>
      </c>
      <c r="AS396" t="b">
        <v>0</v>
      </c>
      <c r="AT396" t="b">
        <v>0</v>
      </c>
      <c r="AU396">
        <v>0</v>
      </c>
      <c r="AV396">
        <v>2306.0041700000002</v>
      </c>
      <c r="AW396">
        <v>12</v>
      </c>
      <c r="AX396">
        <v>13</v>
      </c>
      <c r="AY396">
        <v>13</v>
      </c>
      <c r="AZ396">
        <v>1</v>
      </c>
      <c r="BA396">
        <v>0</v>
      </c>
    </row>
    <row r="397" spans="1:53" x14ac:dyDescent="0.2">
      <c r="A397" s="1">
        <v>2306.0043599999999</v>
      </c>
      <c r="B397" t="str">
        <v/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  <c r="AF397">
        <v>0</v>
      </c>
      <c r="AG397">
        <v>2306.0043599999999</v>
      </c>
      <c r="AH397" t="b">
        <v>1</v>
      </c>
      <c r="AI397" t="b">
        <v>0</v>
      </c>
      <c r="AJ397" t="b">
        <v>1</v>
      </c>
      <c r="AK397">
        <v>0</v>
      </c>
      <c r="AL397">
        <v>2306.0043599999999</v>
      </c>
      <c r="AM397" t="str">
        <v>manuscript.tex</v>
      </c>
      <c r="AN397" t="str">
        <v>revtex4-2</v>
      </c>
      <c r="AO397" t="str">
        <v>[twocolumn,english]</v>
      </c>
      <c r="AP397">
        <v>0</v>
      </c>
      <c r="AQ397">
        <v>12</v>
      </c>
      <c r="AR397">
        <v>12</v>
      </c>
      <c r="AS397" t="b">
        <v>0</v>
      </c>
      <c r="AT397" t="b">
        <v>0</v>
      </c>
      <c r="AU397">
        <v>0</v>
      </c>
      <c r="AV397">
        <v>2306.0043599999999</v>
      </c>
      <c r="AW397">
        <v>13</v>
      </c>
      <c r="AX397" t="str">
        <v/>
      </c>
      <c r="AY397">
        <v>12</v>
      </c>
      <c r="AZ397" t="str">
        <v/>
      </c>
      <c r="BA397" t="str">
        <v/>
      </c>
    </row>
    <row r="398" spans="1:53" x14ac:dyDescent="0.2">
      <c r="A398" s="1">
        <v>2306.00506</v>
      </c>
      <c r="B398">
        <v>22</v>
      </c>
      <c r="C398">
        <v>49003</v>
      </c>
      <c r="D398">
        <v>0.99960788</v>
      </c>
      <c r="E398">
        <v>0.99959876000000003</v>
      </c>
      <c r="F398">
        <v>0.10627394</v>
      </c>
      <c r="G398">
        <v>22</v>
      </c>
      <c r="H398">
        <v>0.99959876000000003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22</v>
      </c>
      <c r="R398">
        <v>49003</v>
      </c>
      <c r="S398">
        <v>0.99960788</v>
      </c>
      <c r="T398">
        <v>0.99959876000000003</v>
      </c>
      <c r="U398">
        <v>0.10627394</v>
      </c>
      <c r="V398">
        <v>22</v>
      </c>
      <c r="W398">
        <v>0.99959876000000003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2306.00506</v>
      </c>
      <c r="AH398" t="b">
        <v>1</v>
      </c>
      <c r="AI398" t="b">
        <v>1</v>
      </c>
      <c r="AJ398" t="b">
        <v>1</v>
      </c>
      <c r="AK398">
        <v>0</v>
      </c>
      <c r="AL398">
        <v>2306.00506</v>
      </c>
      <c r="AM398" t="str">
        <v>main.tex</v>
      </c>
      <c r="AN398" t="str">
        <v>revtex4-2</v>
      </c>
      <c r="AO398" t="str">
        <v>[reprint,amsmath,amssymb,aps,floatfix,]</v>
      </c>
      <c r="AP398">
        <v>12</v>
      </c>
      <c r="AQ398">
        <v>12</v>
      </c>
      <c r="AR398">
        <v>12</v>
      </c>
      <c r="AS398" t="b">
        <v>0</v>
      </c>
      <c r="AT398" t="b">
        <v>0</v>
      </c>
      <c r="AU398">
        <v>0</v>
      </c>
      <c r="AV398">
        <v>2306.00506</v>
      </c>
      <c r="AW398">
        <v>17</v>
      </c>
      <c r="AX398">
        <v>17</v>
      </c>
      <c r="AY398">
        <v>17</v>
      </c>
      <c r="AZ398">
        <v>0</v>
      </c>
      <c r="BA398">
        <v>0</v>
      </c>
    </row>
    <row r="399" spans="1:53" x14ac:dyDescent="0.2">
      <c r="A399" s="1">
        <v>2306.00569</v>
      </c>
      <c r="B399">
        <v>29</v>
      </c>
      <c r="C399">
        <v>148</v>
      </c>
      <c r="D399">
        <v>0.99940695999999996</v>
      </c>
      <c r="E399">
        <v>0.99939655999999999</v>
      </c>
      <c r="F399">
        <v>0.99692038999999999</v>
      </c>
      <c r="G399">
        <v>29</v>
      </c>
      <c r="H399">
        <v>0.99939655999999999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2502</v>
      </c>
      <c r="R399">
        <v>17407</v>
      </c>
      <c r="S399">
        <v>0.97371925999999998</v>
      </c>
      <c r="T399">
        <v>0.94793899000000004</v>
      </c>
      <c r="U399">
        <v>0.63779936999999998</v>
      </c>
      <c r="V399">
        <v>683</v>
      </c>
      <c r="W399">
        <v>0.98578829999999995</v>
      </c>
      <c r="X399">
        <v>1</v>
      </c>
      <c r="Y399">
        <v>1</v>
      </c>
      <c r="Z399">
        <v>908</v>
      </c>
      <c r="AA399">
        <v>0</v>
      </c>
      <c r="AB399">
        <v>0</v>
      </c>
      <c r="AC399">
        <v>0</v>
      </c>
      <c r="AD399">
        <v>0</v>
      </c>
      <c r="AE399">
        <v>2</v>
      </c>
      <c r="AF399">
        <v>0</v>
      </c>
      <c r="AG399">
        <v>2306.00569</v>
      </c>
      <c r="AH399" t="b">
        <v>1</v>
      </c>
      <c r="AI399" t="b">
        <v>1</v>
      </c>
      <c r="AJ399" t="b">
        <v>1</v>
      </c>
      <c r="AK399">
        <v>0</v>
      </c>
      <c r="AL399">
        <v>2306.00569</v>
      </c>
      <c r="AM399" t="str">
        <v>main_arXiv.tex</v>
      </c>
      <c r="AN399" t="str">
        <v>revtex4-2</v>
      </c>
      <c r="AO399" t="str">
        <v>[reprint,amsmath,amssymb,aps]</v>
      </c>
      <c r="AP399">
        <v>0</v>
      </c>
      <c r="AQ399">
        <v>0</v>
      </c>
      <c r="AR399">
        <v>0</v>
      </c>
      <c r="AS399" t="b">
        <v>0</v>
      </c>
      <c r="AT399" t="b">
        <v>0</v>
      </c>
      <c r="AU399">
        <v>0</v>
      </c>
      <c r="AV399">
        <v>2306.00569</v>
      </c>
      <c r="AW399">
        <v>16</v>
      </c>
      <c r="AX399">
        <v>16</v>
      </c>
      <c r="AY399">
        <v>16</v>
      </c>
      <c r="AZ399">
        <v>0</v>
      </c>
      <c r="BA399">
        <v>0</v>
      </c>
    </row>
    <row r="400" spans="1:53" x14ac:dyDescent="0.2">
      <c r="A400" s="1">
        <v>2306.0067800000002</v>
      </c>
      <c r="B400">
        <v>45</v>
      </c>
      <c r="C400">
        <v>6346</v>
      </c>
      <c r="D400">
        <v>0.99923675000000001</v>
      </c>
      <c r="E400">
        <v>0.99892671</v>
      </c>
      <c r="F400">
        <v>0.84864169</v>
      </c>
      <c r="G400">
        <v>21</v>
      </c>
      <c r="H400">
        <v>0.99949913000000001</v>
      </c>
      <c r="I400">
        <v>0</v>
      </c>
      <c r="J400">
        <v>0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352</v>
      </c>
      <c r="R400">
        <v>3707</v>
      </c>
      <c r="S400">
        <v>0.99557538000000001</v>
      </c>
      <c r="T400">
        <v>0.99160404999999996</v>
      </c>
      <c r="U400">
        <v>0.91158019999999995</v>
      </c>
      <c r="V400">
        <v>20</v>
      </c>
      <c r="W400">
        <v>0.99952295999999996</v>
      </c>
      <c r="X400">
        <v>0</v>
      </c>
      <c r="Y400">
        <v>0</v>
      </c>
      <c r="Z400">
        <v>166</v>
      </c>
      <c r="AA400">
        <v>0</v>
      </c>
      <c r="AB400">
        <v>0</v>
      </c>
      <c r="AC400">
        <v>0</v>
      </c>
      <c r="AD400">
        <v>1</v>
      </c>
      <c r="AE400">
        <v>-1</v>
      </c>
      <c r="AF400">
        <v>0</v>
      </c>
      <c r="AG400">
        <v>2306.0067800000002</v>
      </c>
      <c r="AH400" t="b">
        <v>1</v>
      </c>
      <c r="AI400" t="b">
        <v>1</v>
      </c>
      <c r="AJ400" t="b">
        <v>1</v>
      </c>
      <c r="AK400">
        <v>0</v>
      </c>
      <c r="AL400">
        <v>2306.0067800000002</v>
      </c>
      <c r="AM400" t="str">
        <v>main.tex</v>
      </c>
      <c r="AN400" t="str">
        <v>revtex4-2</v>
      </c>
      <c r="AO400" t="str">
        <v>[%reprint,amsmath,amssymb,aps,]</v>
      </c>
      <c r="AP400">
        <v>12</v>
      </c>
      <c r="AQ400">
        <v>12</v>
      </c>
      <c r="AR400">
        <v>12</v>
      </c>
      <c r="AS400" t="b">
        <v>0</v>
      </c>
      <c r="AT400" t="b">
        <v>0</v>
      </c>
      <c r="AU400">
        <v>0</v>
      </c>
      <c r="AV400">
        <v>2306.0067800000002</v>
      </c>
      <c r="AW400">
        <v>11</v>
      </c>
      <c r="AX400">
        <v>11</v>
      </c>
      <c r="AY400">
        <v>11</v>
      </c>
      <c r="AZ400">
        <v>0</v>
      </c>
      <c r="BA400">
        <v>0</v>
      </c>
    </row>
    <row r="401" spans="1:53" x14ac:dyDescent="0.2">
      <c r="A401" s="1">
        <v>2306.0069100000001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71</v>
      </c>
      <c r="R401">
        <v>9088</v>
      </c>
      <c r="S401">
        <v>0.99880183</v>
      </c>
      <c r="T401">
        <v>0.99760369999999998</v>
      </c>
      <c r="U401">
        <v>0.69327348</v>
      </c>
      <c r="V401">
        <v>1</v>
      </c>
      <c r="W401">
        <v>0.99996624999999995</v>
      </c>
      <c r="X401">
        <v>0</v>
      </c>
      <c r="Y401">
        <v>0</v>
      </c>
      <c r="Z401">
        <v>35</v>
      </c>
      <c r="AA401">
        <v>0</v>
      </c>
      <c r="AB401">
        <v>0</v>
      </c>
      <c r="AC401">
        <v>1</v>
      </c>
      <c r="AD401">
        <v>1</v>
      </c>
      <c r="AE401">
        <v>-1</v>
      </c>
      <c r="AF401">
        <v>0</v>
      </c>
      <c r="AG401">
        <v>2306.0069100000001</v>
      </c>
      <c r="AH401" t="b">
        <v>1</v>
      </c>
      <c r="AI401" t="b">
        <v>1</v>
      </c>
      <c r="AJ401" t="b">
        <v>1</v>
      </c>
      <c r="AK401">
        <v>0</v>
      </c>
      <c r="AL401">
        <v>2306.0069100000001</v>
      </c>
      <c r="AM401" t="str">
        <v>ACTIVE_ACOUSTIC_UNITCELL.tex</v>
      </c>
      <c r="AN401" t="str">
        <v>revtex4-2</v>
      </c>
      <c r="AO401" t="str">
        <v>[reprint,superscriptaddress,frontmatterverbose,amsmath,amssymb,prapplied,floatfix,nofootinbib,longbibliography]</v>
      </c>
      <c r="AP401">
        <v>0</v>
      </c>
      <c r="AQ401">
        <v>0</v>
      </c>
      <c r="AR401">
        <v>0</v>
      </c>
      <c r="AS401" t="b">
        <v>0</v>
      </c>
      <c r="AT401" t="b">
        <v>0</v>
      </c>
      <c r="AU401">
        <v>0</v>
      </c>
      <c r="AV401">
        <v>2306.0069100000001</v>
      </c>
      <c r="AW401">
        <v>9</v>
      </c>
      <c r="AX401">
        <v>9</v>
      </c>
      <c r="AY401">
        <v>9</v>
      </c>
      <c r="AZ401">
        <v>0</v>
      </c>
      <c r="BA401">
        <v>0</v>
      </c>
    </row>
    <row r="402" spans="1:53" x14ac:dyDescent="0.2">
      <c r="A402" s="1">
        <v>2306.0078199999998</v>
      </c>
      <c r="B402">
        <v>9241</v>
      </c>
      <c r="C402">
        <v>55091</v>
      </c>
      <c r="D402">
        <v>0.91739037999999995</v>
      </c>
      <c r="E402">
        <v>0.84886744999999997</v>
      </c>
      <c r="F402">
        <v>9.9010550000000003E-2</v>
      </c>
      <c r="G402">
        <v>3961</v>
      </c>
      <c r="H402">
        <v>0.93521955999999995</v>
      </c>
      <c r="I402">
        <v>10</v>
      </c>
      <c r="J402">
        <v>6</v>
      </c>
      <c r="K402">
        <v>2628</v>
      </c>
      <c r="L402">
        <v>0</v>
      </c>
      <c r="M402">
        <v>0</v>
      </c>
      <c r="N402">
        <v>1</v>
      </c>
      <c r="O402">
        <v>1</v>
      </c>
      <c r="P402">
        <v>4</v>
      </c>
      <c r="Q402">
        <v>31</v>
      </c>
      <c r="R402">
        <v>39350</v>
      </c>
      <c r="S402">
        <v>0.99954204999999996</v>
      </c>
      <c r="T402">
        <v>0.99949299000000003</v>
      </c>
      <c r="U402">
        <v>0.35642674000000002</v>
      </c>
      <c r="V402">
        <v>29</v>
      </c>
      <c r="W402">
        <v>0.99952569999999996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2</v>
      </c>
      <c r="AF402">
        <v>0</v>
      </c>
      <c r="AG402">
        <v>2306.0078199999998</v>
      </c>
      <c r="AH402" t="b">
        <v>1</v>
      </c>
      <c r="AI402" t="b">
        <v>1</v>
      </c>
      <c r="AJ402" t="b">
        <v>1</v>
      </c>
      <c r="AK402">
        <v>0</v>
      </c>
      <c r="AL402">
        <v>2306.0078199999998</v>
      </c>
      <c r="AM402" t="str">
        <v>main.tex</v>
      </c>
      <c r="AN402" t="str">
        <v>revtex4-2</v>
      </c>
      <c r="AO402" t="str">
        <v>[%reprint,amsmath,amssymb,aps,]</v>
      </c>
      <c r="AP402">
        <v>0</v>
      </c>
      <c r="AQ402">
        <v>0</v>
      </c>
      <c r="AR402">
        <v>0</v>
      </c>
      <c r="AS402" t="b">
        <v>0</v>
      </c>
      <c r="AT402" t="b">
        <v>0</v>
      </c>
      <c r="AU402">
        <v>0</v>
      </c>
      <c r="AV402">
        <v>2306.0078199999998</v>
      </c>
      <c r="AW402">
        <v>16</v>
      </c>
      <c r="AX402">
        <v>16</v>
      </c>
      <c r="AY402">
        <v>16</v>
      </c>
      <c r="AZ402">
        <v>0</v>
      </c>
      <c r="BA402">
        <v>0</v>
      </c>
    </row>
    <row r="403" spans="1:53" x14ac:dyDescent="0.2">
      <c r="A403" s="1">
        <v>2306.0092100000002</v>
      </c>
      <c r="B403">
        <v>7257</v>
      </c>
      <c r="C403">
        <v>71096</v>
      </c>
      <c r="D403">
        <v>0.95024034000000002</v>
      </c>
      <c r="E403">
        <v>0.90641079999999996</v>
      </c>
      <c r="F403">
        <v>8.3117319999999995E-2</v>
      </c>
      <c r="G403">
        <v>6947</v>
      </c>
      <c r="H403">
        <v>0.91040869000000002</v>
      </c>
      <c r="I403">
        <v>1</v>
      </c>
      <c r="J403">
        <v>1</v>
      </c>
      <c r="K403">
        <v>154</v>
      </c>
      <c r="L403">
        <v>0</v>
      </c>
      <c r="M403">
        <v>0</v>
      </c>
      <c r="N403">
        <v>0</v>
      </c>
      <c r="O403">
        <v>0</v>
      </c>
      <c r="P403">
        <v>-6749</v>
      </c>
      <c r="Q403">
        <v>980</v>
      </c>
      <c r="R403">
        <v>70895</v>
      </c>
      <c r="S403">
        <v>0.99287747999999998</v>
      </c>
      <c r="T403">
        <v>0.98736151999999999</v>
      </c>
      <c r="U403">
        <v>8.5709499999999994E-2</v>
      </c>
      <c r="V403">
        <v>422</v>
      </c>
      <c r="W403">
        <v>0.99455771999999998</v>
      </c>
      <c r="X403">
        <v>1</v>
      </c>
      <c r="Y403">
        <v>1</v>
      </c>
      <c r="Z403">
        <v>278</v>
      </c>
      <c r="AA403">
        <v>0</v>
      </c>
      <c r="AB403">
        <v>0</v>
      </c>
      <c r="AC403">
        <v>0</v>
      </c>
      <c r="AD403">
        <v>0</v>
      </c>
      <c r="AE403">
        <v>-221</v>
      </c>
      <c r="AF403">
        <v>0</v>
      </c>
      <c r="AG403">
        <v>2306.0092100000002</v>
      </c>
      <c r="AH403" t="b">
        <v>1</v>
      </c>
      <c r="AI403" t="b">
        <v>1</v>
      </c>
      <c r="AJ403" t="b">
        <v>1</v>
      </c>
      <c r="AK403">
        <v>0</v>
      </c>
      <c r="AL403">
        <v>2306.0092100000002</v>
      </c>
      <c r="AM403" t="str">
        <v>main.tex</v>
      </c>
      <c r="AN403" t="str">
        <v>revtex4-2</v>
      </c>
      <c r="AO403" t="str">
        <v>[%reprint,superscriptaddress,amsmath,amssymb,aps,prper]</v>
      </c>
      <c r="AP403">
        <v>12</v>
      </c>
      <c r="AQ403">
        <v>12</v>
      </c>
      <c r="AR403">
        <v>0</v>
      </c>
      <c r="AS403" t="b">
        <v>0</v>
      </c>
      <c r="AT403" t="b">
        <v>0</v>
      </c>
      <c r="AU403">
        <v>0</v>
      </c>
      <c r="AV403">
        <v>2306.0092100000002</v>
      </c>
      <c r="AW403">
        <v>27</v>
      </c>
      <c r="AX403">
        <v>27</v>
      </c>
      <c r="AY403">
        <v>25</v>
      </c>
      <c r="AZ403">
        <v>0</v>
      </c>
      <c r="BA403">
        <v>1</v>
      </c>
    </row>
    <row r="404" spans="1:53" x14ac:dyDescent="0.2">
      <c r="A404" s="1">
        <v>2306.00981</v>
      </c>
      <c r="B404">
        <v>8</v>
      </c>
      <c r="C404">
        <v>8</v>
      </c>
      <c r="D404">
        <v>0.99959281</v>
      </c>
      <c r="E404">
        <v>0.99959281</v>
      </c>
      <c r="F404">
        <v>0.99959281</v>
      </c>
      <c r="G404">
        <v>8</v>
      </c>
      <c r="H404">
        <v>0.99959281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12</v>
      </c>
      <c r="R404">
        <v>568</v>
      </c>
      <c r="S404">
        <v>0.99949104</v>
      </c>
      <c r="T404">
        <v>0.99938928000000005</v>
      </c>
      <c r="U404">
        <v>0.97109268000000004</v>
      </c>
      <c r="V404">
        <v>10</v>
      </c>
      <c r="W404">
        <v>0.99949107000000004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1</v>
      </c>
      <c r="AE404">
        <v>2</v>
      </c>
      <c r="AF404">
        <v>0</v>
      </c>
      <c r="AG404">
        <v>2306.00981</v>
      </c>
      <c r="AH404" t="b">
        <v>1</v>
      </c>
      <c r="AI404" t="b">
        <v>1</v>
      </c>
      <c r="AJ404" t="b">
        <v>1</v>
      </c>
      <c r="AK404">
        <v>0</v>
      </c>
      <c r="AL404">
        <v>2306.00981</v>
      </c>
      <c r="AM404" t="str">
        <v>main.tex</v>
      </c>
      <c r="AN404" t="str">
        <v>revtex4-2</v>
      </c>
      <c r="AO404" t="str">
        <v>[aps,prl,reprint,superscriptaddress,floatfix]</v>
      </c>
      <c r="AP404">
        <v>12</v>
      </c>
      <c r="AQ404">
        <v>12</v>
      </c>
      <c r="AR404">
        <v>12</v>
      </c>
      <c r="AS404" t="b">
        <v>0</v>
      </c>
      <c r="AT404" t="b">
        <v>0</v>
      </c>
      <c r="AU404">
        <v>0</v>
      </c>
      <c r="AV404">
        <v>2306.00981</v>
      </c>
      <c r="AW404">
        <v>5</v>
      </c>
      <c r="AX404">
        <v>5</v>
      </c>
      <c r="AY404">
        <v>5</v>
      </c>
      <c r="AZ404">
        <v>0</v>
      </c>
      <c r="BA404">
        <v>0</v>
      </c>
    </row>
    <row r="405" spans="1:53" x14ac:dyDescent="0.2">
      <c r="A405" s="1">
        <v>2306.01017</v>
      </c>
      <c r="B405">
        <v>4</v>
      </c>
      <c r="C405">
        <v>4</v>
      </c>
      <c r="D405">
        <v>0.99988977000000001</v>
      </c>
      <c r="E405">
        <v>0.99988977000000001</v>
      </c>
      <c r="F405">
        <v>0.99988977000000001</v>
      </c>
      <c r="G405">
        <v>4</v>
      </c>
      <c r="H405">
        <v>0.99988977000000001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35374</v>
      </c>
      <c r="S405">
        <v>0.99993111000000001</v>
      </c>
      <c r="T405">
        <v>0.99991733000000005</v>
      </c>
      <c r="U405">
        <v>2.5214250000000001E-2</v>
      </c>
      <c r="V405">
        <v>3</v>
      </c>
      <c r="W405">
        <v>0.99991733000000005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-1</v>
      </c>
      <c r="AF405">
        <v>0</v>
      </c>
      <c r="AG405">
        <v>2306.01017</v>
      </c>
      <c r="AH405" t="b">
        <v>1</v>
      </c>
      <c r="AI405" t="b">
        <v>1</v>
      </c>
      <c r="AJ405" t="b">
        <v>1</v>
      </c>
      <c r="AK405">
        <v>0</v>
      </c>
      <c r="AL405">
        <v>2306.01017</v>
      </c>
      <c r="AM405">
        <v>2306.01017</v>
      </c>
      <c r="AN405" t="str">
        <v>revtex4-2</v>
      </c>
      <c r="AO405" t="str">
        <v>[aps, singlecolumn, showpacs]</v>
      </c>
      <c r="AP405">
        <v>0</v>
      </c>
      <c r="AQ405">
        <v>0</v>
      </c>
      <c r="AR405">
        <v>0</v>
      </c>
      <c r="AS405" t="b">
        <v>0</v>
      </c>
      <c r="AT405" t="b">
        <v>0</v>
      </c>
      <c r="AU405">
        <v>0</v>
      </c>
      <c r="AV405">
        <v>2306.01017</v>
      </c>
      <c r="AW405">
        <v>12</v>
      </c>
      <c r="AX405">
        <v>12</v>
      </c>
      <c r="AY405">
        <v>12</v>
      </c>
      <c r="AZ405">
        <v>0</v>
      </c>
      <c r="BA405">
        <v>0</v>
      </c>
    </row>
    <row r="406" spans="1:53" x14ac:dyDescent="0.2">
      <c r="A406" s="1">
        <v>2306.0140200000001</v>
      </c>
      <c r="B406">
        <v>52</v>
      </c>
      <c r="C406">
        <v>32144</v>
      </c>
      <c r="D406">
        <v>0.99870689999999995</v>
      </c>
      <c r="E406">
        <v>0.99858442000000003</v>
      </c>
      <c r="F406">
        <v>0.12495236</v>
      </c>
      <c r="G406">
        <v>44</v>
      </c>
      <c r="H406">
        <v>0.99880219999999997</v>
      </c>
      <c r="I406">
        <v>0</v>
      </c>
      <c r="J406">
        <v>0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53</v>
      </c>
      <c r="R406">
        <v>34666</v>
      </c>
      <c r="S406">
        <v>0.99873418999999997</v>
      </c>
      <c r="T406">
        <v>0.99855735000000001</v>
      </c>
      <c r="U406">
        <v>5.6399369999999997E-2</v>
      </c>
      <c r="V406">
        <v>45</v>
      </c>
      <c r="W406">
        <v>0.99877510999999997</v>
      </c>
      <c r="X406">
        <v>0</v>
      </c>
      <c r="Y406">
        <v>0</v>
      </c>
      <c r="Z406">
        <v>4</v>
      </c>
      <c r="AA406">
        <v>0</v>
      </c>
      <c r="AB406">
        <v>0</v>
      </c>
      <c r="AC406">
        <v>0</v>
      </c>
      <c r="AD406">
        <v>0</v>
      </c>
      <c r="AE406">
        <v>5</v>
      </c>
      <c r="AF406">
        <v>0</v>
      </c>
      <c r="AG406">
        <v>2306.0140200000001</v>
      </c>
      <c r="AH406" t="b">
        <v>1</v>
      </c>
      <c r="AI406" t="b">
        <v>1</v>
      </c>
      <c r="AJ406" t="b">
        <v>1</v>
      </c>
      <c r="AK406">
        <v>0</v>
      </c>
      <c r="AL406">
        <v>2306.0140200000001</v>
      </c>
      <c r="AM406" t="str">
        <v>main.tex</v>
      </c>
      <c r="AN406" t="str">
        <v>revtex4-2</v>
      </c>
      <c r="AO406" t="str">
        <v>[amsmath,amssymb,aps,prb,english,showkeys,twocolumn]</v>
      </c>
      <c r="AP406">
        <v>12</v>
      </c>
      <c r="AQ406">
        <v>12</v>
      </c>
      <c r="AR406">
        <v>12</v>
      </c>
      <c r="AS406" t="b">
        <v>0</v>
      </c>
      <c r="AT406" t="b">
        <v>0</v>
      </c>
      <c r="AU406">
        <v>0</v>
      </c>
      <c r="AV406">
        <v>2306.0140200000001</v>
      </c>
      <c r="AW406">
        <v>11</v>
      </c>
      <c r="AX406">
        <v>11</v>
      </c>
      <c r="AY406">
        <v>11</v>
      </c>
      <c r="AZ406">
        <v>0</v>
      </c>
      <c r="BA406">
        <v>0</v>
      </c>
    </row>
    <row r="407" spans="1:53" x14ac:dyDescent="0.2">
      <c r="A407" s="1">
        <v>2306.0140299999998</v>
      </c>
      <c r="B407">
        <v>5</v>
      </c>
      <c r="C407">
        <v>5</v>
      </c>
      <c r="D407">
        <v>0.99985122000000004</v>
      </c>
      <c r="E407">
        <v>0.99985122000000004</v>
      </c>
      <c r="F407">
        <v>0.99985122000000004</v>
      </c>
      <c r="G407">
        <v>5</v>
      </c>
      <c r="H407">
        <v>0.99985122000000004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9</v>
      </c>
      <c r="R407">
        <v>100</v>
      </c>
      <c r="S407">
        <v>0.99979171</v>
      </c>
      <c r="T407">
        <v>0.99973219999999996</v>
      </c>
      <c r="U407">
        <v>0.99702442999999996</v>
      </c>
      <c r="V407">
        <v>5</v>
      </c>
      <c r="W407">
        <v>0.99985122000000004</v>
      </c>
      <c r="X407">
        <v>0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2306.0140299999998</v>
      </c>
      <c r="AH407" t="b">
        <v>1</v>
      </c>
      <c r="AI407" t="b">
        <v>1</v>
      </c>
      <c r="AJ407" t="b">
        <v>1</v>
      </c>
      <c r="AK407">
        <v>0</v>
      </c>
      <c r="AL407">
        <v>2306.0140299999998</v>
      </c>
      <c r="AM407" t="str">
        <v>Doublereplica.tex</v>
      </c>
      <c r="AN407" t="str">
        <v>revtex4-2</v>
      </c>
      <c r="AO407" t="str">
        <v>[%reprint,superscriptaddress,amsmath,amssymb,prl,]</v>
      </c>
      <c r="AP407">
        <v>0</v>
      </c>
      <c r="AQ407">
        <v>0</v>
      </c>
      <c r="AR407">
        <v>0</v>
      </c>
      <c r="AS407" t="b">
        <v>0</v>
      </c>
      <c r="AT407" t="b">
        <v>0</v>
      </c>
      <c r="AU407">
        <v>0</v>
      </c>
      <c r="AV407">
        <v>2306.0140299999998</v>
      </c>
      <c r="AW407">
        <v>12</v>
      </c>
      <c r="AX407">
        <v>12</v>
      </c>
      <c r="AY407">
        <v>12</v>
      </c>
      <c r="AZ407">
        <v>0</v>
      </c>
      <c r="BA407">
        <v>0</v>
      </c>
    </row>
    <row r="408" spans="1:53" x14ac:dyDescent="0.2">
      <c r="A408" s="1">
        <v>2306.0171300000002</v>
      </c>
      <c r="B408" t="str">
        <v/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  <c r="AE408" t="str">
        <v/>
      </c>
      <c r="AF408">
        <v>0</v>
      </c>
      <c r="AG408">
        <v>2306.0171300000002</v>
      </c>
      <c r="AH408" t="b">
        <v>1</v>
      </c>
      <c r="AI408" t="b">
        <v>0</v>
      </c>
      <c r="AJ408" t="b">
        <v>1</v>
      </c>
      <c r="AK408">
        <v>0</v>
      </c>
      <c r="AL408">
        <v>2306.0171300000002</v>
      </c>
      <c r="AM408" t="str">
        <v>main.tex</v>
      </c>
      <c r="AN408" t="str">
        <v>revtex4-2</v>
      </c>
      <c r="AO408" t="str">
        <v>[%reprint,amsmath,amssymb,prd,]</v>
      </c>
      <c r="AP408">
        <v>0</v>
      </c>
      <c r="AQ408">
        <v>0</v>
      </c>
      <c r="AR408">
        <v>12</v>
      </c>
      <c r="AS408" t="b">
        <v>0</v>
      </c>
      <c r="AT408" t="b">
        <v>0</v>
      </c>
      <c r="AU408">
        <v>0</v>
      </c>
      <c r="AV408">
        <v>2306.0171300000002</v>
      </c>
      <c r="AW408">
        <v>10</v>
      </c>
      <c r="AX408" t="str">
        <v/>
      </c>
      <c r="AY408">
        <v>10</v>
      </c>
      <c r="AZ408" t="str">
        <v/>
      </c>
      <c r="BA408" t="str">
        <v/>
      </c>
    </row>
    <row r="409" spans="1:53" x14ac:dyDescent="0.2">
      <c r="A409" s="1">
        <v>2306.0196500000002</v>
      </c>
      <c r="B409">
        <v>2</v>
      </c>
      <c r="C409">
        <v>41</v>
      </c>
      <c r="D409">
        <v>0.99996699</v>
      </c>
      <c r="E409">
        <v>0.99993398</v>
      </c>
      <c r="F409">
        <v>0.99864655000000002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29125</v>
      </c>
      <c r="S409">
        <v>0.99991746999999997</v>
      </c>
      <c r="T409">
        <v>0.99986796</v>
      </c>
      <c r="U409">
        <v>3.8556760000000002E-2</v>
      </c>
      <c r="V409">
        <v>4</v>
      </c>
      <c r="W409">
        <v>0.99986796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-1</v>
      </c>
      <c r="AF409">
        <v>0</v>
      </c>
      <c r="AG409">
        <v>2306.0196500000002</v>
      </c>
      <c r="AH409" t="b">
        <v>1</v>
      </c>
      <c r="AI409" t="b">
        <v>1</v>
      </c>
      <c r="AJ409" t="b">
        <v>1</v>
      </c>
      <c r="AK409">
        <v>0</v>
      </c>
      <c r="AL409">
        <v>2306.0196500000002</v>
      </c>
      <c r="AM409" t="str">
        <v>main.tex</v>
      </c>
      <c r="AN409" t="str">
        <v>revtex4-2</v>
      </c>
      <c r="AO409" t="str">
        <v>[aps, floatfix,prl,twocolumn,showpacs,superscriptaddress]</v>
      </c>
      <c r="AP409">
        <v>0</v>
      </c>
      <c r="AQ409">
        <v>0</v>
      </c>
      <c r="AR409">
        <v>0</v>
      </c>
      <c r="AS409" t="b">
        <v>0</v>
      </c>
      <c r="AT409" t="b">
        <v>0</v>
      </c>
      <c r="AU409">
        <v>0</v>
      </c>
      <c r="AV409">
        <v>2306.0196500000002</v>
      </c>
      <c r="AW409">
        <v>8</v>
      </c>
      <c r="AX409">
        <v>8</v>
      </c>
      <c r="AY409">
        <v>8</v>
      </c>
      <c r="AZ409">
        <v>0</v>
      </c>
      <c r="BA409">
        <v>0</v>
      </c>
    </row>
    <row r="410" spans="1:53" x14ac:dyDescent="0.2">
      <c r="A410" s="1">
        <v>2306.0203299999998</v>
      </c>
      <c r="B410">
        <v>13</v>
      </c>
      <c r="C410">
        <v>106</v>
      </c>
      <c r="D410">
        <v>0.99981282999999999</v>
      </c>
      <c r="E410">
        <v>0.99965241000000005</v>
      </c>
      <c r="F410">
        <v>0.99716578</v>
      </c>
      <c r="G410">
        <v>1</v>
      </c>
      <c r="H410">
        <v>0.99997325999999997</v>
      </c>
      <c r="I410">
        <v>0</v>
      </c>
      <c r="J410">
        <v>0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38</v>
      </c>
      <c r="R410">
        <v>14551</v>
      </c>
      <c r="S410">
        <v>0.99934502000000003</v>
      </c>
      <c r="T410">
        <v>0.99898425999999996</v>
      </c>
      <c r="U410">
        <v>0.61105023000000003</v>
      </c>
      <c r="V410">
        <v>24</v>
      </c>
      <c r="W410">
        <v>0.99935848000000005</v>
      </c>
      <c r="X410">
        <v>0</v>
      </c>
      <c r="Y410">
        <v>0</v>
      </c>
      <c r="Z410">
        <v>7</v>
      </c>
      <c r="AA410">
        <v>0</v>
      </c>
      <c r="AB410">
        <v>0</v>
      </c>
      <c r="AC410">
        <v>0</v>
      </c>
      <c r="AD410">
        <v>0</v>
      </c>
      <c r="AE410">
        <v>11</v>
      </c>
      <c r="AF410">
        <v>0</v>
      </c>
      <c r="AG410">
        <v>2306.0203299999998</v>
      </c>
      <c r="AH410" t="b">
        <v>1</v>
      </c>
      <c r="AI410" t="b">
        <v>1</v>
      </c>
      <c r="AJ410" t="b">
        <v>1</v>
      </c>
      <c r="AK410">
        <v>0</v>
      </c>
      <c r="AL410">
        <v>2306.0203299999998</v>
      </c>
      <c r="AM410" t="str">
        <v>main.tex</v>
      </c>
      <c r="AN410" t="str">
        <v>revtex4-2</v>
      </c>
      <c r="AO410" t="str">
        <v>[superscriptaddress,amsmath,amssymb,aps,prl,twocolumn,preprint, tightenlines]</v>
      </c>
      <c r="AP410">
        <v>0</v>
      </c>
      <c r="AQ410">
        <v>0</v>
      </c>
      <c r="AR410">
        <v>0</v>
      </c>
      <c r="AS410" t="b">
        <v>0</v>
      </c>
      <c r="AT410" t="b">
        <v>0</v>
      </c>
      <c r="AU410">
        <v>0</v>
      </c>
      <c r="AV410">
        <v>2306.0203299999998</v>
      </c>
      <c r="AW410">
        <v>13</v>
      </c>
      <c r="AX410">
        <v>13</v>
      </c>
      <c r="AY410">
        <v>13</v>
      </c>
      <c r="AZ410">
        <v>0</v>
      </c>
      <c r="BA410">
        <v>0</v>
      </c>
    </row>
    <row r="411" spans="1:53" x14ac:dyDescent="0.2">
      <c r="A411" s="1">
        <v>2306.0228099999999</v>
      </c>
      <c r="B411">
        <v>9080</v>
      </c>
      <c r="C411">
        <v>53081</v>
      </c>
      <c r="D411">
        <v>0.91772977</v>
      </c>
      <c r="E411">
        <v>0.84314809000000002</v>
      </c>
      <c r="F411">
        <v>8.3055500000000004E-2</v>
      </c>
      <c r="G411">
        <v>2039</v>
      </c>
      <c r="H411">
        <v>0.96477742</v>
      </c>
      <c r="I411">
        <v>3</v>
      </c>
      <c r="J411">
        <v>3</v>
      </c>
      <c r="K411">
        <v>3515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3478</v>
      </c>
      <c r="R411">
        <v>15102</v>
      </c>
      <c r="S411">
        <v>0.96963991000000005</v>
      </c>
      <c r="T411">
        <v>0.93991950000000002</v>
      </c>
      <c r="U411">
        <v>0.73912142000000003</v>
      </c>
      <c r="V411">
        <v>40</v>
      </c>
      <c r="W411">
        <v>0.99930901999999999</v>
      </c>
      <c r="X411">
        <v>0</v>
      </c>
      <c r="Y411">
        <v>0</v>
      </c>
      <c r="Z411">
        <v>1719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2306.0228099999999</v>
      </c>
      <c r="AH411" t="b">
        <v>1</v>
      </c>
      <c r="AI411" t="b">
        <v>1</v>
      </c>
      <c r="AJ411" t="b">
        <v>1</v>
      </c>
      <c r="AK411">
        <v>0</v>
      </c>
      <c r="AL411">
        <v>2306.0228099999999</v>
      </c>
      <c r="AM411" t="str">
        <v>CondensatioNegativeMass.tex</v>
      </c>
      <c r="AN411" t="str">
        <v>revtex4-2</v>
      </c>
      <c r="AO411" t="str">
        <v>[prb,twocolumn,superscriptaddress,preprintnumbers,amsmath,amssymb,nofootinbib,floatfix,longbibliography]</v>
      </c>
      <c r="AP411">
        <v>0</v>
      </c>
      <c r="AQ411">
        <v>0</v>
      </c>
      <c r="AR411">
        <v>0</v>
      </c>
      <c r="AS411" t="b">
        <v>0</v>
      </c>
      <c r="AT411" t="b">
        <v>0</v>
      </c>
      <c r="AU411">
        <v>0</v>
      </c>
      <c r="AV411">
        <v>2306.0228099999999</v>
      </c>
      <c r="AW411">
        <v>16</v>
      </c>
      <c r="AX411">
        <v>16</v>
      </c>
      <c r="AY411">
        <v>16</v>
      </c>
      <c r="AZ411">
        <v>0</v>
      </c>
      <c r="BA411">
        <v>0</v>
      </c>
    </row>
    <row r="412" spans="1:53" x14ac:dyDescent="0.2">
      <c r="A412" s="1">
        <v>2306.0268099999998</v>
      </c>
      <c r="B412" t="str">
        <v/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  <c r="AE412" t="str">
        <v/>
      </c>
      <c r="AF412">
        <v>0</v>
      </c>
      <c r="AG412">
        <v>2306.0268099999998</v>
      </c>
      <c r="AH412" t="b">
        <v>1</v>
      </c>
      <c r="AI412" t="b">
        <v>0</v>
      </c>
      <c r="AJ412" t="b">
        <v>1</v>
      </c>
      <c r="AK412">
        <v>0</v>
      </c>
      <c r="AL412">
        <v>2306.0268099999998</v>
      </c>
      <c r="AM412" t="str">
        <v>aps_bb_skb.tex</v>
      </c>
      <c r="AN412" t="str">
        <v>revtex4-2</v>
      </c>
      <c r="AO412" t="str">
        <v>[%reprint,superscriptaddress,amsmath,amssymb,aps,prstab,]</v>
      </c>
      <c r="AP412">
        <v>12</v>
      </c>
      <c r="AQ412">
        <v>12</v>
      </c>
      <c r="AR412">
        <v>12</v>
      </c>
      <c r="AS412" t="b">
        <v>0</v>
      </c>
      <c r="AT412" t="b">
        <v>0</v>
      </c>
      <c r="AU412">
        <v>0</v>
      </c>
      <c r="AV412">
        <v>2306.0268099999998</v>
      </c>
      <c r="AW412">
        <v>15</v>
      </c>
      <c r="AX412" t="str">
        <v/>
      </c>
      <c r="AY412">
        <v>15</v>
      </c>
      <c r="AZ412" t="str">
        <v/>
      </c>
      <c r="BA412" t="str">
        <v/>
      </c>
    </row>
    <row r="413" spans="1:53" x14ac:dyDescent="0.2">
      <c r="A413" s="1">
        <v>2306.0305899999998</v>
      </c>
      <c r="B413">
        <v>20</v>
      </c>
      <c r="C413">
        <v>20</v>
      </c>
      <c r="D413">
        <v>0.99894914000000001</v>
      </c>
      <c r="E413">
        <v>0.99894914000000001</v>
      </c>
      <c r="F413">
        <v>0.99894914000000001</v>
      </c>
      <c r="G413">
        <v>20</v>
      </c>
      <c r="H413">
        <v>0.99894914000000001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109</v>
      </c>
      <c r="R413">
        <v>1429</v>
      </c>
      <c r="S413">
        <v>0.99666359999999998</v>
      </c>
      <c r="T413">
        <v>0.99427310000000002</v>
      </c>
      <c r="U413">
        <v>0.92491988000000003</v>
      </c>
      <c r="V413">
        <v>21</v>
      </c>
      <c r="W413">
        <v>0.99889665000000005</v>
      </c>
      <c r="X413">
        <v>0</v>
      </c>
      <c r="Y413">
        <v>0</v>
      </c>
      <c r="Z413">
        <v>44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2306.0305899999998</v>
      </c>
      <c r="AH413" t="b">
        <v>1</v>
      </c>
      <c r="AI413" t="b">
        <v>1</v>
      </c>
      <c r="AJ413" t="b">
        <v>1</v>
      </c>
      <c r="AK413">
        <v>0</v>
      </c>
      <c r="AL413">
        <v>2306.0305899999998</v>
      </c>
      <c r="AM413" t="str">
        <v>combined.tex</v>
      </c>
      <c r="AN413" t="str">
        <v>revtex4-2</v>
      </c>
      <c r="AO413" t="str">
        <v>[%reprint,amsmath,amssymb,aps,]</v>
      </c>
      <c r="AP413">
        <v>0</v>
      </c>
      <c r="AQ413">
        <v>0</v>
      </c>
      <c r="AR413">
        <v>0</v>
      </c>
      <c r="AS413" t="b">
        <v>0</v>
      </c>
      <c r="AT413" t="b">
        <v>0</v>
      </c>
      <c r="AU413">
        <v>0</v>
      </c>
      <c r="AV413">
        <v>2306.0305899999998</v>
      </c>
      <c r="AW413">
        <v>5</v>
      </c>
      <c r="AX413">
        <v>5</v>
      </c>
      <c r="AY413">
        <v>5</v>
      </c>
      <c r="AZ413">
        <v>0</v>
      </c>
      <c r="BA413">
        <v>0</v>
      </c>
    </row>
    <row r="414" spans="1:53" x14ac:dyDescent="0.2">
      <c r="A414" s="1">
        <v>2306.0323699999999</v>
      </c>
      <c r="B414">
        <v>111</v>
      </c>
      <c r="C414">
        <v>111</v>
      </c>
      <c r="D414">
        <v>0.99492199999999997</v>
      </c>
      <c r="E414">
        <v>0.99492199999999997</v>
      </c>
      <c r="F414">
        <v>0.99492199999999997</v>
      </c>
      <c r="G414">
        <v>111</v>
      </c>
      <c r="H414">
        <v>0.99492199999999997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63</v>
      </c>
      <c r="R414">
        <v>2617</v>
      </c>
      <c r="S414">
        <v>0.99716377</v>
      </c>
      <c r="T414">
        <v>0.99711815999999998</v>
      </c>
      <c r="U414">
        <v>0.88028910000000005</v>
      </c>
      <c r="V414">
        <v>63</v>
      </c>
      <c r="W414">
        <v>0.99711815999999998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0</v>
      </c>
      <c r="AG414">
        <v>2306.0323699999999</v>
      </c>
      <c r="AH414" t="b">
        <v>1</v>
      </c>
      <c r="AI414" t="b">
        <v>1</v>
      </c>
      <c r="AJ414" t="b">
        <v>1</v>
      </c>
      <c r="AK414">
        <v>0</v>
      </c>
      <c r="AL414">
        <v>2306.0323699999999</v>
      </c>
      <c r="AM414">
        <v>2306.0323699999999</v>
      </c>
      <c r="AN414" t="str">
        <v>revtex4-2</v>
      </c>
      <c r="AO414" t="str">
        <v>[%reprint,amsmath,amssymb,aps,]</v>
      </c>
      <c r="AP414">
        <v>0</v>
      </c>
      <c r="AQ414">
        <v>0</v>
      </c>
      <c r="AR414">
        <v>0</v>
      </c>
      <c r="AS414" t="b">
        <v>0</v>
      </c>
      <c r="AT414" t="b">
        <v>0</v>
      </c>
      <c r="AU414">
        <v>0</v>
      </c>
      <c r="AV414">
        <v>2306.0323699999999</v>
      </c>
      <c r="AW414">
        <v>6</v>
      </c>
      <c r="AX414">
        <v>6</v>
      </c>
      <c r="AY414">
        <v>6</v>
      </c>
      <c r="AZ414">
        <v>0</v>
      </c>
      <c r="BA414">
        <v>0</v>
      </c>
    </row>
    <row r="415" spans="1:53" x14ac:dyDescent="0.2">
      <c r="A415" s="1">
        <v>2306.0327499999999</v>
      </c>
      <c r="B415">
        <v>8</v>
      </c>
      <c r="C415">
        <v>8</v>
      </c>
      <c r="D415">
        <v>0.99949524000000001</v>
      </c>
      <c r="E415">
        <v>0.99942313000000005</v>
      </c>
      <c r="F415">
        <v>0.99942313000000005</v>
      </c>
      <c r="G415">
        <v>6</v>
      </c>
      <c r="H415">
        <v>0.99956734999999997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6</v>
      </c>
      <c r="R415">
        <v>6</v>
      </c>
      <c r="S415">
        <v>0.99956734999999997</v>
      </c>
      <c r="T415">
        <v>0.99956734999999997</v>
      </c>
      <c r="U415">
        <v>0.99956734999999997</v>
      </c>
      <c r="V415">
        <v>6</v>
      </c>
      <c r="W415">
        <v>0.99956734999999997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2306.0327499999999</v>
      </c>
      <c r="AH415" t="b">
        <v>1</v>
      </c>
      <c r="AI415" t="b">
        <v>1</v>
      </c>
      <c r="AJ415" t="b">
        <v>1</v>
      </c>
      <c r="AK415">
        <v>0</v>
      </c>
      <c r="AL415">
        <v>2306.0327499999999</v>
      </c>
      <c r="AM415" t="str">
        <v>EE2.tex</v>
      </c>
      <c r="AN415" t="str">
        <v>revtex4-2</v>
      </c>
      <c r="AO415" t="str">
        <v>[reprint,nofootinbib,amsmath,amssymb,aps,showpacs]</v>
      </c>
      <c r="AP415">
        <v>12</v>
      </c>
      <c r="AQ415">
        <v>12</v>
      </c>
      <c r="AR415">
        <v>12</v>
      </c>
      <c r="AS415" t="b">
        <v>0</v>
      </c>
      <c r="AT415" t="b">
        <v>1</v>
      </c>
      <c r="AU415">
        <v>0</v>
      </c>
      <c r="AV415">
        <v>2306.0327499999999</v>
      </c>
      <c r="AW415">
        <v>4</v>
      </c>
      <c r="AX415">
        <v>4</v>
      </c>
      <c r="AY415">
        <v>4</v>
      </c>
      <c r="AZ415">
        <v>0</v>
      </c>
      <c r="BA415">
        <v>0</v>
      </c>
    </row>
    <row r="416" spans="1:53" x14ac:dyDescent="0.2">
      <c r="A416" s="1">
        <v>2306.0369599999999</v>
      </c>
      <c r="B416" t="str">
        <v/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  <c r="AE416" t="str">
        <v/>
      </c>
      <c r="AF416">
        <v>0</v>
      </c>
      <c r="AG416">
        <v>2306.0369599999999</v>
      </c>
      <c r="AH416" t="b">
        <v>1</v>
      </c>
      <c r="AI416" t="b">
        <v>0</v>
      </c>
      <c r="AJ416" t="b">
        <v>1</v>
      </c>
      <c r="AK416">
        <v>0</v>
      </c>
      <c r="AL416">
        <v>2306.0369599999999</v>
      </c>
      <c r="AM416" t="str">
        <v>main-arxiv.tex</v>
      </c>
      <c r="AN416" t="str">
        <v>revtex4-2</v>
      </c>
      <c r="AO416" t="str">
        <v>[%reprint,superscriptaddress,showkeys,amsmath,amssymb,aps,pra,]</v>
      </c>
      <c r="AP416">
        <v>12</v>
      </c>
      <c r="AQ416">
        <v>12</v>
      </c>
      <c r="AR416">
        <v>12</v>
      </c>
      <c r="AS416" t="b">
        <v>0</v>
      </c>
      <c r="AT416" t="b">
        <v>0</v>
      </c>
      <c r="AU416">
        <v>0</v>
      </c>
      <c r="AV416">
        <v>2306.0369599999999</v>
      </c>
      <c r="AW416">
        <v>26</v>
      </c>
      <c r="AX416" t="str">
        <v/>
      </c>
      <c r="AY416">
        <v>26</v>
      </c>
      <c r="AZ416" t="str">
        <v/>
      </c>
      <c r="BA416" t="str">
        <v/>
      </c>
    </row>
    <row r="417" spans="1:53" x14ac:dyDescent="0.2">
      <c r="A417" s="1">
        <v>2306.0521699999999</v>
      </c>
      <c r="B417" t="str">
        <v/>
      </c>
      <c r="C417" t="str">
        <v/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  <c r="AE417" t="str">
        <v/>
      </c>
      <c r="AF417">
        <v>0</v>
      </c>
      <c r="AG417">
        <v>2306.0521699999999</v>
      </c>
      <c r="AH417" t="b">
        <v>1</v>
      </c>
      <c r="AI417" t="b">
        <v>0</v>
      </c>
      <c r="AJ417" t="b">
        <v>1</v>
      </c>
      <c r="AK417">
        <v>0</v>
      </c>
      <c r="AL417">
        <v>2306.0521699999999</v>
      </c>
      <c r="AM417" t="str">
        <v>Reservoir_Controller.tex</v>
      </c>
      <c r="AN417" t="str">
        <v>revtex4-2</v>
      </c>
      <c r="AO417" t="str">
        <v>[%aip,amsmath,amssymb,reprint,]</v>
      </c>
      <c r="AP417">
        <v>0</v>
      </c>
      <c r="AQ417">
        <v>12</v>
      </c>
      <c r="AR417">
        <v>12</v>
      </c>
      <c r="AS417" t="b">
        <v>0</v>
      </c>
      <c r="AT417" t="b">
        <v>0</v>
      </c>
      <c r="AU417">
        <v>0</v>
      </c>
      <c r="AV417">
        <v>2306.0521699999999</v>
      </c>
      <c r="AW417">
        <v>9</v>
      </c>
      <c r="AX417" t="str">
        <v/>
      </c>
      <c r="AY417">
        <v>9</v>
      </c>
      <c r="AZ417" t="str">
        <v/>
      </c>
      <c r="BA417" t="str">
        <v/>
      </c>
    </row>
    <row r="418" spans="1:53" x14ac:dyDescent="0.2">
      <c r="A418" s="1">
        <v>2306.0593899999999</v>
      </c>
      <c r="B418">
        <v>12</v>
      </c>
      <c r="C418">
        <v>12</v>
      </c>
      <c r="D418">
        <v>0.99949211000000004</v>
      </c>
      <c r="E418">
        <v>0.99949211000000004</v>
      </c>
      <c r="F418">
        <v>0.99949211000000004</v>
      </c>
      <c r="G418">
        <v>12</v>
      </c>
      <c r="H418">
        <v>0.99949211000000004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14</v>
      </c>
      <c r="R418">
        <v>6050</v>
      </c>
      <c r="S418">
        <v>0.99942861000000005</v>
      </c>
      <c r="T418">
        <v>0.99940746000000003</v>
      </c>
      <c r="U418">
        <v>0.74393701999999995</v>
      </c>
      <c r="V418">
        <v>14</v>
      </c>
      <c r="W418">
        <v>0.99940746000000003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-1</v>
      </c>
      <c r="AF418">
        <v>0</v>
      </c>
      <c r="AG418">
        <v>2306.0593899999999</v>
      </c>
      <c r="AH418" t="b">
        <v>1</v>
      </c>
      <c r="AI418" t="b">
        <v>1</v>
      </c>
      <c r="AJ418" t="b">
        <v>1</v>
      </c>
      <c r="AK418">
        <v>0</v>
      </c>
      <c r="AL418">
        <v>2306.0593899999999</v>
      </c>
      <c r="AM418" t="str">
        <v>integrationf.tex</v>
      </c>
      <c r="AN418" t="str">
        <v>revtex4-2</v>
      </c>
      <c r="AO418" t="str">
        <v>[amsmath,amssymb,12pt,aps]</v>
      </c>
      <c r="AP418">
        <v>0</v>
      </c>
      <c r="AQ418">
        <v>0</v>
      </c>
      <c r="AR418">
        <v>0</v>
      </c>
      <c r="AS418" t="b">
        <v>0</v>
      </c>
      <c r="AT418" t="b">
        <v>0</v>
      </c>
      <c r="AU418">
        <v>0</v>
      </c>
      <c r="AV418">
        <v>2306.0593899999999</v>
      </c>
      <c r="AW418">
        <v>18</v>
      </c>
      <c r="AX418">
        <v>18</v>
      </c>
      <c r="AY418">
        <v>18</v>
      </c>
      <c r="AZ418">
        <v>0</v>
      </c>
      <c r="BA418">
        <v>0</v>
      </c>
    </row>
    <row r="419" spans="1:53" x14ac:dyDescent="0.2">
      <c r="A419" s="1">
        <v>2306.08248</v>
      </c>
      <c r="B419">
        <v>80</v>
      </c>
      <c r="C419">
        <v>95</v>
      </c>
      <c r="D419">
        <v>0.99758409999999997</v>
      </c>
      <c r="E419">
        <v>0.99755351999999997</v>
      </c>
      <c r="F419">
        <v>0.99709479999999995</v>
      </c>
      <c r="G419">
        <v>78</v>
      </c>
      <c r="H419">
        <v>0.99761467999999998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76</v>
      </c>
      <c r="R419">
        <v>17706</v>
      </c>
      <c r="S419">
        <v>0.99772174999999996</v>
      </c>
      <c r="T419">
        <v>0.99767591</v>
      </c>
      <c r="U419">
        <v>0.45854866999999999</v>
      </c>
      <c r="V419">
        <v>74</v>
      </c>
      <c r="W419">
        <v>0.99773707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2306.08248</v>
      </c>
      <c r="AH419" t="b">
        <v>1</v>
      </c>
      <c r="AI419" t="b">
        <v>1</v>
      </c>
      <c r="AJ419" t="b">
        <v>1</v>
      </c>
      <c r="AK419">
        <v>0</v>
      </c>
      <c r="AL419">
        <v>2306.08248</v>
      </c>
      <c r="AM419" t="str">
        <v>main.tex</v>
      </c>
      <c r="AN419" t="str">
        <v>revtex4-2</v>
      </c>
      <c r="AO419" t="str">
        <v>[aps,prl,reprint,superscriptaddress]</v>
      </c>
      <c r="AP419">
        <v>0</v>
      </c>
      <c r="AQ419">
        <v>0</v>
      </c>
      <c r="AR419">
        <v>0</v>
      </c>
      <c r="AS419" t="b">
        <v>0</v>
      </c>
      <c r="AT419" t="b">
        <v>0</v>
      </c>
      <c r="AU419">
        <v>0</v>
      </c>
      <c r="AV419">
        <v>2306.08248</v>
      </c>
      <c r="AW419">
        <v>14</v>
      </c>
      <c r="AX419">
        <v>14</v>
      </c>
      <c r="AY419">
        <v>14</v>
      </c>
      <c r="AZ419">
        <v>0</v>
      </c>
      <c r="BA419">
        <v>0</v>
      </c>
    </row>
    <row r="420" spans="1:53" x14ac:dyDescent="0.2">
      <c r="A420" s="1">
        <v>2306.0026400000002</v>
      </c>
      <c r="B420">
        <v>135</v>
      </c>
      <c r="C420">
        <v>10979</v>
      </c>
      <c r="D420">
        <v>0.99890327000000001</v>
      </c>
      <c r="E420">
        <v>0.99783858000000003</v>
      </c>
      <c r="F420">
        <v>0.82422068999999998</v>
      </c>
      <c r="G420">
        <v>3</v>
      </c>
      <c r="H420">
        <v>0.99995197000000002</v>
      </c>
      <c r="I420">
        <v>0</v>
      </c>
      <c r="J420">
        <v>0</v>
      </c>
      <c r="K420">
        <v>66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5764</v>
      </c>
      <c r="R420">
        <v>57301</v>
      </c>
      <c r="S420">
        <v>0.95332490000000003</v>
      </c>
      <c r="T420">
        <v>0.90771398000000003</v>
      </c>
      <c r="U420">
        <v>8.2567489999999993E-2</v>
      </c>
      <c r="V420">
        <v>281</v>
      </c>
      <c r="W420">
        <v>0.99550097999999998</v>
      </c>
      <c r="X420">
        <v>1</v>
      </c>
      <c r="Y420">
        <v>0</v>
      </c>
      <c r="Z420">
        <v>2741</v>
      </c>
      <c r="AA420">
        <v>0</v>
      </c>
      <c r="AB420">
        <v>0</v>
      </c>
      <c r="AC420">
        <v>1</v>
      </c>
      <c r="AD420">
        <v>1</v>
      </c>
      <c r="AE420">
        <v>-10</v>
      </c>
      <c r="AF420">
        <v>0</v>
      </c>
      <c r="AG420">
        <v>2306.0026400000002</v>
      </c>
      <c r="AH420" t="b">
        <v>1</v>
      </c>
      <c r="AI420" t="b">
        <v>1</v>
      </c>
      <c r="AJ420" t="b">
        <v>1</v>
      </c>
      <c r="AK420">
        <v>0</v>
      </c>
      <c r="AL420">
        <v>2306.0026400000002</v>
      </c>
      <c r="AM420" t="str">
        <v>main.tex</v>
      </c>
      <c r="AN420" t="str">
        <v>sagej</v>
      </c>
      <c r="AO420" t="str">
        <v>[Afour,sageh,times]</v>
      </c>
      <c r="AP420">
        <v>0</v>
      </c>
      <c r="AQ420">
        <v>0</v>
      </c>
      <c r="AR420">
        <v>0</v>
      </c>
      <c r="AS420" t="b">
        <v>0</v>
      </c>
      <c r="AT420" t="b">
        <v>0</v>
      </c>
      <c r="AU420">
        <v>0</v>
      </c>
      <c r="AV420">
        <v>2306.0026400000002</v>
      </c>
      <c r="AW420">
        <v>19</v>
      </c>
      <c r="AX420">
        <v>20</v>
      </c>
      <c r="AY420">
        <v>20</v>
      </c>
      <c r="AZ420">
        <v>1</v>
      </c>
      <c r="BA420">
        <v>0</v>
      </c>
    </row>
    <row r="421" spans="1:53" x14ac:dyDescent="0.2">
      <c r="A421" s="1">
        <v>2306.0005299999998</v>
      </c>
      <c r="B421">
        <v>52</v>
      </c>
      <c r="C421">
        <v>52</v>
      </c>
      <c r="D421">
        <v>0.99912939999999995</v>
      </c>
      <c r="E421">
        <v>0.99912939999999995</v>
      </c>
      <c r="F421">
        <v>0.99912939999999995</v>
      </c>
      <c r="G421">
        <v>52</v>
      </c>
      <c r="H421">
        <v>0.99912939999999995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14</v>
      </c>
      <c r="R421">
        <v>29</v>
      </c>
      <c r="S421">
        <v>0.99988279999999996</v>
      </c>
      <c r="T421">
        <v>0.99976560999999997</v>
      </c>
      <c r="U421">
        <v>0.99951447000000004</v>
      </c>
      <c r="V421">
        <v>0</v>
      </c>
      <c r="W421">
        <v>1</v>
      </c>
      <c r="X421">
        <v>0</v>
      </c>
      <c r="Y421">
        <v>0</v>
      </c>
      <c r="Z421">
        <v>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2306.0005299999998</v>
      </c>
      <c r="AH421" t="b">
        <v>1</v>
      </c>
      <c r="AI421" t="b">
        <v>1</v>
      </c>
      <c r="AJ421" t="b">
        <v>1</v>
      </c>
      <c r="AK421">
        <v>0</v>
      </c>
      <c r="AL421">
        <v>2306.0005299999998</v>
      </c>
      <c r="AM421" t="str">
        <v>geo_AssocProd.tex</v>
      </c>
      <c r="AN421" t="str">
        <v>SciPost</v>
      </c>
      <c r="AO421" t="str">
        <v>[submission, Phys]</v>
      </c>
      <c r="AP421">
        <v>12</v>
      </c>
      <c r="AQ421">
        <v>12</v>
      </c>
      <c r="AR421">
        <v>12</v>
      </c>
      <c r="AS421" t="b">
        <v>0</v>
      </c>
      <c r="AT421" t="b">
        <v>0</v>
      </c>
      <c r="AU421">
        <v>0</v>
      </c>
      <c r="AV421">
        <v>2306.0005299999998</v>
      </c>
      <c r="AW421">
        <v>31</v>
      </c>
      <c r="AX421">
        <v>31</v>
      </c>
      <c r="AY421">
        <v>31</v>
      </c>
      <c r="AZ421">
        <v>0</v>
      </c>
      <c r="BA421">
        <v>0</v>
      </c>
    </row>
    <row r="422" spans="1:53" x14ac:dyDescent="0.2">
      <c r="A422" s="1">
        <v>2306.0277299999998</v>
      </c>
      <c r="B422">
        <v>7</v>
      </c>
      <c r="C422">
        <v>19882</v>
      </c>
      <c r="D422">
        <v>0.99986867999999995</v>
      </c>
      <c r="E422">
        <v>0.99973736000000002</v>
      </c>
      <c r="F422">
        <v>0.25401470999999998</v>
      </c>
      <c r="G422">
        <v>1</v>
      </c>
      <c r="H422">
        <v>0.99996247999999999</v>
      </c>
      <c r="I422">
        <v>0</v>
      </c>
      <c r="J422">
        <v>0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9</v>
      </c>
      <c r="R422">
        <v>19882</v>
      </c>
      <c r="S422">
        <v>0.99979362999999999</v>
      </c>
      <c r="T422">
        <v>0.99966231000000005</v>
      </c>
      <c r="U422">
        <v>0.25401470999999998</v>
      </c>
      <c r="V422">
        <v>3</v>
      </c>
      <c r="W422">
        <v>0.99988743999999996</v>
      </c>
      <c r="X422">
        <v>0</v>
      </c>
      <c r="Y422">
        <v>0</v>
      </c>
      <c r="Z422">
        <v>3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2306.0277299999998</v>
      </c>
      <c r="AH422" t="b">
        <v>1</v>
      </c>
      <c r="AI422" t="b">
        <v>1</v>
      </c>
      <c r="AJ422" t="b">
        <v>1</v>
      </c>
      <c r="AK422">
        <v>0</v>
      </c>
      <c r="AL422">
        <v>2306.0277299999998</v>
      </c>
      <c r="AM422">
        <v>2306.0277299999998</v>
      </c>
      <c r="AN422" t="str">
        <v>scrartcl</v>
      </c>
      <c r="AO422" t="str">
        <v>[letterpaper,DIV=11,numbers=noendperiod]</v>
      </c>
      <c r="AP422">
        <v>0</v>
      </c>
      <c r="AQ422">
        <v>0</v>
      </c>
      <c r="AR422">
        <v>0</v>
      </c>
      <c r="AS422" t="b">
        <v>0</v>
      </c>
      <c r="AT422" t="b">
        <v>0</v>
      </c>
      <c r="AU422">
        <v>0</v>
      </c>
      <c r="AV422">
        <v>2306.0277299999998</v>
      </c>
      <c r="AW422">
        <v>15</v>
      </c>
      <c r="AX422">
        <v>15</v>
      </c>
      <c r="AY422">
        <v>15</v>
      </c>
      <c r="AZ422">
        <v>0</v>
      </c>
      <c r="BA422">
        <v>0</v>
      </c>
    </row>
    <row r="423" spans="1:53" x14ac:dyDescent="0.2">
      <c r="A423" s="1">
        <v>2306.0018399999999</v>
      </c>
      <c r="B423">
        <v>5</v>
      </c>
      <c r="C423">
        <v>5</v>
      </c>
      <c r="D423">
        <v>0.99991461000000004</v>
      </c>
      <c r="E423">
        <v>0.99991461000000004</v>
      </c>
      <c r="F423">
        <v>0.99991461000000004</v>
      </c>
      <c r="G423">
        <v>5</v>
      </c>
      <c r="H423">
        <v>0.99991461000000004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</v>
      </c>
      <c r="R423">
        <v>8592</v>
      </c>
      <c r="S423">
        <v>0.99987192000000003</v>
      </c>
      <c r="T423">
        <v>0.99982923999999995</v>
      </c>
      <c r="U423">
        <v>0.85328119000000002</v>
      </c>
      <c r="V423">
        <v>10</v>
      </c>
      <c r="W423">
        <v>0.99982923999999995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5</v>
      </c>
      <c r="AF423">
        <v>0</v>
      </c>
      <c r="AG423">
        <v>2306.0018399999999</v>
      </c>
      <c r="AH423" t="b">
        <v>1</v>
      </c>
      <c r="AI423" t="b">
        <v>1</v>
      </c>
      <c r="AJ423" t="b">
        <v>1</v>
      </c>
      <c r="AK423">
        <v>0</v>
      </c>
      <c r="AL423">
        <v>2306.0018399999999</v>
      </c>
      <c r="AM423" t="str">
        <v>paper.tex</v>
      </c>
      <c r="AN423" t="str">
        <v>siamltex</v>
      </c>
      <c r="AO423" t="str">
        <v>[final,leqno,onefignum,onetabnum]</v>
      </c>
      <c r="AP423">
        <v>0</v>
      </c>
      <c r="AQ423">
        <v>0</v>
      </c>
      <c r="AR423">
        <v>0</v>
      </c>
      <c r="AS423" t="b">
        <v>0</v>
      </c>
      <c r="AT423" t="b">
        <v>0</v>
      </c>
      <c r="AU423">
        <v>0</v>
      </c>
      <c r="AV423">
        <v>2306.0018399999999</v>
      </c>
      <c r="AW423">
        <v>20</v>
      </c>
      <c r="AX423">
        <v>20</v>
      </c>
      <c r="AY423">
        <v>20</v>
      </c>
      <c r="AZ423">
        <v>0</v>
      </c>
      <c r="BA423">
        <v>0</v>
      </c>
    </row>
    <row r="424" spans="1:53" x14ac:dyDescent="0.2">
      <c r="A424" s="1">
        <v>2306.0004300000001</v>
      </c>
      <c r="B424" t="str">
        <v/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  <c r="AE424" t="str">
        <v/>
      </c>
      <c r="AF424">
        <v>0</v>
      </c>
      <c r="AG424">
        <v>2306.0004300000001</v>
      </c>
      <c r="AH424" t="b">
        <v>1</v>
      </c>
      <c r="AI424" t="b">
        <v>0</v>
      </c>
      <c r="AJ424" t="b">
        <v>1</v>
      </c>
      <c r="AK424">
        <v>0</v>
      </c>
      <c r="AL424">
        <v>2306.0004300000001</v>
      </c>
      <c r="AM424" t="str">
        <v>manuscript.tex</v>
      </c>
      <c r="AN424" t="str">
        <v>sn-jnl</v>
      </c>
      <c r="AO424" t="str">
        <v>[default,iicol]</v>
      </c>
      <c r="AP424">
        <v>0</v>
      </c>
      <c r="AQ424">
        <v>0</v>
      </c>
      <c r="AR424">
        <v>12</v>
      </c>
      <c r="AS424" t="b">
        <v>0</v>
      </c>
      <c r="AT424" t="b">
        <v>0</v>
      </c>
      <c r="AU424">
        <v>0</v>
      </c>
      <c r="AV424">
        <v>2306.0004300000001</v>
      </c>
      <c r="AW424">
        <v>12</v>
      </c>
      <c r="AX424" t="str">
        <v/>
      </c>
      <c r="AY424">
        <v>12</v>
      </c>
      <c r="AZ424" t="str">
        <v/>
      </c>
      <c r="BA424" t="str">
        <v/>
      </c>
    </row>
    <row r="425" spans="1:53" x14ac:dyDescent="0.2">
      <c r="A425" s="1">
        <v>2306.0051600000002</v>
      </c>
      <c r="B425">
        <v>22</v>
      </c>
      <c r="C425">
        <v>22</v>
      </c>
      <c r="D425">
        <v>0.99948373000000001</v>
      </c>
      <c r="E425">
        <v>0.99948373000000001</v>
      </c>
      <c r="F425">
        <v>0.99948373000000001</v>
      </c>
      <c r="G425">
        <v>22</v>
      </c>
      <c r="H425">
        <v>0.99948373000000001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154</v>
      </c>
      <c r="R425">
        <v>11628</v>
      </c>
      <c r="S425">
        <v>0.99789978000000001</v>
      </c>
      <c r="T425">
        <v>0.99638632999999999</v>
      </c>
      <c r="U425">
        <v>0.72714473000000002</v>
      </c>
      <c r="V425">
        <v>28</v>
      </c>
      <c r="W425">
        <v>0.99934297000000005</v>
      </c>
      <c r="X425">
        <v>0</v>
      </c>
      <c r="Y425">
        <v>0</v>
      </c>
      <c r="Z425">
        <v>63</v>
      </c>
      <c r="AA425">
        <v>0</v>
      </c>
      <c r="AB425">
        <v>0</v>
      </c>
      <c r="AC425">
        <v>1</v>
      </c>
      <c r="AD425">
        <v>1</v>
      </c>
      <c r="AE425">
        <v>3</v>
      </c>
      <c r="AF425">
        <v>0</v>
      </c>
      <c r="AG425">
        <v>2306.0051600000002</v>
      </c>
      <c r="AH425" t="b">
        <v>1</v>
      </c>
      <c r="AI425" t="b">
        <v>1</v>
      </c>
      <c r="AJ425" t="b">
        <v>1</v>
      </c>
      <c r="AK425">
        <v>0</v>
      </c>
      <c r="AL425">
        <v>2306.0051600000002</v>
      </c>
      <c r="AM425" t="str">
        <v>sn-article.tex</v>
      </c>
      <c r="AN425" t="str">
        <v>sn-jnl</v>
      </c>
      <c r="AO425" t="str">
        <v>[pdflatex,sn-mathphys]</v>
      </c>
      <c r="AP425">
        <v>0</v>
      </c>
      <c r="AQ425">
        <v>0</v>
      </c>
      <c r="AR425">
        <v>0</v>
      </c>
      <c r="AS425" t="b">
        <v>0</v>
      </c>
      <c r="AT425" t="b">
        <v>0</v>
      </c>
      <c r="AU425">
        <v>0</v>
      </c>
      <c r="AV425">
        <v>2306.0051600000002</v>
      </c>
      <c r="AW425">
        <v>23</v>
      </c>
      <c r="AX425">
        <v>23</v>
      </c>
      <c r="AY425">
        <v>23</v>
      </c>
      <c r="AZ425">
        <v>0</v>
      </c>
      <c r="BA425">
        <v>0</v>
      </c>
    </row>
    <row r="426" spans="1:53" x14ac:dyDescent="0.2">
      <c r="A426" s="1">
        <v>2306.00767</v>
      </c>
      <c r="B426">
        <v>15</v>
      </c>
      <c r="C426">
        <v>15</v>
      </c>
      <c r="D426">
        <v>0.99955859000000002</v>
      </c>
      <c r="E426">
        <v>0.99955859000000002</v>
      </c>
      <c r="F426">
        <v>0.99955859000000002</v>
      </c>
      <c r="G426">
        <v>15</v>
      </c>
      <c r="H426">
        <v>0.99955859000000002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1057</v>
      </c>
      <c r="R426">
        <v>28666</v>
      </c>
      <c r="S426">
        <v>0.98374211</v>
      </c>
      <c r="T426">
        <v>0.96889804000000002</v>
      </c>
      <c r="U426">
        <v>0.15651023</v>
      </c>
      <c r="V426">
        <v>296</v>
      </c>
      <c r="W426">
        <v>0.99129027999999997</v>
      </c>
      <c r="X426">
        <v>1</v>
      </c>
      <c r="Y426">
        <v>0</v>
      </c>
      <c r="Z426">
        <v>380</v>
      </c>
      <c r="AA426">
        <v>0</v>
      </c>
      <c r="AB426">
        <v>0</v>
      </c>
      <c r="AC426">
        <v>0</v>
      </c>
      <c r="AD426">
        <v>1</v>
      </c>
      <c r="AE426">
        <v>3</v>
      </c>
      <c r="AF426">
        <v>0</v>
      </c>
      <c r="AG426">
        <v>2306.00767</v>
      </c>
      <c r="AH426" t="b">
        <v>1</v>
      </c>
      <c r="AI426" t="b">
        <v>1</v>
      </c>
      <c r="AJ426" t="b">
        <v>1</v>
      </c>
      <c r="AK426">
        <v>0</v>
      </c>
      <c r="AL426">
        <v>2306.00767</v>
      </c>
      <c r="AM426" t="str">
        <v>sn-article.tex</v>
      </c>
      <c r="AN426" t="str">
        <v>sn-jnl</v>
      </c>
      <c r="AO426" t="str">
        <v>[default,pdflatex,iicol,super,sn-mathphys]</v>
      </c>
      <c r="AP426">
        <v>0</v>
      </c>
      <c r="AQ426">
        <v>0</v>
      </c>
      <c r="AR426">
        <v>0</v>
      </c>
      <c r="AS426" t="b">
        <v>0</v>
      </c>
      <c r="AT426" t="b">
        <v>0</v>
      </c>
      <c r="AU426">
        <v>0</v>
      </c>
      <c r="AV426">
        <v>2306.00767</v>
      </c>
      <c r="AW426">
        <v>13</v>
      </c>
      <c r="AX426">
        <v>13</v>
      </c>
      <c r="AY426">
        <v>13</v>
      </c>
      <c r="AZ426">
        <v>0</v>
      </c>
      <c r="BA426">
        <v>0</v>
      </c>
    </row>
    <row r="427" spans="1:53" x14ac:dyDescent="0.2">
      <c r="A427" s="1">
        <v>2306.01791</v>
      </c>
      <c r="B427" t="str">
        <v/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  <c r="AE427" t="str">
        <v/>
      </c>
      <c r="AF427">
        <v>0</v>
      </c>
      <c r="AG427">
        <v>2306.01791</v>
      </c>
      <c r="AH427" t="b">
        <v>1</v>
      </c>
      <c r="AI427" t="b">
        <v>0</v>
      </c>
      <c r="AJ427" t="b">
        <v>1</v>
      </c>
      <c r="AK427">
        <v>0</v>
      </c>
      <c r="AL427">
        <v>2306.01791</v>
      </c>
      <c r="AM427" t="str">
        <v>sn-article.tex</v>
      </c>
      <c r="AN427" t="str">
        <v>sn-jnl</v>
      </c>
      <c r="AO427" t="str">
        <v>[sn-mathphys]</v>
      </c>
      <c r="AP427">
        <v>0</v>
      </c>
      <c r="AQ427">
        <v>0</v>
      </c>
      <c r="AR427">
        <v>12</v>
      </c>
      <c r="AS427" t="b">
        <v>0</v>
      </c>
      <c r="AT427" t="b">
        <v>0</v>
      </c>
      <c r="AU427">
        <v>0</v>
      </c>
      <c r="AV427">
        <v>2306.01791</v>
      </c>
      <c r="AW427">
        <v>22</v>
      </c>
      <c r="AX427" t="str">
        <v/>
      </c>
      <c r="AY427">
        <v>22</v>
      </c>
      <c r="AZ427" t="str">
        <v/>
      </c>
      <c r="BA427" t="str">
        <v/>
      </c>
    </row>
    <row r="428" spans="1:53" x14ac:dyDescent="0.2">
      <c r="A428" s="1">
        <v>2306.0016599999999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677</v>
      </c>
      <c r="R428">
        <v>3425</v>
      </c>
      <c r="S428">
        <v>0.98849010999999998</v>
      </c>
      <c r="T428">
        <v>0.97698061999999997</v>
      </c>
      <c r="U428">
        <v>0.88354301000000002</v>
      </c>
      <c r="V428">
        <v>1</v>
      </c>
      <c r="W428">
        <v>0.99996600000000002</v>
      </c>
      <c r="X428">
        <v>0</v>
      </c>
      <c r="Y428">
        <v>0</v>
      </c>
      <c r="Z428">
        <v>338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2306.0016599999999</v>
      </c>
      <c r="AH428" t="b">
        <v>1</v>
      </c>
      <c r="AI428" t="b">
        <v>1</v>
      </c>
      <c r="AJ428" t="b">
        <v>1</v>
      </c>
      <c r="AK428">
        <v>0</v>
      </c>
      <c r="AL428">
        <v>2306.0016599999999</v>
      </c>
      <c r="AM428" t="str">
        <v>main.tex</v>
      </c>
      <c r="AN428" t="str">
        <v>svjour3</v>
      </c>
      <c r="AO428" t="str">
        <v>[twocolumn,epjc3]</v>
      </c>
      <c r="AP428">
        <v>12</v>
      </c>
      <c r="AQ428">
        <v>12</v>
      </c>
      <c r="AR428">
        <v>12</v>
      </c>
      <c r="AS428" t="b">
        <v>0</v>
      </c>
      <c r="AT428" t="b">
        <v>0</v>
      </c>
      <c r="AU428">
        <v>0</v>
      </c>
      <c r="AV428">
        <v>2306.0016599999999</v>
      </c>
      <c r="AW428">
        <v>9</v>
      </c>
      <c r="AX428">
        <v>9</v>
      </c>
      <c r="AY428">
        <v>9</v>
      </c>
      <c r="AZ428">
        <v>0</v>
      </c>
      <c r="BA428">
        <v>0</v>
      </c>
    </row>
    <row r="429" spans="1:53" x14ac:dyDescent="0.2">
      <c r="A429" s="1">
        <v>2306.11627</v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F429">
        <v>0</v>
      </c>
      <c r="AG429">
        <v>2306.11627</v>
      </c>
      <c r="AH429" t="b">
        <v>1</v>
      </c>
      <c r="AI429" t="b">
        <v>0</v>
      </c>
      <c r="AJ429" t="b">
        <v>1</v>
      </c>
      <c r="AK429">
        <v>0</v>
      </c>
      <c r="AL429">
        <v>2306.11627</v>
      </c>
      <c r="AM429" t="str">
        <v>versio__n2.tex</v>
      </c>
      <c r="AN429" t="str">
        <v>svjour3</v>
      </c>
      <c r="AO429" t="str">
        <v>[smallextended]</v>
      </c>
      <c r="AP429">
        <v>0</v>
      </c>
      <c r="AQ429">
        <v>12</v>
      </c>
      <c r="AR429">
        <v>12</v>
      </c>
      <c r="AS429" t="b">
        <v>0</v>
      </c>
      <c r="AT429" t="b">
        <v>0</v>
      </c>
      <c r="AU429">
        <v>0</v>
      </c>
      <c r="AV429">
        <v>2306.11627</v>
      </c>
      <c r="AW429">
        <v>22</v>
      </c>
      <c r="AX429" t="str">
        <v/>
      </c>
      <c r="AY429">
        <v>23</v>
      </c>
      <c r="AZ429" t="str">
        <v/>
      </c>
      <c r="BA429" t="str">
        <v/>
      </c>
    </row>
    <row r="430" spans="1:53" x14ac:dyDescent="0.2">
      <c r="A430" s="1">
        <v>2306.01179</v>
      </c>
      <c r="B430">
        <v>3</v>
      </c>
      <c r="C430">
        <v>3</v>
      </c>
      <c r="D430">
        <v>0.99991070999999998</v>
      </c>
      <c r="E430">
        <v>0.99991070999999998</v>
      </c>
      <c r="F430">
        <v>0.99991070999999998</v>
      </c>
      <c r="G430">
        <v>3</v>
      </c>
      <c r="H430">
        <v>0.99991070999999998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</v>
      </c>
      <c r="R430">
        <v>3</v>
      </c>
      <c r="S430">
        <v>0.99991070999999998</v>
      </c>
      <c r="T430">
        <v>0.99991070999999998</v>
      </c>
      <c r="U430">
        <v>0.99991070999999998</v>
      </c>
      <c r="V430">
        <v>3</v>
      </c>
      <c r="W430">
        <v>0.99991070999999998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2306.01179</v>
      </c>
      <c r="AH430" t="b">
        <v>1</v>
      </c>
      <c r="AI430" t="b">
        <v>1</v>
      </c>
      <c r="AJ430" t="b">
        <v>1</v>
      </c>
      <c r="AK430">
        <v>0</v>
      </c>
      <c r="AL430">
        <v>2306.01179</v>
      </c>
      <c r="AM430" t="str">
        <v>main.tex</v>
      </c>
      <c r="AN430" t="str">
        <v>svproc</v>
      </c>
      <c r="AO430">
        <v>0</v>
      </c>
      <c r="AP430">
        <v>0</v>
      </c>
      <c r="AQ430">
        <v>0</v>
      </c>
      <c r="AR430">
        <v>0</v>
      </c>
      <c r="AS430" t="b">
        <v>0</v>
      </c>
      <c r="AT430" t="b">
        <v>0</v>
      </c>
      <c r="AU430">
        <v>0</v>
      </c>
      <c r="AV430">
        <v>2306.01179</v>
      </c>
      <c r="AW430">
        <v>15</v>
      </c>
      <c r="AX430">
        <v>15</v>
      </c>
      <c r="AY430">
        <v>15</v>
      </c>
      <c r="AZ430">
        <v>0</v>
      </c>
      <c r="BA430">
        <v>0</v>
      </c>
    </row>
    <row r="431" spans="1:53" x14ac:dyDescent="0.2">
      <c r="A431" s="1">
        <v>2306.0076199999999</v>
      </c>
      <c r="B431">
        <v>3284</v>
      </c>
      <c r="C431">
        <v>48557</v>
      </c>
      <c r="D431">
        <v>0.97097993000000005</v>
      </c>
      <c r="E431">
        <v>0.94485213999999995</v>
      </c>
      <c r="F431">
        <v>0.18458748</v>
      </c>
      <c r="G431">
        <v>1571</v>
      </c>
      <c r="H431">
        <v>0.97361836000000002</v>
      </c>
      <c r="I431">
        <v>6</v>
      </c>
      <c r="J431">
        <v>4</v>
      </c>
      <c r="K431">
        <v>851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3264</v>
      </c>
      <c r="R431">
        <v>48666</v>
      </c>
      <c r="S431">
        <v>0.97133309000000001</v>
      </c>
      <c r="T431">
        <v>0.94518983999999995</v>
      </c>
      <c r="U431">
        <v>0.18278449999999999</v>
      </c>
      <c r="V431">
        <v>1551</v>
      </c>
      <c r="W431">
        <v>0.97395509999999996</v>
      </c>
      <c r="X431">
        <v>6</v>
      </c>
      <c r="Y431">
        <v>4</v>
      </c>
      <c r="Z431">
        <v>851</v>
      </c>
      <c r="AA431">
        <v>0</v>
      </c>
      <c r="AB431">
        <v>0</v>
      </c>
      <c r="AC431">
        <v>0</v>
      </c>
      <c r="AD431">
        <v>0</v>
      </c>
      <c r="AE431">
        <v>10</v>
      </c>
      <c r="AF431">
        <v>0</v>
      </c>
      <c r="AG431">
        <v>2306.0076199999999</v>
      </c>
      <c r="AH431" t="b">
        <v>1</v>
      </c>
      <c r="AI431" t="b">
        <v>1</v>
      </c>
      <c r="AJ431" t="b">
        <v>1</v>
      </c>
      <c r="AK431">
        <v>0</v>
      </c>
      <c r="AL431">
        <v>2306.0076199999999</v>
      </c>
      <c r="AM431" t="str">
        <v>main.tex</v>
      </c>
      <c r="AN431" t="str">
        <v>uai2023</v>
      </c>
      <c r="AO431" t="str">
        <v>[accepted]</v>
      </c>
      <c r="AP431">
        <v>0</v>
      </c>
      <c r="AQ431">
        <v>0</v>
      </c>
      <c r="AR431">
        <v>0</v>
      </c>
      <c r="AS431" t="b">
        <v>0</v>
      </c>
      <c r="AT431" t="b">
        <v>0</v>
      </c>
      <c r="AU431">
        <v>0</v>
      </c>
      <c r="AV431">
        <v>2306.0076199999999</v>
      </c>
      <c r="AW431">
        <v>20</v>
      </c>
      <c r="AX431">
        <v>20</v>
      </c>
      <c r="AY431">
        <v>20</v>
      </c>
      <c r="AZ431">
        <v>0</v>
      </c>
      <c r="BA431">
        <v>0</v>
      </c>
    </row>
    <row r="432" spans="1:53" x14ac:dyDescent="0.2">
      <c r="A432" s="1">
        <v>2306.0012000000002</v>
      </c>
      <c r="B432" t="str">
        <v/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  <c r="AE432" t="str">
        <v/>
      </c>
      <c r="AF432">
        <v>0</v>
      </c>
      <c r="AG432">
        <v>2306.0012000000002</v>
      </c>
      <c r="AH432" t="b">
        <v>1</v>
      </c>
      <c r="AI432" t="b">
        <v>0</v>
      </c>
      <c r="AJ432" t="b">
        <v>1</v>
      </c>
      <c r="AK432">
        <v>0</v>
      </c>
      <c r="AL432">
        <v>2306.0012000000002</v>
      </c>
      <c r="AM432" t="str">
        <v>0_vmap.tex</v>
      </c>
      <c r="AN432" t="str">
        <v>vgtc</v>
      </c>
      <c r="AO432" t="str">
        <v>[preprint,journal]</v>
      </c>
      <c r="AP432">
        <v>0</v>
      </c>
      <c r="AQ432">
        <v>0</v>
      </c>
      <c r="AR432">
        <v>12</v>
      </c>
      <c r="AS432" t="b">
        <v>0</v>
      </c>
      <c r="AT432" t="b">
        <v>0</v>
      </c>
      <c r="AU432">
        <v>0</v>
      </c>
      <c r="AV432">
        <v>2306.0012000000002</v>
      </c>
      <c r="AW432">
        <v>11</v>
      </c>
      <c r="AX432" t="str">
        <v/>
      </c>
      <c r="AY432">
        <v>12</v>
      </c>
      <c r="AZ432" t="str">
        <v/>
      </c>
      <c r="BA432" t="str">
        <v/>
      </c>
    </row>
    <row r="433" spans="1:53" x14ac:dyDescent="0.2">
      <c r="A433" s="1">
        <v>2306.0016700000001</v>
      </c>
      <c r="B433" t="str">
        <v/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  <c r="AE433" t="str">
        <v/>
      </c>
      <c r="AF433">
        <v>0</v>
      </c>
      <c r="AG433">
        <v>2306.0016700000001</v>
      </c>
      <c r="AH433" t="b">
        <v>1</v>
      </c>
      <c r="AI433" t="b">
        <v>0</v>
      </c>
      <c r="AJ433" t="b">
        <v>1</v>
      </c>
      <c r="AK433">
        <v>0</v>
      </c>
      <c r="AL433">
        <v>2306.0016700000001</v>
      </c>
      <c r="AM433" t="str">
        <v>main.tex</v>
      </c>
      <c r="AN433" t="str">
        <v>wiley-article</v>
      </c>
      <c r="AO433" t="str">
        <v>[num-refs]</v>
      </c>
      <c r="AP433">
        <v>0</v>
      </c>
      <c r="AQ433">
        <v>0</v>
      </c>
      <c r="AR433">
        <v>0</v>
      </c>
      <c r="AS433" t="b">
        <v>0</v>
      </c>
      <c r="AT433" t="b">
        <v>0</v>
      </c>
      <c r="AU433">
        <v>0</v>
      </c>
      <c r="AV433">
        <v>2306.0016700000001</v>
      </c>
      <c r="AW433">
        <v>19</v>
      </c>
      <c r="AX433" t="str">
        <v/>
      </c>
      <c r="AY433">
        <v>19</v>
      </c>
      <c r="AZ433" t="str">
        <v/>
      </c>
      <c r="BA433" t="str">
        <v/>
      </c>
    </row>
    <row r="434" spans="1:53" x14ac:dyDescent="0.2">
      <c r="A434" s="1">
        <v>2306.0214500000002</v>
      </c>
      <c r="B434">
        <v>1837</v>
      </c>
      <c r="C434">
        <v>28298</v>
      </c>
      <c r="D434">
        <v>0.97128055000000002</v>
      </c>
      <c r="E434">
        <v>0.94828266000000005</v>
      </c>
      <c r="F434">
        <v>0.20332206999999999</v>
      </c>
      <c r="G434">
        <v>792</v>
      </c>
      <c r="H434">
        <v>0.97770270000000004</v>
      </c>
      <c r="I434">
        <v>0</v>
      </c>
      <c r="J434">
        <v>1</v>
      </c>
      <c r="K434">
        <v>522</v>
      </c>
      <c r="L434">
        <v>0</v>
      </c>
      <c r="M434">
        <v>0</v>
      </c>
      <c r="N434">
        <v>0</v>
      </c>
      <c r="O434">
        <v>1</v>
      </c>
      <c r="P434">
        <v>8</v>
      </c>
      <c r="Q434">
        <v>1837</v>
      </c>
      <c r="R434">
        <v>28298</v>
      </c>
      <c r="S434">
        <v>0.97128055000000002</v>
      </c>
      <c r="T434">
        <v>0.94828266000000005</v>
      </c>
      <c r="U434">
        <v>0.20332206999999999</v>
      </c>
      <c r="V434">
        <v>792</v>
      </c>
      <c r="W434">
        <v>0.97770270000000004</v>
      </c>
      <c r="X434">
        <v>0</v>
      </c>
      <c r="Y434">
        <v>1</v>
      </c>
      <c r="Z434">
        <v>522</v>
      </c>
      <c r="AA434">
        <v>0</v>
      </c>
      <c r="AB434">
        <v>0</v>
      </c>
      <c r="AC434">
        <v>0</v>
      </c>
      <c r="AD434">
        <v>1</v>
      </c>
      <c r="AE434">
        <v>8</v>
      </c>
      <c r="AF434">
        <v>0</v>
      </c>
      <c r="AG434">
        <v>2306.0214500000002</v>
      </c>
      <c r="AH434" t="b">
        <v>1</v>
      </c>
      <c r="AI434" t="b">
        <v>1</v>
      </c>
      <c r="AJ434" t="b">
        <v>1</v>
      </c>
      <c r="AK434">
        <v>0</v>
      </c>
      <c r="AL434">
        <v>2306.0214500000002</v>
      </c>
      <c r="AM434" t="str">
        <v>KOSP.tex</v>
      </c>
      <c r="AN434" t="str">
        <v>wlscirep</v>
      </c>
      <c r="AO434" t="str">
        <v>[fleqn,12pt]</v>
      </c>
      <c r="AP434">
        <v>12</v>
      </c>
      <c r="AQ434">
        <v>12</v>
      </c>
      <c r="AR434">
        <v>12</v>
      </c>
      <c r="AS434" t="b">
        <v>0</v>
      </c>
      <c r="AT434" t="b">
        <v>0</v>
      </c>
      <c r="AU434">
        <v>0</v>
      </c>
      <c r="AV434">
        <v>2306.0214500000002</v>
      </c>
      <c r="AW434">
        <v>16</v>
      </c>
      <c r="AX434">
        <v>16</v>
      </c>
      <c r="AY434">
        <v>16</v>
      </c>
      <c r="AZ434">
        <v>0</v>
      </c>
      <c r="BA434">
        <v>0</v>
      </c>
    </row>
  </sheetData>
  <mergeCells count="2">
    <mergeCell ref="B1:P1"/>
    <mergeCell ref="Q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490E-197F-704A-9443-0485BA5B12EE}">
  <dimension ref="A1:BA434"/>
  <sheetViews>
    <sheetView topLeftCell="AL323" workbookViewId="0">
      <selection activeCell="AV342" sqref="AV342"/>
    </sheetView>
  </sheetViews>
  <sheetFormatPr baseColWidth="10" defaultRowHeight="16" x14ac:dyDescent="0.2"/>
  <cols>
    <col min="17" max="17" width="10.83203125" style="3"/>
  </cols>
  <sheetData>
    <row r="1" spans="1:53" x14ac:dyDescent="0.2">
      <c r="B1" s="26" t="s">
        <v>55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 t="s">
        <v>56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G1" t="s">
        <v>57</v>
      </c>
      <c r="AL1" t="s">
        <v>58</v>
      </c>
      <c r="AV1" t="s">
        <v>593</v>
      </c>
    </row>
    <row r="2" spans="1:53" s="4" customFormat="1" ht="50" customHeight="1" x14ac:dyDescent="0.2">
      <c r="A2" s="4" t="s">
        <v>0</v>
      </c>
      <c r="B2" s="5" t="str">
        <f>SUBSTITUTE(_xlfn.TEXTAFTER(RAW_analysis_result!B1,"_"),"_"," ")</f>
        <v>levenshtein</v>
      </c>
      <c r="C2" s="5" t="str">
        <f>SUBSTITUTE(_xlfn.TEXTAFTER(RAW_analysis_result!C1,"_"),"_"," ")</f>
        <v>hamming</v>
      </c>
      <c r="D2" s="5" t="str">
        <f>SUBSTITUTE(_xlfn.TEXTAFTER(RAW_analysis_result!D1,"_"),"_"," ")</f>
        <v>levenshtein ratio</v>
      </c>
      <c r="E2" s="5" t="str">
        <f>SUBSTITUTE(_xlfn.TEXTAFTER(RAW_analysis_result!E1,"_"),"_"," ")</f>
        <v>levenshtein normalised</v>
      </c>
      <c r="F2" s="5" t="str">
        <f>SUBSTITUTE(_xlfn.TEXTAFTER(RAW_analysis_result!F1,"_"),"_"," ")</f>
        <v>hamming normalised</v>
      </c>
      <c r="G2" s="5" t="str">
        <f>SUBSTITUTE(_xlfn.TEXTAFTER(RAW_analysis_result!G1,"_"),"_"," ")</f>
        <v>levenshtein cleaned</v>
      </c>
      <c r="H2" s="5" t="str">
        <f>SUBSTITUTE(_xlfn.TEXTAFTER(RAW_analysis_result!H1,"_"),"_"," ")</f>
        <v>levenshtein cleaned normalised</v>
      </c>
      <c r="I2" s="5" t="str">
        <f>SUBSTITUTE(_xlfn.TEXTAFTER(RAW_analysis_result!I1,"_"),"_"," ")</f>
        <v>op uppercase</v>
      </c>
      <c r="J2" s="5" t="str">
        <f>SUBSTITUTE(_xlfn.TEXTAFTER(RAW_analysis_result!J1,"_"),"_"," ")</f>
        <v>op lowercase</v>
      </c>
      <c r="K2" s="5" t="str">
        <f>SUBSTITUTE(_xlfn.TEXTAFTER(RAW_analysis_result!K1,"_"),"_"," ")</f>
        <v>op movement</v>
      </c>
      <c r="L2" s="5" t="str">
        <f>SUBSTITUTE(_xlfn.TEXTAFTER(RAW_analysis_result!L1,"_"),"_"," ")</f>
        <v>op whitespace</v>
      </c>
      <c r="M2" s="5" t="str">
        <f>SUBSTITUTE(_xlfn.TEXTAFTER(RAW_analysis_result!M1,"_"),"_"," ")</f>
        <v>num images</v>
      </c>
      <c r="N2" s="5" t="str">
        <f>SUBSTITUTE(_xlfn.TEXTAFTER(RAW_analysis_result!N1,"_"),"_"," ")</f>
        <v>img placements</v>
      </c>
      <c r="O2" s="5" t="str">
        <f>SUBSTITUTE(_xlfn.TEXTAFTER(RAW_analysis_result!O1,"_"),"_"," ")</f>
        <v>img info</v>
      </c>
      <c r="P2" s="5" t="str">
        <f>SUBSTITUTE(_xlfn.TEXTAFTER(RAW_analysis_result!P1,"_"),"_"," ")</f>
        <v>insert minus delete</v>
      </c>
      <c r="Q2" s="5" t="str">
        <f>SUBSTITUTE(_xlfn.TEXTAFTER(RAW_analysis_result!Q1,"_"),"_"," ")</f>
        <v>levenshtein</v>
      </c>
      <c r="R2" s="5" t="str">
        <f>SUBSTITUTE(_xlfn.TEXTAFTER(RAW_analysis_result!R1,"_"),"_"," ")</f>
        <v>hamming</v>
      </c>
      <c r="S2" s="5" t="str">
        <f>SUBSTITUTE(_xlfn.TEXTAFTER(RAW_analysis_result!S1,"_"),"_"," ")</f>
        <v>levenshtein ratio</v>
      </c>
      <c r="T2" s="5" t="str">
        <f>SUBSTITUTE(_xlfn.TEXTAFTER(RAW_analysis_result!T1,"_"),"_"," ")</f>
        <v>levenshtein normalised</v>
      </c>
      <c r="U2" s="5" t="str">
        <f>SUBSTITUTE(_xlfn.TEXTAFTER(RAW_analysis_result!U1,"_"),"_"," ")</f>
        <v>hamming normalised</v>
      </c>
      <c r="V2" s="5" t="str">
        <f>SUBSTITUTE(_xlfn.TEXTAFTER(RAW_analysis_result!V1,"_"),"_"," ")</f>
        <v>levenshtein cleaned</v>
      </c>
      <c r="W2" s="5" t="str">
        <f>SUBSTITUTE(_xlfn.TEXTAFTER(RAW_analysis_result!W1,"_"),"_"," ")</f>
        <v>levenshtein cleaned normalised</v>
      </c>
      <c r="X2" s="5" t="str">
        <f>SUBSTITUTE(_xlfn.TEXTAFTER(RAW_analysis_result!X1,"_"),"_"," ")</f>
        <v>op uppercase</v>
      </c>
      <c r="Y2" s="5" t="str">
        <f>SUBSTITUTE(_xlfn.TEXTAFTER(RAW_analysis_result!Y1,"_"),"_"," ")</f>
        <v>op lowercase</v>
      </c>
      <c r="Z2" s="5" t="str">
        <f>SUBSTITUTE(_xlfn.TEXTAFTER(RAW_analysis_result!Z1,"_"),"_"," ")</f>
        <v>op movement</v>
      </c>
      <c r="AA2" s="5" t="str">
        <f>SUBSTITUTE(_xlfn.TEXTAFTER(RAW_analysis_result!AA1,"_"),"_"," ")</f>
        <v>op whitespace</v>
      </c>
      <c r="AB2" s="5" t="str">
        <f>SUBSTITUTE(_xlfn.TEXTAFTER(RAW_analysis_result!AB1,"_"),"_"," ")</f>
        <v>num images</v>
      </c>
      <c r="AC2" s="5" t="str">
        <f>SUBSTITUTE(_xlfn.TEXTAFTER(RAW_analysis_result!AC1,"_"),"_"," ")</f>
        <v>img placements</v>
      </c>
      <c r="AD2" s="5" t="str">
        <f>SUBSTITUTE(_xlfn.TEXTAFTER(RAW_analysis_result!AD1,"_"),"_"," ")</f>
        <v>img info</v>
      </c>
      <c r="AE2" s="5" t="str">
        <f>SUBSTITUTE(_xlfn.TEXTAFTER(RAW_analysis_result!AE1,"_"),"_"," ")</f>
        <v>insert minus delete</v>
      </c>
      <c r="AG2" s="4" t="str" cm="1">
        <f t="array" ref="AG2:AJ2">RAW_num_compiled_pdfs!A1:D1</f>
        <v>arxiv_id</v>
      </c>
      <c r="AH2" s="4" t="str">
        <v>pdf</v>
      </c>
      <c r="AI2" s="4" t="str">
        <v>xe</v>
      </c>
      <c r="AJ2" s="4" t="str">
        <v>lua</v>
      </c>
      <c r="AL2" s="4" t="str" cm="1">
        <f t="array" ref="AL2:AT2">RAW_pipeline_run!A1:I1</f>
        <v>arxiv_id</v>
      </c>
      <c r="AM2" s="4" t="str">
        <v>entrypoint</v>
      </c>
      <c r="AN2" s="4" t="str">
        <v>documentclass</v>
      </c>
      <c r="AO2" s="4" t="str">
        <v>docclass_params</v>
      </c>
      <c r="AP2" s="4" t="str">
        <v>pdflatex</v>
      </c>
      <c r="AQ2" s="4" t="str">
        <v>lualatex</v>
      </c>
      <c r="AR2" s="4" t="str">
        <v>xelatex</v>
      </c>
      <c r="AS2" s="4" t="str">
        <v>xe&lt;&gt;pdf</v>
      </c>
      <c r="AT2" s="4" t="str">
        <v>xe&lt;&gt;lua</v>
      </c>
      <c r="AV2" s="4" t="str" cm="1">
        <f t="array" ref="AV2:BA2">RAW_num_pages!A1:F1</f>
        <v>arxiv_id</v>
      </c>
      <c r="AW2" s="4" t="str">
        <v>pdflatex_pages</v>
      </c>
      <c r="AX2" s="4" t="str">
        <v>xelatex_pages</v>
      </c>
      <c r="AY2" s="4" t="str">
        <v>lualatex_pages</v>
      </c>
      <c r="AZ2" s="4" t="str">
        <v>diff_xepdf</v>
      </c>
      <c r="BA2" s="4" t="str">
        <v>diff_xelua</v>
      </c>
    </row>
    <row r="3" spans="1:53" x14ac:dyDescent="0.2">
      <c r="A3" cm="1">
        <f t="array" ref="A3:AE434">_xlfn._xlws.SORT(IF(RAW_analysis_result!A2:AE433="","",RAW_analysis_result!A2:AE433))</f>
        <v>2306.0000100000002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586</v>
      </c>
      <c r="R3">
        <v>16057</v>
      </c>
      <c r="S3">
        <v>0.98011782000000003</v>
      </c>
      <c r="T3">
        <v>0.97461774999999995</v>
      </c>
      <c r="U3">
        <v>0.30450037000000002</v>
      </c>
      <c r="V3">
        <v>2</v>
      </c>
      <c r="W3">
        <v>0.99991337000000002</v>
      </c>
      <c r="X3">
        <v>24</v>
      </c>
      <c r="Y3">
        <v>0</v>
      </c>
      <c r="Z3">
        <v>126</v>
      </c>
      <c r="AA3">
        <v>0</v>
      </c>
      <c r="AB3">
        <v>0</v>
      </c>
      <c r="AC3">
        <v>0</v>
      </c>
      <c r="AD3">
        <v>0</v>
      </c>
      <c r="AE3">
        <v>-2</v>
      </c>
      <c r="AG3" cm="1">
        <f t="array" ref="AG3:AJ434">_xlfn._xlws.SORT(RAW_num_compiled_pdfs!A2:D433,1,1)</f>
        <v>2306.0000100000002</v>
      </c>
      <c r="AH3" t="b">
        <v>1</v>
      </c>
      <c r="AI3" t="b">
        <v>1</v>
      </c>
      <c r="AJ3" t="b">
        <v>1</v>
      </c>
      <c r="AL3" cm="1">
        <f t="array" ref="AL3:AT434">_xlfn._xlws.SORT(RAW_pipeline_run!A2:I433,1,1)</f>
        <v>2306.0000100000002</v>
      </c>
      <c r="AM3" t="str">
        <v>conference_101719.tex</v>
      </c>
      <c r="AN3" t="str">
        <v>IEEEtran</v>
      </c>
      <c r="AO3" t="str">
        <v>[conference]</v>
      </c>
      <c r="AP3">
        <v>0</v>
      </c>
      <c r="AQ3">
        <v>0</v>
      </c>
      <c r="AR3">
        <v>0</v>
      </c>
      <c r="AS3" t="b">
        <v>0</v>
      </c>
      <c r="AT3" t="b">
        <v>0</v>
      </c>
      <c r="AV3" cm="1">
        <f t="array" ref="AV3:BA434">_xlfn._xlws.SORT(IF(RAW_num_pages!A2:F433="","",RAW_num_pages!A2:F433),1,1)</f>
        <v>2306.0000100000002</v>
      </c>
      <c r="AW3">
        <v>5</v>
      </c>
      <c r="AX3">
        <v>5</v>
      </c>
      <c r="AY3">
        <v>5</v>
      </c>
      <c r="AZ3">
        <v>0</v>
      </c>
      <c r="BA3">
        <v>0</v>
      </c>
    </row>
    <row r="4" spans="1:53" x14ac:dyDescent="0.2">
      <c r="A4">
        <v>2306.0000199999999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2306.0000199999999</v>
      </c>
      <c r="AH4" t="b">
        <v>1</v>
      </c>
      <c r="AI4" t="b">
        <v>1</v>
      </c>
      <c r="AJ4" t="b">
        <v>1</v>
      </c>
      <c r="AL4">
        <v>2306.0000199999999</v>
      </c>
      <c r="AM4" t="str">
        <v>worton.tex</v>
      </c>
      <c r="AN4" t="str">
        <v>elsarticle</v>
      </c>
      <c r="AO4" t="str">
        <v>[preprint,12pt,3p]</v>
      </c>
      <c r="AP4">
        <v>0</v>
      </c>
      <c r="AQ4">
        <v>0</v>
      </c>
      <c r="AR4">
        <v>0</v>
      </c>
      <c r="AS4" t="b">
        <v>0</v>
      </c>
      <c r="AT4" t="b">
        <v>0</v>
      </c>
      <c r="AV4">
        <v>2306.0000199999999</v>
      </c>
      <c r="AW4">
        <v>20</v>
      </c>
      <c r="AX4">
        <v>20</v>
      </c>
      <c r="AY4">
        <v>20</v>
      </c>
      <c r="AZ4">
        <v>0</v>
      </c>
      <c r="BA4">
        <v>0</v>
      </c>
    </row>
    <row r="5" spans="1:53" x14ac:dyDescent="0.2">
      <c r="A5">
        <v>2306.0000300000002</v>
      </c>
      <c r="B5">
        <v>31</v>
      </c>
      <c r="C5">
        <v>31</v>
      </c>
      <c r="D5">
        <v>0.99938369000000005</v>
      </c>
      <c r="E5">
        <v>0.99938369000000005</v>
      </c>
      <c r="F5">
        <v>0.99938369000000005</v>
      </c>
      <c r="G5">
        <v>31</v>
      </c>
      <c r="H5">
        <v>0.99938369000000005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16</v>
      </c>
      <c r="R5">
        <v>16</v>
      </c>
      <c r="S5">
        <v>0.99968190000000001</v>
      </c>
      <c r="T5">
        <v>0.99968190000000001</v>
      </c>
      <c r="U5">
        <v>0.99968190000000001</v>
      </c>
      <c r="V5">
        <v>16</v>
      </c>
      <c r="W5">
        <v>0.99968190000000001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2306.0000300000002</v>
      </c>
      <c r="AH5" t="b">
        <v>1</v>
      </c>
      <c r="AI5" t="b">
        <v>1</v>
      </c>
      <c r="AJ5" t="b">
        <v>1</v>
      </c>
      <c r="AL5">
        <v>2306.0000300000002</v>
      </c>
      <c r="AM5" t="str">
        <v>main.tex</v>
      </c>
      <c r="AN5" t="str">
        <v>jmlr</v>
      </c>
      <c r="AO5" t="str">
        <v>[pmlr]</v>
      </c>
      <c r="AP5">
        <v>12</v>
      </c>
      <c r="AQ5">
        <v>12</v>
      </c>
      <c r="AR5">
        <v>12</v>
      </c>
      <c r="AS5" t="b">
        <v>0</v>
      </c>
      <c r="AT5" t="b">
        <v>0</v>
      </c>
      <c r="AV5">
        <v>2306.0000300000002</v>
      </c>
      <c r="AW5">
        <v>24</v>
      </c>
      <c r="AX5">
        <v>24</v>
      </c>
      <c r="AY5">
        <v>24</v>
      </c>
      <c r="AZ5">
        <v>0</v>
      </c>
      <c r="BA5">
        <v>0</v>
      </c>
    </row>
    <row r="6" spans="1:53" x14ac:dyDescent="0.2">
      <c r="A6">
        <v>2306.0000399999999</v>
      </c>
      <c r="B6">
        <v>2</v>
      </c>
      <c r="C6">
        <v>2</v>
      </c>
      <c r="D6">
        <v>0.99997316000000003</v>
      </c>
      <c r="E6">
        <v>0.99997316000000003</v>
      </c>
      <c r="F6">
        <v>0.99997316000000003</v>
      </c>
      <c r="G6">
        <v>2</v>
      </c>
      <c r="H6">
        <v>0.99997316000000003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8</v>
      </c>
      <c r="R6">
        <v>62440</v>
      </c>
      <c r="S6">
        <v>0.99993290000000001</v>
      </c>
      <c r="T6">
        <v>0.99989265000000005</v>
      </c>
      <c r="U6">
        <v>0.16212662</v>
      </c>
      <c r="V6">
        <v>4</v>
      </c>
      <c r="W6">
        <v>0.99994632000000006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2</v>
      </c>
      <c r="AG6">
        <v>2306.0000399999999</v>
      </c>
      <c r="AH6" t="b">
        <v>1</v>
      </c>
      <c r="AI6" t="b">
        <v>1</v>
      </c>
      <c r="AJ6" t="b">
        <v>1</v>
      </c>
      <c r="AL6">
        <v>2306.0000399999999</v>
      </c>
      <c r="AM6" t="str">
        <v>main_cav23_version.tex</v>
      </c>
      <c r="AN6" t="str">
        <v>llncs</v>
      </c>
      <c r="AO6">
        <v>0</v>
      </c>
      <c r="AP6">
        <v>0</v>
      </c>
      <c r="AQ6">
        <v>0</v>
      </c>
      <c r="AR6">
        <v>0</v>
      </c>
      <c r="AS6" t="b">
        <v>0</v>
      </c>
      <c r="AT6" t="b">
        <v>0</v>
      </c>
      <c r="AV6">
        <v>2306.0000399999999</v>
      </c>
      <c r="AW6">
        <v>36</v>
      </c>
      <c r="AX6">
        <v>36</v>
      </c>
      <c r="AY6">
        <v>36</v>
      </c>
      <c r="AZ6">
        <v>0</v>
      </c>
      <c r="BA6">
        <v>0</v>
      </c>
    </row>
    <row r="7" spans="1:53" x14ac:dyDescent="0.2">
      <c r="A7">
        <v>2306.0000500000001</v>
      </c>
      <c r="B7">
        <v>86</v>
      </c>
      <c r="C7">
        <v>15560</v>
      </c>
      <c r="D7">
        <v>0.99789463</v>
      </c>
      <c r="E7">
        <v>0.99578946999999995</v>
      </c>
      <c r="F7">
        <v>0.23818849</v>
      </c>
      <c r="G7">
        <v>2</v>
      </c>
      <c r="H7">
        <v>0.99990208000000003</v>
      </c>
      <c r="I7">
        <v>0</v>
      </c>
      <c r="J7">
        <v>0</v>
      </c>
      <c r="K7">
        <v>42</v>
      </c>
      <c r="L7">
        <v>0</v>
      </c>
      <c r="M7">
        <v>0</v>
      </c>
      <c r="N7">
        <v>0</v>
      </c>
      <c r="O7">
        <v>0</v>
      </c>
      <c r="P7">
        <v>2</v>
      </c>
      <c r="Q7" s="3">
        <v>87</v>
      </c>
      <c r="R7">
        <v>15521</v>
      </c>
      <c r="S7">
        <v>0.99787020000000004</v>
      </c>
      <c r="T7">
        <v>0.99574072000000002</v>
      </c>
      <c r="U7">
        <v>0.24013512000000001</v>
      </c>
      <c r="V7">
        <v>3</v>
      </c>
      <c r="W7">
        <v>0.99985312999999998</v>
      </c>
      <c r="X7">
        <v>0</v>
      </c>
      <c r="Y7">
        <v>0</v>
      </c>
      <c r="Z7">
        <v>42</v>
      </c>
      <c r="AA7">
        <v>0</v>
      </c>
      <c r="AB7">
        <v>0</v>
      </c>
      <c r="AC7">
        <v>0</v>
      </c>
      <c r="AD7">
        <v>0</v>
      </c>
      <c r="AE7">
        <v>3</v>
      </c>
      <c r="AG7">
        <v>2306.0000500000001</v>
      </c>
      <c r="AH7" t="b">
        <v>1</v>
      </c>
      <c r="AI7" t="b">
        <v>1</v>
      </c>
      <c r="AJ7" t="b">
        <v>1</v>
      </c>
      <c r="AL7">
        <v>2306.0000500000001</v>
      </c>
      <c r="AM7" t="str">
        <v>acl2023.tex</v>
      </c>
      <c r="AN7" t="str">
        <v>article</v>
      </c>
      <c r="AO7" t="str">
        <v>[11pt]</v>
      </c>
      <c r="AP7">
        <v>0</v>
      </c>
      <c r="AQ7">
        <v>0</v>
      </c>
      <c r="AR7">
        <v>0</v>
      </c>
      <c r="AS7" t="b">
        <v>0</v>
      </c>
      <c r="AT7" t="b">
        <v>0</v>
      </c>
      <c r="AV7">
        <v>2306.0000500000001</v>
      </c>
      <c r="AW7">
        <v>6</v>
      </c>
      <c r="AX7">
        <v>7</v>
      </c>
      <c r="AY7">
        <v>6</v>
      </c>
      <c r="AZ7">
        <v>1</v>
      </c>
      <c r="BA7">
        <v>1</v>
      </c>
    </row>
    <row r="8" spans="1:53" x14ac:dyDescent="0.2">
      <c r="A8">
        <v>2306.0000599999998</v>
      </c>
      <c r="B8">
        <v>5220</v>
      </c>
      <c r="C8">
        <v>48922</v>
      </c>
      <c r="D8">
        <v>0.95032417000000002</v>
      </c>
      <c r="E8">
        <v>0.90467668999999995</v>
      </c>
      <c r="F8">
        <v>0.10662698</v>
      </c>
      <c r="G8">
        <v>1315</v>
      </c>
      <c r="H8">
        <v>0.97598655999999995</v>
      </c>
      <c r="I8">
        <v>5</v>
      </c>
      <c r="J8">
        <v>4</v>
      </c>
      <c r="K8">
        <v>1947</v>
      </c>
      <c r="L8">
        <v>0</v>
      </c>
      <c r="M8">
        <v>0</v>
      </c>
      <c r="N8">
        <v>1</v>
      </c>
      <c r="O8">
        <v>1</v>
      </c>
      <c r="P8">
        <v>12</v>
      </c>
      <c r="Q8" s="3">
        <v>5216</v>
      </c>
      <c r="R8">
        <v>48922</v>
      </c>
      <c r="S8">
        <v>0.95039722000000004</v>
      </c>
      <c r="T8">
        <v>0.90474973000000003</v>
      </c>
      <c r="U8">
        <v>0.10662698</v>
      </c>
      <c r="V8">
        <v>1311</v>
      </c>
      <c r="W8">
        <v>0.97605960000000003</v>
      </c>
      <c r="X8">
        <v>5</v>
      </c>
      <c r="Y8">
        <v>4</v>
      </c>
      <c r="Z8">
        <v>1947</v>
      </c>
      <c r="AA8">
        <v>0</v>
      </c>
      <c r="AB8">
        <v>0</v>
      </c>
      <c r="AC8">
        <v>1</v>
      </c>
      <c r="AD8">
        <v>1</v>
      </c>
      <c r="AE8">
        <v>12</v>
      </c>
      <c r="AG8">
        <v>2306.0000599999998</v>
      </c>
      <c r="AH8" t="b">
        <v>1</v>
      </c>
      <c r="AI8" t="b">
        <v>1</v>
      </c>
      <c r="AJ8" t="b">
        <v>1</v>
      </c>
      <c r="AL8">
        <v>2306.0000599999998</v>
      </c>
      <c r="AM8" t="str">
        <v>neurips_arxiv.tex</v>
      </c>
      <c r="AN8" t="str">
        <v>article</v>
      </c>
      <c r="AO8">
        <v>0</v>
      </c>
      <c r="AP8">
        <v>0</v>
      </c>
      <c r="AQ8">
        <v>0</v>
      </c>
      <c r="AR8">
        <v>0</v>
      </c>
      <c r="AS8" t="b">
        <v>0</v>
      </c>
      <c r="AT8" t="b">
        <v>0</v>
      </c>
      <c r="AV8">
        <v>2306.0000599999998</v>
      </c>
      <c r="AW8">
        <v>19</v>
      </c>
      <c r="AX8">
        <v>20</v>
      </c>
      <c r="AY8">
        <v>19</v>
      </c>
      <c r="AZ8">
        <v>1</v>
      </c>
      <c r="BA8">
        <v>1</v>
      </c>
    </row>
    <row r="9" spans="1:53" x14ac:dyDescent="0.2">
      <c r="A9">
        <v>2306.0000700000001</v>
      </c>
      <c r="B9">
        <v>16</v>
      </c>
      <c r="C9">
        <v>152</v>
      </c>
      <c r="D9">
        <v>0.99976491000000001</v>
      </c>
      <c r="E9">
        <v>0.99952980999999996</v>
      </c>
      <c r="F9">
        <v>0.99553322</v>
      </c>
      <c r="G9">
        <v>0</v>
      </c>
      <c r="H9">
        <v>1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0</v>
      </c>
      <c r="Q9" s="3">
        <v>19</v>
      </c>
      <c r="R9">
        <v>7302</v>
      </c>
      <c r="S9">
        <v>0.99969143999999999</v>
      </c>
      <c r="T9">
        <v>0.99944164999999996</v>
      </c>
      <c r="U9">
        <v>0.78541832</v>
      </c>
      <c r="V9">
        <v>3</v>
      </c>
      <c r="W9">
        <v>0.99991184</v>
      </c>
      <c r="X9">
        <v>0</v>
      </c>
      <c r="Y9">
        <v>0</v>
      </c>
      <c r="Z9">
        <v>8</v>
      </c>
      <c r="AA9">
        <v>0</v>
      </c>
      <c r="AB9">
        <v>0</v>
      </c>
      <c r="AC9">
        <v>0</v>
      </c>
      <c r="AD9">
        <v>0</v>
      </c>
      <c r="AE9">
        <v>-1</v>
      </c>
      <c r="AG9">
        <v>2306.0000700000001</v>
      </c>
      <c r="AH9" t="b">
        <v>1</v>
      </c>
      <c r="AI9" t="b">
        <v>1</v>
      </c>
      <c r="AJ9" t="b">
        <v>1</v>
      </c>
      <c r="AL9">
        <v>2306.0000700000001</v>
      </c>
      <c r="AM9" t="str">
        <v>template.tex</v>
      </c>
      <c r="AN9" t="str">
        <v>article</v>
      </c>
      <c r="AO9">
        <v>0</v>
      </c>
      <c r="AP9">
        <v>0</v>
      </c>
      <c r="AQ9">
        <v>0</v>
      </c>
      <c r="AR9">
        <v>0</v>
      </c>
      <c r="AS9" t="b">
        <v>0</v>
      </c>
      <c r="AT9" t="b">
        <v>0</v>
      </c>
      <c r="AV9">
        <v>2306.0000700000001</v>
      </c>
      <c r="AW9">
        <v>11</v>
      </c>
      <c r="AX9">
        <v>11</v>
      </c>
      <c r="AY9">
        <v>11</v>
      </c>
      <c r="AZ9">
        <v>0</v>
      </c>
      <c r="BA9">
        <v>0</v>
      </c>
    </row>
    <row r="10" spans="1:53" x14ac:dyDescent="0.2">
      <c r="A10">
        <v>2306.0000799999998</v>
      </c>
      <c r="B10">
        <v>18834</v>
      </c>
      <c r="C10">
        <v>35165</v>
      </c>
      <c r="D10">
        <v>0.68535816000000005</v>
      </c>
      <c r="E10">
        <v>0.49244078000000002</v>
      </c>
      <c r="F10">
        <v>5.2335140000000002E-2</v>
      </c>
      <c r="G10">
        <v>13949</v>
      </c>
      <c r="H10">
        <v>0.62408710000000001</v>
      </c>
      <c r="I10">
        <v>11</v>
      </c>
      <c r="J10">
        <v>7</v>
      </c>
      <c r="K10">
        <v>2424</v>
      </c>
      <c r="L10">
        <v>0</v>
      </c>
      <c r="M10">
        <v>0</v>
      </c>
      <c r="N10">
        <v>0</v>
      </c>
      <c r="O10">
        <v>0</v>
      </c>
      <c r="P10">
        <v>-10192</v>
      </c>
      <c r="Q10" s="3">
        <v>3457</v>
      </c>
      <c r="R10">
        <v>29080</v>
      </c>
      <c r="S10">
        <v>0.95289299000000005</v>
      </c>
      <c r="T10">
        <v>0.90683698000000001</v>
      </c>
      <c r="U10">
        <v>0.21632037000000001</v>
      </c>
      <c r="V10">
        <v>461</v>
      </c>
      <c r="W10">
        <v>0.98757647000000004</v>
      </c>
      <c r="X10">
        <v>1</v>
      </c>
      <c r="Y10">
        <v>1</v>
      </c>
      <c r="Z10">
        <v>1497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2306.0000799999998</v>
      </c>
      <c r="AH10" t="b">
        <v>1</v>
      </c>
      <c r="AI10" t="b">
        <v>1</v>
      </c>
      <c r="AJ10" t="b">
        <v>1</v>
      </c>
      <c r="AL10">
        <v>2306.0000799999998</v>
      </c>
      <c r="AM10" t="str">
        <v>brainformer.tex</v>
      </c>
      <c r="AN10" t="str">
        <v>article</v>
      </c>
      <c r="AO10" t="str">
        <v>[nohyperref]</v>
      </c>
      <c r="AP10">
        <v>0</v>
      </c>
      <c r="AQ10">
        <v>12</v>
      </c>
      <c r="AR10">
        <v>0</v>
      </c>
      <c r="AS10" t="b">
        <v>0</v>
      </c>
      <c r="AT10" t="b">
        <v>0</v>
      </c>
      <c r="AV10">
        <v>2306.0000799999998</v>
      </c>
      <c r="AW10">
        <v>12</v>
      </c>
      <c r="AX10">
        <v>12</v>
      </c>
      <c r="AY10">
        <v>10</v>
      </c>
      <c r="AZ10">
        <v>0</v>
      </c>
      <c r="BA10">
        <v>1</v>
      </c>
    </row>
    <row r="11" spans="1:53" x14ac:dyDescent="0.2">
      <c r="A11">
        <v>2306.00009</v>
      </c>
      <c r="B11">
        <v>3311</v>
      </c>
      <c r="C11">
        <v>37151</v>
      </c>
      <c r="D11">
        <v>0.95741277000000002</v>
      </c>
      <c r="E11">
        <v>0.92061093999999999</v>
      </c>
      <c r="F11">
        <v>0.10921690000000001</v>
      </c>
      <c r="G11">
        <v>529</v>
      </c>
      <c r="H11">
        <v>0.98731597000000004</v>
      </c>
      <c r="I11">
        <v>0</v>
      </c>
      <c r="J11">
        <v>0</v>
      </c>
      <c r="K11">
        <v>1391</v>
      </c>
      <c r="L11">
        <v>0</v>
      </c>
      <c r="M11">
        <v>0</v>
      </c>
      <c r="N11">
        <v>0</v>
      </c>
      <c r="O11">
        <v>0</v>
      </c>
      <c r="P11">
        <v>-265</v>
      </c>
      <c r="Q11" s="3">
        <v>3449</v>
      </c>
      <c r="R11">
        <v>37513</v>
      </c>
      <c r="S11">
        <v>0.95592379000000005</v>
      </c>
      <c r="T11">
        <v>0.91799419999999998</v>
      </c>
      <c r="U11">
        <v>0.10806505</v>
      </c>
      <c r="V11">
        <v>671</v>
      </c>
      <c r="W11">
        <v>0.98404583999999995</v>
      </c>
      <c r="X11">
        <v>0</v>
      </c>
      <c r="Y11">
        <v>0</v>
      </c>
      <c r="Z11">
        <v>1389</v>
      </c>
      <c r="AA11">
        <v>0</v>
      </c>
      <c r="AB11">
        <v>0</v>
      </c>
      <c r="AC11">
        <v>0</v>
      </c>
      <c r="AD11">
        <v>0</v>
      </c>
      <c r="AE11">
        <v>352</v>
      </c>
      <c r="AG11">
        <v>2306.00009</v>
      </c>
      <c r="AH11" t="b">
        <v>1</v>
      </c>
      <c r="AI11" t="b">
        <v>1</v>
      </c>
      <c r="AJ11" t="b">
        <v>1</v>
      </c>
      <c r="AL11">
        <v>2306.00009</v>
      </c>
      <c r="AM11" t="str">
        <v>yang.tex</v>
      </c>
      <c r="AN11" t="str">
        <v>acmart</v>
      </c>
      <c r="AO11" t="str">
        <v>[sigconf]</v>
      </c>
      <c r="AP11">
        <v>0</v>
      </c>
      <c r="AQ11">
        <v>0</v>
      </c>
      <c r="AR11">
        <v>0</v>
      </c>
      <c r="AS11" t="b">
        <v>0</v>
      </c>
      <c r="AT11" t="b">
        <v>0</v>
      </c>
      <c r="AV11">
        <v>2306.00009</v>
      </c>
      <c r="AW11">
        <v>8</v>
      </c>
      <c r="AX11">
        <v>8</v>
      </c>
      <c r="AY11">
        <v>8</v>
      </c>
      <c r="AZ11">
        <v>0</v>
      </c>
      <c r="BA11">
        <v>0</v>
      </c>
    </row>
    <row r="12" spans="1:53" x14ac:dyDescent="0.2">
      <c r="A12">
        <v>2306.0001000000002</v>
      </c>
      <c r="B12">
        <v>152</v>
      </c>
      <c r="C12">
        <v>152</v>
      </c>
      <c r="D12">
        <v>0.99451836999999998</v>
      </c>
      <c r="E12">
        <v>0.99451836999999998</v>
      </c>
      <c r="F12">
        <v>0.99451836999999998</v>
      </c>
      <c r="G12">
        <v>152</v>
      </c>
      <c r="H12">
        <v>0.99451836999999998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2293</v>
      </c>
      <c r="R12">
        <v>24502</v>
      </c>
      <c r="S12">
        <v>0.95436432999999998</v>
      </c>
      <c r="T12">
        <v>0.91731574000000005</v>
      </c>
      <c r="U12">
        <v>0.11647195</v>
      </c>
      <c r="V12">
        <v>597</v>
      </c>
      <c r="W12">
        <v>0.97847251999999996</v>
      </c>
      <c r="X12">
        <v>0</v>
      </c>
      <c r="Y12">
        <v>0</v>
      </c>
      <c r="Z12">
        <v>848</v>
      </c>
      <c r="AA12">
        <v>0</v>
      </c>
      <c r="AB12">
        <v>0</v>
      </c>
      <c r="AC12">
        <v>1</v>
      </c>
      <c r="AD12">
        <v>1</v>
      </c>
      <c r="AE12">
        <v>3</v>
      </c>
      <c r="AG12">
        <v>2306.0001000000002</v>
      </c>
      <c r="AH12" t="b">
        <v>1</v>
      </c>
      <c r="AI12" t="b">
        <v>1</v>
      </c>
      <c r="AJ12" t="b">
        <v>1</v>
      </c>
      <c r="AL12">
        <v>2306.0001000000002</v>
      </c>
      <c r="AM12" t="str">
        <v>main.tex</v>
      </c>
      <c r="AN12" t="str">
        <v>article</v>
      </c>
      <c r="AO12" t="str">
        <v>[10pt,twocolumn,letterpaper]</v>
      </c>
      <c r="AP12">
        <v>0</v>
      </c>
      <c r="AQ12">
        <v>0</v>
      </c>
      <c r="AR12">
        <v>0</v>
      </c>
      <c r="AS12" t="b">
        <v>0</v>
      </c>
      <c r="AT12" t="b">
        <v>0</v>
      </c>
      <c r="AV12">
        <v>2306.0001000000002</v>
      </c>
      <c r="AW12">
        <v>9</v>
      </c>
      <c r="AX12">
        <v>10</v>
      </c>
      <c r="AY12">
        <v>10</v>
      </c>
      <c r="AZ12">
        <v>1</v>
      </c>
      <c r="BA12">
        <v>0</v>
      </c>
    </row>
    <row r="13" spans="1:53" x14ac:dyDescent="0.2">
      <c r="A13">
        <v>2306.0001299999999</v>
      </c>
      <c r="B13">
        <v>246</v>
      </c>
      <c r="C13">
        <v>20100</v>
      </c>
      <c r="D13">
        <v>0.99499515999999999</v>
      </c>
      <c r="E13">
        <v>0.99007224000000005</v>
      </c>
      <c r="F13">
        <v>0.18882925</v>
      </c>
      <c r="G13">
        <v>8</v>
      </c>
      <c r="H13">
        <v>0.99967715000000001</v>
      </c>
      <c r="I13">
        <v>0</v>
      </c>
      <c r="J13">
        <v>0</v>
      </c>
      <c r="K13">
        <v>119</v>
      </c>
      <c r="L13">
        <v>0</v>
      </c>
      <c r="M13">
        <v>0</v>
      </c>
      <c r="N13">
        <v>0</v>
      </c>
      <c r="O13">
        <v>0</v>
      </c>
      <c r="P13">
        <v>6</v>
      </c>
      <c r="Q13" s="3">
        <v>298</v>
      </c>
      <c r="R13">
        <v>20157</v>
      </c>
      <c r="S13">
        <v>0.99395210000000001</v>
      </c>
      <c r="T13">
        <v>0.98799886999999997</v>
      </c>
      <c r="U13">
        <v>0.18823245</v>
      </c>
      <c r="V13">
        <v>60</v>
      </c>
      <c r="W13">
        <v>0.99758367000000003</v>
      </c>
      <c r="X13">
        <v>0</v>
      </c>
      <c r="Y13">
        <v>0</v>
      </c>
      <c r="Z13">
        <v>119</v>
      </c>
      <c r="AA13">
        <v>0</v>
      </c>
      <c r="AB13">
        <v>0</v>
      </c>
      <c r="AC13">
        <v>0</v>
      </c>
      <c r="AD13">
        <v>0</v>
      </c>
      <c r="AE13">
        <v>58</v>
      </c>
      <c r="AG13">
        <v>2306.0001299999999</v>
      </c>
      <c r="AH13" t="b">
        <v>1</v>
      </c>
      <c r="AI13" t="b">
        <v>1</v>
      </c>
      <c r="AJ13" t="b">
        <v>1</v>
      </c>
      <c r="AL13">
        <v>2306.0001299999999</v>
      </c>
      <c r="AM13" t="str">
        <v>paper.tex</v>
      </c>
      <c r="AN13" t="str">
        <v>article</v>
      </c>
      <c r="AO13">
        <v>0</v>
      </c>
      <c r="AP13">
        <v>0</v>
      </c>
      <c r="AQ13">
        <v>0</v>
      </c>
      <c r="AR13">
        <v>0</v>
      </c>
      <c r="AS13" t="b">
        <v>0</v>
      </c>
      <c r="AT13" t="b">
        <v>0</v>
      </c>
      <c r="AV13">
        <v>2306.0001299999999</v>
      </c>
      <c r="AW13">
        <v>11</v>
      </c>
      <c r="AX13">
        <v>11</v>
      </c>
      <c r="AY13">
        <v>11</v>
      </c>
      <c r="AZ13">
        <v>0</v>
      </c>
      <c r="BA13">
        <v>0</v>
      </c>
    </row>
    <row r="14" spans="1:53" x14ac:dyDescent="0.2">
      <c r="A14">
        <v>2306.0001900000002</v>
      </c>
      <c r="B14">
        <v>525</v>
      </c>
      <c r="C14">
        <v>525</v>
      </c>
      <c r="D14">
        <v>0.99241460999999997</v>
      </c>
      <c r="E14">
        <v>0.99241460999999997</v>
      </c>
      <c r="F14">
        <v>0.99241460999999997</v>
      </c>
      <c r="G14">
        <v>525</v>
      </c>
      <c r="H14">
        <v>0.99241460999999997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300</v>
      </c>
      <c r="R14">
        <v>10224</v>
      </c>
      <c r="S14">
        <v>0.99607005000000004</v>
      </c>
      <c r="T14">
        <v>0.99566549000000004</v>
      </c>
      <c r="U14">
        <v>0.85227995000000001</v>
      </c>
      <c r="V14">
        <v>244</v>
      </c>
      <c r="W14">
        <v>0.99647459999999999</v>
      </c>
      <c r="X14">
        <v>0</v>
      </c>
      <c r="Y14">
        <v>0</v>
      </c>
      <c r="Z14">
        <v>28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2306.0001900000002</v>
      </c>
      <c r="AH14" t="b">
        <v>1</v>
      </c>
      <c r="AI14" t="b">
        <v>1</v>
      </c>
      <c r="AJ14" t="b">
        <v>1</v>
      </c>
      <c r="AL14">
        <v>2306.0001900000002</v>
      </c>
      <c r="AM14" t="str">
        <v>global_structure.tex</v>
      </c>
      <c r="AN14" t="str">
        <v>article</v>
      </c>
      <c r="AO14" t="str">
        <v>[11pt,notitlepage,a4paper]</v>
      </c>
      <c r="AP14">
        <v>12</v>
      </c>
      <c r="AQ14">
        <v>12</v>
      </c>
      <c r="AR14">
        <v>12</v>
      </c>
      <c r="AS14" t="b">
        <v>0</v>
      </c>
      <c r="AT14" t="b">
        <v>0</v>
      </c>
      <c r="AV14">
        <v>2306.0001900000002</v>
      </c>
      <c r="AW14">
        <v>36</v>
      </c>
      <c r="AX14">
        <v>36</v>
      </c>
      <c r="AY14">
        <v>36</v>
      </c>
      <c r="AZ14">
        <v>0</v>
      </c>
      <c r="BA14">
        <v>0</v>
      </c>
    </row>
    <row r="15" spans="1:53" x14ac:dyDescent="0.2">
      <c r="A15">
        <v>2306.0002199999999</v>
      </c>
      <c r="B15">
        <v>2868</v>
      </c>
      <c r="C15">
        <v>32934</v>
      </c>
      <c r="D15">
        <v>0.96147888999999997</v>
      </c>
      <c r="E15">
        <v>0.92847166999999997</v>
      </c>
      <c r="F15">
        <v>0.17862131000000001</v>
      </c>
      <c r="G15">
        <v>348</v>
      </c>
      <c r="H15">
        <v>0.99132083000000004</v>
      </c>
      <c r="I15">
        <v>0</v>
      </c>
      <c r="J15">
        <v>0</v>
      </c>
      <c r="K15">
        <v>1260</v>
      </c>
      <c r="L15">
        <v>0</v>
      </c>
      <c r="M15">
        <v>0</v>
      </c>
      <c r="N15">
        <v>0</v>
      </c>
      <c r="O15">
        <v>1</v>
      </c>
      <c r="P15">
        <v>-132</v>
      </c>
      <c r="Q15" s="3">
        <v>2873</v>
      </c>
      <c r="R15">
        <v>36731</v>
      </c>
      <c r="S15">
        <v>0.96027753999999999</v>
      </c>
      <c r="T15">
        <v>0.92926085000000003</v>
      </c>
      <c r="U15">
        <v>9.5607429999999993E-2</v>
      </c>
      <c r="V15">
        <v>1252</v>
      </c>
      <c r="W15">
        <v>0.96917319000000002</v>
      </c>
      <c r="X15">
        <v>1</v>
      </c>
      <c r="Y15">
        <v>2</v>
      </c>
      <c r="Z15">
        <v>809</v>
      </c>
      <c r="AA15">
        <v>0</v>
      </c>
      <c r="AB15">
        <v>0</v>
      </c>
      <c r="AC15">
        <v>0</v>
      </c>
      <c r="AD15">
        <v>0</v>
      </c>
      <c r="AE15">
        <v>518</v>
      </c>
      <c r="AG15">
        <v>2306.0002199999999</v>
      </c>
      <c r="AH15" t="b">
        <v>1</v>
      </c>
      <c r="AI15" t="b">
        <v>1</v>
      </c>
      <c r="AJ15" t="b">
        <v>1</v>
      </c>
      <c r="AL15">
        <v>2306.0002199999999</v>
      </c>
      <c r="AM15" t="str">
        <v>paper.tex</v>
      </c>
      <c r="AN15" t="str">
        <v>mnras</v>
      </c>
      <c r="AO15" t="str">
        <v>[fleqn,usenatbib,useAMS]</v>
      </c>
      <c r="AP15">
        <v>0</v>
      </c>
      <c r="AQ15">
        <v>0</v>
      </c>
      <c r="AR15">
        <v>0</v>
      </c>
      <c r="AS15" t="b">
        <v>0</v>
      </c>
      <c r="AT15" t="b">
        <v>0</v>
      </c>
      <c r="AV15">
        <v>2306.0002199999999</v>
      </c>
      <c r="AW15">
        <v>11</v>
      </c>
      <c r="AX15">
        <v>11</v>
      </c>
      <c r="AY15">
        <v>11</v>
      </c>
      <c r="AZ15">
        <v>0</v>
      </c>
      <c r="BA15">
        <v>0</v>
      </c>
    </row>
    <row r="16" spans="1:53" x14ac:dyDescent="0.2">
      <c r="A16">
        <v>2306.0002500000001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s="3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G16">
        <v>2306.0002500000001</v>
      </c>
      <c r="AH16" t="b">
        <v>1</v>
      </c>
      <c r="AI16" t="b">
        <v>0</v>
      </c>
      <c r="AJ16" t="b">
        <v>1</v>
      </c>
      <c r="AL16">
        <v>2306.0002500000001</v>
      </c>
      <c r="AM16" t="str">
        <v>paper.tex</v>
      </c>
      <c r="AN16" t="str">
        <v>acmart</v>
      </c>
      <c r="AO16" t="str">
        <v>[sigconf]</v>
      </c>
      <c r="AP16">
        <v>12</v>
      </c>
      <c r="AQ16">
        <v>12</v>
      </c>
      <c r="AR16">
        <v>12</v>
      </c>
      <c r="AS16" t="b">
        <v>0</v>
      </c>
      <c r="AT16" t="b">
        <v>0</v>
      </c>
      <c r="AV16">
        <v>2306.0002500000001</v>
      </c>
      <c r="AW16">
        <v>14</v>
      </c>
      <c r="AX16" t="str">
        <v/>
      </c>
      <c r="AY16">
        <v>15</v>
      </c>
      <c r="AZ16" t="str">
        <v/>
      </c>
      <c r="BA16" t="str">
        <v/>
      </c>
    </row>
    <row r="17" spans="1:53" x14ac:dyDescent="0.2">
      <c r="A17">
        <v>2306.0002599999998</v>
      </c>
      <c r="B17">
        <v>102</v>
      </c>
      <c r="C17">
        <v>102</v>
      </c>
      <c r="D17">
        <v>0.99760163999999996</v>
      </c>
      <c r="E17">
        <v>0.99760163999999996</v>
      </c>
      <c r="F17">
        <v>0.99760163999999996</v>
      </c>
      <c r="G17">
        <v>102</v>
      </c>
      <c r="H17">
        <v>0.99760163999999996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3744</v>
      </c>
      <c r="R17">
        <v>35606</v>
      </c>
      <c r="S17">
        <v>0.95227344999999997</v>
      </c>
      <c r="T17">
        <v>0.91196595000000003</v>
      </c>
      <c r="U17">
        <v>0.16278303999999999</v>
      </c>
      <c r="V17">
        <v>2021</v>
      </c>
      <c r="W17">
        <v>0.95247948000000004</v>
      </c>
      <c r="X17">
        <v>23</v>
      </c>
      <c r="Y17">
        <v>6</v>
      </c>
      <c r="Z17">
        <v>790</v>
      </c>
      <c r="AA17">
        <v>0</v>
      </c>
      <c r="AB17">
        <v>0</v>
      </c>
      <c r="AC17">
        <v>0</v>
      </c>
      <c r="AD17">
        <v>0</v>
      </c>
      <c r="AE17">
        <v>-11</v>
      </c>
      <c r="AG17">
        <v>2306.0002599999998</v>
      </c>
      <c r="AH17" t="b">
        <v>1</v>
      </c>
      <c r="AI17" t="b">
        <v>1</v>
      </c>
      <c r="AJ17" t="b">
        <v>1</v>
      </c>
      <c r="AL17">
        <v>2306.0002599999998</v>
      </c>
      <c r="AM17" t="str">
        <v>MERO_23.5.18.tex</v>
      </c>
      <c r="AN17" t="str">
        <v>jmlr</v>
      </c>
      <c r="AO17" t="str">
        <v>[pmlr,11pt]</v>
      </c>
      <c r="AP17">
        <v>12</v>
      </c>
      <c r="AQ17">
        <v>12</v>
      </c>
      <c r="AR17">
        <v>12</v>
      </c>
      <c r="AS17" t="b">
        <v>0</v>
      </c>
      <c r="AT17" t="b">
        <v>0</v>
      </c>
      <c r="AV17">
        <v>2306.0002599999998</v>
      </c>
      <c r="AW17">
        <v>29</v>
      </c>
      <c r="AX17">
        <v>30</v>
      </c>
      <c r="AY17">
        <v>30</v>
      </c>
      <c r="AZ17">
        <v>1</v>
      </c>
      <c r="BA17">
        <v>0</v>
      </c>
    </row>
    <row r="18" spans="1:53" x14ac:dyDescent="0.2">
      <c r="A18">
        <v>2306.00027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s="3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G18">
        <v>2306.00027</v>
      </c>
      <c r="AH18" t="b">
        <v>1</v>
      </c>
      <c r="AI18" t="b">
        <v>0</v>
      </c>
      <c r="AJ18" t="b">
        <v>1</v>
      </c>
      <c r="AL18">
        <v>2306.00027</v>
      </c>
      <c r="AM18" t="str">
        <v>main.tex</v>
      </c>
      <c r="AN18" t="str">
        <v>IEEEtran</v>
      </c>
      <c r="AO18" t="str">
        <v>[10pt,conference]</v>
      </c>
      <c r="AP18">
        <v>0</v>
      </c>
      <c r="AQ18">
        <v>0</v>
      </c>
      <c r="AR18">
        <v>12</v>
      </c>
      <c r="AS18" t="b">
        <v>0</v>
      </c>
      <c r="AT18" t="b">
        <v>0</v>
      </c>
      <c r="AV18">
        <v>2306.00027</v>
      </c>
      <c r="AW18">
        <v>10</v>
      </c>
      <c r="AX18" t="str">
        <v/>
      </c>
      <c r="AY18">
        <v>11</v>
      </c>
      <c r="AZ18" t="str">
        <v/>
      </c>
      <c r="BA18" t="str">
        <v/>
      </c>
    </row>
    <row r="19" spans="1:53" x14ac:dyDescent="0.2">
      <c r="A19">
        <v>2306.0002800000002</v>
      </c>
      <c r="B19">
        <v>16</v>
      </c>
      <c r="C19">
        <v>5081</v>
      </c>
      <c r="D19">
        <v>0.99923848000000004</v>
      </c>
      <c r="E19">
        <v>0.99902528000000002</v>
      </c>
      <c r="F19">
        <v>0.69046604</v>
      </c>
      <c r="G19">
        <v>10</v>
      </c>
      <c r="H19">
        <v>0.99939080000000002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-1</v>
      </c>
      <c r="Q19" s="3">
        <v>16</v>
      </c>
      <c r="R19">
        <v>5081</v>
      </c>
      <c r="S19">
        <v>0.99923848000000004</v>
      </c>
      <c r="T19">
        <v>0.99902528000000002</v>
      </c>
      <c r="U19">
        <v>0.69046604</v>
      </c>
      <c r="V19">
        <v>10</v>
      </c>
      <c r="W19">
        <v>0.99939080000000002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-1</v>
      </c>
      <c r="AG19">
        <v>2306.0002800000002</v>
      </c>
      <c r="AH19" t="b">
        <v>1</v>
      </c>
      <c r="AI19" t="b">
        <v>1</v>
      </c>
      <c r="AJ19" t="b">
        <v>1</v>
      </c>
      <c r="AL19">
        <v>2306.0002800000002</v>
      </c>
      <c r="AM19" t="str">
        <v>apssamp.tex</v>
      </c>
      <c r="AN19" t="str">
        <v>revtex4-2</v>
      </c>
      <c r="AO19" t="str">
        <v>[%reprint,superscriptaddress,amsmath,amssymb,prl,floatfix,]</v>
      </c>
      <c r="AP19">
        <v>12</v>
      </c>
      <c r="AQ19">
        <v>12</v>
      </c>
      <c r="AR19">
        <v>12</v>
      </c>
      <c r="AS19" t="b">
        <v>0</v>
      </c>
      <c r="AT19" t="b">
        <v>0</v>
      </c>
      <c r="AV19">
        <v>2306.0002800000002</v>
      </c>
      <c r="AW19">
        <v>5</v>
      </c>
      <c r="AX19">
        <v>5</v>
      </c>
      <c r="AY19">
        <v>5</v>
      </c>
      <c r="AZ19">
        <v>0</v>
      </c>
      <c r="BA19">
        <v>0</v>
      </c>
    </row>
    <row r="20" spans="1:53" x14ac:dyDescent="0.2">
      <c r="A20">
        <v>2306.0002899999999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s="3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G20">
        <v>2306.0002899999999</v>
      </c>
      <c r="AH20" t="b">
        <v>1</v>
      </c>
      <c r="AI20" t="b">
        <v>0</v>
      </c>
      <c r="AJ20" t="b">
        <v>1</v>
      </c>
      <c r="AL20">
        <v>2306.0002899999999</v>
      </c>
      <c r="AM20" t="str">
        <v>templateArxiv.tex</v>
      </c>
      <c r="AN20" t="str">
        <v>article</v>
      </c>
      <c r="AO20">
        <v>0</v>
      </c>
      <c r="AP20">
        <v>12</v>
      </c>
      <c r="AQ20">
        <v>12</v>
      </c>
      <c r="AR20">
        <v>12</v>
      </c>
      <c r="AS20" t="b">
        <v>0</v>
      </c>
      <c r="AT20" t="b">
        <v>0</v>
      </c>
      <c r="AV20">
        <v>2306.0002899999999</v>
      </c>
      <c r="AW20">
        <v>12</v>
      </c>
      <c r="AX20" t="str">
        <v/>
      </c>
      <c r="AY20">
        <v>12</v>
      </c>
      <c r="AZ20" t="str">
        <v/>
      </c>
      <c r="BA20" t="str">
        <v/>
      </c>
    </row>
    <row r="21" spans="1:53" x14ac:dyDescent="0.2">
      <c r="A21">
        <v>2306.0003000000002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s="3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G21">
        <v>2306.0003000000002</v>
      </c>
      <c r="AH21" t="b">
        <v>0</v>
      </c>
      <c r="AI21" t="b">
        <v>0</v>
      </c>
      <c r="AJ21" t="b">
        <v>0</v>
      </c>
      <c r="AL21">
        <v>2306.0003000000002</v>
      </c>
      <c r="AM21">
        <v>2306.0003000000002</v>
      </c>
      <c r="AN21" t="str">
        <v>iopart</v>
      </c>
      <c r="AO21" t="str">
        <v>[12pt]</v>
      </c>
      <c r="AP21">
        <v>12</v>
      </c>
      <c r="AQ21">
        <v>12</v>
      </c>
      <c r="AR21">
        <v>12</v>
      </c>
      <c r="AS21" t="b">
        <v>0</v>
      </c>
      <c r="AT21" t="b">
        <v>0</v>
      </c>
      <c r="AV21">
        <v>2306.0003000000002</v>
      </c>
      <c r="AW21" t="str">
        <v/>
      </c>
      <c r="AX21" t="str">
        <v/>
      </c>
      <c r="AY21" t="str">
        <v/>
      </c>
      <c r="AZ21" t="str">
        <v/>
      </c>
      <c r="BA21" t="str">
        <v/>
      </c>
    </row>
    <row r="22" spans="1:53" x14ac:dyDescent="0.2">
      <c r="A22">
        <v>2306.0003099999999</v>
      </c>
      <c r="B22">
        <v>4296</v>
      </c>
      <c r="C22">
        <v>28992</v>
      </c>
      <c r="D22">
        <v>0.93973556000000003</v>
      </c>
      <c r="E22">
        <v>0.88697413999999997</v>
      </c>
      <c r="F22">
        <v>0.23723329000000001</v>
      </c>
      <c r="G22">
        <v>4202</v>
      </c>
      <c r="H22">
        <v>0.88944723999999997</v>
      </c>
      <c r="I22">
        <v>0</v>
      </c>
      <c r="J22">
        <v>0</v>
      </c>
      <c r="K22">
        <v>47</v>
      </c>
      <c r="L22">
        <v>0</v>
      </c>
      <c r="M22">
        <v>0</v>
      </c>
      <c r="N22">
        <v>0</v>
      </c>
      <c r="O22">
        <v>0</v>
      </c>
      <c r="P22">
        <v>-4168</v>
      </c>
      <c r="Q22" s="3">
        <v>5266</v>
      </c>
      <c r="R22">
        <v>33302</v>
      </c>
      <c r="S22">
        <v>0.91741766999999996</v>
      </c>
      <c r="T22">
        <v>0.86145386999999995</v>
      </c>
      <c r="U22">
        <v>0.12383909</v>
      </c>
      <c r="V22">
        <v>2027</v>
      </c>
      <c r="W22">
        <v>0.94667053000000001</v>
      </c>
      <c r="X22">
        <v>22</v>
      </c>
      <c r="Y22">
        <v>8</v>
      </c>
      <c r="Z22">
        <v>1464</v>
      </c>
      <c r="AA22">
        <v>0</v>
      </c>
      <c r="AB22">
        <v>0</v>
      </c>
      <c r="AC22">
        <v>1</v>
      </c>
      <c r="AD22">
        <v>1</v>
      </c>
      <c r="AE22">
        <v>-9</v>
      </c>
      <c r="AG22">
        <v>2306.0003099999999</v>
      </c>
      <c r="AH22" t="b">
        <v>1</v>
      </c>
      <c r="AI22" t="b">
        <v>1</v>
      </c>
      <c r="AJ22" t="b">
        <v>1</v>
      </c>
      <c r="AL22">
        <v>2306.0003099999999</v>
      </c>
      <c r="AM22" t="str">
        <v>main.tex</v>
      </c>
      <c r="AN22" t="str">
        <v>IEEEtran</v>
      </c>
      <c r="AO22" t="str">
        <v>[conference]</v>
      </c>
      <c r="AP22">
        <v>0</v>
      </c>
      <c r="AQ22">
        <v>0</v>
      </c>
      <c r="AR22">
        <v>0</v>
      </c>
      <c r="AS22" t="b">
        <v>0</v>
      </c>
      <c r="AT22" t="b">
        <v>0</v>
      </c>
      <c r="AV22">
        <v>2306.0003099999999</v>
      </c>
      <c r="AW22">
        <v>9</v>
      </c>
      <c r="AX22">
        <v>9</v>
      </c>
      <c r="AY22">
        <v>9</v>
      </c>
      <c r="AZ22">
        <v>0</v>
      </c>
      <c r="BA22">
        <v>0</v>
      </c>
    </row>
    <row r="23" spans="1:53" x14ac:dyDescent="0.2">
      <c r="A23">
        <v>2306.0003200000001</v>
      </c>
      <c r="B23">
        <v>22</v>
      </c>
      <c r="C23">
        <v>13135</v>
      </c>
      <c r="D23">
        <v>0.99940598000000003</v>
      </c>
      <c r="E23">
        <v>0.99903198999999998</v>
      </c>
      <c r="F23">
        <v>0.42205305999999998</v>
      </c>
      <c r="G23">
        <v>6</v>
      </c>
      <c r="H23">
        <v>0.99973599999999996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1</v>
      </c>
      <c r="Q23" s="3">
        <v>20</v>
      </c>
      <c r="R23">
        <v>13135</v>
      </c>
      <c r="S23">
        <v>0.99944997999999996</v>
      </c>
      <c r="T23">
        <v>0.99911998999999996</v>
      </c>
      <c r="U23">
        <v>0.42205305999999998</v>
      </c>
      <c r="V23">
        <v>6</v>
      </c>
      <c r="W23">
        <v>0.99973599999999996</v>
      </c>
      <c r="X23">
        <v>0</v>
      </c>
      <c r="Y23">
        <v>0</v>
      </c>
      <c r="Z23">
        <v>7</v>
      </c>
      <c r="AA23">
        <v>0</v>
      </c>
      <c r="AB23">
        <v>0</v>
      </c>
      <c r="AC23">
        <v>0</v>
      </c>
      <c r="AD23">
        <v>0</v>
      </c>
      <c r="AE23">
        <v>1</v>
      </c>
      <c r="AG23">
        <v>2306.0003200000001</v>
      </c>
      <c r="AH23" t="b">
        <v>1</v>
      </c>
      <c r="AI23" t="b">
        <v>1</v>
      </c>
      <c r="AJ23" t="b">
        <v>1</v>
      </c>
      <c r="AL23">
        <v>2306.0003200000001</v>
      </c>
      <c r="AM23" t="str">
        <v>paper.tex</v>
      </c>
      <c r="AN23" t="str">
        <v>article</v>
      </c>
      <c r="AO23">
        <v>0</v>
      </c>
      <c r="AP23">
        <v>12</v>
      </c>
      <c r="AQ23">
        <v>12</v>
      </c>
      <c r="AR23">
        <v>12</v>
      </c>
      <c r="AS23" t="b">
        <v>0</v>
      </c>
      <c r="AT23" t="b">
        <v>0</v>
      </c>
      <c r="AV23">
        <v>2306.0003200000001</v>
      </c>
      <c r="AW23">
        <v>6</v>
      </c>
      <c r="AX23">
        <v>6</v>
      </c>
      <c r="AY23">
        <v>6</v>
      </c>
      <c r="AZ23">
        <v>0</v>
      </c>
      <c r="BA23">
        <v>0</v>
      </c>
    </row>
    <row r="24" spans="1:53" x14ac:dyDescent="0.2">
      <c r="A24">
        <v>2306.0003299999998</v>
      </c>
      <c r="B24">
        <v>22</v>
      </c>
      <c r="C24">
        <v>22</v>
      </c>
      <c r="D24">
        <v>0.99896479999999999</v>
      </c>
      <c r="E24">
        <v>0.99896479999999999</v>
      </c>
      <c r="F24">
        <v>0.99896479999999999</v>
      </c>
      <c r="G24">
        <v>22</v>
      </c>
      <c r="H24">
        <v>0.99896479999999999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22</v>
      </c>
      <c r="R24">
        <v>22</v>
      </c>
      <c r="S24">
        <v>0.99896479999999999</v>
      </c>
      <c r="T24">
        <v>0.99896479999999999</v>
      </c>
      <c r="U24">
        <v>0.99896479999999999</v>
      </c>
      <c r="V24">
        <v>22</v>
      </c>
      <c r="W24">
        <v>0.99896479999999999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2306.0003299999998</v>
      </c>
      <c r="AH24" t="b">
        <v>1</v>
      </c>
      <c r="AI24" t="b">
        <v>1</v>
      </c>
      <c r="AJ24" t="b">
        <v>1</v>
      </c>
      <c r="AL24">
        <v>2306.0003299999998</v>
      </c>
      <c r="AM24">
        <v>2306.0003299999998</v>
      </c>
      <c r="AN24" t="str">
        <v>article</v>
      </c>
      <c r="AO24" t="str">
        <v>[11pt,twoside]</v>
      </c>
      <c r="AP24">
        <v>0</v>
      </c>
      <c r="AQ24">
        <v>0</v>
      </c>
      <c r="AR24">
        <v>0</v>
      </c>
      <c r="AS24" t="b">
        <v>0</v>
      </c>
      <c r="AT24" t="b">
        <v>0</v>
      </c>
      <c r="AV24">
        <v>2306.0003299999998</v>
      </c>
      <c r="AW24">
        <v>10</v>
      </c>
      <c r="AX24">
        <v>10</v>
      </c>
      <c r="AY24">
        <v>10</v>
      </c>
      <c r="AZ24">
        <v>0</v>
      </c>
      <c r="BA24">
        <v>0</v>
      </c>
    </row>
    <row r="25" spans="1:53" x14ac:dyDescent="0.2">
      <c r="A25">
        <v>2306.0003400000001</v>
      </c>
      <c r="B25">
        <v>4</v>
      </c>
      <c r="C25">
        <v>81461</v>
      </c>
      <c r="D25">
        <v>0.99997815999999995</v>
      </c>
      <c r="E25">
        <v>0.99995632000000001</v>
      </c>
      <c r="F25">
        <v>0.11051298</v>
      </c>
      <c r="G25">
        <v>2</v>
      </c>
      <c r="H25">
        <v>0.99997815999999995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-2</v>
      </c>
      <c r="Q25" s="3">
        <v>28</v>
      </c>
      <c r="R25">
        <v>82190</v>
      </c>
      <c r="S25">
        <v>0.99983076999999998</v>
      </c>
      <c r="T25">
        <v>0.99969432999999996</v>
      </c>
      <c r="U25">
        <v>0.10273905</v>
      </c>
      <c r="V25">
        <v>26</v>
      </c>
      <c r="W25">
        <v>0.99971615999999996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19</v>
      </c>
      <c r="AG25">
        <v>2306.0003400000001</v>
      </c>
      <c r="AH25" t="b">
        <v>1</v>
      </c>
      <c r="AI25" t="b">
        <v>1</v>
      </c>
      <c r="AJ25" t="b">
        <v>1</v>
      </c>
      <c r="AL25">
        <v>2306.0003400000001</v>
      </c>
      <c r="AM25" t="str">
        <v>MBZUAI-main.tex</v>
      </c>
      <c r="AN25" t="str">
        <v>book</v>
      </c>
      <c r="AO25" t="str">
        <v>[letterpaper,12pt,titlepage,oneside,final]</v>
      </c>
      <c r="AP25">
        <v>0</v>
      </c>
      <c r="AQ25">
        <v>0</v>
      </c>
      <c r="AR25">
        <v>0</v>
      </c>
      <c r="AS25" t="b">
        <v>0</v>
      </c>
      <c r="AT25" t="b">
        <v>0</v>
      </c>
      <c r="AV25">
        <v>2306.0003400000001</v>
      </c>
      <c r="AW25">
        <v>58</v>
      </c>
      <c r="AX25">
        <v>58</v>
      </c>
      <c r="AY25">
        <v>58</v>
      </c>
      <c r="AZ25">
        <v>0</v>
      </c>
      <c r="BA25">
        <v>0</v>
      </c>
    </row>
    <row r="26" spans="1:53" x14ac:dyDescent="0.2">
      <c r="A26">
        <v>2306.00036</v>
      </c>
      <c r="B26">
        <v>16842</v>
      </c>
      <c r="C26">
        <v>56697</v>
      </c>
      <c r="D26">
        <v>0.83762829000000005</v>
      </c>
      <c r="E26">
        <v>0.72122816999999995</v>
      </c>
      <c r="F26">
        <v>6.154101E-2</v>
      </c>
      <c r="G26">
        <v>13935</v>
      </c>
      <c r="H26">
        <v>0.76934535999999998</v>
      </c>
      <c r="I26">
        <v>6</v>
      </c>
      <c r="J26">
        <v>8</v>
      </c>
      <c r="K26">
        <v>1439</v>
      </c>
      <c r="L26">
        <v>0</v>
      </c>
      <c r="M26">
        <v>0</v>
      </c>
      <c r="N26">
        <v>1</v>
      </c>
      <c r="O26">
        <v>1</v>
      </c>
      <c r="P26">
        <v>-9265</v>
      </c>
      <c r="Q26" s="3">
        <v>8955</v>
      </c>
      <c r="R26">
        <v>56437</v>
      </c>
      <c r="S26">
        <v>0.92037128999999995</v>
      </c>
      <c r="T26">
        <v>0.85177522000000006</v>
      </c>
      <c r="U26">
        <v>6.584458E-2</v>
      </c>
      <c r="V26">
        <v>5577</v>
      </c>
      <c r="W26">
        <v>0.90768848999999996</v>
      </c>
      <c r="X26">
        <v>8</v>
      </c>
      <c r="Y26">
        <v>6</v>
      </c>
      <c r="Z26">
        <v>1676</v>
      </c>
      <c r="AA26">
        <v>0</v>
      </c>
      <c r="AB26">
        <v>0</v>
      </c>
      <c r="AC26">
        <v>1</v>
      </c>
      <c r="AD26">
        <v>1</v>
      </c>
      <c r="AE26">
        <v>-170</v>
      </c>
      <c r="AG26">
        <v>2306.00036</v>
      </c>
      <c r="AH26" t="b">
        <v>1</v>
      </c>
      <c r="AI26" t="b">
        <v>1</v>
      </c>
      <c r="AJ26" t="b">
        <v>1</v>
      </c>
      <c r="AL26">
        <v>2306.00036</v>
      </c>
      <c r="AM26" t="str">
        <v>icml2023.tex</v>
      </c>
      <c r="AN26" t="str">
        <v>article</v>
      </c>
      <c r="AO26" t="str">
        <v>[nohyperref]</v>
      </c>
      <c r="AP26">
        <v>0</v>
      </c>
      <c r="AQ26">
        <v>12</v>
      </c>
      <c r="AR26">
        <v>0</v>
      </c>
      <c r="AS26" t="b">
        <v>0</v>
      </c>
      <c r="AT26" t="b">
        <v>0</v>
      </c>
      <c r="AV26">
        <v>2306.00036</v>
      </c>
      <c r="AW26">
        <v>22</v>
      </c>
      <c r="AX26">
        <v>22</v>
      </c>
      <c r="AY26">
        <v>20</v>
      </c>
      <c r="AZ26">
        <v>0</v>
      </c>
      <c r="BA26">
        <v>1</v>
      </c>
    </row>
    <row r="27" spans="1:53" x14ac:dyDescent="0.2">
      <c r="A27">
        <v>2306.00038</v>
      </c>
      <c r="B27">
        <v>3628</v>
      </c>
      <c r="C27">
        <v>41414</v>
      </c>
      <c r="D27">
        <v>0.96557347000000004</v>
      </c>
      <c r="E27">
        <v>0.93356771000000005</v>
      </c>
      <c r="F27">
        <v>0.24166850000000001</v>
      </c>
      <c r="G27">
        <v>538</v>
      </c>
      <c r="H27">
        <v>0.99014869000000005</v>
      </c>
      <c r="I27">
        <v>1</v>
      </c>
      <c r="J27">
        <v>1</v>
      </c>
      <c r="K27">
        <v>1544</v>
      </c>
      <c r="L27">
        <v>0</v>
      </c>
      <c r="M27">
        <v>0</v>
      </c>
      <c r="N27">
        <v>1</v>
      </c>
      <c r="O27">
        <v>1</v>
      </c>
      <c r="P27">
        <v>-64</v>
      </c>
      <c r="Q27" s="3">
        <v>3654</v>
      </c>
      <c r="R27">
        <v>47005</v>
      </c>
      <c r="S27">
        <v>0.96532585999999998</v>
      </c>
      <c r="T27">
        <v>0.93309162999999995</v>
      </c>
      <c r="U27">
        <v>0.13929173</v>
      </c>
      <c r="V27">
        <v>568</v>
      </c>
      <c r="W27">
        <v>0.98959936000000004</v>
      </c>
      <c r="X27">
        <v>1</v>
      </c>
      <c r="Y27">
        <v>1</v>
      </c>
      <c r="Z27">
        <v>1542</v>
      </c>
      <c r="AA27">
        <v>0</v>
      </c>
      <c r="AB27">
        <v>0</v>
      </c>
      <c r="AC27">
        <v>1</v>
      </c>
      <c r="AD27">
        <v>1</v>
      </c>
      <c r="AE27">
        <v>-36</v>
      </c>
      <c r="AG27">
        <v>2306.00038</v>
      </c>
      <c r="AH27" t="b">
        <v>1</v>
      </c>
      <c r="AI27" t="b">
        <v>1</v>
      </c>
      <c r="AJ27" t="b">
        <v>1</v>
      </c>
      <c r="AL27">
        <v>2306.00038</v>
      </c>
      <c r="AM27" t="str">
        <v>fedbot.tex</v>
      </c>
      <c r="AN27" t="str">
        <v>article</v>
      </c>
      <c r="AO27">
        <v>0</v>
      </c>
      <c r="AP27">
        <v>0</v>
      </c>
      <c r="AQ27">
        <v>0</v>
      </c>
      <c r="AR27">
        <v>0</v>
      </c>
      <c r="AS27" t="b">
        <v>0</v>
      </c>
      <c r="AT27" t="b">
        <v>0</v>
      </c>
      <c r="AV27">
        <v>2306.00038</v>
      </c>
      <c r="AW27">
        <v>17</v>
      </c>
      <c r="AX27">
        <v>18</v>
      </c>
      <c r="AY27">
        <v>17</v>
      </c>
      <c r="AZ27">
        <v>1</v>
      </c>
      <c r="BA27">
        <v>1</v>
      </c>
    </row>
    <row r="28" spans="1:53" x14ac:dyDescent="0.2">
      <c r="A28">
        <v>2306.0003900000002</v>
      </c>
      <c r="B28">
        <v>60</v>
      </c>
      <c r="C28">
        <v>60</v>
      </c>
      <c r="D28">
        <v>0.99819303999999998</v>
      </c>
      <c r="E28">
        <v>0.99819303999999998</v>
      </c>
      <c r="F28">
        <v>0.99819303999999998</v>
      </c>
      <c r="G28">
        <v>60</v>
      </c>
      <c r="H28">
        <v>0.99819303999999998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 s="3">
        <v>38</v>
      </c>
      <c r="R28">
        <v>23310</v>
      </c>
      <c r="S28">
        <v>0.99887066999999996</v>
      </c>
      <c r="T28">
        <v>0.99885562999999999</v>
      </c>
      <c r="U28">
        <v>0.29801843</v>
      </c>
      <c r="V28">
        <v>38</v>
      </c>
      <c r="W28">
        <v>0.99885562999999999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G28">
        <v>2306.0003900000002</v>
      </c>
      <c r="AH28" t="b">
        <v>1</v>
      </c>
      <c r="AI28" t="b">
        <v>1</v>
      </c>
      <c r="AJ28" t="b">
        <v>1</v>
      </c>
      <c r="AL28">
        <v>2306.0003900000002</v>
      </c>
      <c r="AM28" t="str">
        <v>Sensing_and_control_scheme_for_the_inteferometer_configuration_with_an_L-shaped_resonator.tex</v>
      </c>
      <c r="AN28" t="str">
        <v>jpconf</v>
      </c>
      <c r="AO28" t="str">
        <v>[a4paper]</v>
      </c>
      <c r="AP28">
        <v>12</v>
      </c>
      <c r="AQ28">
        <v>12</v>
      </c>
      <c r="AR28">
        <v>12</v>
      </c>
      <c r="AS28" t="b">
        <v>0</v>
      </c>
      <c r="AT28" t="b">
        <v>0</v>
      </c>
      <c r="AV28">
        <v>2306.0003900000002</v>
      </c>
      <c r="AW28">
        <v>17</v>
      </c>
      <c r="AX28">
        <v>17</v>
      </c>
      <c r="AY28">
        <v>17</v>
      </c>
      <c r="AZ28">
        <v>0</v>
      </c>
      <c r="BA28">
        <v>0</v>
      </c>
    </row>
    <row r="29" spans="1:53" x14ac:dyDescent="0.2">
      <c r="A29">
        <v>2306.0004100000001</v>
      </c>
      <c r="B29">
        <v>1</v>
      </c>
      <c r="C29">
        <v>4096</v>
      </c>
      <c r="D29">
        <v>0.99998366000000005</v>
      </c>
      <c r="E29">
        <v>0.99996731999999999</v>
      </c>
      <c r="F29">
        <v>0.86612628999999997</v>
      </c>
      <c r="G29">
        <v>1</v>
      </c>
      <c r="H29">
        <v>0.99996731999999999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</v>
      </c>
      <c r="Q29" s="3">
        <v>2726</v>
      </c>
      <c r="R29">
        <v>24166</v>
      </c>
      <c r="S29">
        <v>0.94978512000000004</v>
      </c>
      <c r="T29">
        <v>0.91091794000000004</v>
      </c>
      <c r="U29">
        <v>0.21028725000000001</v>
      </c>
      <c r="V29">
        <v>858</v>
      </c>
      <c r="W29">
        <v>0.97196170000000004</v>
      </c>
      <c r="X29">
        <v>19</v>
      </c>
      <c r="Y29">
        <v>6</v>
      </c>
      <c r="Z29">
        <v>871</v>
      </c>
      <c r="AA29">
        <v>0</v>
      </c>
      <c r="AB29">
        <v>0</v>
      </c>
      <c r="AC29">
        <v>1</v>
      </c>
      <c r="AD29">
        <v>1</v>
      </c>
      <c r="AE29">
        <v>5</v>
      </c>
      <c r="AG29">
        <v>2306.0004100000001</v>
      </c>
      <c r="AH29" t="b">
        <v>1</v>
      </c>
      <c r="AI29" t="b">
        <v>1</v>
      </c>
      <c r="AJ29" t="b">
        <v>1</v>
      </c>
      <c r="AL29">
        <v>2306.0004100000001</v>
      </c>
      <c r="AM29" t="str">
        <v>conference_101719.tex</v>
      </c>
      <c r="AN29" t="str">
        <v>IEEEtran</v>
      </c>
      <c r="AO29" t="str">
        <v>[conference]</v>
      </c>
      <c r="AP29">
        <v>0</v>
      </c>
      <c r="AQ29">
        <v>0</v>
      </c>
      <c r="AR29">
        <v>0</v>
      </c>
      <c r="AS29" t="b">
        <v>0</v>
      </c>
      <c r="AT29" t="b">
        <v>0</v>
      </c>
      <c r="AV29">
        <v>2306.0004100000001</v>
      </c>
      <c r="AW29">
        <v>8</v>
      </c>
      <c r="AX29">
        <v>8</v>
      </c>
      <c r="AY29">
        <v>8</v>
      </c>
      <c r="AZ29">
        <v>0</v>
      </c>
      <c r="BA29">
        <v>0</v>
      </c>
    </row>
    <row r="30" spans="1:53" x14ac:dyDescent="0.2">
      <c r="A30">
        <v>2306.0004300000001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s="3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G30">
        <v>2306.0004300000001</v>
      </c>
      <c r="AH30" t="b">
        <v>1</v>
      </c>
      <c r="AI30" t="b">
        <v>0</v>
      </c>
      <c r="AJ30" t="b">
        <v>1</v>
      </c>
      <c r="AL30">
        <v>2306.0004300000001</v>
      </c>
      <c r="AM30" t="str">
        <v>manuscript.tex</v>
      </c>
      <c r="AN30" t="str">
        <v>sn-jnl</v>
      </c>
      <c r="AO30" t="str">
        <v>[default,iicol]</v>
      </c>
      <c r="AP30">
        <v>0</v>
      </c>
      <c r="AQ30">
        <v>0</v>
      </c>
      <c r="AR30">
        <v>12</v>
      </c>
      <c r="AS30" t="b">
        <v>0</v>
      </c>
      <c r="AT30" t="b">
        <v>0</v>
      </c>
      <c r="AV30">
        <v>2306.0004300000001</v>
      </c>
      <c r="AW30">
        <v>12</v>
      </c>
      <c r="AX30" t="str">
        <v/>
      </c>
      <c r="AY30">
        <v>12</v>
      </c>
      <c r="AZ30" t="str">
        <v/>
      </c>
      <c r="BA30" t="str">
        <v/>
      </c>
    </row>
    <row r="31" spans="1:53" x14ac:dyDescent="0.2">
      <c r="A31">
        <v>2306.00045</v>
      </c>
      <c r="B31">
        <v>13346</v>
      </c>
      <c r="C31">
        <v>35123</v>
      </c>
      <c r="D31">
        <v>0.79445761000000004</v>
      </c>
      <c r="E31">
        <v>0.64847494999999999</v>
      </c>
      <c r="F31">
        <v>7.4882790000000005E-2</v>
      </c>
      <c r="G31">
        <v>9190</v>
      </c>
      <c r="H31">
        <v>0.75794132000000003</v>
      </c>
      <c r="I31">
        <v>4</v>
      </c>
      <c r="J31">
        <v>5</v>
      </c>
      <c r="K31">
        <v>2069</v>
      </c>
      <c r="L31">
        <v>0</v>
      </c>
      <c r="M31">
        <v>0</v>
      </c>
      <c r="N31">
        <v>1</v>
      </c>
      <c r="O31">
        <v>1</v>
      </c>
      <c r="P31">
        <v>-7586</v>
      </c>
      <c r="Q31" s="3">
        <v>7150</v>
      </c>
      <c r="R31">
        <v>34392</v>
      </c>
      <c r="S31">
        <v>0.89903712999999996</v>
      </c>
      <c r="T31">
        <v>0.8116736</v>
      </c>
      <c r="U31">
        <v>9.4136860000000003E-2</v>
      </c>
      <c r="V31">
        <v>1403</v>
      </c>
      <c r="W31">
        <v>0.96304588000000002</v>
      </c>
      <c r="X31">
        <v>5</v>
      </c>
      <c r="Y31">
        <v>2</v>
      </c>
      <c r="Z31">
        <v>2868</v>
      </c>
      <c r="AA31">
        <v>0</v>
      </c>
      <c r="AB31">
        <v>0</v>
      </c>
      <c r="AC31">
        <v>1</v>
      </c>
      <c r="AD31">
        <v>1</v>
      </c>
      <c r="AE31">
        <v>-13</v>
      </c>
      <c r="AG31">
        <v>2306.00045</v>
      </c>
      <c r="AH31" t="b">
        <v>1</v>
      </c>
      <c r="AI31" t="b">
        <v>1</v>
      </c>
      <c r="AJ31" t="b">
        <v>1</v>
      </c>
      <c r="AL31">
        <v>2306.00045</v>
      </c>
      <c r="AM31" t="str">
        <v>main.tex</v>
      </c>
      <c r="AN31" t="str">
        <v>article</v>
      </c>
      <c r="AO31" t="str">
        <v>[nohyperref]</v>
      </c>
      <c r="AP31">
        <v>0</v>
      </c>
      <c r="AQ31">
        <v>12</v>
      </c>
      <c r="AR31">
        <v>0</v>
      </c>
      <c r="AS31" t="b">
        <v>0</v>
      </c>
      <c r="AT31" t="b">
        <v>0</v>
      </c>
      <c r="AV31">
        <v>2306.00045</v>
      </c>
      <c r="AW31">
        <v>13</v>
      </c>
      <c r="AX31">
        <v>16</v>
      </c>
      <c r="AY31">
        <v>14</v>
      </c>
      <c r="AZ31">
        <v>1</v>
      </c>
      <c r="BA31">
        <v>1</v>
      </c>
    </row>
    <row r="32" spans="1:53" x14ac:dyDescent="0.2">
      <c r="A32">
        <v>2306.00047</v>
      </c>
      <c r="B32">
        <v>7</v>
      </c>
      <c r="C32">
        <v>7</v>
      </c>
      <c r="D32">
        <v>0.99971885000000005</v>
      </c>
      <c r="E32">
        <v>0.99971885000000005</v>
      </c>
      <c r="F32">
        <v>0.99971885000000005</v>
      </c>
      <c r="G32">
        <v>7</v>
      </c>
      <c r="H32">
        <v>0.99971885000000005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5949</v>
      </c>
      <c r="R32">
        <v>22496</v>
      </c>
      <c r="S32">
        <v>0.87176909999999996</v>
      </c>
      <c r="T32">
        <v>0.76106514999999997</v>
      </c>
      <c r="U32">
        <v>9.6473610000000001E-2</v>
      </c>
      <c r="V32">
        <v>2423</v>
      </c>
      <c r="W32">
        <v>0.90268294999999998</v>
      </c>
      <c r="X32">
        <v>5</v>
      </c>
      <c r="Y32">
        <v>6</v>
      </c>
      <c r="Z32">
        <v>1755</v>
      </c>
      <c r="AA32">
        <v>0</v>
      </c>
      <c r="AB32">
        <v>0</v>
      </c>
      <c r="AC32">
        <v>0</v>
      </c>
      <c r="AD32">
        <v>0</v>
      </c>
      <c r="AE32">
        <v>-42</v>
      </c>
      <c r="AG32">
        <v>2306.00047</v>
      </c>
      <c r="AH32" t="b">
        <v>1</v>
      </c>
      <c r="AI32" t="b">
        <v>1</v>
      </c>
      <c r="AJ32" t="b">
        <v>1</v>
      </c>
      <c r="AL32">
        <v>2306.00047</v>
      </c>
      <c r="AM32" t="str">
        <v>paper702.tex</v>
      </c>
      <c r="AN32" t="str">
        <v>llncs</v>
      </c>
      <c r="AO32" t="str">
        <v>[runningheads]</v>
      </c>
      <c r="AP32">
        <v>0</v>
      </c>
      <c r="AQ32">
        <v>0</v>
      </c>
      <c r="AR32">
        <v>0</v>
      </c>
      <c r="AS32" t="b">
        <v>0</v>
      </c>
      <c r="AT32" t="b">
        <v>0</v>
      </c>
      <c r="AV32">
        <v>2306.00047</v>
      </c>
      <c r="AW32">
        <v>11</v>
      </c>
      <c r="AX32">
        <v>12</v>
      </c>
      <c r="AY32">
        <v>12</v>
      </c>
      <c r="AZ32">
        <v>1</v>
      </c>
      <c r="BA32">
        <v>0</v>
      </c>
    </row>
    <row r="33" spans="1:53" x14ac:dyDescent="0.2">
      <c r="A33">
        <v>2306.0004800000002</v>
      </c>
      <c r="B33">
        <v>685</v>
      </c>
      <c r="C33">
        <v>25929</v>
      </c>
      <c r="D33">
        <v>0.98071083999999997</v>
      </c>
      <c r="E33">
        <v>0.97606736000000005</v>
      </c>
      <c r="F33">
        <v>9.4088459999999999E-2</v>
      </c>
      <c r="G33">
        <v>683</v>
      </c>
      <c r="H33">
        <v>0.97613724000000002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-269</v>
      </c>
      <c r="Q33" s="3">
        <v>260</v>
      </c>
      <c r="R33">
        <v>260</v>
      </c>
      <c r="S33">
        <v>0.99091607999999998</v>
      </c>
      <c r="T33">
        <v>0.99091607999999998</v>
      </c>
      <c r="U33">
        <v>0.99091607999999998</v>
      </c>
      <c r="V33">
        <v>260</v>
      </c>
      <c r="W33">
        <v>0.99091607999999998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2306.0004800000002</v>
      </c>
      <c r="AH33" t="b">
        <v>1</v>
      </c>
      <c r="AI33" t="b">
        <v>1</v>
      </c>
      <c r="AJ33" t="b">
        <v>1</v>
      </c>
      <c r="AL33">
        <v>2306.0004800000002</v>
      </c>
      <c r="AM33">
        <v>2306.0004800000002</v>
      </c>
      <c r="AN33" t="str">
        <v>revtex4-2</v>
      </c>
      <c r="AO33" t="str">
        <v>[pra,longbibliography,twocolumn,showpacs,nofootinbib,superscriptaddress,notitlepage]</v>
      </c>
      <c r="AP33">
        <v>0</v>
      </c>
      <c r="AQ33">
        <v>12</v>
      </c>
      <c r="AR33">
        <v>0</v>
      </c>
      <c r="AS33" t="b">
        <v>0</v>
      </c>
      <c r="AT33" t="b">
        <v>0</v>
      </c>
      <c r="AV33">
        <v>2306.0004800000002</v>
      </c>
      <c r="AW33">
        <v>11</v>
      </c>
      <c r="AX33">
        <v>11</v>
      </c>
      <c r="AY33">
        <v>11</v>
      </c>
      <c r="AZ33">
        <v>0</v>
      </c>
      <c r="BA33">
        <v>0</v>
      </c>
    </row>
    <row r="34" spans="1:53" x14ac:dyDescent="0.2">
      <c r="A34">
        <v>2306.0004899999999</v>
      </c>
      <c r="B34">
        <v>804</v>
      </c>
      <c r="C34">
        <v>76159</v>
      </c>
      <c r="D34">
        <v>0.99179468000000004</v>
      </c>
      <c r="E34">
        <v>0.99009473999999997</v>
      </c>
      <c r="F34">
        <v>6.1723069999999998E-2</v>
      </c>
      <c r="G34">
        <v>665</v>
      </c>
      <c r="H34">
        <v>0.99180721999999999</v>
      </c>
      <c r="I34">
        <v>0</v>
      </c>
      <c r="J34">
        <v>14</v>
      </c>
      <c r="K34">
        <v>9</v>
      </c>
      <c r="L34">
        <v>0</v>
      </c>
      <c r="M34">
        <v>0</v>
      </c>
      <c r="N34">
        <v>0</v>
      </c>
      <c r="O34">
        <v>0</v>
      </c>
      <c r="P34">
        <v>-248</v>
      </c>
      <c r="Q34" s="3">
        <v>3526</v>
      </c>
      <c r="R34">
        <v>77229</v>
      </c>
      <c r="S34">
        <v>0.97529995000000003</v>
      </c>
      <c r="T34">
        <v>0.95705761</v>
      </c>
      <c r="U34">
        <v>5.9444650000000002E-2</v>
      </c>
      <c r="V34">
        <v>1465</v>
      </c>
      <c r="W34">
        <v>0.98215808000000004</v>
      </c>
      <c r="X34">
        <v>0</v>
      </c>
      <c r="Y34">
        <v>12</v>
      </c>
      <c r="Z34">
        <v>978</v>
      </c>
      <c r="AA34">
        <v>0</v>
      </c>
      <c r="AB34">
        <v>0</v>
      </c>
      <c r="AC34">
        <v>0</v>
      </c>
      <c r="AD34">
        <v>0</v>
      </c>
      <c r="AE34">
        <v>941</v>
      </c>
      <c r="AG34">
        <v>2306.0004899999999</v>
      </c>
      <c r="AH34" t="b">
        <v>1</v>
      </c>
      <c r="AI34" t="b">
        <v>1</v>
      </c>
      <c r="AJ34" t="b">
        <v>1</v>
      </c>
      <c r="AL34">
        <v>2306.0004899999999</v>
      </c>
      <c r="AM34" t="str">
        <v>main.tex</v>
      </c>
      <c r="AN34" t="str">
        <v>mnras</v>
      </c>
      <c r="AO34" t="str">
        <v>[fleqn,usenatbib]</v>
      </c>
      <c r="AP34">
        <v>0</v>
      </c>
      <c r="AQ34">
        <v>0</v>
      </c>
      <c r="AR34">
        <v>0</v>
      </c>
      <c r="AS34" t="b">
        <v>0</v>
      </c>
      <c r="AT34" t="b">
        <v>0</v>
      </c>
      <c r="AV34">
        <v>2306.0004899999999</v>
      </c>
      <c r="AW34">
        <v>71</v>
      </c>
      <c r="AX34">
        <v>71</v>
      </c>
      <c r="AY34">
        <v>71</v>
      </c>
      <c r="AZ34">
        <v>0</v>
      </c>
      <c r="BA34">
        <v>0</v>
      </c>
    </row>
    <row r="35" spans="1:53" x14ac:dyDescent="0.2">
      <c r="A35">
        <v>2306.0005000000001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s="3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G35">
        <v>2306.0005000000001</v>
      </c>
      <c r="AH35" t="b">
        <v>1</v>
      </c>
      <c r="AI35" t="b">
        <v>0</v>
      </c>
      <c r="AJ35" t="b">
        <v>1</v>
      </c>
      <c r="AL35">
        <v>2306.0005000000001</v>
      </c>
      <c r="AM35" t="str">
        <v>draft.tex</v>
      </c>
      <c r="AN35" t="str">
        <v>article</v>
      </c>
      <c r="AO35" t="str">
        <v>[11pt]</v>
      </c>
      <c r="AP35">
        <v>12</v>
      </c>
      <c r="AQ35">
        <v>12</v>
      </c>
      <c r="AR35">
        <v>12</v>
      </c>
      <c r="AS35" t="b">
        <v>0</v>
      </c>
      <c r="AT35" t="b">
        <v>0</v>
      </c>
      <c r="AV35">
        <v>2306.0005000000001</v>
      </c>
      <c r="AW35">
        <v>43</v>
      </c>
      <c r="AX35" t="str">
        <v/>
      </c>
      <c r="AY35">
        <v>43</v>
      </c>
      <c r="AZ35" t="str">
        <v/>
      </c>
      <c r="BA35" t="str">
        <v/>
      </c>
    </row>
    <row r="36" spans="1:53" x14ac:dyDescent="0.2">
      <c r="A36">
        <v>2306.0005099999998</v>
      </c>
      <c r="B36">
        <v>196</v>
      </c>
      <c r="C36">
        <v>14790</v>
      </c>
      <c r="D36">
        <v>0.99460543999999995</v>
      </c>
      <c r="E36">
        <v>0.98937439000000005</v>
      </c>
      <c r="F36">
        <v>0.19820014999999999</v>
      </c>
      <c r="G36">
        <v>6</v>
      </c>
      <c r="H36">
        <v>0.99967472999999996</v>
      </c>
      <c r="I36">
        <v>0</v>
      </c>
      <c r="J36">
        <v>0</v>
      </c>
      <c r="K36">
        <v>95</v>
      </c>
      <c r="L36">
        <v>0</v>
      </c>
      <c r="M36">
        <v>0</v>
      </c>
      <c r="N36">
        <v>0</v>
      </c>
      <c r="O36">
        <v>0</v>
      </c>
      <c r="P36">
        <v>3</v>
      </c>
      <c r="Q36" s="3">
        <v>196</v>
      </c>
      <c r="R36">
        <v>14790</v>
      </c>
      <c r="S36">
        <v>0.99460543999999995</v>
      </c>
      <c r="T36">
        <v>0.98937439000000005</v>
      </c>
      <c r="U36">
        <v>0.19820014999999999</v>
      </c>
      <c r="V36">
        <v>6</v>
      </c>
      <c r="W36">
        <v>0.99967472999999996</v>
      </c>
      <c r="X36">
        <v>0</v>
      </c>
      <c r="Y36">
        <v>0</v>
      </c>
      <c r="Z36">
        <v>95</v>
      </c>
      <c r="AA36">
        <v>0</v>
      </c>
      <c r="AB36">
        <v>0</v>
      </c>
      <c r="AC36">
        <v>0</v>
      </c>
      <c r="AD36">
        <v>0</v>
      </c>
      <c r="AE36">
        <v>3</v>
      </c>
      <c r="AG36">
        <v>2306.0005099999998</v>
      </c>
      <c r="AH36" t="b">
        <v>1</v>
      </c>
      <c r="AI36" t="b">
        <v>1</v>
      </c>
      <c r="AJ36" t="b">
        <v>1</v>
      </c>
      <c r="AL36">
        <v>2306.0005099999998</v>
      </c>
      <c r="AM36" t="str">
        <v>main.tex</v>
      </c>
      <c r="AN36" t="str">
        <v>revtex4-2</v>
      </c>
      <c r="AO36" t="str">
        <v>[prl,twocolumn,nofootinbib,nobibnotes,noeprint,preprintnumbers,floatfix]</v>
      </c>
      <c r="AP36">
        <v>0</v>
      </c>
      <c r="AQ36">
        <v>0</v>
      </c>
      <c r="AR36">
        <v>0</v>
      </c>
      <c r="AS36" t="b">
        <v>0</v>
      </c>
      <c r="AT36" t="b">
        <v>0</v>
      </c>
      <c r="AV36">
        <v>2306.0005099999998</v>
      </c>
      <c r="AW36">
        <v>5</v>
      </c>
      <c r="AX36">
        <v>5</v>
      </c>
      <c r="AY36">
        <v>5</v>
      </c>
      <c r="AZ36">
        <v>0</v>
      </c>
      <c r="BA36">
        <v>0</v>
      </c>
    </row>
    <row r="37" spans="1:53" x14ac:dyDescent="0.2">
      <c r="A37">
        <v>2306.0005200000001</v>
      </c>
      <c r="B37">
        <v>20</v>
      </c>
      <c r="C37">
        <v>319</v>
      </c>
      <c r="D37">
        <v>0.99966781000000005</v>
      </c>
      <c r="E37">
        <v>0.99933561000000004</v>
      </c>
      <c r="F37">
        <v>0.98940304999999995</v>
      </c>
      <c r="G37">
        <v>0</v>
      </c>
      <c r="H37">
        <v>1</v>
      </c>
      <c r="I37">
        <v>0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6604</v>
      </c>
      <c r="R37">
        <v>27824</v>
      </c>
      <c r="S37">
        <v>0.88569673000000004</v>
      </c>
      <c r="T37">
        <v>0.78070001</v>
      </c>
      <c r="U37">
        <v>7.6044360000000005E-2</v>
      </c>
      <c r="V37">
        <v>1501</v>
      </c>
      <c r="W37">
        <v>0.95015607000000002</v>
      </c>
      <c r="X37">
        <v>21</v>
      </c>
      <c r="Y37">
        <v>3</v>
      </c>
      <c r="Z37">
        <v>2527</v>
      </c>
      <c r="AA37">
        <v>0</v>
      </c>
      <c r="AB37">
        <v>0</v>
      </c>
      <c r="AC37">
        <v>1</v>
      </c>
      <c r="AD37">
        <v>1</v>
      </c>
      <c r="AE37">
        <v>11</v>
      </c>
      <c r="AG37">
        <v>2306.0005200000001</v>
      </c>
      <c r="AH37" t="b">
        <v>1</v>
      </c>
      <c r="AI37" t="b">
        <v>1</v>
      </c>
      <c r="AJ37" t="b">
        <v>1</v>
      </c>
      <c r="AL37">
        <v>2306.0005200000001</v>
      </c>
      <c r="AM37" t="str">
        <v>main.tex</v>
      </c>
      <c r="AN37" t="str">
        <v>article</v>
      </c>
      <c r="AO37" t="str">
        <v>[12pt, a4paper]</v>
      </c>
      <c r="AP37">
        <v>12</v>
      </c>
      <c r="AQ37">
        <v>12</v>
      </c>
      <c r="AR37">
        <v>12</v>
      </c>
      <c r="AS37" t="b">
        <v>0</v>
      </c>
      <c r="AT37" t="b">
        <v>0</v>
      </c>
      <c r="AV37">
        <v>2306.0005200000001</v>
      </c>
      <c r="AW37">
        <v>19</v>
      </c>
      <c r="AX37">
        <v>20</v>
      </c>
      <c r="AY37">
        <v>20</v>
      </c>
      <c r="AZ37">
        <v>1</v>
      </c>
      <c r="BA37">
        <v>0</v>
      </c>
    </row>
    <row r="38" spans="1:53" x14ac:dyDescent="0.2">
      <c r="A38">
        <v>2306.0005299999998</v>
      </c>
      <c r="B38">
        <v>52</v>
      </c>
      <c r="C38">
        <v>52</v>
      </c>
      <c r="D38">
        <v>0.99912939999999995</v>
      </c>
      <c r="E38">
        <v>0.99912939999999995</v>
      </c>
      <c r="F38">
        <v>0.99912939999999995</v>
      </c>
      <c r="G38">
        <v>52</v>
      </c>
      <c r="H38">
        <v>0.99912939999999995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14</v>
      </c>
      <c r="R38">
        <v>29</v>
      </c>
      <c r="S38">
        <v>0.99988279999999996</v>
      </c>
      <c r="T38">
        <v>0.99976560999999997</v>
      </c>
      <c r="U38">
        <v>0.99951447000000004</v>
      </c>
      <c r="V38">
        <v>0</v>
      </c>
      <c r="W38">
        <v>1</v>
      </c>
      <c r="X38">
        <v>0</v>
      </c>
      <c r="Y38">
        <v>0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2306.0005299999998</v>
      </c>
      <c r="AH38" t="b">
        <v>1</v>
      </c>
      <c r="AI38" t="b">
        <v>1</v>
      </c>
      <c r="AJ38" t="b">
        <v>1</v>
      </c>
      <c r="AL38">
        <v>2306.0005299999998</v>
      </c>
      <c r="AM38" t="str">
        <v>geo_AssocProd.tex</v>
      </c>
      <c r="AN38" t="str">
        <v>SciPost</v>
      </c>
      <c r="AO38" t="str">
        <v>[submission, Phys]</v>
      </c>
      <c r="AP38">
        <v>12</v>
      </c>
      <c r="AQ38">
        <v>12</v>
      </c>
      <c r="AR38">
        <v>12</v>
      </c>
      <c r="AS38" t="b">
        <v>0</v>
      </c>
      <c r="AT38" t="b">
        <v>0</v>
      </c>
      <c r="AV38">
        <v>2306.0005299999998</v>
      </c>
      <c r="AW38">
        <v>31</v>
      </c>
      <c r="AX38">
        <v>31</v>
      </c>
      <c r="AY38">
        <v>31</v>
      </c>
      <c r="AZ38">
        <v>0</v>
      </c>
      <c r="BA38">
        <v>0</v>
      </c>
    </row>
    <row r="39" spans="1:53" x14ac:dyDescent="0.2">
      <c r="A39">
        <v>2306.00054</v>
      </c>
      <c r="B39">
        <v>175</v>
      </c>
      <c r="C39">
        <v>39145</v>
      </c>
      <c r="D39">
        <v>0.99735764000000005</v>
      </c>
      <c r="E39">
        <v>0.99608132999999999</v>
      </c>
      <c r="F39">
        <v>0.12344933</v>
      </c>
      <c r="G39">
        <v>63</v>
      </c>
      <c r="H39">
        <v>0.99858928000000002</v>
      </c>
      <c r="I39">
        <v>0</v>
      </c>
      <c r="J39">
        <v>0</v>
      </c>
      <c r="K39">
        <v>56</v>
      </c>
      <c r="L39">
        <v>0</v>
      </c>
      <c r="M39">
        <v>0</v>
      </c>
      <c r="N39">
        <v>1</v>
      </c>
      <c r="O39">
        <v>1</v>
      </c>
      <c r="P39">
        <v>-2</v>
      </c>
      <c r="Q39" s="3">
        <v>247</v>
      </c>
      <c r="R39">
        <v>743</v>
      </c>
      <c r="S39">
        <v>0.99655157000000005</v>
      </c>
      <c r="T39">
        <v>0.99446908000000001</v>
      </c>
      <c r="U39">
        <v>0.98336243999999995</v>
      </c>
      <c r="V39">
        <v>61</v>
      </c>
      <c r="W39">
        <v>0.99863405999999999</v>
      </c>
      <c r="X39">
        <v>0</v>
      </c>
      <c r="Y39">
        <v>0</v>
      </c>
      <c r="Z39">
        <v>93</v>
      </c>
      <c r="AA39">
        <v>0</v>
      </c>
      <c r="AB39">
        <v>0</v>
      </c>
      <c r="AC39">
        <v>1</v>
      </c>
      <c r="AD39">
        <v>1</v>
      </c>
      <c r="AE39">
        <v>0</v>
      </c>
      <c r="AG39">
        <v>2306.00054</v>
      </c>
      <c r="AH39" t="b">
        <v>1</v>
      </c>
      <c r="AI39" t="b">
        <v>1</v>
      </c>
      <c r="AJ39" t="b">
        <v>1</v>
      </c>
      <c r="AL39">
        <v>2306.00054</v>
      </c>
      <c r="AM39" t="str">
        <v>Perspective_noncommQs.tex</v>
      </c>
      <c r="AN39" t="str">
        <v>revtex4-2</v>
      </c>
      <c r="AO39" t="str">
        <v>[notitlepage,superscriptaddress,nofootinbib,tightenlines,preprintnumbers,twocolumn]</v>
      </c>
      <c r="AP39">
        <v>12</v>
      </c>
      <c r="AQ39">
        <v>12</v>
      </c>
      <c r="AR39">
        <v>12</v>
      </c>
      <c r="AS39" t="b">
        <v>0</v>
      </c>
      <c r="AT39" t="b">
        <v>0</v>
      </c>
      <c r="AV39">
        <v>2306.00054</v>
      </c>
      <c r="AW39">
        <v>10</v>
      </c>
      <c r="AX39">
        <v>10</v>
      </c>
      <c r="AY39">
        <v>10</v>
      </c>
      <c r="AZ39">
        <v>0</v>
      </c>
      <c r="BA39">
        <v>0</v>
      </c>
    </row>
    <row r="40" spans="1:53" x14ac:dyDescent="0.2">
      <c r="A40">
        <v>2306.0005500000002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s="3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G40">
        <v>2306.0005500000002</v>
      </c>
      <c r="AH40" t="b">
        <v>0</v>
      </c>
      <c r="AI40" t="b">
        <v>0</v>
      </c>
      <c r="AJ40" t="b">
        <v>0</v>
      </c>
      <c r="AL40">
        <v>2306.0005500000002</v>
      </c>
      <c r="AM40" t="str">
        <v>submission.tex</v>
      </c>
      <c r="AN40" t="str">
        <v>article</v>
      </c>
      <c r="AO40" t="str">
        <v>[a4paper,11pt]</v>
      </c>
      <c r="AP40">
        <v>12</v>
      </c>
      <c r="AQ40">
        <v>12</v>
      </c>
      <c r="AR40">
        <v>12</v>
      </c>
      <c r="AS40" t="b">
        <v>0</v>
      </c>
      <c r="AT40" t="b">
        <v>0</v>
      </c>
      <c r="AV40">
        <v>2306.0005500000002</v>
      </c>
      <c r="AW40" t="str">
        <v/>
      </c>
      <c r="AX40" t="str">
        <v/>
      </c>
      <c r="AY40" t="str">
        <v/>
      </c>
      <c r="AZ40" t="str">
        <v/>
      </c>
      <c r="BA40" t="str">
        <v/>
      </c>
    </row>
    <row r="41" spans="1:53" x14ac:dyDescent="0.2">
      <c r="A41">
        <v>2306.00056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s="3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G41">
        <v>2306.00056</v>
      </c>
      <c r="AH41" t="b">
        <v>1</v>
      </c>
      <c r="AI41" t="b">
        <v>0</v>
      </c>
      <c r="AJ41" t="b">
        <v>1</v>
      </c>
      <c r="AL41">
        <v>2306.00056</v>
      </c>
      <c r="AM41" t="str">
        <v>Main.tex</v>
      </c>
      <c r="AN41" t="str">
        <v>revtex4-2</v>
      </c>
      <c r="AO41" t="str">
        <v>[twocolumn,superscriptaddress,floatfix,preprintnumbers,prl ,nofootinbib,hyperref]</v>
      </c>
      <c r="AP41">
        <v>12</v>
      </c>
      <c r="AQ41">
        <v>12</v>
      </c>
      <c r="AR41">
        <v>12</v>
      </c>
      <c r="AS41" t="b">
        <v>0</v>
      </c>
      <c r="AT41" t="b">
        <v>0</v>
      </c>
      <c r="AV41">
        <v>2306.00056</v>
      </c>
      <c r="AW41">
        <v>7</v>
      </c>
      <c r="AX41" t="str">
        <v/>
      </c>
      <c r="AY41">
        <v>7</v>
      </c>
      <c r="AZ41" t="str">
        <v/>
      </c>
      <c r="BA41" t="str">
        <v/>
      </c>
    </row>
    <row r="42" spans="1:53" x14ac:dyDescent="0.2">
      <c r="A42">
        <v>2306.0005700000002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s="3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G42">
        <v>2306.0005700000002</v>
      </c>
      <c r="AH42" t="b">
        <v>1</v>
      </c>
      <c r="AI42" t="b">
        <v>0</v>
      </c>
      <c r="AJ42" t="b">
        <v>1</v>
      </c>
      <c r="AL42">
        <v>2306.0005700000002</v>
      </c>
      <c r="AM42" t="str">
        <v>mainarXivSubmission.tex</v>
      </c>
      <c r="AN42" t="str">
        <v>revtex4-1</v>
      </c>
      <c r="AO42" t="str">
        <v>[pra,english,reprint, aps,superscriptaddress, nofootinbib]</v>
      </c>
      <c r="AP42">
        <v>0</v>
      </c>
      <c r="AQ42">
        <v>12</v>
      </c>
      <c r="AR42">
        <v>12</v>
      </c>
      <c r="AS42" t="b">
        <v>0</v>
      </c>
      <c r="AT42" t="b">
        <v>0</v>
      </c>
      <c r="AV42">
        <v>2306.0005700000002</v>
      </c>
      <c r="AW42">
        <v>14</v>
      </c>
      <c r="AX42" t="str">
        <v/>
      </c>
      <c r="AY42">
        <v>14</v>
      </c>
      <c r="AZ42" t="str">
        <v/>
      </c>
      <c r="BA42" t="str">
        <v/>
      </c>
    </row>
    <row r="43" spans="1:53" x14ac:dyDescent="0.2">
      <c r="A43">
        <v>2306.0005900000001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s="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G43">
        <v>2306.0005900000001</v>
      </c>
      <c r="AH43" t="b">
        <v>1</v>
      </c>
      <c r="AI43" t="b">
        <v>0</v>
      </c>
      <c r="AJ43" t="b">
        <v>1</v>
      </c>
      <c r="AL43">
        <v>2306.0005900000001</v>
      </c>
      <c r="AM43" t="str">
        <v>vandesande_geckos_iau377_arxiv.tex</v>
      </c>
      <c r="AN43" t="str">
        <v>iau</v>
      </c>
      <c r="AO43">
        <v>0</v>
      </c>
      <c r="AP43">
        <v>0</v>
      </c>
      <c r="AQ43">
        <v>12</v>
      </c>
      <c r="AR43">
        <v>12</v>
      </c>
      <c r="AS43" t="b">
        <v>0</v>
      </c>
      <c r="AT43" t="b">
        <v>0</v>
      </c>
      <c r="AV43">
        <v>2306.0005900000001</v>
      </c>
      <c r="AW43">
        <v>6</v>
      </c>
      <c r="AX43" t="str">
        <v/>
      </c>
      <c r="AY43">
        <v>6</v>
      </c>
      <c r="AZ43" t="str">
        <v/>
      </c>
      <c r="BA43" t="str">
        <v/>
      </c>
    </row>
    <row r="44" spans="1:53" x14ac:dyDescent="0.2">
      <c r="A44">
        <v>2306.0005999999998</v>
      </c>
      <c r="B44">
        <v>25</v>
      </c>
      <c r="C44">
        <v>69635</v>
      </c>
      <c r="D44">
        <v>0.99975563000000001</v>
      </c>
      <c r="E44">
        <v>0.99966977000000001</v>
      </c>
      <c r="F44">
        <v>8.0167489999999994E-2</v>
      </c>
      <c r="G44">
        <v>13</v>
      </c>
      <c r="H44">
        <v>0.99982828000000001</v>
      </c>
      <c r="I44">
        <v>0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-1</v>
      </c>
      <c r="Q44" s="3">
        <v>19425</v>
      </c>
      <c r="R44">
        <v>68353</v>
      </c>
      <c r="S44">
        <v>0.86012239000000001</v>
      </c>
      <c r="T44">
        <v>0.74340854000000001</v>
      </c>
      <c r="U44">
        <v>9.7101870000000007E-2</v>
      </c>
      <c r="V44">
        <v>6958</v>
      </c>
      <c r="W44">
        <v>0.90808940000000005</v>
      </c>
      <c r="X44">
        <v>9</v>
      </c>
      <c r="Y44">
        <v>10</v>
      </c>
      <c r="Z44">
        <v>6214</v>
      </c>
      <c r="AA44">
        <v>0</v>
      </c>
      <c r="AB44">
        <v>0</v>
      </c>
      <c r="AC44">
        <v>1</v>
      </c>
      <c r="AD44">
        <v>1</v>
      </c>
      <c r="AE44">
        <v>-90</v>
      </c>
      <c r="AG44">
        <v>2306.0005999999998</v>
      </c>
      <c r="AH44" t="b">
        <v>1</v>
      </c>
      <c r="AI44" t="b">
        <v>1</v>
      </c>
      <c r="AJ44" t="b">
        <v>1</v>
      </c>
      <c r="AL44">
        <v>2306.0005999999998</v>
      </c>
      <c r="AM44" t="str">
        <v>nitrogen_aurora.tex</v>
      </c>
      <c r="AN44" t="str">
        <v>mnras</v>
      </c>
      <c r="AO44" t="str">
        <v>[a4paper,useAMS,usenatbib]</v>
      </c>
      <c r="AP44">
        <v>12</v>
      </c>
      <c r="AQ44">
        <v>12</v>
      </c>
      <c r="AR44">
        <v>12</v>
      </c>
      <c r="AS44" t="b">
        <v>0</v>
      </c>
      <c r="AT44" t="b">
        <v>0</v>
      </c>
      <c r="AV44">
        <v>2306.0005999999998</v>
      </c>
      <c r="AW44">
        <v>16</v>
      </c>
      <c r="AX44">
        <v>17</v>
      </c>
      <c r="AY44">
        <v>17</v>
      </c>
      <c r="AZ44">
        <v>1</v>
      </c>
      <c r="BA44">
        <v>0</v>
      </c>
    </row>
    <row r="45" spans="1:53" x14ac:dyDescent="0.2">
      <c r="A45">
        <v>2306.0006199999998</v>
      </c>
      <c r="B45">
        <v>17</v>
      </c>
      <c r="C45">
        <v>17</v>
      </c>
      <c r="D45">
        <v>0.99948435999999996</v>
      </c>
      <c r="E45">
        <v>0.99948435999999996</v>
      </c>
      <c r="F45">
        <v>0.99948435999999996</v>
      </c>
      <c r="G45">
        <v>17</v>
      </c>
      <c r="H45">
        <v>0.99948435999999996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18</v>
      </c>
      <c r="R45">
        <v>28715</v>
      </c>
      <c r="S45">
        <v>0.99960572999999997</v>
      </c>
      <c r="T45">
        <v>0.99945413000000005</v>
      </c>
      <c r="U45">
        <v>0.12918878</v>
      </c>
      <c r="V45">
        <v>16</v>
      </c>
      <c r="W45">
        <v>0.99951478000000005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6</v>
      </c>
      <c r="AG45">
        <v>2306.0006199999998</v>
      </c>
      <c r="AH45" t="b">
        <v>1</v>
      </c>
      <c r="AI45" t="b">
        <v>1</v>
      </c>
      <c r="AJ45" t="b">
        <v>1</v>
      </c>
      <c r="AL45">
        <v>2306.0006199999998</v>
      </c>
      <c r="AM45">
        <v>2306.0006199999998</v>
      </c>
      <c r="AN45" t="str">
        <v>revtex4-1</v>
      </c>
      <c r="AO45" t="str">
        <v>[12pt,preprint,nofootinbib]</v>
      </c>
      <c r="AP45">
        <v>0</v>
      </c>
      <c r="AQ45">
        <v>0</v>
      </c>
      <c r="AR45">
        <v>0</v>
      </c>
      <c r="AS45" t="b">
        <v>0</v>
      </c>
      <c r="AT45" t="b">
        <v>0</v>
      </c>
      <c r="AV45">
        <v>2306.0006199999998</v>
      </c>
      <c r="AW45">
        <v>20</v>
      </c>
      <c r="AX45">
        <v>20</v>
      </c>
      <c r="AY45">
        <v>20</v>
      </c>
      <c r="AZ45">
        <v>0</v>
      </c>
      <c r="BA45">
        <v>0</v>
      </c>
    </row>
    <row r="46" spans="1:53" x14ac:dyDescent="0.2">
      <c r="A46">
        <v>2306.00063</v>
      </c>
      <c r="B46">
        <v>910</v>
      </c>
      <c r="C46">
        <v>36407</v>
      </c>
      <c r="D46">
        <v>0.98487252999999997</v>
      </c>
      <c r="E46">
        <v>0.97608724000000002</v>
      </c>
      <c r="F46">
        <v>4.3305740000000002E-2</v>
      </c>
      <c r="G46">
        <v>823</v>
      </c>
      <c r="H46">
        <v>0.97837341</v>
      </c>
      <c r="I46">
        <v>0</v>
      </c>
      <c r="J46">
        <v>1</v>
      </c>
      <c r="K46">
        <v>43</v>
      </c>
      <c r="L46">
        <v>0</v>
      </c>
      <c r="M46">
        <v>0</v>
      </c>
      <c r="N46">
        <v>0</v>
      </c>
      <c r="O46">
        <v>0</v>
      </c>
      <c r="P46">
        <v>-486</v>
      </c>
      <c r="Q46" s="3">
        <v>1</v>
      </c>
      <c r="R46">
        <v>3003</v>
      </c>
      <c r="S46">
        <v>0.99998686000000003</v>
      </c>
      <c r="T46">
        <v>0.99997371999999995</v>
      </c>
      <c r="U46">
        <v>0.92108789999999996</v>
      </c>
      <c r="V46">
        <v>1</v>
      </c>
      <c r="W46">
        <v>0.99997371999999995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</v>
      </c>
      <c r="AG46">
        <v>2306.00063</v>
      </c>
      <c r="AH46" t="b">
        <v>1</v>
      </c>
      <c r="AI46" t="b">
        <v>1</v>
      </c>
      <c r="AJ46" t="b">
        <v>1</v>
      </c>
      <c r="AL46">
        <v>2306.00063</v>
      </c>
      <c r="AM46">
        <v>2306.00063</v>
      </c>
      <c r="AN46" t="str">
        <v>amsart}%article</v>
      </c>
      <c r="AO46" t="str">
        <v>[11pt,a4paper,reqno]</v>
      </c>
      <c r="AP46">
        <v>0</v>
      </c>
      <c r="AQ46">
        <v>12</v>
      </c>
      <c r="AR46">
        <v>0</v>
      </c>
      <c r="AS46" t="b">
        <v>0</v>
      </c>
      <c r="AT46" t="b">
        <v>0</v>
      </c>
      <c r="AV46">
        <v>2306.00063</v>
      </c>
      <c r="AW46">
        <v>28</v>
      </c>
      <c r="AX46">
        <v>28</v>
      </c>
      <c r="AY46">
        <v>28</v>
      </c>
      <c r="AZ46">
        <v>0</v>
      </c>
      <c r="BA46">
        <v>0</v>
      </c>
    </row>
    <row r="47" spans="1:53" x14ac:dyDescent="0.2">
      <c r="A47">
        <v>2306.0006400000002</v>
      </c>
      <c r="B47">
        <v>111</v>
      </c>
      <c r="C47">
        <v>24836</v>
      </c>
      <c r="D47">
        <v>0.99713059000000004</v>
      </c>
      <c r="E47">
        <v>0.99594269000000002</v>
      </c>
      <c r="F47">
        <v>9.2185100000000006E-2</v>
      </c>
      <c r="G47">
        <v>105</v>
      </c>
      <c r="H47">
        <v>0.99616199999999999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1</v>
      </c>
      <c r="Q47" s="3">
        <v>112</v>
      </c>
      <c r="R47">
        <v>24540</v>
      </c>
      <c r="S47">
        <v>0.99713068999999999</v>
      </c>
      <c r="T47">
        <v>0.99590643000000001</v>
      </c>
      <c r="U47">
        <v>0.10307018</v>
      </c>
      <c r="V47">
        <v>106</v>
      </c>
      <c r="W47">
        <v>0.99612573000000004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3</v>
      </c>
      <c r="AG47">
        <v>2306.0006400000002</v>
      </c>
      <c r="AH47" t="b">
        <v>1</v>
      </c>
      <c r="AI47" t="b">
        <v>1</v>
      </c>
      <c r="AJ47" t="b">
        <v>1</v>
      </c>
      <c r="AL47">
        <v>2306.0006400000002</v>
      </c>
      <c r="AM47" t="str">
        <v>Draft.tex</v>
      </c>
      <c r="AN47" t="str">
        <v>revtex4-2</v>
      </c>
      <c r="AO47" t="str">
        <v>[%reprint,amsmath,amssymb,aps,]</v>
      </c>
      <c r="AP47">
        <v>0</v>
      </c>
      <c r="AQ47">
        <v>0</v>
      </c>
      <c r="AR47">
        <v>0</v>
      </c>
      <c r="AS47" t="b">
        <v>0</v>
      </c>
      <c r="AT47" t="b">
        <v>0</v>
      </c>
      <c r="AV47">
        <v>2306.0006400000002</v>
      </c>
      <c r="AW47">
        <v>8</v>
      </c>
      <c r="AX47">
        <v>8</v>
      </c>
      <c r="AY47">
        <v>8</v>
      </c>
      <c r="AZ47">
        <v>0</v>
      </c>
      <c r="BA47">
        <v>0</v>
      </c>
    </row>
    <row r="48" spans="1:53" x14ac:dyDescent="0.2">
      <c r="A48">
        <v>2306.0007000000001</v>
      </c>
      <c r="B48">
        <v>6</v>
      </c>
      <c r="C48">
        <v>960</v>
      </c>
      <c r="D48">
        <v>0.99995822999999995</v>
      </c>
      <c r="E48">
        <v>0.99991644999999996</v>
      </c>
      <c r="F48">
        <v>0.98663232000000001</v>
      </c>
      <c r="G48">
        <v>0</v>
      </c>
      <c r="H48">
        <v>1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3403</v>
      </c>
      <c r="R48">
        <v>8961</v>
      </c>
      <c r="S48">
        <v>0.97597995000000004</v>
      </c>
      <c r="T48">
        <v>0.95261435999999999</v>
      </c>
      <c r="U48">
        <v>0.87522104999999994</v>
      </c>
      <c r="V48">
        <v>902</v>
      </c>
      <c r="W48">
        <v>0.98743994999999996</v>
      </c>
      <c r="X48">
        <v>1</v>
      </c>
      <c r="Y48">
        <v>0</v>
      </c>
      <c r="Z48">
        <v>1250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2306.0007000000001</v>
      </c>
      <c r="AH48" t="b">
        <v>1</v>
      </c>
      <c r="AI48" t="b">
        <v>1</v>
      </c>
      <c r="AJ48" t="b">
        <v>1</v>
      </c>
      <c r="AL48">
        <v>2306.0007000000001</v>
      </c>
      <c r="AM48" t="str">
        <v>main.tex</v>
      </c>
      <c r="AN48" t="str">
        <v>article</v>
      </c>
      <c r="AO48" t="str">
        <v>[letterpaper,11pt]</v>
      </c>
      <c r="AP48">
        <v>0</v>
      </c>
      <c r="AQ48">
        <v>0</v>
      </c>
      <c r="AR48">
        <v>0</v>
      </c>
      <c r="AS48" t="b">
        <v>0</v>
      </c>
      <c r="AT48" t="b">
        <v>0</v>
      </c>
      <c r="AV48">
        <v>2306.0007000000001</v>
      </c>
      <c r="AW48">
        <v>29</v>
      </c>
      <c r="AX48">
        <v>29</v>
      </c>
      <c r="AY48">
        <v>29</v>
      </c>
      <c r="AZ48">
        <v>0</v>
      </c>
      <c r="BA48">
        <v>0</v>
      </c>
    </row>
    <row r="49" spans="1:53" x14ac:dyDescent="0.2">
      <c r="A49">
        <v>2306.00072</v>
      </c>
      <c r="B49">
        <v>57</v>
      </c>
      <c r="C49">
        <v>57</v>
      </c>
      <c r="D49">
        <v>0.99865146000000005</v>
      </c>
      <c r="E49">
        <v>0.99865146000000005</v>
      </c>
      <c r="F49">
        <v>0.99865146000000005</v>
      </c>
      <c r="G49">
        <v>57</v>
      </c>
      <c r="H49">
        <v>0.99865146000000005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 s="3">
        <v>134</v>
      </c>
      <c r="R49">
        <v>31734</v>
      </c>
      <c r="S49">
        <v>0.99774068999999999</v>
      </c>
      <c r="T49">
        <v>0.99682998</v>
      </c>
      <c r="U49">
        <v>0.24927255000000001</v>
      </c>
      <c r="V49">
        <v>60</v>
      </c>
      <c r="W49">
        <v>0.99858058999999999</v>
      </c>
      <c r="X49">
        <v>0</v>
      </c>
      <c r="Y49">
        <v>0</v>
      </c>
      <c r="Z49">
        <v>37</v>
      </c>
      <c r="AA49">
        <v>0</v>
      </c>
      <c r="AB49">
        <v>0</v>
      </c>
      <c r="AC49">
        <v>1</v>
      </c>
      <c r="AD49">
        <v>1</v>
      </c>
      <c r="AE49">
        <v>3</v>
      </c>
      <c r="AG49">
        <v>2306.00072</v>
      </c>
      <c r="AH49" t="b">
        <v>1</v>
      </c>
      <c r="AI49" t="b">
        <v>1</v>
      </c>
      <c r="AJ49" t="b">
        <v>1</v>
      </c>
      <c r="AL49">
        <v>2306.00072</v>
      </c>
      <c r="AM49" t="str">
        <v>main.tex</v>
      </c>
      <c r="AN49" t="str">
        <v>revtex4-2</v>
      </c>
      <c r="AO49" t="str">
        <v>[aps, prb, amssymb, amsmath, superscriptaddress,twocolumn]</v>
      </c>
      <c r="AP49">
        <v>0</v>
      </c>
      <c r="AQ49">
        <v>0</v>
      </c>
      <c r="AR49">
        <v>0</v>
      </c>
      <c r="AS49" t="b">
        <v>0</v>
      </c>
      <c r="AT49" t="b">
        <v>0</v>
      </c>
      <c r="AV49">
        <v>2306.00072</v>
      </c>
      <c r="AW49">
        <v>11</v>
      </c>
      <c r="AX49">
        <v>11</v>
      </c>
      <c r="AY49">
        <v>11</v>
      </c>
      <c r="AZ49">
        <v>0</v>
      </c>
      <c r="BA49">
        <v>0</v>
      </c>
    </row>
    <row r="50" spans="1:53" x14ac:dyDescent="0.2">
      <c r="A50">
        <v>2306.0007300000002</v>
      </c>
      <c r="B50">
        <v>81</v>
      </c>
      <c r="C50">
        <v>81</v>
      </c>
      <c r="D50">
        <v>0.99639728000000005</v>
      </c>
      <c r="E50">
        <v>0.99639728000000005</v>
      </c>
      <c r="F50">
        <v>0.99639728000000005</v>
      </c>
      <c r="G50">
        <v>81</v>
      </c>
      <c r="H50">
        <v>0.99639728000000005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65</v>
      </c>
      <c r="R50">
        <v>7175</v>
      </c>
      <c r="S50">
        <v>0.99713110000000005</v>
      </c>
      <c r="T50">
        <v>0.99710893</v>
      </c>
      <c r="U50">
        <v>0.68086999000000004</v>
      </c>
      <c r="V50">
        <v>65</v>
      </c>
      <c r="W50">
        <v>0.99710893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-1</v>
      </c>
      <c r="AG50">
        <v>2306.0007300000002</v>
      </c>
      <c r="AH50" t="b">
        <v>1</v>
      </c>
      <c r="AI50" t="b">
        <v>1</v>
      </c>
      <c r="AJ50" t="b">
        <v>1</v>
      </c>
      <c r="AL50">
        <v>2306.0007300000002</v>
      </c>
      <c r="AM50" t="str">
        <v>anyon-dimer.tex</v>
      </c>
      <c r="AN50" t="str">
        <v>revtex4-2</v>
      </c>
      <c r="AO50" t="str">
        <v>[prb,english,twocolumn,amsmath,amssymb,superscriptaddress]</v>
      </c>
      <c r="AP50">
        <v>12</v>
      </c>
      <c r="AQ50">
        <v>12</v>
      </c>
      <c r="AR50">
        <v>12</v>
      </c>
      <c r="AS50" t="b">
        <v>0</v>
      </c>
      <c r="AT50" t="b">
        <v>0</v>
      </c>
      <c r="AV50">
        <v>2306.0007300000002</v>
      </c>
      <c r="AW50">
        <v>7</v>
      </c>
      <c r="AX50">
        <v>7</v>
      </c>
      <c r="AY50">
        <v>7</v>
      </c>
      <c r="AZ50">
        <v>0</v>
      </c>
      <c r="BA50">
        <v>0</v>
      </c>
    </row>
    <row r="51" spans="1:53" x14ac:dyDescent="0.2">
      <c r="A51">
        <v>2306.0007500000002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s="3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G51">
        <v>2306.0007500000002</v>
      </c>
      <c r="AH51" t="b">
        <v>1</v>
      </c>
      <c r="AI51" t="b">
        <v>0</v>
      </c>
      <c r="AJ51" t="b">
        <v>1</v>
      </c>
      <c r="AL51">
        <v>2306.0007500000002</v>
      </c>
      <c r="AM51" t="str">
        <v>main.tex</v>
      </c>
      <c r="AN51" t="str">
        <v>ieeeconf</v>
      </c>
      <c r="AO51" t="str">
        <v>[letterpaper, 10 pt, conference]</v>
      </c>
      <c r="AP51">
        <v>12</v>
      </c>
      <c r="AQ51">
        <v>12</v>
      </c>
      <c r="AR51">
        <v>12</v>
      </c>
      <c r="AS51" t="b">
        <v>0</v>
      </c>
      <c r="AT51" t="b">
        <v>0</v>
      </c>
      <c r="AV51">
        <v>2306.0007500000002</v>
      </c>
      <c r="AW51">
        <v>7</v>
      </c>
      <c r="AX51" t="str">
        <v/>
      </c>
      <c r="AY51">
        <v>7</v>
      </c>
      <c r="AZ51" t="str">
        <v/>
      </c>
      <c r="BA51" t="str">
        <v/>
      </c>
    </row>
    <row r="52" spans="1:53" x14ac:dyDescent="0.2">
      <c r="A52">
        <v>2306.0007599999999</v>
      </c>
      <c r="B52">
        <v>11533</v>
      </c>
      <c r="C52">
        <v>48149</v>
      </c>
      <c r="D52">
        <v>0.87481034999999996</v>
      </c>
      <c r="E52">
        <v>0.77980373000000003</v>
      </c>
      <c r="F52">
        <v>8.0704899999999996E-2</v>
      </c>
      <c r="G52">
        <v>4229</v>
      </c>
      <c r="H52">
        <v>0.91925690999999998</v>
      </c>
      <c r="I52">
        <v>2</v>
      </c>
      <c r="J52">
        <v>2</v>
      </c>
      <c r="K52">
        <v>3649</v>
      </c>
      <c r="L52">
        <v>0</v>
      </c>
      <c r="M52">
        <v>0</v>
      </c>
      <c r="N52">
        <v>0</v>
      </c>
      <c r="O52">
        <v>0</v>
      </c>
      <c r="P52">
        <v>-1932</v>
      </c>
      <c r="Q52" s="3">
        <v>11109</v>
      </c>
      <c r="R52">
        <v>49907</v>
      </c>
      <c r="S52">
        <v>0.88283054999999999</v>
      </c>
      <c r="T52">
        <v>0.79300128999999997</v>
      </c>
      <c r="U52">
        <v>7.0061680000000001E-2</v>
      </c>
      <c r="V52">
        <v>3595</v>
      </c>
      <c r="W52">
        <v>0.93301283999999995</v>
      </c>
      <c r="X52">
        <v>2</v>
      </c>
      <c r="Y52">
        <v>2</v>
      </c>
      <c r="Z52">
        <v>3754</v>
      </c>
      <c r="AA52">
        <v>0</v>
      </c>
      <c r="AB52">
        <v>0</v>
      </c>
      <c r="AC52">
        <v>0</v>
      </c>
      <c r="AD52">
        <v>0</v>
      </c>
      <c r="AE52">
        <v>1291</v>
      </c>
      <c r="AG52">
        <v>2306.0007599999999</v>
      </c>
      <c r="AH52" t="b">
        <v>1</v>
      </c>
      <c r="AI52" t="b">
        <v>1</v>
      </c>
      <c r="AJ52" t="b">
        <v>1</v>
      </c>
      <c r="AL52">
        <v>2306.0007599999999</v>
      </c>
      <c r="AM52" t="str">
        <v>main.tex</v>
      </c>
      <c r="AN52" t="str">
        <v>mnras</v>
      </c>
      <c r="AO52" t="str">
        <v>[fleqn,usenatbib,onecolumn]</v>
      </c>
      <c r="AP52">
        <v>0</v>
      </c>
      <c r="AQ52">
        <v>0</v>
      </c>
      <c r="AR52">
        <v>0</v>
      </c>
      <c r="AS52" t="b">
        <v>0</v>
      </c>
      <c r="AT52" t="b">
        <v>0</v>
      </c>
      <c r="AV52">
        <v>2306.0007599999999</v>
      </c>
      <c r="AW52">
        <v>22</v>
      </c>
      <c r="AX52">
        <v>22</v>
      </c>
      <c r="AY52">
        <v>22</v>
      </c>
      <c r="AZ52">
        <v>0</v>
      </c>
      <c r="BA52">
        <v>0</v>
      </c>
    </row>
    <row r="53" spans="1:53" x14ac:dyDescent="0.2">
      <c r="A53">
        <v>2306.0007799999998</v>
      </c>
      <c r="B53">
        <v>6</v>
      </c>
      <c r="C53">
        <v>6</v>
      </c>
      <c r="D53">
        <v>0.99980944999999999</v>
      </c>
      <c r="E53">
        <v>0.99980944999999999</v>
      </c>
      <c r="F53">
        <v>0.99980944999999999</v>
      </c>
      <c r="G53">
        <v>6</v>
      </c>
      <c r="H53">
        <v>0.99980944999999999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 s="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G53">
        <v>2306.0007799999998</v>
      </c>
      <c r="AH53" t="b">
        <v>1</v>
      </c>
      <c r="AI53" t="b">
        <v>1</v>
      </c>
      <c r="AJ53" t="b">
        <v>1</v>
      </c>
      <c r="AL53">
        <v>2306.0007799999998</v>
      </c>
      <c r="AM53" t="str">
        <v>main_v2.tex</v>
      </c>
      <c r="AN53" t="str">
        <v>revtex4-1</v>
      </c>
      <c r="AO53" t="str">
        <v>[reprint,amsmath,amssymb,aps,pra,superscriptaddress, showpacs, eprint]</v>
      </c>
      <c r="AP53">
        <v>12</v>
      </c>
      <c r="AQ53">
        <v>12</v>
      </c>
      <c r="AR53">
        <v>12</v>
      </c>
      <c r="AS53" t="b">
        <v>0</v>
      </c>
      <c r="AT53" t="b">
        <v>0</v>
      </c>
      <c r="AV53">
        <v>2306.0007799999998</v>
      </c>
      <c r="AW53">
        <v>8</v>
      </c>
      <c r="AX53">
        <v>8</v>
      </c>
      <c r="AY53">
        <v>8</v>
      </c>
      <c r="AZ53">
        <v>0</v>
      </c>
      <c r="BA53">
        <v>0</v>
      </c>
    </row>
    <row r="54" spans="1:53" x14ac:dyDescent="0.2">
      <c r="A54">
        <v>2306.00081</v>
      </c>
      <c r="B54">
        <v>13</v>
      </c>
      <c r="C54">
        <v>51</v>
      </c>
      <c r="D54">
        <v>0.99965282</v>
      </c>
      <c r="E54">
        <v>0.99962388999999996</v>
      </c>
      <c r="F54">
        <v>0.99852448000000005</v>
      </c>
      <c r="G54">
        <v>11</v>
      </c>
      <c r="H54">
        <v>0.99968175000000004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310</v>
      </c>
      <c r="R54">
        <v>17101</v>
      </c>
      <c r="S54">
        <v>0.99535651000000003</v>
      </c>
      <c r="T54">
        <v>0.99103138999999996</v>
      </c>
      <c r="U54">
        <v>0.50525098000000002</v>
      </c>
      <c r="V54">
        <v>12</v>
      </c>
      <c r="W54">
        <v>0.99965283000000005</v>
      </c>
      <c r="X54">
        <v>0</v>
      </c>
      <c r="Y54">
        <v>0</v>
      </c>
      <c r="Z54">
        <v>149</v>
      </c>
      <c r="AA54">
        <v>0</v>
      </c>
      <c r="AB54">
        <v>0</v>
      </c>
      <c r="AC54">
        <v>0</v>
      </c>
      <c r="AD54">
        <v>0</v>
      </c>
      <c r="AE54">
        <v>1</v>
      </c>
      <c r="AG54">
        <v>2306.00081</v>
      </c>
      <c r="AH54" t="b">
        <v>1</v>
      </c>
      <c r="AI54" t="b">
        <v>1</v>
      </c>
      <c r="AJ54" t="b">
        <v>1</v>
      </c>
      <c r="AL54">
        <v>2306.00081</v>
      </c>
      <c r="AM54" t="str">
        <v>paper.tex</v>
      </c>
      <c r="AN54" t="str">
        <v>revtex4-2</v>
      </c>
      <c r="AO54" t="str">
        <v>[%superscriptaddress,amsmath,amssymb,aps,twocolumn,floatfix,]</v>
      </c>
      <c r="AP54">
        <v>12</v>
      </c>
      <c r="AQ54">
        <v>12</v>
      </c>
      <c r="AR54">
        <v>12</v>
      </c>
      <c r="AS54" t="b">
        <v>0</v>
      </c>
      <c r="AT54" t="b">
        <v>0</v>
      </c>
      <c r="AV54">
        <v>2306.00081</v>
      </c>
      <c r="AW54">
        <v>11</v>
      </c>
      <c r="AX54">
        <v>11</v>
      </c>
      <c r="AY54">
        <v>11</v>
      </c>
      <c r="AZ54">
        <v>0</v>
      </c>
      <c r="BA54">
        <v>0</v>
      </c>
    </row>
    <row r="55" spans="1:53" x14ac:dyDescent="0.2">
      <c r="A55">
        <v>2306.0008200000002</v>
      </c>
      <c r="B55">
        <v>4</v>
      </c>
      <c r="C55">
        <v>4</v>
      </c>
      <c r="D55">
        <v>0.99991554000000005</v>
      </c>
      <c r="E55">
        <v>0.99991554000000005</v>
      </c>
      <c r="F55">
        <v>0.99991554000000005</v>
      </c>
      <c r="G55">
        <v>4</v>
      </c>
      <c r="H55">
        <v>0.99991554000000005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 s="3">
        <v>1161</v>
      </c>
      <c r="R55">
        <v>3317</v>
      </c>
      <c r="S55">
        <v>0.98772890000000002</v>
      </c>
      <c r="T55">
        <v>0.97548511999999998</v>
      </c>
      <c r="U55">
        <v>0.92996051000000002</v>
      </c>
      <c r="V55">
        <v>27</v>
      </c>
      <c r="W55">
        <v>0.99942989000000004</v>
      </c>
      <c r="X55">
        <v>0</v>
      </c>
      <c r="Y55">
        <v>0</v>
      </c>
      <c r="Z55">
        <v>567</v>
      </c>
      <c r="AA55">
        <v>0</v>
      </c>
      <c r="AB55">
        <v>0</v>
      </c>
      <c r="AC55">
        <v>1</v>
      </c>
      <c r="AD55">
        <v>1</v>
      </c>
      <c r="AE55">
        <v>-24</v>
      </c>
      <c r="AG55">
        <v>2306.0008200000002</v>
      </c>
      <c r="AH55" t="b">
        <v>1</v>
      </c>
      <c r="AI55" t="b">
        <v>1</v>
      </c>
      <c r="AJ55" t="b">
        <v>1</v>
      </c>
      <c r="AL55">
        <v>2306.0008200000002</v>
      </c>
      <c r="AM55" t="str">
        <v>manuscript.tex</v>
      </c>
      <c r="AN55" t="str">
        <v>amsart</v>
      </c>
      <c r="AO55" t="str">
        <v>[letterpaper,10pt,reqno]</v>
      </c>
      <c r="AP55">
        <v>0</v>
      </c>
      <c r="AQ55">
        <v>0</v>
      </c>
      <c r="AR55">
        <v>0</v>
      </c>
      <c r="AS55" t="b">
        <v>0</v>
      </c>
      <c r="AT55" t="b">
        <v>0</v>
      </c>
      <c r="AV55">
        <v>2306.0008200000002</v>
      </c>
      <c r="AW55">
        <v>19</v>
      </c>
      <c r="AX55">
        <v>20</v>
      </c>
      <c r="AY55">
        <v>20</v>
      </c>
      <c r="AZ55">
        <v>1</v>
      </c>
      <c r="BA55">
        <v>0</v>
      </c>
    </row>
    <row r="56" spans="1:53" x14ac:dyDescent="0.2">
      <c r="A56">
        <v>2306.0008400000002</v>
      </c>
      <c r="B56">
        <v>1166</v>
      </c>
      <c r="C56">
        <v>57031</v>
      </c>
      <c r="D56">
        <v>0.98452525999999996</v>
      </c>
      <c r="E56">
        <v>0.98143075999999996</v>
      </c>
      <c r="F56">
        <v>9.174736E-2</v>
      </c>
      <c r="G56">
        <v>879</v>
      </c>
      <c r="H56">
        <v>0.98600140000000003</v>
      </c>
      <c r="I56">
        <v>0</v>
      </c>
      <c r="J56">
        <v>18</v>
      </c>
      <c r="K56">
        <v>44</v>
      </c>
      <c r="L56">
        <v>0</v>
      </c>
      <c r="M56">
        <v>0</v>
      </c>
      <c r="N56">
        <v>0</v>
      </c>
      <c r="O56">
        <v>0</v>
      </c>
      <c r="P56">
        <v>-283</v>
      </c>
      <c r="Q56" s="3">
        <v>11293</v>
      </c>
      <c r="R56">
        <v>59802</v>
      </c>
      <c r="S56">
        <v>0.90110531000000005</v>
      </c>
      <c r="T56">
        <v>0.82393477000000004</v>
      </c>
      <c r="U56">
        <v>6.7647840000000001E-2</v>
      </c>
      <c r="V56">
        <v>4399</v>
      </c>
      <c r="W56">
        <v>0.93141671999999998</v>
      </c>
      <c r="X56">
        <v>7</v>
      </c>
      <c r="Y56">
        <v>18</v>
      </c>
      <c r="Z56">
        <v>3340</v>
      </c>
      <c r="AA56">
        <v>0</v>
      </c>
      <c r="AB56">
        <v>0</v>
      </c>
      <c r="AC56">
        <v>1</v>
      </c>
      <c r="AD56">
        <v>1</v>
      </c>
      <c r="AE56">
        <v>1349</v>
      </c>
      <c r="AG56">
        <v>2306.0008400000002</v>
      </c>
      <c r="AH56" t="b">
        <v>1</v>
      </c>
      <c r="AI56" t="b">
        <v>1</v>
      </c>
      <c r="AJ56" t="b">
        <v>1</v>
      </c>
      <c r="AL56">
        <v>2306.0008400000002</v>
      </c>
      <c r="AM56" t="str">
        <v>mock_observations.tex</v>
      </c>
      <c r="AN56" t="str">
        <v>mnras</v>
      </c>
      <c r="AO56" t="str">
        <v>[fleqn,usenatbib]</v>
      </c>
      <c r="AP56">
        <v>12</v>
      </c>
      <c r="AQ56">
        <v>12</v>
      </c>
      <c r="AR56">
        <v>12</v>
      </c>
      <c r="AS56" t="b">
        <v>0</v>
      </c>
      <c r="AT56" t="b">
        <v>0</v>
      </c>
      <c r="AV56">
        <v>2306.0008400000002</v>
      </c>
      <c r="AW56">
        <v>17</v>
      </c>
      <c r="AX56">
        <v>17</v>
      </c>
      <c r="AY56">
        <v>17</v>
      </c>
      <c r="AZ56">
        <v>0</v>
      </c>
      <c r="BA56">
        <v>0</v>
      </c>
    </row>
    <row r="57" spans="1:53" x14ac:dyDescent="0.2">
      <c r="A57">
        <v>2306.0008499999999</v>
      </c>
      <c r="B57">
        <v>296</v>
      </c>
      <c r="C57">
        <v>296</v>
      </c>
      <c r="D57">
        <v>0.99677479000000002</v>
      </c>
      <c r="E57">
        <v>0.99677479000000002</v>
      </c>
      <c r="F57">
        <v>0.99677479000000002</v>
      </c>
      <c r="G57">
        <v>296</v>
      </c>
      <c r="H57">
        <v>0.99677479000000002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757</v>
      </c>
      <c r="R57">
        <v>2875</v>
      </c>
      <c r="S57">
        <v>0.99395272999999995</v>
      </c>
      <c r="T57">
        <v>0.99175175000000004</v>
      </c>
      <c r="U57">
        <v>0.96867407000000005</v>
      </c>
      <c r="V57">
        <v>487</v>
      </c>
      <c r="W57">
        <v>0.99469366000000004</v>
      </c>
      <c r="X57">
        <v>0</v>
      </c>
      <c r="Y57">
        <v>1</v>
      </c>
      <c r="Z57">
        <v>134</v>
      </c>
      <c r="AA57">
        <v>0</v>
      </c>
      <c r="AB57">
        <v>0</v>
      </c>
      <c r="AC57">
        <v>0</v>
      </c>
      <c r="AD57">
        <v>0</v>
      </c>
      <c r="AE57">
        <v>0</v>
      </c>
      <c r="AG57">
        <v>2306.0008499999999</v>
      </c>
      <c r="AH57" t="b">
        <v>1</v>
      </c>
      <c r="AI57" t="b">
        <v>1</v>
      </c>
      <c r="AJ57" t="b">
        <v>1</v>
      </c>
      <c r="AL57">
        <v>2306.0008499999999</v>
      </c>
      <c r="AM57" t="str">
        <v>Draft_surface_defects.tex</v>
      </c>
      <c r="AN57" t="str">
        <v>article</v>
      </c>
      <c r="AO57" t="str">
        <v>[11pt]</v>
      </c>
      <c r="AP57">
        <v>12</v>
      </c>
      <c r="AQ57">
        <v>12</v>
      </c>
      <c r="AR57">
        <v>12</v>
      </c>
      <c r="AS57" t="b">
        <v>0</v>
      </c>
      <c r="AT57" t="b">
        <v>0</v>
      </c>
      <c r="AV57">
        <v>2306.0008499999999</v>
      </c>
      <c r="AW57">
        <v>44</v>
      </c>
      <c r="AX57">
        <v>44</v>
      </c>
      <c r="AY57">
        <v>44</v>
      </c>
      <c r="AZ57">
        <v>0</v>
      </c>
      <c r="BA57">
        <v>0</v>
      </c>
    </row>
    <row r="58" spans="1:53" x14ac:dyDescent="0.2">
      <c r="A58">
        <v>2306.0008899999998</v>
      </c>
      <c r="B58">
        <v>9</v>
      </c>
      <c r="C58">
        <v>15647</v>
      </c>
      <c r="D58">
        <v>0.99982336000000005</v>
      </c>
      <c r="E58">
        <v>0.99981297000000002</v>
      </c>
      <c r="F58">
        <v>0.67484051</v>
      </c>
      <c r="G58">
        <v>9</v>
      </c>
      <c r="H58">
        <v>0.99981297000000002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 s="3">
        <v>10</v>
      </c>
      <c r="R58">
        <v>15614</v>
      </c>
      <c r="S58">
        <v>0.99982336000000005</v>
      </c>
      <c r="T58">
        <v>0.99979220000000002</v>
      </c>
      <c r="U58">
        <v>0.67553976000000004</v>
      </c>
      <c r="V58">
        <v>10</v>
      </c>
      <c r="W58">
        <v>0.99979220000000002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G58">
        <v>2306.0008899999998</v>
      </c>
      <c r="AH58" t="b">
        <v>1</v>
      </c>
      <c r="AI58" t="b">
        <v>1</v>
      </c>
      <c r="AJ58" t="b">
        <v>1</v>
      </c>
      <c r="AL58">
        <v>2306.0008899999998</v>
      </c>
      <c r="AM58" t="str">
        <v>main.tex</v>
      </c>
      <c r="AN58" t="str">
        <v>elsarticle</v>
      </c>
      <c r="AO58" t="str">
        <v>[3p]</v>
      </c>
      <c r="AP58">
        <v>0</v>
      </c>
      <c r="AQ58">
        <v>0</v>
      </c>
      <c r="AR58">
        <v>0</v>
      </c>
      <c r="AS58" t="b">
        <v>0</v>
      </c>
      <c r="AT58" t="b">
        <v>0</v>
      </c>
      <c r="AV58">
        <v>2306.0008899999998</v>
      </c>
      <c r="AW58">
        <v>27</v>
      </c>
      <c r="AX58">
        <v>27</v>
      </c>
      <c r="AY58">
        <v>27</v>
      </c>
      <c r="AZ58">
        <v>0</v>
      </c>
      <c r="BA58">
        <v>0</v>
      </c>
    </row>
    <row r="59" spans="1:53" x14ac:dyDescent="0.2">
      <c r="A59">
        <v>2306.0009100000002</v>
      </c>
      <c r="B59">
        <v>177</v>
      </c>
      <c r="C59">
        <v>34851</v>
      </c>
      <c r="D59">
        <v>0.99722286999999998</v>
      </c>
      <c r="E59">
        <v>0.99566929999999998</v>
      </c>
      <c r="F59">
        <v>0.1472927</v>
      </c>
      <c r="G59">
        <v>53</v>
      </c>
      <c r="H59">
        <v>0.99870323999999999</v>
      </c>
      <c r="I59">
        <v>0</v>
      </c>
      <c r="J59">
        <v>0</v>
      </c>
      <c r="K59">
        <v>62</v>
      </c>
      <c r="L59">
        <v>0</v>
      </c>
      <c r="M59">
        <v>0</v>
      </c>
      <c r="N59">
        <v>1</v>
      </c>
      <c r="O59">
        <v>1</v>
      </c>
      <c r="P59">
        <v>3</v>
      </c>
      <c r="Q59" s="3">
        <v>127</v>
      </c>
      <c r="R59">
        <v>34851</v>
      </c>
      <c r="S59">
        <v>0.99844626999999997</v>
      </c>
      <c r="T59">
        <v>0.99689265999999999</v>
      </c>
      <c r="U59">
        <v>0.1472927</v>
      </c>
      <c r="V59">
        <v>3</v>
      </c>
      <c r="W59">
        <v>0.9999266</v>
      </c>
      <c r="X59">
        <v>0</v>
      </c>
      <c r="Y59">
        <v>0</v>
      </c>
      <c r="Z59">
        <v>62</v>
      </c>
      <c r="AA59">
        <v>0</v>
      </c>
      <c r="AB59">
        <v>0</v>
      </c>
      <c r="AC59">
        <v>1</v>
      </c>
      <c r="AD59">
        <v>1</v>
      </c>
      <c r="AE59">
        <v>3</v>
      </c>
      <c r="AG59">
        <v>2306.0009100000002</v>
      </c>
      <c r="AH59" t="b">
        <v>1</v>
      </c>
      <c r="AI59" t="b">
        <v>1</v>
      </c>
      <c r="AJ59" t="b">
        <v>1</v>
      </c>
      <c r="AL59">
        <v>2306.0009100000002</v>
      </c>
      <c r="AM59" t="str">
        <v>main.tex</v>
      </c>
      <c r="AN59" t="str">
        <v>article</v>
      </c>
      <c r="AO59">
        <v>0</v>
      </c>
      <c r="AP59">
        <v>0</v>
      </c>
      <c r="AQ59">
        <v>0</v>
      </c>
      <c r="AR59">
        <v>0</v>
      </c>
      <c r="AS59" t="b">
        <v>0</v>
      </c>
      <c r="AT59" t="b">
        <v>0</v>
      </c>
      <c r="AV59">
        <v>2306.0009100000002</v>
      </c>
      <c r="AW59">
        <v>16</v>
      </c>
      <c r="AX59">
        <v>16</v>
      </c>
      <c r="AY59">
        <v>16</v>
      </c>
      <c r="AZ59">
        <v>0</v>
      </c>
      <c r="BA59">
        <v>0</v>
      </c>
    </row>
    <row r="60" spans="1:53" x14ac:dyDescent="0.2">
      <c r="A60">
        <v>2306.0009300000002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s="3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G60">
        <v>2306.0009300000002</v>
      </c>
      <c r="AH60" t="b">
        <v>1</v>
      </c>
      <c r="AI60" t="b">
        <v>0</v>
      </c>
      <c r="AJ60" t="b">
        <v>1</v>
      </c>
      <c r="AL60">
        <v>2306.0009300000002</v>
      </c>
      <c r="AM60" t="str">
        <v>Discrete-q-Exponential-Arxiv.tex</v>
      </c>
      <c r="AN60" t="str">
        <v>article</v>
      </c>
      <c r="AO60">
        <v>0</v>
      </c>
      <c r="AP60">
        <v>12</v>
      </c>
      <c r="AQ60">
        <v>12</v>
      </c>
      <c r="AR60">
        <v>12</v>
      </c>
      <c r="AS60" t="b">
        <v>0</v>
      </c>
      <c r="AT60" t="b">
        <v>0</v>
      </c>
      <c r="AV60">
        <v>2306.0009300000002</v>
      </c>
      <c r="AW60">
        <v>9</v>
      </c>
      <c r="AX60" t="str">
        <v/>
      </c>
      <c r="AY60">
        <v>9</v>
      </c>
      <c r="AZ60" t="str">
        <v/>
      </c>
      <c r="BA60" t="str">
        <v/>
      </c>
    </row>
    <row r="61" spans="1:53" x14ac:dyDescent="0.2">
      <c r="A61">
        <v>2306.0009399999999</v>
      </c>
      <c r="B61">
        <v>13</v>
      </c>
      <c r="C61">
        <v>13</v>
      </c>
      <c r="D61">
        <v>0.99977243999999998</v>
      </c>
      <c r="E61">
        <v>0.99977243999999998</v>
      </c>
      <c r="F61">
        <v>0.99977243999999998</v>
      </c>
      <c r="G61">
        <v>13</v>
      </c>
      <c r="H61">
        <v>0.99977243999999998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2306.0009399999999</v>
      </c>
      <c r="AH61" t="b">
        <v>1</v>
      </c>
      <c r="AI61" t="b">
        <v>1</v>
      </c>
      <c r="AJ61" t="b">
        <v>1</v>
      </c>
      <c r="AL61">
        <v>2306.0009399999999</v>
      </c>
      <c r="AM61" t="str">
        <v>main.tex</v>
      </c>
      <c r="AN61" t="str">
        <v>elsarticle</v>
      </c>
      <c r="AO61" t="str">
        <v>[3p]</v>
      </c>
      <c r="AP61">
        <v>12</v>
      </c>
      <c r="AQ61">
        <v>12</v>
      </c>
      <c r="AR61">
        <v>12</v>
      </c>
      <c r="AS61" t="b">
        <v>0</v>
      </c>
      <c r="AT61" t="b">
        <v>0</v>
      </c>
      <c r="AV61">
        <v>2306.0009399999999</v>
      </c>
      <c r="AW61">
        <v>26</v>
      </c>
      <c r="AX61">
        <v>26</v>
      </c>
      <c r="AY61">
        <v>26</v>
      </c>
      <c r="AZ61">
        <v>0</v>
      </c>
      <c r="BA61">
        <v>0</v>
      </c>
    </row>
    <row r="62" spans="1:53" x14ac:dyDescent="0.2">
      <c r="A62">
        <v>2306.0009599999998</v>
      </c>
      <c r="B62">
        <v>68</v>
      </c>
      <c r="C62">
        <v>32822</v>
      </c>
      <c r="D62">
        <v>0.99869333999999998</v>
      </c>
      <c r="E62">
        <v>0.99854346000000005</v>
      </c>
      <c r="F62">
        <v>0.29696268999999997</v>
      </c>
      <c r="G62">
        <v>58</v>
      </c>
      <c r="H62">
        <v>0.99875765999999999</v>
      </c>
      <c r="I62">
        <v>0</v>
      </c>
      <c r="J62">
        <v>0</v>
      </c>
      <c r="K62">
        <v>5</v>
      </c>
      <c r="L62">
        <v>0</v>
      </c>
      <c r="M62">
        <v>0</v>
      </c>
      <c r="N62">
        <v>0</v>
      </c>
      <c r="O62">
        <v>1</v>
      </c>
      <c r="P62">
        <v>4</v>
      </c>
      <c r="Q62" s="3">
        <v>15</v>
      </c>
      <c r="R62">
        <v>32820</v>
      </c>
      <c r="S62">
        <v>0.99982864000000005</v>
      </c>
      <c r="T62">
        <v>0.99967870000000003</v>
      </c>
      <c r="U62">
        <v>0.29700553000000002</v>
      </c>
      <c r="V62">
        <v>5</v>
      </c>
      <c r="W62">
        <v>0.99989289999999997</v>
      </c>
      <c r="X62">
        <v>0</v>
      </c>
      <c r="Y62">
        <v>0</v>
      </c>
      <c r="Z62">
        <v>5</v>
      </c>
      <c r="AA62">
        <v>0</v>
      </c>
      <c r="AB62">
        <v>0</v>
      </c>
      <c r="AC62">
        <v>0</v>
      </c>
      <c r="AD62">
        <v>1</v>
      </c>
      <c r="AE62">
        <v>4</v>
      </c>
      <c r="AG62">
        <v>2306.0009599999998</v>
      </c>
      <c r="AH62" t="b">
        <v>1</v>
      </c>
      <c r="AI62" t="b">
        <v>1</v>
      </c>
      <c r="AJ62" t="b">
        <v>1</v>
      </c>
      <c r="AL62">
        <v>2306.0009599999998</v>
      </c>
      <c r="AM62" t="str">
        <v>PFI.tex</v>
      </c>
      <c r="AN62" t="str">
        <v>article</v>
      </c>
      <c r="AO62">
        <v>0</v>
      </c>
      <c r="AP62">
        <v>0</v>
      </c>
      <c r="AQ62">
        <v>0</v>
      </c>
      <c r="AR62">
        <v>0</v>
      </c>
      <c r="AS62" t="b">
        <v>0</v>
      </c>
      <c r="AT62" t="b">
        <v>0</v>
      </c>
      <c r="AV62">
        <v>2306.0009599999998</v>
      </c>
      <c r="AW62">
        <v>25</v>
      </c>
      <c r="AX62">
        <v>25</v>
      </c>
      <c r="AY62">
        <v>25</v>
      </c>
      <c r="AZ62">
        <v>0</v>
      </c>
      <c r="BA62">
        <v>0</v>
      </c>
    </row>
    <row r="63" spans="1:53" x14ac:dyDescent="0.2">
      <c r="A63">
        <v>2306.00101</v>
      </c>
      <c r="B63">
        <v>11</v>
      </c>
      <c r="C63">
        <v>11</v>
      </c>
      <c r="D63">
        <v>0.99968862000000003</v>
      </c>
      <c r="E63">
        <v>0.99968862000000003</v>
      </c>
      <c r="F63">
        <v>0.99968862000000003</v>
      </c>
      <c r="G63">
        <v>11</v>
      </c>
      <c r="H63">
        <v>0.99968862000000003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26</v>
      </c>
      <c r="R63">
        <v>33854</v>
      </c>
      <c r="S63">
        <v>0.99946223999999995</v>
      </c>
      <c r="T63">
        <v>0.99926422999999998</v>
      </c>
      <c r="U63">
        <v>4.1967339999999999E-2</v>
      </c>
      <c r="V63">
        <v>26</v>
      </c>
      <c r="W63">
        <v>0.99926422999999998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</v>
      </c>
      <c r="AG63">
        <v>2306.00101</v>
      </c>
      <c r="AH63" t="b">
        <v>1</v>
      </c>
      <c r="AI63" t="b">
        <v>1</v>
      </c>
      <c r="AJ63" t="b">
        <v>1</v>
      </c>
      <c r="AL63">
        <v>2306.00101</v>
      </c>
      <c r="AM63">
        <v>2306.00101</v>
      </c>
      <c r="AN63" t="str">
        <v>article</v>
      </c>
      <c r="AO63">
        <v>0</v>
      </c>
      <c r="AP63">
        <v>0</v>
      </c>
      <c r="AQ63">
        <v>0</v>
      </c>
      <c r="AR63">
        <v>0</v>
      </c>
      <c r="AS63" t="b">
        <v>0</v>
      </c>
      <c r="AT63" t="b">
        <v>1</v>
      </c>
      <c r="AV63">
        <v>2306.00101</v>
      </c>
      <c r="AW63">
        <v>18</v>
      </c>
      <c r="AX63">
        <v>18</v>
      </c>
      <c r="AY63">
        <v>18</v>
      </c>
      <c r="AZ63">
        <v>0</v>
      </c>
      <c r="BA63">
        <v>0</v>
      </c>
    </row>
    <row r="64" spans="1:53" x14ac:dyDescent="0.2">
      <c r="A64">
        <v>2306.0010299999999</v>
      </c>
      <c r="B64">
        <v>13336</v>
      </c>
      <c r="C64">
        <v>51227</v>
      </c>
      <c r="D64">
        <v>0.86754259</v>
      </c>
      <c r="E64">
        <v>0.76808569999999998</v>
      </c>
      <c r="F64">
        <v>0.10915762</v>
      </c>
      <c r="G64">
        <v>5808</v>
      </c>
      <c r="H64">
        <v>0.89899832999999996</v>
      </c>
      <c r="I64">
        <v>8</v>
      </c>
      <c r="J64">
        <v>11</v>
      </c>
      <c r="K64">
        <v>3741</v>
      </c>
      <c r="L64">
        <v>0</v>
      </c>
      <c r="M64">
        <v>0</v>
      </c>
      <c r="N64">
        <v>1</v>
      </c>
      <c r="O64">
        <v>0</v>
      </c>
      <c r="P64">
        <v>5</v>
      </c>
      <c r="Q64" s="3">
        <v>13357</v>
      </c>
      <c r="R64">
        <v>52059</v>
      </c>
      <c r="S64">
        <v>0.86718722999999998</v>
      </c>
      <c r="T64">
        <v>0.76772454999999995</v>
      </c>
      <c r="U64">
        <v>9.470481E-2</v>
      </c>
      <c r="V64">
        <v>5833</v>
      </c>
      <c r="W64">
        <v>0.89856533999999999</v>
      </c>
      <c r="X64">
        <v>8</v>
      </c>
      <c r="Y64">
        <v>11</v>
      </c>
      <c r="Z64">
        <v>3739</v>
      </c>
      <c r="AA64">
        <v>0</v>
      </c>
      <c r="AB64">
        <v>0</v>
      </c>
      <c r="AC64">
        <v>1</v>
      </c>
      <c r="AD64">
        <v>0</v>
      </c>
      <c r="AE64">
        <v>6</v>
      </c>
      <c r="AG64">
        <v>2306.0010299999999</v>
      </c>
      <c r="AH64" t="b">
        <v>1</v>
      </c>
      <c r="AI64" t="b">
        <v>1</v>
      </c>
      <c r="AJ64" t="b">
        <v>1</v>
      </c>
      <c r="AL64">
        <v>2306.0010299999999</v>
      </c>
      <c r="AM64" t="str">
        <v>acl2023.tex</v>
      </c>
      <c r="AN64" t="str">
        <v>article</v>
      </c>
      <c r="AO64" t="str">
        <v>[11pt]</v>
      </c>
      <c r="AP64">
        <v>0</v>
      </c>
      <c r="AQ64">
        <v>0</v>
      </c>
      <c r="AR64">
        <v>0</v>
      </c>
      <c r="AS64" t="b">
        <v>0</v>
      </c>
      <c r="AT64" t="b">
        <v>0</v>
      </c>
      <c r="AV64">
        <v>2306.0010299999999</v>
      </c>
      <c r="AW64">
        <v>17</v>
      </c>
      <c r="AX64">
        <v>17</v>
      </c>
      <c r="AY64">
        <v>17</v>
      </c>
      <c r="AZ64">
        <v>0</v>
      </c>
      <c r="BA64">
        <v>0</v>
      </c>
    </row>
    <row r="65" spans="1:53" x14ac:dyDescent="0.2">
      <c r="A65">
        <v>2306.0010400000001</v>
      </c>
      <c r="B65">
        <v>8</v>
      </c>
      <c r="C65">
        <v>8</v>
      </c>
      <c r="D65">
        <v>0.99978224000000004</v>
      </c>
      <c r="E65">
        <v>0.99978224000000004</v>
      </c>
      <c r="F65">
        <v>0.99978224000000004</v>
      </c>
      <c r="G65">
        <v>8</v>
      </c>
      <c r="H65">
        <v>0.99978224000000004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9</v>
      </c>
      <c r="R65">
        <v>2262</v>
      </c>
      <c r="S65">
        <v>0.99976862</v>
      </c>
      <c r="T65">
        <v>0.99975502000000005</v>
      </c>
      <c r="U65">
        <v>0.93842720000000002</v>
      </c>
      <c r="V65">
        <v>9</v>
      </c>
      <c r="W65">
        <v>0.99975502000000005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-1</v>
      </c>
      <c r="AG65">
        <v>2306.0010400000001</v>
      </c>
      <c r="AH65" t="b">
        <v>1</v>
      </c>
      <c r="AI65" t="b">
        <v>1</v>
      </c>
      <c r="AJ65" t="b">
        <v>1</v>
      </c>
      <c r="AL65">
        <v>2306.0010400000001</v>
      </c>
      <c r="AM65" t="str">
        <v>ActiveLinearAlgebra.tex</v>
      </c>
      <c r="AN65" t="str">
        <v>llncs</v>
      </c>
      <c r="AO65" t="str">
        <v>[runningheads]</v>
      </c>
      <c r="AP65">
        <v>0</v>
      </c>
      <c r="AQ65">
        <v>0</v>
      </c>
      <c r="AR65">
        <v>0</v>
      </c>
      <c r="AS65" t="b">
        <v>0</v>
      </c>
      <c r="AT65" t="b">
        <v>0</v>
      </c>
      <c r="AV65">
        <v>2306.0010400000001</v>
      </c>
      <c r="AW65">
        <v>16</v>
      </c>
      <c r="AX65">
        <v>16</v>
      </c>
      <c r="AY65">
        <v>16</v>
      </c>
      <c r="AZ65">
        <v>0</v>
      </c>
      <c r="BA65">
        <v>0</v>
      </c>
    </row>
    <row r="66" spans="1:53" x14ac:dyDescent="0.2">
      <c r="A66">
        <v>2306.0010699999998</v>
      </c>
      <c r="B66">
        <v>43</v>
      </c>
      <c r="C66">
        <v>45447</v>
      </c>
      <c r="D66">
        <v>0.99945320999999998</v>
      </c>
      <c r="E66">
        <v>0.99911276000000004</v>
      </c>
      <c r="F66">
        <v>6.2271739999999999E-2</v>
      </c>
      <c r="G66">
        <v>11</v>
      </c>
      <c r="H66">
        <v>0.99977302999999995</v>
      </c>
      <c r="I66">
        <v>0</v>
      </c>
      <c r="J66">
        <v>0</v>
      </c>
      <c r="K66">
        <v>16</v>
      </c>
      <c r="L66">
        <v>0</v>
      </c>
      <c r="M66">
        <v>0</v>
      </c>
      <c r="N66">
        <v>0</v>
      </c>
      <c r="O66">
        <v>0</v>
      </c>
      <c r="P66">
        <v>1</v>
      </c>
      <c r="Q66" s="3">
        <v>44</v>
      </c>
      <c r="R66">
        <v>45447</v>
      </c>
      <c r="S66">
        <v>0.99943256999999996</v>
      </c>
      <c r="T66">
        <v>0.99909212999999997</v>
      </c>
      <c r="U66">
        <v>6.2271739999999999E-2</v>
      </c>
      <c r="V66">
        <v>12</v>
      </c>
      <c r="W66">
        <v>0.99975239999999999</v>
      </c>
      <c r="X66">
        <v>0</v>
      </c>
      <c r="Y66">
        <v>0</v>
      </c>
      <c r="Z66">
        <v>16</v>
      </c>
      <c r="AA66">
        <v>0</v>
      </c>
      <c r="AB66">
        <v>0</v>
      </c>
      <c r="AC66">
        <v>0</v>
      </c>
      <c r="AD66">
        <v>0</v>
      </c>
      <c r="AE66">
        <v>1</v>
      </c>
      <c r="AG66">
        <v>2306.0010699999998</v>
      </c>
      <c r="AH66" t="b">
        <v>1</v>
      </c>
      <c r="AI66" t="b">
        <v>1</v>
      </c>
      <c r="AJ66" t="b">
        <v>1</v>
      </c>
      <c r="AL66">
        <v>2306.0010699999998</v>
      </c>
      <c r="AM66" t="str">
        <v>neurips_main.tex</v>
      </c>
      <c r="AN66" t="str">
        <v>article</v>
      </c>
      <c r="AO66">
        <v>0</v>
      </c>
      <c r="AP66">
        <v>12</v>
      </c>
      <c r="AQ66">
        <v>12</v>
      </c>
      <c r="AR66">
        <v>12</v>
      </c>
      <c r="AS66" t="b">
        <v>0</v>
      </c>
      <c r="AT66" t="b">
        <v>0</v>
      </c>
      <c r="AV66">
        <v>2306.0010699999998</v>
      </c>
      <c r="AW66">
        <v>19</v>
      </c>
      <c r="AX66">
        <v>19</v>
      </c>
      <c r="AY66">
        <v>19</v>
      </c>
      <c r="AZ66">
        <v>0</v>
      </c>
      <c r="BA66">
        <v>0</v>
      </c>
    </row>
    <row r="67" spans="1:53" x14ac:dyDescent="0.2">
      <c r="A67">
        <v>2306.0010900000002</v>
      </c>
      <c r="B67">
        <v>14</v>
      </c>
      <c r="C67">
        <v>14</v>
      </c>
      <c r="D67">
        <v>0.99984910000000005</v>
      </c>
      <c r="E67">
        <v>0.99984910000000005</v>
      </c>
      <c r="F67">
        <v>0.99984910000000005</v>
      </c>
      <c r="G67">
        <v>14</v>
      </c>
      <c r="H67">
        <v>0.99984910000000005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64</v>
      </c>
      <c r="R67">
        <v>89136</v>
      </c>
      <c r="S67">
        <v>0.99944496999999999</v>
      </c>
      <c r="T67">
        <v>0.99931035000000001</v>
      </c>
      <c r="U67">
        <v>3.9493109999999998E-2</v>
      </c>
      <c r="V67">
        <v>64</v>
      </c>
      <c r="W67">
        <v>0.99931035000000001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25</v>
      </c>
      <c r="AG67">
        <v>2306.0010900000002</v>
      </c>
      <c r="AH67" t="b">
        <v>1</v>
      </c>
      <c r="AI67" t="b">
        <v>1</v>
      </c>
      <c r="AJ67" t="b">
        <v>1</v>
      </c>
      <c r="AL67">
        <v>2306.0010900000002</v>
      </c>
      <c r="AM67">
        <v>2306.0010900000002</v>
      </c>
      <c r="AN67" t="str">
        <v>amsart</v>
      </c>
      <c r="AO67">
        <v>0</v>
      </c>
      <c r="AP67">
        <v>0</v>
      </c>
      <c r="AQ67">
        <v>0</v>
      </c>
      <c r="AR67">
        <v>0</v>
      </c>
      <c r="AS67" t="b">
        <v>0</v>
      </c>
      <c r="AT67" t="b">
        <v>0</v>
      </c>
      <c r="AV67">
        <v>2306.0010900000002</v>
      </c>
      <c r="AW67">
        <v>35</v>
      </c>
      <c r="AX67">
        <v>35</v>
      </c>
      <c r="AY67">
        <v>35</v>
      </c>
      <c r="AZ67">
        <v>0</v>
      </c>
      <c r="BA67">
        <v>0</v>
      </c>
    </row>
    <row r="68" spans="1:53" x14ac:dyDescent="0.2">
      <c r="A68">
        <v>2306.0011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s="3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G68">
        <v>2306.0011</v>
      </c>
      <c r="AH68" t="b">
        <v>1</v>
      </c>
      <c r="AI68" t="b">
        <v>0</v>
      </c>
      <c r="AJ68" t="b">
        <v>1</v>
      </c>
      <c r="AL68">
        <v>2306.0011</v>
      </c>
      <c r="AM68" t="str">
        <v>main.tex</v>
      </c>
      <c r="AN68" t="str">
        <v>article</v>
      </c>
      <c r="AO68">
        <v>0</v>
      </c>
      <c r="AP68">
        <v>0</v>
      </c>
      <c r="AQ68">
        <v>12</v>
      </c>
      <c r="AR68">
        <v>12</v>
      </c>
      <c r="AS68" t="b">
        <v>0</v>
      </c>
      <c r="AT68" t="b">
        <v>0</v>
      </c>
      <c r="AV68">
        <v>2306.0011</v>
      </c>
      <c r="AW68">
        <v>18</v>
      </c>
      <c r="AX68" t="str">
        <v/>
      </c>
      <c r="AY68" t="str">
        <v/>
      </c>
      <c r="AZ68" t="str">
        <v/>
      </c>
      <c r="BA68" t="str">
        <v/>
      </c>
    </row>
    <row r="69" spans="1:53" x14ac:dyDescent="0.2">
      <c r="A69">
        <v>2306.0011300000001</v>
      </c>
      <c r="B69">
        <v>41457</v>
      </c>
      <c r="C69">
        <v>41457</v>
      </c>
      <c r="D69">
        <v>0</v>
      </c>
      <c r="E69">
        <v>0</v>
      </c>
      <c r="F69">
        <v>0</v>
      </c>
      <c r="G69">
        <v>41457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-41457</v>
      </c>
      <c r="Q69" s="3">
        <v>18</v>
      </c>
      <c r="R69">
        <v>35654</v>
      </c>
      <c r="S69">
        <v>0.99977081000000001</v>
      </c>
      <c r="T69">
        <v>0.99956582000000005</v>
      </c>
      <c r="U69">
        <v>0.13997635999999999</v>
      </c>
      <c r="V69">
        <v>18</v>
      </c>
      <c r="W69">
        <v>0.99956582000000005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-15</v>
      </c>
      <c r="AG69">
        <v>2306.0011300000001</v>
      </c>
      <c r="AH69" t="b">
        <v>1</v>
      </c>
      <c r="AI69" t="b">
        <v>1</v>
      </c>
      <c r="AJ69" t="b">
        <v>1</v>
      </c>
      <c r="AL69">
        <v>2306.0011300000001</v>
      </c>
      <c r="AM69">
        <v>2306.0011300000001</v>
      </c>
      <c r="AN69" t="str">
        <v>amsart</v>
      </c>
      <c r="AO69" t="str">
        <v>[a4paper, 11pt]</v>
      </c>
      <c r="AP69">
        <v>0</v>
      </c>
      <c r="AQ69">
        <v>12</v>
      </c>
      <c r="AR69">
        <v>0</v>
      </c>
      <c r="AS69" t="b">
        <v>0</v>
      </c>
      <c r="AT69" t="b">
        <v>0</v>
      </c>
      <c r="AV69">
        <v>2306.0011300000001</v>
      </c>
      <c r="AW69">
        <v>19</v>
      </c>
      <c r="AX69">
        <v>19</v>
      </c>
      <c r="AY69" t="str">
        <v/>
      </c>
      <c r="AZ69">
        <v>0</v>
      </c>
      <c r="BA69" t="str">
        <v/>
      </c>
    </row>
    <row r="70" spans="1:53" x14ac:dyDescent="0.2">
      <c r="A70">
        <v>2306.0011599999998</v>
      </c>
      <c r="B70">
        <v>101</v>
      </c>
      <c r="C70">
        <v>101</v>
      </c>
      <c r="D70">
        <v>0.99647752000000001</v>
      </c>
      <c r="E70">
        <v>0.99647752000000001</v>
      </c>
      <c r="F70">
        <v>0.99647752000000001</v>
      </c>
      <c r="G70">
        <v>101</v>
      </c>
      <c r="H70">
        <v>0.99647752000000001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133</v>
      </c>
      <c r="R70">
        <v>27342</v>
      </c>
      <c r="S70">
        <v>0.99567642999999995</v>
      </c>
      <c r="T70">
        <v>0.99536374999999999</v>
      </c>
      <c r="U70">
        <v>4.6885349999999999E-2</v>
      </c>
      <c r="V70">
        <v>133</v>
      </c>
      <c r="W70">
        <v>0.99536374999999999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14</v>
      </c>
      <c r="AG70">
        <v>2306.0011599999998</v>
      </c>
      <c r="AH70" t="b">
        <v>1</v>
      </c>
      <c r="AI70" t="b">
        <v>1</v>
      </c>
      <c r="AJ70" t="b">
        <v>1</v>
      </c>
      <c r="AL70">
        <v>2306.0011599999998</v>
      </c>
      <c r="AM70" t="str">
        <v>file.tex</v>
      </c>
      <c r="AN70" t="str">
        <v>amsart</v>
      </c>
      <c r="AO70">
        <v>0</v>
      </c>
      <c r="AP70">
        <v>0</v>
      </c>
      <c r="AQ70">
        <v>0</v>
      </c>
      <c r="AR70">
        <v>0</v>
      </c>
      <c r="AS70" t="b">
        <v>0</v>
      </c>
      <c r="AT70" t="b">
        <v>0</v>
      </c>
      <c r="AV70">
        <v>2306.0011599999998</v>
      </c>
      <c r="AW70">
        <v>16</v>
      </c>
      <c r="AX70">
        <v>16</v>
      </c>
      <c r="AY70">
        <v>16</v>
      </c>
      <c r="AZ70">
        <v>0</v>
      </c>
      <c r="BA70">
        <v>0</v>
      </c>
    </row>
    <row r="71" spans="1:53" x14ac:dyDescent="0.2">
      <c r="A71">
        <v>2306.0012000000002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s="3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G71">
        <v>2306.0012000000002</v>
      </c>
      <c r="AH71" t="b">
        <v>1</v>
      </c>
      <c r="AI71" t="b">
        <v>0</v>
      </c>
      <c r="AJ71" t="b">
        <v>1</v>
      </c>
      <c r="AL71">
        <v>2306.0012000000002</v>
      </c>
      <c r="AM71" t="str">
        <v>0_vmap.tex</v>
      </c>
      <c r="AN71" t="str">
        <v>vgtc</v>
      </c>
      <c r="AO71" t="str">
        <v>[preprint,journal]</v>
      </c>
      <c r="AP71">
        <v>0</v>
      </c>
      <c r="AQ71">
        <v>0</v>
      </c>
      <c r="AR71">
        <v>12</v>
      </c>
      <c r="AS71" t="b">
        <v>0</v>
      </c>
      <c r="AT71" t="b">
        <v>0</v>
      </c>
      <c r="AV71">
        <v>2306.0012000000002</v>
      </c>
      <c r="AW71">
        <v>11</v>
      </c>
      <c r="AX71" t="str">
        <v/>
      </c>
      <c r="AY71">
        <v>12</v>
      </c>
      <c r="AZ71" t="str">
        <v/>
      </c>
      <c r="BA71" t="str">
        <v/>
      </c>
    </row>
    <row r="72" spans="1:53" x14ac:dyDescent="0.2">
      <c r="A72">
        <v>2306.0012200000001</v>
      </c>
      <c r="B72">
        <v>26</v>
      </c>
      <c r="C72">
        <v>1207</v>
      </c>
      <c r="D72">
        <v>0.99975457999999995</v>
      </c>
      <c r="E72">
        <v>0.99963537999999996</v>
      </c>
      <c r="F72">
        <v>0.98307319000000004</v>
      </c>
      <c r="G72">
        <v>10</v>
      </c>
      <c r="H72">
        <v>0.99985975999999999</v>
      </c>
      <c r="I72">
        <v>0</v>
      </c>
      <c r="J72">
        <v>0</v>
      </c>
      <c r="K72">
        <v>8</v>
      </c>
      <c r="L72">
        <v>0</v>
      </c>
      <c r="M72">
        <v>0</v>
      </c>
      <c r="N72">
        <v>0</v>
      </c>
      <c r="O72">
        <v>0</v>
      </c>
      <c r="P72">
        <v>-1</v>
      </c>
      <c r="Q72" s="3">
        <v>31</v>
      </c>
      <c r="R72">
        <v>65837</v>
      </c>
      <c r="S72">
        <v>0.99973356000000002</v>
      </c>
      <c r="T72">
        <v>0.99956529999999999</v>
      </c>
      <c r="U72">
        <v>7.6788239999999994E-2</v>
      </c>
      <c r="V72">
        <v>15</v>
      </c>
      <c r="W72">
        <v>0.99978966000000002</v>
      </c>
      <c r="X72">
        <v>0</v>
      </c>
      <c r="Y72">
        <v>0</v>
      </c>
      <c r="Z72">
        <v>8</v>
      </c>
      <c r="AA72">
        <v>0</v>
      </c>
      <c r="AB72">
        <v>0</v>
      </c>
      <c r="AC72">
        <v>0</v>
      </c>
      <c r="AD72">
        <v>0</v>
      </c>
      <c r="AE72">
        <v>6</v>
      </c>
      <c r="AG72">
        <v>2306.0012200000001</v>
      </c>
      <c r="AH72" t="b">
        <v>1</v>
      </c>
      <c r="AI72" t="b">
        <v>1</v>
      </c>
      <c r="AJ72" t="b">
        <v>1</v>
      </c>
      <c r="AL72">
        <v>2306.0012200000001</v>
      </c>
      <c r="AM72" t="str">
        <v>main.tex</v>
      </c>
      <c r="AN72" t="str">
        <v>article</v>
      </c>
      <c r="AO72">
        <v>0</v>
      </c>
      <c r="AP72">
        <v>0</v>
      </c>
      <c r="AQ72">
        <v>0</v>
      </c>
      <c r="AR72">
        <v>0</v>
      </c>
      <c r="AS72" t="b">
        <v>0</v>
      </c>
      <c r="AT72" t="b">
        <v>0</v>
      </c>
      <c r="AV72">
        <v>2306.0012200000001</v>
      </c>
      <c r="AW72">
        <v>34</v>
      </c>
      <c r="AX72">
        <v>34</v>
      </c>
      <c r="AY72">
        <v>34</v>
      </c>
      <c r="AZ72">
        <v>0</v>
      </c>
      <c r="BA72">
        <v>0</v>
      </c>
    </row>
    <row r="73" spans="1:53" x14ac:dyDescent="0.2">
      <c r="A73">
        <v>2306.0012299999999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s="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G73">
        <v>2306.0012299999999</v>
      </c>
      <c r="AH73" t="b">
        <v>1</v>
      </c>
      <c r="AI73" t="b">
        <v>0</v>
      </c>
      <c r="AJ73" t="b">
        <v>1</v>
      </c>
      <c r="AL73">
        <v>2306.0012299999999</v>
      </c>
      <c r="AM73" t="str">
        <v>LaserWriting_paper.tex</v>
      </c>
      <c r="AN73" t="str">
        <v>revtex4-2</v>
      </c>
      <c r="AO73" t="str">
        <v>[%aps, %apsamsmath,amssymb,preprint,%]</v>
      </c>
      <c r="AP73">
        <v>12</v>
      </c>
      <c r="AQ73">
        <v>12</v>
      </c>
      <c r="AR73">
        <v>12</v>
      </c>
      <c r="AS73" t="b">
        <v>0</v>
      </c>
      <c r="AT73" t="b">
        <v>0</v>
      </c>
      <c r="AV73">
        <v>2306.0012299999999</v>
      </c>
      <c r="AW73">
        <v>11</v>
      </c>
      <c r="AX73" t="str">
        <v/>
      </c>
      <c r="AY73">
        <v>11</v>
      </c>
      <c r="AZ73" t="str">
        <v/>
      </c>
      <c r="BA73" t="str">
        <v/>
      </c>
    </row>
    <row r="74" spans="1:53" x14ac:dyDescent="0.2">
      <c r="A74">
        <v>2306.0012499999998</v>
      </c>
      <c r="B74">
        <v>5376</v>
      </c>
      <c r="C74">
        <v>63204</v>
      </c>
      <c r="D74">
        <v>0.95693985000000004</v>
      </c>
      <c r="E74">
        <v>0.92085971</v>
      </c>
      <c r="F74">
        <v>6.9571620000000001E-2</v>
      </c>
      <c r="G74">
        <v>1697</v>
      </c>
      <c r="H74">
        <v>0.97501839999999995</v>
      </c>
      <c r="I74">
        <v>3</v>
      </c>
      <c r="J74">
        <v>0</v>
      </c>
      <c r="K74">
        <v>1838</v>
      </c>
      <c r="L74">
        <v>0</v>
      </c>
      <c r="M74">
        <v>0</v>
      </c>
      <c r="N74">
        <v>0</v>
      </c>
      <c r="O74">
        <v>0</v>
      </c>
      <c r="P74">
        <v>-677</v>
      </c>
      <c r="Q74" s="3">
        <v>4372</v>
      </c>
      <c r="R74">
        <v>55924</v>
      </c>
      <c r="S74">
        <v>0.96676340999999999</v>
      </c>
      <c r="T74">
        <v>0.93563963000000006</v>
      </c>
      <c r="U74">
        <v>0.17674076</v>
      </c>
      <c r="V74">
        <v>653</v>
      </c>
      <c r="W74">
        <v>0.99038716000000004</v>
      </c>
      <c r="X74">
        <v>3</v>
      </c>
      <c r="Y74">
        <v>6</v>
      </c>
      <c r="Z74">
        <v>1854</v>
      </c>
      <c r="AA74">
        <v>0</v>
      </c>
      <c r="AB74">
        <v>0</v>
      </c>
      <c r="AC74">
        <v>0</v>
      </c>
      <c r="AD74">
        <v>0</v>
      </c>
      <c r="AE74">
        <v>-106</v>
      </c>
      <c r="AG74">
        <v>2306.0012499999998</v>
      </c>
      <c r="AH74" t="b">
        <v>1</v>
      </c>
      <c r="AI74" t="b">
        <v>1</v>
      </c>
      <c r="AJ74" t="b">
        <v>1</v>
      </c>
      <c r="AL74">
        <v>2306.0012499999998</v>
      </c>
      <c r="AM74" t="str">
        <v>ColoringPC-single-file.tex</v>
      </c>
      <c r="AN74" t="str">
        <v>article</v>
      </c>
      <c r="AO74" t="str">
        <v>[11pt,twoside,a4paper]</v>
      </c>
      <c r="AP74">
        <v>0</v>
      </c>
      <c r="AQ74">
        <v>12</v>
      </c>
      <c r="AR74">
        <v>0</v>
      </c>
      <c r="AS74" t="b">
        <v>0</v>
      </c>
      <c r="AT74" t="b">
        <v>0</v>
      </c>
      <c r="AV74">
        <v>2306.0012499999998</v>
      </c>
      <c r="AW74">
        <v>23</v>
      </c>
      <c r="AX74">
        <v>24</v>
      </c>
      <c r="AY74">
        <v>24</v>
      </c>
      <c r="AZ74">
        <v>1</v>
      </c>
      <c r="BA74">
        <v>0</v>
      </c>
    </row>
    <row r="75" spans="1:53" x14ac:dyDescent="0.2">
      <c r="A75">
        <v>2306.00126</v>
      </c>
      <c r="B75">
        <v>12713</v>
      </c>
      <c r="C75">
        <v>107197</v>
      </c>
      <c r="D75">
        <v>0.93640069000000004</v>
      </c>
      <c r="E75">
        <v>0.88730308999999996</v>
      </c>
      <c r="F75">
        <v>4.9730959999999998E-2</v>
      </c>
      <c r="G75">
        <v>11764</v>
      </c>
      <c r="H75">
        <v>0.89571568999999995</v>
      </c>
      <c r="I75">
        <v>0</v>
      </c>
      <c r="J75">
        <v>2</v>
      </c>
      <c r="K75">
        <v>472</v>
      </c>
      <c r="L75">
        <v>0</v>
      </c>
      <c r="M75">
        <v>0</v>
      </c>
      <c r="N75">
        <v>1</v>
      </c>
      <c r="O75">
        <v>0</v>
      </c>
      <c r="P75">
        <v>-9967</v>
      </c>
      <c r="Q75" s="3">
        <v>5654</v>
      </c>
      <c r="R75">
        <v>105609</v>
      </c>
      <c r="S75">
        <v>0.97403143999999997</v>
      </c>
      <c r="T75">
        <v>0.94988121999999997</v>
      </c>
      <c r="U75">
        <v>6.3849589999999998E-2</v>
      </c>
      <c r="V75">
        <v>1804</v>
      </c>
      <c r="W75">
        <v>0.98400878999999997</v>
      </c>
      <c r="X75">
        <v>7</v>
      </c>
      <c r="Y75">
        <v>7</v>
      </c>
      <c r="Z75">
        <v>1912</v>
      </c>
      <c r="AA75">
        <v>0</v>
      </c>
      <c r="AB75">
        <v>0</v>
      </c>
      <c r="AC75">
        <v>1</v>
      </c>
      <c r="AD75">
        <v>0</v>
      </c>
      <c r="AE75">
        <v>5</v>
      </c>
      <c r="AG75">
        <v>2306.00126</v>
      </c>
      <c r="AH75" t="b">
        <v>1</v>
      </c>
      <c r="AI75" t="b">
        <v>1</v>
      </c>
      <c r="AJ75" t="b">
        <v>1</v>
      </c>
      <c r="AL75">
        <v>2306.00126</v>
      </c>
      <c r="AM75" t="str">
        <v>main.tex</v>
      </c>
      <c r="AN75" t="str">
        <v>article</v>
      </c>
      <c r="AO75" t="str">
        <v>[11pt]</v>
      </c>
      <c r="AP75">
        <v>0</v>
      </c>
      <c r="AQ75">
        <v>12</v>
      </c>
      <c r="AR75">
        <v>0</v>
      </c>
      <c r="AS75" t="b">
        <v>0</v>
      </c>
      <c r="AT75" t="b">
        <v>0</v>
      </c>
      <c r="AV75">
        <v>2306.00126</v>
      </c>
      <c r="AW75">
        <v>72</v>
      </c>
      <c r="AX75">
        <v>72</v>
      </c>
      <c r="AY75">
        <v>67</v>
      </c>
      <c r="AZ75">
        <v>0</v>
      </c>
      <c r="BA75">
        <v>1</v>
      </c>
    </row>
    <row r="76" spans="1:53" x14ac:dyDescent="0.2">
      <c r="A76">
        <v>2306.00128</v>
      </c>
      <c r="B76">
        <v>5</v>
      </c>
      <c r="C76">
        <v>5</v>
      </c>
      <c r="D76">
        <v>0.99985606999999999</v>
      </c>
      <c r="E76">
        <v>0.99985606999999999</v>
      </c>
      <c r="F76">
        <v>0.99985606999999999</v>
      </c>
      <c r="G76">
        <v>5</v>
      </c>
      <c r="H76">
        <v>0.99985606999999999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13</v>
      </c>
      <c r="R76">
        <v>22681</v>
      </c>
      <c r="S76">
        <v>0.99971213999999997</v>
      </c>
      <c r="T76">
        <v>0.99962578999999996</v>
      </c>
      <c r="U76">
        <v>0.34712146999999999</v>
      </c>
      <c r="V76">
        <v>9</v>
      </c>
      <c r="W76">
        <v>0.99974092999999997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2</v>
      </c>
      <c r="AG76">
        <v>2306.00128</v>
      </c>
      <c r="AH76" t="b">
        <v>1</v>
      </c>
      <c r="AI76" t="b">
        <v>1</v>
      </c>
      <c r="AJ76" t="b">
        <v>1</v>
      </c>
      <c r="AL76">
        <v>2306.00128</v>
      </c>
      <c r="AM76" t="str">
        <v>achemso-demo.tex</v>
      </c>
      <c r="AN76" t="str">
        <v>achemso</v>
      </c>
      <c r="AO76" t="str">
        <v>[journal=jctcce,manuscript=article,layout=twocolumn]</v>
      </c>
      <c r="AP76">
        <v>0</v>
      </c>
      <c r="AQ76">
        <v>0</v>
      </c>
      <c r="AR76">
        <v>0</v>
      </c>
      <c r="AS76" t="b">
        <v>0</v>
      </c>
      <c r="AT76" t="b">
        <v>0</v>
      </c>
      <c r="AV76">
        <v>2306.00128</v>
      </c>
      <c r="AW76">
        <v>15</v>
      </c>
      <c r="AX76">
        <v>15</v>
      </c>
      <c r="AY76">
        <v>15</v>
      </c>
      <c r="AZ76">
        <v>0</v>
      </c>
      <c r="BA76">
        <v>0</v>
      </c>
    </row>
    <row r="77" spans="1:53" x14ac:dyDescent="0.2">
      <c r="A77">
        <v>2306.0012999999999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s="3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G77">
        <v>2306.0012999999999</v>
      </c>
      <c r="AH77" t="b">
        <v>1</v>
      </c>
      <c r="AI77" t="b">
        <v>0</v>
      </c>
      <c r="AJ77" t="b">
        <v>1</v>
      </c>
      <c r="AL77">
        <v>2306.0012999999999</v>
      </c>
      <c r="AM77" t="str">
        <v>Lambda-Moran-submission.tex</v>
      </c>
      <c r="AN77" t="str">
        <v>elsarticle</v>
      </c>
      <c r="AO77" t="str">
        <v>[10pt,reqno]</v>
      </c>
      <c r="AP77">
        <v>0</v>
      </c>
      <c r="AQ77">
        <v>12</v>
      </c>
      <c r="AR77">
        <v>12</v>
      </c>
      <c r="AS77" t="b">
        <v>0</v>
      </c>
      <c r="AT77" t="b">
        <v>0</v>
      </c>
      <c r="AV77">
        <v>2306.0012999999999</v>
      </c>
      <c r="AW77">
        <v>26</v>
      </c>
      <c r="AX77" t="str">
        <v/>
      </c>
      <c r="AY77">
        <v>25</v>
      </c>
      <c r="AZ77" t="str">
        <v/>
      </c>
      <c r="BA77" t="str">
        <v/>
      </c>
    </row>
    <row r="78" spans="1:53" x14ac:dyDescent="0.2">
      <c r="A78">
        <v>2306.0013100000001</v>
      </c>
      <c r="B78">
        <v>1223</v>
      </c>
      <c r="C78">
        <v>68663</v>
      </c>
      <c r="D78">
        <v>0.98880338999999995</v>
      </c>
      <c r="E78">
        <v>0.98332083000000003</v>
      </c>
      <c r="F78">
        <v>6.3579949999999996E-2</v>
      </c>
      <c r="G78">
        <v>915</v>
      </c>
      <c r="H78">
        <v>0.98752130999999999</v>
      </c>
      <c r="I78">
        <v>0</v>
      </c>
      <c r="J78">
        <v>5</v>
      </c>
      <c r="K78">
        <v>129</v>
      </c>
      <c r="L78">
        <v>0</v>
      </c>
      <c r="M78">
        <v>0</v>
      </c>
      <c r="N78">
        <v>0</v>
      </c>
      <c r="O78">
        <v>0</v>
      </c>
      <c r="P78">
        <v>-445</v>
      </c>
      <c r="Q78" s="3">
        <v>3630</v>
      </c>
      <c r="R78">
        <v>63476</v>
      </c>
      <c r="S78">
        <v>0.97257092000000001</v>
      </c>
      <c r="T78">
        <v>0.95087358</v>
      </c>
      <c r="U78">
        <v>0.14095086000000001</v>
      </c>
      <c r="V78">
        <v>926</v>
      </c>
      <c r="W78">
        <v>0.98746803000000005</v>
      </c>
      <c r="X78">
        <v>0</v>
      </c>
      <c r="Y78">
        <v>5</v>
      </c>
      <c r="Z78">
        <v>1327</v>
      </c>
      <c r="AA78">
        <v>0</v>
      </c>
      <c r="AB78">
        <v>0</v>
      </c>
      <c r="AC78">
        <v>0</v>
      </c>
      <c r="AD78">
        <v>0</v>
      </c>
      <c r="AE78">
        <v>566</v>
      </c>
      <c r="AG78">
        <v>2306.0013100000001</v>
      </c>
      <c r="AH78" t="b">
        <v>1</v>
      </c>
      <c r="AI78" t="b">
        <v>1</v>
      </c>
      <c r="AJ78" t="b">
        <v>1</v>
      </c>
      <c r="AL78">
        <v>2306.0013100000001</v>
      </c>
      <c r="AM78" t="str">
        <v>chahine4exoplanets.tex</v>
      </c>
      <c r="AN78" t="str">
        <v>mnras</v>
      </c>
      <c r="AO78" t="str">
        <v>[fleqn,usenatbib,useAMS]</v>
      </c>
      <c r="AP78">
        <v>0</v>
      </c>
      <c r="AQ78">
        <v>0</v>
      </c>
      <c r="AR78">
        <v>0</v>
      </c>
      <c r="AS78" t="b">
        <v>0</v>
      </c>
      <c r="AT78" t="b">
        <v>0</v>
      </c>
      <c r="AV78">
        <v>2306.0013100000001</v>
      </c>
      <c r="AW78">
        <v>16</v>
      </c>
      <c r="AX78">
        <v>16</v>
      </c>
      <c r="AY78">
        <v>16</v>
      </c>
      <c r="AZ78">
        <v>0</v>
      </c>
      <c r="BA78">
        <v>0</v>
      </c>
    </row>
    <row r="79" spans="1:53" x14ac:dyDescent="0.2">
      <c r="A79">
        <v>2306.0013300000001</v>
      </c>
      <c r="B79">
        <v>7</v>
      </c>
      <c r="C79">
        <v>7</v>
      </c>
      <c r="D79">
        <v>0.99938698999999998</v>
      </c>
      <c r="E79">
        <v>0.99938698999999998</v>
      </c>
      <c r="F79">
        <v>0.99938698999999998</v>
      </c>
      <c r="G79">
        <v>7</v>
      </c>
      <c r="H79">
        <v>0.99938698999999998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9</v>
      </c>
      <c r="R79">
        <v>3556</v>
      </c>
      <c r="S79">
        <v>0.99925565999999999</v>
      </c>
      <c r="T79">
        <v>0.99921190999999998</v>
      </c>
      <c r="U79">
        <v>0.68861645999999999</v>
      </c>
      <c r="V79">
        <v>9</v>
      </c>
      <c r="W79">
        <v>0.99921190999999998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G79">
        <v>2306.0013300000001</v>
      </c>
      <c r="AH79" t="b">
        <v>1</v>
      </c>
      <c r="AI79" t="b">
        <v>1</v>
      </c>
      <c r="AJ79" t="b">
        <v>1</v>
      </c>
      <c r="AL79">
        <v>2306.0013300000001</v>
      </c>
      <c r="AM79" t="str">
        <v>main.tex</v>
      </c>
      <c r="AN79" t="str">
        <v>article</v>
      </c>
      <c r="AO79">
        <v>0</v>
      </c>
      <c r="AP79">
        <v>0</v>
      </c>
      <c r="AQ79">
        <v>0</v>
      </c>
      <c r="AR79">
        <v>0</v>
      </c>
      <c r="AS79" t="b">
        <v>0</v>
      </c>
      <c r="AT79" t="b">
        <v>0</v>
      </c>
      <c r="AV79">
        <v>2306.0013300000001</v>
      </c>
      <c r="AW79">
        <v>4</v>
      </c>
      <c r="AX79">
        <v>4</v>
      </c>
      <c r="AY79">
        <v>4</v>
      </c>
      <c r="AZ79">
        <v>0</v>
      </c>
      <c r="BA79">
        <v>0</v>
      </c>
    </row>
    <row r="80" spans="1:53" x14ac:dyDescent="0.2">
      <c r="A80">
        <v>2306.00135</v>
      </c>
      <c r="B80">
        <v>107</v>
      </c>
      <c r="C80">
        <v>107</v>
      </c>
      <c r="D80">
        <v>0.99800204999999997</v>
      </c>
      <c r="E80">
        <v>0.99800204999999997</v>
      </c>
      <c r="F80">
        <v>0.99800204999999997</v>
      </c>
      <c r="G80">
        <v>107</v>
      </c>
      <c r="H80">
        <v>0.99800204999999997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G80">
        <v>2306.00135</v>
      </c>
      <c r="AH80" t="b">
        <v>1</v>
      </c>
      <c r="AI80" t="b">
        <v>1</v>
      </c>
      <c r="AJ80" t="b">
        <v>1</v>
      </c>
      <c r="AL80">
        <v>2306.00135</v>
      </c>
      <c r="AM80" t="str">
        <v>arxiv.tex</v>
      </c>
      <c r="AN80" t="str">
        <v>article</v>
      </c>
      <c r="AO80" t="str">
        <v>[a4paper,11pt,fleqn]</v>
      </c>
      <c r="AP80">
        <v>12</v>
      </c>
      <c r="AQ80">
        <v>12</v>
      </c>
      <c r="AR80">
        <v>12</v>
      </c>
      <c r="AS80" t="b">
        <v>0</v>
      </c>
      <c r="AT80" t="b">
        <v>0</v>
      </c>
      <c r="AV80">
        <v>2306.00135</v>
      </c>
      <c r="AW80">
        <v>26</v>
      </c>
      <c r="AX80">
        <v>26</v>
      </c>
      <c r="AY80">
        <v>26</v>
      </c>
      <c r="AZ80">
        <v>0</v>
      </c>
      <c r="BA80">
        <v>0</v>
      </c>
    </row>
    <row r="81" spans="1:53" x14ac:dyDescent="0.2">
      <c r="A81">
        <v>2306.0013800000002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s="3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G81">
        <v>2306.0013800000002</v>
      </c>
      <c r="AH81" t="b">
        <v>1</v>
      </c>
      <c r="AI81" t="b">
        <v>0</v>
      </c>
      <c r="AJ81" t="b">
        <v>1</v>
      </c>
      <c r="AL81">
        <v>2306.0013800000002</v>
      </c>
      <c r="AM81" t="str">
        <v>aiptemplate.tex</v>
      </c>
      <c r="AN81" t="str">
        <v>revtex4-1</v>
      </c>
      <c r="AO81" t="str">
        <v>[aip, reprint]</v>
      </c>
      <c r="AP81">
        <v>0</v>
      </c>
      <c r="AQ81">
        <v>12</v>
      </c>
      <c r="AR81">
        <v>12</v>
      </c>
      <c r="AS81" t="b">
        <v>0</v>
      </c>
      <c r="AT81" t="b">
        <v>0</v>
      </c>
      <c r="AV81">
        <v>2306.0013800000002</v>
      </c>
      <c r="AW81">
        <v>10</v>
      </c>
      <c r="AX81" t="str">
        <v/>
      </c>
      <c r="AY81" t="str">
        <v/>
      </c>
      <c r="AZ81" t="str">
        <v/>
      </c>
      <c r="BA81" t="str">
        <v/>
      </c>
    </row>
    <row r="82" spans="1:53" x14ac:dyDescent="0.2">
      <c r="A82">
        <v>2306.0013899999999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s="3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G82">
        <v>2306.0013899999999</v>
      </c>
      <c r="AH82" t="b">
        <v>1</v>
      </c>
      <c r="AI82" t="b">
        <v>0</v>
      </c>
      <c r="AJ82" t="b">
        <v>1</v>
      </c>
      <c r="AL82">
        <v>2306.0013899999999</v>
      </c>
      <c r="AM82" t="str">
        <v>AgI_HSD-RS-RCR.tex</v>
      </c>
      <c r="AN82" t="str">
        <v>revtex4-1</v>
      </c>
      <c r="AO82" t="str">
        <v>[aps,prl,twocolumn,superscriptaddress]</v>
      </c>
      <c r="AP82">
        <v>0</v>
      </c>
      <c r="AQ82">
        <v>12</v>
      </c>
      <c r="AR82">
        <v>12</v>
      </c>
      <c r="AS82" t="b">
        <v>0</v>
      </c>
      <c r="AT82" t="b">
        <v>0</v>
      </c>
      <c r="AV82">
        <v>2306.0013899999999</v>
      </c>
      <c r="AW82">
        <v>6</v>
      </c>
      <c r="AX82" t="str">
        <v/>
      </c>
      <c r="AY82">
        <v>5</v>
      </c>
      <c r="AZ82" t="str">
        <v/>
      </c>
      <c r="BA82" t="str">
        <v/>
      </c>
    </row>
    <row r="83" spans="1:53" x14ac:dyDescent="0.2">
      <c r="A83">
        <v>2306.0014099999999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s="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G83">
        <v>2306.0014099999999</v>
      </c>
      <c r="AH83" t="b">
        <v>1</v>
      </c>
      <c r="AI83" t="b">
        <v>0</v>
      </c>
      <c r="AJ83" t="b">
        <v>1</v>
      </c>
      <c r="AL83">
        <v>2306.0014099999999</v>
      </c>
      <c r="AM83" t="str">
        <v>Master.tex</v>
      </c>
      <c r="AN83" t="str">
        <v>amsart</v>
      </c>
      <c r="AO83" t="str">
        <v>[oneside,a4paper,english, 11pt]</v>
      </c>
      <c r="AP83">
        <v>12</v>
      </c>
      <c r="AQ83">
        <v>12</v>
      </c>
      <c r="AR83">
        <v>12</v>
      </c>
      <c r="AS83" t="b">
        <v>0</v>
      </c>
      <c r="AT83" t="b">
        <v>0</v>
      </c>
      <c r="AV83">
        <v>2306.0014099999999</v>
      </c>
      <c r="AW83">
        <v>36</v>
      </c>
      <c r="AX83" t="str">
        <v/>
      </c>
      <c r="AY83">
        <v>36</v>
      </c>
      <c r="AZ83" t="str">
        <v/>
      </c>
      <c r="BA83" t="str">
        <v/>
      </c>
    </row>
    <row r="84" spans="1:53" x14ac:dyDescent="0.2">
      <c r="A84">
        <v>2306.0014200000001</v>
      </c>
      <c r="B84">
        <v>12</v>
      </c>
      <c r="C84">
        <v>12</v>
      </c>
      <c r="D84">
        <v>0.99965523999999994</v>
      </c>
      <c r="E84">
        <v>0.99965523999999994</v>
      </c>
      <c r="F84">
        <v>0.99965523999999994</v>
      </c>
      <c r="G84">
        <v>12</v>
      </c>
      <c r="H84">
        <v>0.99965523999999994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2306.0014200000001</v>
      </c>
      <c r="AH84" t="b">
        <v>1</v>
      </c>
      <c r="AI84" t="b">
        <v>1</v>
      </c>
      <c r="AJ84" t="b">
        <v>1</v>
      </c>
      <c r="AL84">
        <v>2306.0014200000001</v>
      </c>
      <c r="AM84" t="str">
        <v>Scalar_nonlocal.tex</v>
      </c>
      <c r="AN84" t="str">
        <v>elsarticle</v>
      </c>
      <c r="AO84" t="str">
        <v>[final,12pt,a4paper]</v>
      </c>
      <c r="AP84">
        <v>12</v>
      </c>
      <c r="AQ84">
        <v>12</v>
      </c>
      <c r="AR84">
        <v>12</v>
      </c>
      <c r="AS84" t="b">
        <v>0</v>
      </c>
      <c r="AT84" t="b">
        <v>0</v>
      </c>
      <c r="AV84">
        <v>2306.0014200000001</v>
      </c>
      <c r="AW84">
        <v>25</v>
      </c>
      <c r="AX84">
        <v>25</v>
      </c>
      <c r="AY84">
        <v>25</v>
      </c>
      <c r="AZ84">
        <v>0</v>
      </c>
      <c r="BA84">
        <v>0</v>
      </c>
    </row>
    <row r="85" spans="1:53" x14ac:dyDescent="0.2">
      <c r="A85">
        <v>2306.0014500000002</v>
      </c>
      <c r="B85">
        <v>28</v>
      </c>
      <c r="C85">
        <v>29</v>
      </c>
      <c r="D85">
        <v>0.99956833</v>
      </c>
      <c r="E85">
        <v>0.99953512</v>
      </c>
      <c r="F85">
        <v>0.99951851999999997</v>
      </c>
      <c r="G85">
        <v>24</v>
      </c>
      <c r="H85">
        <v>0.99960152999999996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11</v>
      </c>
      <c r="R85">
        <v>2228</v>
      </c>
      <c r="S85">
        <v>0.99986717999999997</v>
      </c>
      <c r="T85">
        <v>0.99981737999999998</v>
      </c>
      <c r="U85">
        <v>0.96301031000000004</v>
      </c>
      <c r="V85">
        <v>7</v>
      </c>
      <c r="W85">
        <v>0.99988378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2</v>
      </c>
      <c r="AG85">
        <v>2306.0014500000002</v>
      </c>
      <c r="AH85" t="b">
        <v>1</v>
      </c>
      <c r="AI85" t="b">
        <v>1</v>
      </c>
      <c r="AJ85" t="b">
        <v>1</v>
      </c>
      <c r="AL85">
        <v>2306.0014500000002</v>
      </c>
      <c r="AM85" t="str">
        <v>main.tex</v>
      </c>
      <c r="AN85" t="str">
        <v>article</v>
      </c>
      <c r="AO85" t="str">
        <v>[11pt, a4paper, UKenglish]</v>
      </c>
      <c r="AP85">
        <v>0</v>
      </c>
      <c r="AQ85">
        <v>0</v>
      </c>
      <c r="AR85">
        <v>0</v>
      </c>
      <c r="AS85" t="b">
        <v>0</v>
      </c>
      <c r="AT85" t="b">
        <v>0</v>
      </c>
      <c r="AV85">
        <v>2306.0014500000002</v>
      </c>
      <c r="AW85">
        <v>56</v>
      </c>
      <c r="AX85">
        <v>55</v>
      </c>
      <c r="AY85">
        <v>55</v>
      </c>
      <c r="AZ85">
        <v>1</v>
      </c>
      <c r="BA85">
        <v>0</v>
      </c>
    </row>
    <row r="86" spans="1:53" x14ac:dyDescent="0.2">
      <c r="A86">
        <v>2306.00146</v>
      </c>
      <c r="B86">
        <v>5</v>
      </c>
      <c r="C86">
        <v>46607</v>
      </c>
      <c r="D86">
        <v>0.99992895000000004</v>
      </c>
      <c r="E86">
        <v>0.99991118999999995</v>
      </c>
      <c r="F86">
        <v>0.17213755</v>
      </c>
      <c r="G86">
        <v>5</v>
      </c>
      <c r="H86">
        <v>0.99991118999999995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 s="3">
        <v>11</v>
      </c>
      <c r="R86">
        <v>45920</v>
      </c>
      <c r="S86">
        <v>0.99984901999999998</v>
      </c>
      <c r="T86">
        <v>0.99980462000000003</v>
      </c>
      <c r="U86">
        <v>0.18438394</v>
      </c>
      <c r="V86">
        <v>11</v>
      </c>
      <c r="W86">
        <v>0.99980462000000003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G86">
        <v>2306.00146</v>
      </c>
      <c r="AH86" t="b">
        <v>1</v>
      </c>
      <c r="AI86" t="b">
        <v>1</v>
      </c>
      <c r="AJ86" t="b">
        <v>1</v>
      </c>
      <c r="AL86">
        <v>2306.00146</v>
      </c>
      <c r="AM86" t="str">
        <v>main.tex</v>
      </c>
      <c r="AN86" t="str">
        <v>revtex4-2</v>
      </c>
      <c r="AO86" t="str">
        <v>[amsmath,amssymb,prl,superscriptaddress,twocolumn]</v>
      </c>
      <c r="AP86">
        <v>0</v>
      </c>
      <c r="AQ86">
        <v>0</v>
      </c>
      <c r="AR86">
        <v>0</v>
      </c>
      <c r="AS86" t="b">
        <v>0</v>
      </c>
      <c r="AT86" t="b">
        <v>0</v>
      </c>
      <c r="AV86">
        <v>2306.00146</v>
      </c>
      <c r="AW86">
        <v>25</v>
      </c>
      <c r="AX86">
        <v>25</v>
      </c>
      <c r="AY86">
        <v>25</v>
      </c>
      <c r="AZ86">
        <v>0</v>
      </c>
      <c r="BA86">
        <v>0</v>
      </c>
    </row>
    <row r="87" spans="1:53" x14ac:dyDescent="0.2">
      <c r="A87">
        <v>2306.0014700000002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s="3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G87">
        <v>2306.0014700000002</v>
      </c>
      <c r="AH87" t="b">
        <v>1</v>
      </c>
      <c r="AI87" t="b">
        <v>0</v>
      </c>
      <c r="AJ87" t="b">
        <v>1</v>
      </c>
      <c r="AL87">
        <v>2306.0014700000002</v>
      </c>
      <c r="AM87" t="str">
        <v>main.tex</v>
      </c>
      <c r="AN87" t="str">
        <v>IEEEtran</v>
      </c>
      <c r="AO87" t="str">
        <v>[journal]</v>
      </c>
      <c r="AP87">
        <v>12</v>
      </c>
      <c r="AQ87">
        <v>12</v>
      </c>
      <c r="AR87">
        <v>12</v>
      </c>
      <c r="AS87" t="b">
        <v>0</v>
      </c>
      <c r="AT87" t="b">
        <v>0</v>
      </c>
      <c r="AV87">
        <v>2306.0014700000002</v>
      </c>
      <c r="AW87">
        <v>13</v>
      </c>
      <c r="AX87" t="str">
        <v/>
      </c>
      <c r="AY87">
        <v>13</v>
      </c>
      <c r="AZ87" t="str">
        <v/>
      </c>
      <c r="BA87" t="str">
        <v/>
      </c>
    </row>
    <row r="88" spans="1:53" x14ac:dyDescent="0.2">
      <c r="A88">
        <v>2306.0014900000001</v>
      </c>
      <c r="B88">
        <v>496</v>
      </c>
      <c r="C88">
        <v>1982</v>
      </c>
      <c r="D88">
        <v>0.99472183000000003</v>
      </c>
      <c r="E88">
        <v>0.98944365999999995</v>
      </c>
      <c r="F88">
        <v>0.95781722000000002</v>
      </c>
      <c r="G88">
        <v>0</v>
      </c>
      <c r="H88">
        <v>1</v>
      </c>
      <c r="I88">
        <v>0</v>
      </c>
      <c r="J88">
        <v>0</v>
      </c>
      <c r="K88">
        <v>248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4590</v>
      </c>
      <c r="R88">
        <v>35906</v>
      </c>
      <c r="S88">
        <v>0.95049379000000001</v>
      </c>
      <c r="T88">
        <v>0.90231132999999997</v>
      </c>
      <c r="U88">
        <v>0.23581492000000001</v>
      </c>
      <c r="V88">
        <v>8</v>
      </c>
      <c r="W88">
        <v>0.99982974000000002</v>
      </c>
      <c r="X88">
        <v>20</v>
      </c>
      <c r="Y88">
        <v>0</v>
      </c>
      <c r="Z88">
        <v>2262</v>
      </c>
      <c r="AA88">
        <v>0</v>
      </c>
      <c r="AB88">
        <v>0</v>
      </c>
      <c r="AC88">
        <v>0</v>
      </c>
      <c r="AD88">
        <v>0</v>
      </c>
      <c r="AE88">
        <v>-4</v>
      </c>
      <c r="AG88">
        <v>2306.0014900000001</v>
      </c>
      <c r="AH88" t="b">
        <v>1</v>
      </c>
      <c r="AI88" t="b">
        <v>1</v>
      </c>
      <c r="AJ88" t="b">
        <v>1</v>
      </c>
      <c r="AL88">
        <v>2306.0014900000001</v>
      </c>
      <c r="AM88" t="str">
        <v>online_Sq_cumulativeV9-arxiv.tex</v>
      </c>
      <c r="AN88" t="str">
        <v>IEEEtran</v>
      </c>
      <c r="AO88" t="str">
        <v>[12pt,draftcls,onecolumn]</v>
      </c>
      <c r="AP88">
        <v>12</v>
      </c>
      <c r="AQ88">
        <v>12</v>
      </c>
      <c r="AR88">
        <v>12</v>
      </c>
      <c r="AS88" t="b">
        <v>0</v>
      </c>
      <c r="AT88" t="b">
        <v>0</v>
      </c>
      <c r="AV88">
        <v>2306.0014900000001</v>
      </c>
      <c r="AW88">
        <v>33</v>
      </c>
      <c r="AX88">
        <v>34</v>
      </c>
      <c r="AY88">
        <v>34</v>
      </c>
      <c r="AZ88">
        <v>1</v>
      </c>
      <c r="BA88">
        <v>0</v>
      </c>
    </row>
    <row r="89" spans="1:53" x14ac:dyDescent="0.2">
      <c r="A89">
        <v>2306.0015400000002</v>
      </c>
      <c r="B89">
        <v>2715</v>
      </c>
      <c r="C89">
        <v>61204</v>
      </c>
      <c r="D89">
        <v>0.97275433</v>
      </c>
      <c r="E89">
        <v>0.95773923999999999</v>
      </c>
      <c r="F89">
        <v>4.7319590000000002E-2</v>
      </c>
      <c r="G89">
        <v>1981</v>
      </c>
      <c r="H89">
        <v>0.96916444000000002</v>
      </c>
      <c r="I89">
        <v>0</v>
      </c>
      <c r="J89">
        <v>0</v>
      </c>
      <c r="K89">
        <v>367</v>
      </c>
      <c r="L89">
        <v>0</v>
      </c>
      <c r="M89">
        <v>0</v>
      </c>
      <c r="N89">
        <v>0</v>
      </c>
      <c r="O89">
        <v>1</v>
      </c>
      <c r="P89">
        <v>-1165</v>
      </c>
      <c r="Q89" s="3">
        <v>1354</v>
      </c>
      <c r="R89">
        <v>60468</v>
      </c>
      <c r="S89">
        <v>0.98136762</v>
      </c>
      <c r="T89">
        <v>0.97892409999999996</v>
      </c>
      <c r="U89">
        <v>5.8775920000000002E-2</v>
      </c>
      <c r="V89">
        <v>1042</v>
      </c>
      <c r="W89">
        <v>0.98378058999999995</v>
      </c>
      <c r="X89">
        <v>0</v>
      </c>
      <c r="Y89">
        <v>0</v>
      </c>
      <c r="Z89">
        <v>156</v>
      </c>
      <c r="AA89">
        <v>0</v>
      </c>
      <c r="AB89">
        <v>0</v>
      </c>
      <c r="AC89">
        <v>0</v>
      </c>
      <c r="AD89">
        <v>1</v>
      </c>
      <c r="AE89">
        <v>-2</v>
      </c>
      <c r="AG89">
        <v>2306.0015400000002</v>
      </c>
      <c r="AH89" t="b">
        <v>1</v>
      </c>
      <c r="AI89" t="b">
        <v>1</v>
      </c>
      <c r="AJ89" t="b">
        <v>1</v>
      </c>
      <c r="AL89">
        <v>2306.0015400000002</v>
      </c>
      <c r="AM89" t="str">
        <v>Caps_final_fin.tex</v>
      </c>
      <c r="AN89" t="str">
        <v>article</v>
      </c>
      <c r="AO89" t="str">
        <v>[10pt,a4paper]</v>
      </c>
      <c r="AP89">
        <v>12</v>
      </c>
      <c r="AQ89">
        <v>12</v>
      </c>
      <c r="AR89">
        <v>12</v>
      </c>
      <c r="AS89" t="b">
        <v>0</v>
      </c>
      <c r="AT89" t="b">
        <v>0</v>
      </c>
      <c r="AV89">
        <v>2306.0015400000002</v>
      </c>
      <c r="AW89">
        <v>37</v>
      </c>
      <c r="AX89">
        <v>37</v>
      </c>
      <c r="AY89">
        <v>37</v>
      </c>
      <c r="AZ89">
        <v>0</v>
      </c>
      <c r="BA89">
        <v>0</v>
      </c>
    </row>
    <row r="90" spans="1:53" x14ac:dyDescent="0.2">
      <c r="A90">
        <v>2306.00155</v>
      </c>
      <c r="B90">
        <v>574</v>
      </c>
      <c r="C90">
        <v>41834</v>
      </c>
      <c r="D90">
        <v>0.99225938000000002</v>
      </c>
      <c r="E90">
        <v>0.98711068000000002</v>
      </c>
      <c r="F90">
        <v>6.0606739999999999E-2</v>
      </c>
      <c r="G90">
        <v>182</v>
      </c>
      <c r="H90">
        <v>0.99591313999999997</v>
      </c>
      <c r="I90">
        <v>0</v>
      </c>
      <c r="J90">
        <v>0</v>
      </c>
      <c r="K90">
        <v>196</v>
      </c>
      <c r="L90">
        <v>0</v>
      </c>
      <c r="M90">
        <v>0</v>
      </c>
      <c r="N90">
        <v>0</v>
      </c>
      <c r="O90">
        <v>0</v>
      </c>
      <c r="P90">
        <v>-55</v>
      </c>
      <c r="Q90" s="3">
        <v>397</v>
      </c>
      <c r="R90">
        <v>41878</v>
      </c>
      <c r="S90">
        <v>0.99554288000000002</v>
      </c>
      <c r="T90">
        <v>0.99108626</v>
      </c>
      <c r="U90">
        <v>5.9724279999999998E-2</v>
      </c>
      <c r="V90">
        <v>5</v>
      </c>
      <c r="W90">
        <v>0.99988774000000002</v>
      </c>
      <c r="X90">
        <v>0</v>
      </c>
      <c r="Y90">
        <v>0</v>
      </c>
      <c r="Z90">
        <v>196</v>
      </c>
      <c r="AA90">
        <v>0</v>
      </c>
      <c r="AB90">
        <v>0</v>
      </c>
      <c r="AC90">
        <v>0</v>
      </c>
      <c r="AD90">
        <v>0</v>
      </c>
      <c r="AE90">
        <v>5</v>
      </c>
      <c r="AG90">
        <v>2306.00155</v>
      </c>
      <c r="AH90" t="b">
        <v>1</v>
      </c>
      <c r="AI90" t="b">
        <v>1</v>
      </c>
      <c r="AJ90" t="b">
        <v>1</v>
      </c>
      <c r="AL90">
        <v>2306.00155</v>
      </c>
      <c r="AM90">
        <v>2306.00155</v>
      </c>
      <c r="AN90" t="str">
        <v>amsart</v>
      </c>
      <c r="AO90" t="str">
        <v>[12pt, english]</v>
      </c>
      <c r="AP90">
        <v>0</v>
      </c>
      <c r="AQ90">
        <v>12</v>
      </c>
      <c r="AR90">
        <v>0</v>
      </c>
      <c r="AS90" t="b">
        <v>0</v>
      </c>
      <c r="AT90" t="b">
        <v>0</v>
      </c>
      <c r="AV90">
        <v>2306.00155</v>
      </c>
      <c r="AW90">
        <v>17</v>
      </c>
      <c r="AX90">
        <v>17</v>
      </c>
      <c r="AY90">
        <v>17</v>
      </c>
      <c r="AZ90">
        <v>0</v>
      </c>
      <c r="BA90">
        <v>0</v>
      </c>
    </row>
    <row r="91" spans="1:53" x14ac:dyDescent="0.2">
      <c r="A91">
        <v>2306.0015600000002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s="3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G91">
        <v>2306.0015600000002</v>
      </c>
      <c r="AH91" t="b">
        <v>1</v>
      </c>
      <c r="AI91" t="b">
        <v>0</v>
      </c>
      <c r="AJ91" t="b">
        <v>1</v>
      </c>
      <c r="AL91">
        <v>2306.0015600000002</v>
      </c>
      <c r="AM91" t="str">
        <v>XHDG_LinearCD_Void.tex</v>
      </c>
      <c r="AN91" t="str">
        <v>elsarticle</v>
      </c>
      <c r="AO91">
        <v>0</v>
      </c>
      <c r="AP91">
        <v>12</v>
      </c>
      <c r="AQ91">
        <v>12</v>
      </c>
      <c r="AR91">
        <v>12</v>
      </c>
      <c r="AS91" t="b">
        <v>0</v>
      </c>
      <c r="AT91" t="b">
        <v>0</v>
      </c>
      <c r="AV91">
        <v>2306.0015600000002</v>
      </c>
      <c r="AW91">
        <v>26</v>
      </c>
      <c r="AX91" t="str">
        <v/>
      </c>
      <c r="AY91">
        <v>30</v>
      </c>
      <c r="AZ91" t="str">
        <v/>
      </c>
      <c r="BA91" t="str">
        <v/>
      </c>
    </row>
    <row r="92" spans="1:53" x14ac:dyDescent="0.2">
      <c r="A92">
        <v>2306.0015800000001</v>
      </c>
      <c r="B92">
        <v>228</v>
      </c>
      <c r="C92">
        <v>950</v>
      </c>
      <c r="D92">
        <v>0.99908567000000004</v>
      </c>
      <c r="E92">
        <v>0.99817133000000002</v>
      </c>
      <c r="F92">
        <v>0.99238055999999997</v>
      </c>
      <c r="G92">
        <v>0</v>
      </c>
      <c r="H92">
        <v>1</v>
      </c>
      <c r="I92">
        <v>0</v>
      </c>
      <c r="J92">
        <v>0</v>
      </c>
      <c r="K92">
        <v>114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290</v>
      </c>
      <c r="R92">
        <v>68278</v>
      </c>
      <c r="S92">
        <v>0.99863248999999998</v>
      </c>
      <c r="T92">
        <v>0.99767406000000003</v>
      </c>
      <c r="U92">
        <v>0.45237846999999998</v>
      </c>
      <c r="V92">
        <v>56</v>
      </c>
      <c r="W92">
        <v>0.99955084999999999</v>
      </c>
      <c r="X92">
        <v>0</v>
      </c>
      <c r="Y92">
        <v>0</v>
      </c>
      <c r="Z92">
        <v>117</v>
      </c>
      <c r="AA92">
        <v>0</v>
      </c>
      <c r="AB92">
        <v>0</v>
      </c>
      <c r="AC92">
        <v>0</v>
      </c>
      <c r="AD92">
        <v>0</v>
      </c>
      <c r="AE92">
        <v>-3</v>
      </c>
      <c r="AG92">
        <v>2306.0015800000001</v>
      </c>
      <c r="AH92" t="b">
        <v>1</v>
      </c>
      <c r="AI92" t="b">
        <v>1</v>
      </c>
      <c r="AJ92" t="b">
        <v>1</v>
      </c>
      <c r="AL92">
        <v>2306.0015800000001</v>
      </c>
      <c r="AM92" t="str">
        <v>main.tex</v>
      </c>
      <c r="AN92" t="str">
        <v>aastex63</v>
      </c>
      <c r="AO92" t="str">
        <v>[twocolumn,tighten]</v>
      </c>
      <c r="AP92">
        <v>0</v>
      </c>
      <c r="AQ92">
        <v>0</v>
      </c>
      <c r="AR92">
        <v>0</v>
      </c>
      <c r="AS92" t="b">
        <v>0</v>
      </c>
      <c r="AT92" t="b">
        <v>0</v>
      </c>
      <c r="AV92">
        <v>2306.0015800000001</v>
      </c>
      <c r="AW92">
        <v>39</v>
      </c>
      <c r="AX92">
        <v>39</v>
      </c>
      <c r="AY92">
        <v>39</v>
      </c>
      <c r="AZ92">
        <v>0</v>
      </c>
      <c r="BA92">
        <v>0</v>
      </c>
    </row>
    <row r="93" spans="1:53" x14ac:dyDescent="0.2">
      <c r="A93">
        <v>2306.0015899999999</v>
      </c>
      <c r="B93">
        <v>90</v>
      </c>
      <c r="C93">
        <v>90</v>
      </c>
      <c r="D93">
        <v>0.99634577000000002</v>
      </c>
      <c r="E93">
        <v>0.99634577000000002</v>
      </c>
      <c r="F93">
        <v>0.99634577000000002</v>
      </c>
      <c r="G93">
        <v>90</v>
      </c>
      <c r="H93">
        <v>0.99634577000000002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94</v>
      </c>
      <c r="R93">
        <v>4401</v>
      </c>
      <c r="S93">
        <v>0.99622412000000005</v>
      </c>
      <c r="T93">
        <v>0.99618366999999997</v>
      </c>
      <c r="U93">
        <v>0.82132271999999995</v>
      </c>
      <c r="V93">
        <v>94</v>
      </c>
      <c r="W93">
        <v>0.99618366999999997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G93">
        <v>2306.0015899999999</v>
      </c>
      <c r="AH93" t="b">
        <v>1</v>
      </c>
      <c r="AI93" t="b">
        <v>1</v>
      </c>
      <c r="AJ93" t="b">
        <v>1</v>
      </c>
      <c r="AL93">
        <v>2306.0015899999999</v>
      </c>
      <c r="AM93">
        <v>2306.0015899999999</v>
      </c>
      <c r="AN93" t="str">
        <v>article</v>
      </c>
      <c r="AO93" t="str">
        <v>[a4paper, 12pt]</v>
      </c>
      <c r="AP93">
        <v>0</v>
      </c>
      <c r="AQ93">
        <v>0</v>
      </c>
      <c r="AR93">
        <v>0</v>
      </c>
      <c r="AS93" t="b">
        <v>0</v>
      </c>
      <c r="AT93" t="b">
        <v>0</v>
      </c>
      <c r="AV93">
        <v>2306.0015899999999</v>
      </c>
      <c r="AW93">
        <v>15</v>
      </c>
      <c r="AX93">
        <v>15</v>
      </c>
      <c r="AY93">
        <v>15</v>
      </c>
      <c r="AZ93">
        <v>0</v>
      </c>
      <c r="BA93">
        <v>0</v>
      </c>
    </row>
    <row r="94" spans="1:53" x14ac:dyDescent="0.2">
      <c r="A94">
        <v>2306.0016000000001</v>
      </c>
      <c r="B94">
        <v>378</v>
      </c>
      <c r="C94">
        <v>1468</v>
      </c>
      <c r="D94">
        <v>0.99205922000000002</v>
      </c>
      <c r="E94">
        <v>0.98436659999999998</v>
      </c>
      <c r="F94">
        <v>0.93928615999999998</v>
      </c>
      <c r="G94">
        <v>6</v>
      </c>
      <c r="H94">
        <v>0.99975185</v>
      </c>
      <c r="I94">
        <v>0</v>
      </c>
      <c r="J94">
        <v>0</v>
      </c>
      <c r="K94">
        <v>186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4419</v>
      </c>
      <c r="R94">
        <v>19036</v>
      </c>
      <c r="S94">
        <v>0.90858335999999995</v>
      </c>
      <c r="T94">
        <v>0.81726076999999997</v>
      </c>
      <c r="U94">
        <v>0.21280291000000001</v>
      </c>
      <c r="V94">
        <v>5</v>
      </c>
      <c r="W94">
        <v>0.99979322999999998</v>
      </c>
      <c r="X94">
        <v>0</v>
      </c>
      <c r="Y94">
        <v>0</v>
      </c>
      <c r="Z94">
        <v>2207</v>
      </c>
      <c r="AA94">
        <v>0</v>
      </c>
      <c r="AB94">
        <v>0</v>
      </c>
      <c r="AC94">
        <v>0</v>
      </c>
      <c r="AD94">
        <v>0</v>
      </c>
      <c r="AE94">
        <v>3</v>
      </c>
      <c r="AG94">
        <v>2306.0016000000001</v>
      </c>
      <c r="AH94" t="b">
        <v>1</v>
      </c>
      <c r="AI94" t="b">
        <v>1</v>
      </c>
      <c r="AJ94" t="b">
        <v>1</v>
      </c>
      <c r="AL94">
        <v>2306.0016000000001</v>
      </c>
      <c r="AM94" t="str">
        <v>main.tex</v>
      </c>
      <c r="AN94" t="str">
        <v>INTERSPEECH2023</v>
      </c>
      <c r="AO94">
        <v>0</v>
      </c>
      <c r="AP94">
        <v>0</v>
      </c>
      <c r="AQ94">
        <v>0</v>
      </c>
      <c r="AR94">
        <v>0</v>
      </c>
      <c r="AS94" t="b">
        <v>0</v>
      </c>
      <c r="AT94" t="b">
        <v>0</v>
      </c>
      <c r="AV94">
        <v>2306.0016000000001</v>
      </c>
      <c r="AW94">
        <v>5</v>
      </c>
      <c r="AX94">
        <v>6</v>
      </c>
      <c r="AY94">
        <v>6</v>
      </c>
      <c r="AZ94">
        <v>1</v>
      </c>
      <c r="BA94">
        <v>0</v>
      </c>
    </row>
    <row r="95" spans="1:53" x14ac:dyDescent="0.2">
      <c r="A95">
        <v>2306.0016099999998</v>
      </c>
      <c r="B95">
        <v>1029</v>
      </c>
      <c r="C95">
        <v>18277</v>
      </c>
      <c r="D95">
        <v>0.97135954000000002</v>
      </c>
      <c r="E95">
        <v>0.94824463999999997</v>
      </c>
      <c r="F95">
        <v>8.0726290000000006E-2</v>
      </c>
      <c r="G95">
        <v>397</v>
      </c>
      <c r="H95">
        <v>0.98003218999999997</v>
      </c>
      <c r="I95">
        <v>1</v>
      </c>
      <c r="J95">
        <v>1</v>
      </c>
      <c r="K95">
        <v>315</v>
      </c>
      <c r="L95">
        <v>0</v>
      </c>
      <c r="M95">
        <v>0</v>
      </c>
      <c r="N95">
        <v>0</v>
      </c>
      <c r="O95">
        <v>0</v>
      </c>
      <c r="P95">
        <v>-30</v>
      </c>
      <c r="Q95" s="3">
        <v>1293</v>
      </c>
      <c r="R95">
        <v>14962</v>
      </c>
      <c r="S95">
        <v>0.96343641999999996</v>
      </c>
      <c r="T95">
        <v>0.93496630000000003</v>
      </c>
      <c r="U95">
        <v>0.24746001000000001</v>
      </c>
      <c r="V95">
        <v>513</v>
      </c>
      <c r="W95">
        <v>0.97419776999999996</v>
      </c>
      <c r="X95">
        <v>3</v>
      </c>
      <c r="Y95">
        <v>1</v>
      </c>
      <c r="Z95">
        <v>388</v>
      </c>
      <c r="AA95">
        <v>0</v>
      </c>
      <c r="AB95">
        <v>0</v>
      </c>
      <c r="AC95">
        <v>0</v>
      </c>
      <c r="AD95">
        <v>0</v>
      </c>
      <c r="AE95">
        <v>-25</v>
      </c>
      <c r="AG95">
        <v>2306.0016099999998</v>
      </c>
      <c r="AH95" t="b">
        <v>1</v>
      </c>
      <c r="AI95" t="b">
        <v>1</v>
      </c>
      <c r="AJ95" t="b">
        <v>1</v>
      </c>
      <c r="AL95">
        <v>2306.0016099999998</v>
      </c>
      <c r="AM95" t="str">
        <v>Equidistributions_CUP.tex</v>
      </c>
      <c r="AN95" t="str">
        <v>cup-journal</v>
      </c>
      <c r="AO95" t="str">
        <v>[journal=small,manuscript=article-type,  % Use a - if you need a space e.g. "research-article"year=2020,volume=37,]</v>
      </c>
      <c r="AP95">
        <v>0</v>
      </c>
      <c r="AQ95">
        <v>0</v>
      </c>
      <c r="AR95">
        <v>0</v>
      </c>
      <c r="AS95" t="b">
        <v>0</v>
      </c>
      <c r="AT95" t="b">
        <v>0</v>
      </c>
      <c r="AV95">
        <v>2306.0016099999998</v>
      </c>
      <c r="AW95">
        <v>13</v>
      </c>
      <c r="AX95">
        <v>14</v>
      </c>
      <c r="AY95">
        <v>13</v>
      </c>
      <c r="AZ95">
        <v>1</v>
      </c>
      <c r="BA95">
        <v>1</v>
      </c>
    </row>
    <row r="96" spans="1:53" x14ac:dyDescent="0.2">
      <c r="A96">
        <v>2306.0016300000002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s="3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G96">
        <v>2306.0016300000002</v>
      </c>
      <c r="AH96" t="b">
        <v>1</v>
      </c>
      <c r="AI96" t="b">
        <v>0</v>
      </c>
      <c r="AJ96" t="b">
        <v>1</v>
      </c>
      <c r="AL96">
        <v>2306.0016300000002</v>
      </c>
      <c r="AM96" t="str">
        <v>solo_paper_psf.tex</v>
      </c>
      <c r="AN96" t="str">
        <v>aa</v>
      </c>
      <c r="AO96" t="str">
        <v>[longauth]</v>
      </c>
      <c r="AP96">
        <v>12</v>
      </c>
      <c r="AQ96">
        <v>12</v>
      </c>
      <c r="AR96">
        <v>12</v>
      </c>
      <c r="AS96" t="b">
        <v>0</v>
      </c>
      <c r="AT96" t="b">
        <v>0</v>
      </c>
      <c r="AV96">
        <v>2306.0016300000002</v>
      </c>
      <c r="AW96">
        <v>11</v>
      </c>
      <c r="AX96" t="str">
        <v/>
      </c>
      <c r="AY96">
        <v>11</v>
      </c>
      <c r="AZ96" t="str">
        <v/>
      </c>
      <c r="BA96" t="str">
        <v/>
      </c>
    </row>
    <row r="97" spans="1:53" x14ac:dyDescent="0.2">
      <c r="A97">
        <v>2306.0016500000002</v>
      </c>
      <c r="B97">
        <v>8658</v>
      </c>
      <c r="C97">
        <v>50154</v>
      </c>
      <c r="D97">
        <v>0.89209152999999997</v>
      </c>
      <c r="E97">
        <v>0.83511398000000003</v>
      </c>
      <c r="F97">
        <v>4.4849449999999999E-2</v>
      </c>
      <c r="G97">
        <v>5029</v>
      </c>
      <c r="H97">
        <v>0.90422594000000001</v>
      </c>
      <c r="I97">
        <v>1</v>
      </c>
      <c r="J97">
        <v>25</v>
      </c>
      <c r="K97">
        <v>1564</v>
      </c>
      <c r="L97">
        <v>0</v>
      </c>
      <c r="M97">
        <v>0</v>
      </c>
      <c r="N97">
        <v>1</v>
      </c>
      <c r="O97">
        <v>1</v>
      </c>
      <c r="P97">
        <v>-2672</v>
      </c>
      <c r="Q97" s="3">
        <v>4557</v>
      </c>
      <c r="R97">
        <v>51162</v>
      </c>
      <c r="S97">
        <v>0.94031010000000004</v>
      </c>
      <c r="T97">
        <v>0.91616998000000005</v>
      </c>
      <c r="U97">
        <v>5.8830019999999997E-2</v>
      </c>
      <c r="V97">
        <v>3271</v>
      </c>
      <c r="W97">
        <v>0.93982708000000004</v>
      </c>
      <c r="X97">
        <v>0</v>
      </c>
      <c r="Y97">
        <v>25</v>
      </c>
      <c r="Z97">
        <v>394</v>
      </c>
      <c r="AA97">
        <v>0</v>
      </c>
      <c r="AB97">
        <v>0</v>
      </c>
      <c r="AC97">
        <v>1</v>
      </c>
      <c r="AD97">
        <v>1</v>
      </c>
      <c r="AE97">
        <v>1851</v>
      </c>
      <c r="AG97">
        <v>2306.0016500000002</v>
      </c>
      <c r="AH97" t="b">
        <v>1</v>
      </c>
      <c r="AI97" t="b">
        <v>1</v>
      </c>
      <c r="AJ97" t="b">
        <v>1</v>
      </c>
      <c r="AL97">
        <v>2306.0016500000002</v>
      </c>
      <c r="AM97" t="str">
        <v>main.tex</v>
      </c>
      <c r="AN97" t="str">
        <v>jfm</v>
      </c>
      <c r="AO97">
        <v>0</v>
      </c>
      <c r="AP97">
        <v>0</v>
      </c>
      <c r="AQ97">
        <v>12</v>
      </c>
      <c r="AR97">
        <v>0</v>
      </c>
      <c r="AS97" t="b">
        <v>0</v>
      </c>
      <c r="AT97" t="b">
        <v>0</v>
      </c>
      <c r="AV97">
        <v>2306.0016500000002</v>
      </c>
      <c r="AW97">
        <v>21</v>
      </c>
      <c r="AX97">
        <v>21</v>
      </c>
      <c r="AY97">
        <v>22</v>
      </c>
      <c r="AZ97">
        <v>0</v>
      </c>
      <c r="BA97">
        <v>1</v>
      </c>
    </row>
    <row r="98" spans="1:53" x14ac:dyDescent="0.2">
      <c r="A98">
        <v>2306.0016599999999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677</v>
      </c>
      <c r="R98">
        <v>3425</v>
      </c>
      <c r="S98">
        <v>0.98849010999999998</v>
      </c>
      <c r="T98">
        <v>0.97698061999999997</v>
      </c>
      <c r="U98">
        <v>0.88354301000000002</v>
      </c>
      <c r="V98">
        <v>1</v>
      </c>
      <c r="W98">
        <v>0.99996600000000002</v>
      </c>
      <c r="X98">
        <v>0</v>
      </c>
      <c r="Y98">
        <v>0</v>
      </c>
      <c r="Z98">
        <v>338</v>
      </c>
      <c r="AA98">
        <v>0</v>
      </c>
      <c r="AB98">
        <v>0</v>
      </c>
      <c r="AC98">
        <v>0</v>
      </c>
      <c r="AD98">
        <v>0</v>
      </c>
      <c r="AE98">
        <v>1</v>
      </c>
      <c r="AG98">
        <v>2306.0016599999999</v>
      </c>
      <c r="AH98" t="b">
        <v>1</v>
      </c>
      <c r="AI98" t="b">
        <v>1</v>
      </c>
      <c r="AJ98" t="b">
        <v>1</v>
      </c>
      <c r="AL98">
        <v>2306.0016599999999</v>
      </c>
      <c r="AM98" t="str">
        <v>main.tex</v>
      </c>
      <c r="AN98" t="str">
        <v>svjour3</v>
      </c>
      <c r="AO98" t="str">
        <v>[twocolumn,epjc3]</v>
      </c>
      <c r="AP98">
        <v>12</v>
      </c>
      <c r="AQ98">
        <v>12</v>
      </c>
      <c r="AR98">
        <v>12</v>
      </c>
      <c r="AS98" t="b">
        <v>0</v>
      </c>
      <c r="AT98" t="b">
        <v>0</v>
      </c>
      <c r="AV98">
        <v>2306.0016599999999</v>
      </c>
      <c r="AW98">
        <v>9</v>
      </c>
      <c r="AX98">
        <v>9</v>
      </c>
      <c r="AY98">
        <v>9</v>
      </c>
      <c r="AZ98">
        <v>0</v>
      </c>
      <c r="BA98">
        <v>0</v>
      </c>
    </row>
    <row r="99" spans="1:53" x14ac:dyDescent="0.2">
      <c r="A99">
        <v>2306.0016700000001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s="3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G99">
        <v>2306.0016700000001</v>
      </c>
      <c r="AH99" t="b">
        <v>1</v>
      </c>
      <c r="AI99" t="b">
        <v>0</v>
      </c>
      <c r="AJ99" t="b">
        <v>1</v>
      </c>
      <c r="AL99">
        <v>2306.0016700000001</v>
      </c>
      <c r="AM99" t="str">
        <v>main.tex</v>
      </c>
      <c r="AN99" t="str">
        <v>wiley-article</v>
      </c>
      <c r="AO99" t="str">
        <v>[num-refs]</v>
      </c>
      <c r="AP99">
        <v>0</v>
      </c>
      <c r="AQ99">
        <v>0</v>
      </c>
      <c r="AR99">
        <v>0</v>
      </c>
      <c r="AS99" t="b">
        <v>0</v>
      </c>
      <c r="AT99" t="b">
        <v>0</v>
      </c>
      <c r="AV99">
        <v>2306.0016700000001</v>
      </c>
      <c r="AW99">
        <v>19</v>
      </c>
      <c r="AX99" t="str">
        <v/>
      </c>
      <c r="AY99">
        <v>19</v>
      </c>
      <c r="AZ99" t="str">
        <v/>
      </c>
      <c r="BA99" t="str">
        <v/>
      </c>
    </row>
    <row r="100" spans="1:53" x14ac:dyDescent="0.2">
      <c r="A100">
        <v>2306.0017800000001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s="3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G100">
        <v>2306.0017800000001</v>
      </c>
      <c r="AH100" t="b">
        <v>1</v>
      </c>
      <c r="AI100" t="b">
        <v>0</v>
      </c>
      <c r="AJ100" t="b">
        <v>1</v>
      </c>
      <c r="AL100">
        <v>2306.0017800000001</v>
      </c>
      <c r="AM100" t="str">
        <v>GQ_Modave2002.tex</v>
      </c>
      <c r="AN100" t="str">
        <v>article</v>
      </c>
      <c r="AO100" t="str">
        <v>[12pt]</v>
      </c>
      <c r="AP100">
        <v>12</v>
      </c>
      <c r="AQ100">
        <v>12</v>
      </c>
      <c r="AR100">
        <v>12</v>
      </c>
      <c r="AS100" t="b">
        <v>0</v>
      </c>
      <c r="AT100" t="b">
        <v>0</v>
      </c>
      <c r="AV100">
        <v>2306.0017800000001</v>
      </c>
      <c r="AW100">
        <v>72</v>
      </c>
      <c r="AX100" t="str">
        <v/>
      </c>
      <c r="AY100">
        <v>72</v>
      </c>
      <c r="AZ100" t="str">
        <v/>
      </c>
      <c r="BA100" t="str">
        <v/>
      </c>
    </row>
    <row r="101" spans="1:53" x14ac:dyDescent="0.2">
      <c r="A101">
        <v>2306.0017899999998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s="3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G101">
        <v>2306.0017899999998</v>
      </c>
      <c r="AH101" t="b">
        <v>1</v>
      </c>
      <c r="AI101" t="b">
        <v>0</v>
      </c>
      <c r="AJ101" t="b">
        <v>1</v>
      </c>
      <c r="AL101">
        <v>2306.0017899999998</v>
      </c>
      <c r="AM101" t="str">
        <v>main.tex</v>
      </c>
      <c r="AN101" t="str">
        <v>macro/neu_msthesis</v>
      </c>
      <c r="AO101" t="str">
        <v>[]</v>
      </c>
      <c r="AP101">
        <v>0</v>
      </c>
      <c r="AQ101">
        <v>12</v>
      </c>
      <c r="AR101">
        <v>12</v>
      </c>
      <c r="AS101" t="b">
        <v>0</v>
      </c>
      <c r="AT101" t="b">
        <v>0</v>
      </c>
      <c r="AV101">
        <v>2306.0017899999998</v>
      </c>
      <c r="AW101">
        <v>67</v>
      </c>
      <c r="AX101" t="str">
        <v/>
      </c>
      <c r="AY101">
        <v>62</v>
      </c>
      <c r="AZ101" t="str">
        <v/>
      </c>
      <c r="BA101" t="str">
        <v/>
      </c>
    </row>
    <row r="102" spans="1:53" x14ac:dyDescent="0.2">
      <c r="A102">
        <v>2306.0018100000002</v>
      </c>
      <c r="B102">
        <v>15152</v>
      </c>
      <c r="C102">
        <v>63494</v>
      </c>
      <c r="D102">
        <v>0.87222949000000005</v>
      </c>
      <c r="E102">
        <v>0.77027109000000005</v>
      </c>
      <c r="F102">
        <v>3.7327920000000001E-2</v>
      </c>
      <c r="G102">
        <v>11172</v>
      </c>
      <c r="H102">
        <v>0.83061434999999995</v>
      </c>
      <c r="I102">
        <v>2</v>
      </c>
      <c r="J102">
        <v>0</v>
      </c>
      <c r="K102">
        <v>1988</v>
      </c>
      <c r="L102">
        <v>0</v>
      </c>
      <c r="M102">
        <v>0</v>
      </c>
      <c r="N102">
        <v>1</v>
      </c>
      <c r="O102">
        <v>1</v>
      </c>
      <c r="P102">
        <v>-9552</v>
      </c>
      <c r="Q102" s="3">
        <v>5996</v>
      </c>
      <c r="R102">
        <v>62553</v>
      </c>
      <c r="S102">
        <v>0.95399849000000003</v>
      </c>
      <c r="T102">
        <v>0.90962257000000002</v>
      </c>
      <c r="U102">
        <v>5.7141570000000003E-2</v>
      </c>
      <c r="V102">
        <v>1889</v>
      </c>
      <c r="W102">
        <v>0.97152718999999998</v>
      </c>
      <c r="X102">
        <v>4</v>
      </c>
      <c r="Y102">
        <v>1</v>
      </c>
      <c r="Z102">
        <v>2051</v>
      </c>
      <c r="AA102">
        <v>0</v>
      </c>
      <c r="AB102">
        <v>0</v>
      </c>
      <c r="AC102">
        <v>1</v>
      </c>
      <c r="AD102">
        <v>1</v>
      </c>
      <c r="AE102">
        <v>388</v>
      </c>
      <c r="AG102">
        <v>2306.0018100000002</v>
      </c>
      <c r="AH102" t="b">
        <v>1</v>
      </c>
      <c r="AI102" t="b">
        <v>1</v>
      </c>
      <c r="AJ102" t="b">
        <v>1</v>
      </c>
      <c r="AL102">
        <v>2306.0018100000002</v>
      </c>
      <c r="AM102" t="str">
        <v>main.tex</v>
      </c>
      <c r="AN102" t="str">
        <v>article</v>
      </c>
      <c r="AO102">
        <v>0</v>
      </c>
      <c r="AP102">
        <v>0</v>
      </c>
      <c r="AQ102">
        <v>12</v>
      </c>
      <c r="AR102">
        <v>0</v>
      </c>
      <c r="AS102" t="b">
        <v>0</v>
      </c>
      <c r="AT102" t="b">
        <v>0</v>
      </c>
      <c r="AV102">
        <v>2306.0018100000002</v>
      </c>
      <c r="AW102">
        <v>28</v>
      </c>
      <c r="AX102">
        <v>29</v>
      </c>
      <c r="AY102">
        <v>28</v>
      </c>
      <c r="AZ102">
        <v>1</v>
      </c>
      <c r="BA102">
        <v>1</v>
      </c>
    </row>
    <row r="103" spans="1:53" x14ac:dyDescent="0.2">
      <c r="A103">
        <v>2306.00182</v>
      </c>
      <c r="B103">
        <v>2614</v>
      </c>
      <c r="C103">
        <v>120693</v>
      </c>
      <c r="D103">
        <v>0.98773847000000004</v>
      </c>
      <c r="E103">
        <v>0.97970780000000002</v>
      </c>
      <c r="F103">
        <v>6.3073480000000001E-2</v>
      </c>
      <c r="G103">
        <v>546</v>
      </c>
      <c r="H103">
        <v>0.99576145999999999</v>
      </c>
      <c r="I103">
        <v>0</v>
      </c>
      <c r="J103">
        <v>0</v>
      </c>
      <c r="K103">
        <v>1034</v>
      </c>
      <c r="L103">
        <v>0</v>
      </c>
      <c r="M103">
        <v>0</v>
      </c>
      <c r="N103">
        <v>0</v>
      </c>
      <c r="O103">
        <v>0</v>
      </c>
      <c r="P103">
        <v>1</v>
      </c>
      <c r="Q103" s="3">
        <v>9464</v>
      </c>
      <c r="R103">
        <v>120180</v>
      </c>
      <c r="S103">
        <v>0.96269959999999999</v>
      </c>
      <c r="T103">
        <v>0.92653372000000001</v>
      </c>
      <c r="U103">
        <v>6.7077570000000003E-2</v>
      </c>
      <c r="V103">
        <v>842</v>
      </c>
      <c r="W103">
        <v>0.99346380000000001</v>
      </c>
      <c r="X103">
        <v>5</v>
      </c>
      <c r="Y103">
        <v>3</v>
      </c>
      <c r="Z103">
        <v>4306</v>
      </c>
      <c r="AA103">
        <v>0</v>
      </c>
      <c r="AB103">
        <v>0</v>
      </c>
      <c r="AC103">
        <v>0</v>
      </c>
      <c r="AD103">
        <v>0</v>
      </c>
      <c r="AE103">
        <v>4</v>
      </c>
      <c r="AG103">
        <v>2306.00182</v>
      </c>
      <c r="AH103" t="b">
        <v>1</v>
      </c>
      <c r="AI103" t="b">
        <v>1</v>
      </c>
      <c r="AJ103" t="b">
        <v>1</v>
      </c>
      <c r="AL103">
        <v>2306.00182</v>
      </c>
      <c r="AM103" t="str">
        <v>main.tex</v>
      </c>
      <c r="AN103" t="str">
        <v>amsart</v>
      </c>
      <c r="AO103" t="str">
        <v>[11pt,reqno]</v>
      </c>
      <c r="AP103">
        <v>12</v>
      </c>
      <c r="AQ103">
        <v>12</v>
      </c>
      <c r="AR103">
        <v>12</v>
      </c>
      <c r="AS103" t="b">
        <v>0</v>
      </c>
      <c r="AT103" t="b">
        <v>0</v>
      </c>
      <c r="AV103">
        <v>2306.00182</v>
      </c>
      <c r="AW103">
        <v>67</v>
      </c>
      <c r="AX103">
        <v>67</v>
      </c>
      <c r="AY103">
        <v>67</v>
      </c>
      <c r="AZ103">
        <v>0</v>
      </c>
      <c r="BA103">
        <v>0</v>
      </c>
    </row>
    <row r="104" spans="1:53" x14ac:dyDescent="0.2">
      <c r="A104">
        <v>2306.0018399999999</v>
      </c>
      <c r="B104">
        <v>5</v>
      </c>
      <c r="C104">
        <v>5</v>
      </c>
      <c r="D104">
        <v>0.99991461000000004</v>
      </c>
      <c r="E104">
        <v>0.99991461000000004</v>
      </c>
      <c r="F104">
        <v>0.99991461000000004</v>
      </c>
      <c r="G104">
        <v>5</v>
      </c>
      <c r="H104">
        <v>0.99991461000000004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10</v>
      </c>
      <c r="R104">
        <v>8592</v>
      </c>
      <c r="S104">
        <v>0.99987192000000003</v>
      </c>
      <c r="T104">
        <v>0.99982923999999995</v>
      </c>
      <c r="U104">
        <v>0.85328119000000002</v>
      </c>
      <c r="V104">
        <v>10</v>
      </c>
      <c r="W104">
        <v>0.99982923999999995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5</v>
      </c>
      <c r="AG104">
        <v>2306.0018399999999</v>
      </c>
      <c r="AH104" t="b">
        <v>1</v>
      </c>
      <c r="AI104" t="b">
        <v>1</v>
      </c>
      <c r="AJ104" t="b">
        <v>1</v>
      </c>
      <c r="AL104">
        <v>2306.0018399999999</v>
      </c>
      <c r="AM104" t="str">
        <v>paper.tex</v>
      </c>
      <c r="AN104" t="str">
        <v>siamltex</v>
      </c>
      <c r="AO104" t="str">
        <v>[final,leqno,onefignum,onetabnum]</v>
      </c>
      <c r="AP104">
        <v>0</v>
      </c>
      <c r="AQ104">
        <v>0</v>
      </c>
      <c r="AR104">
        <v>0</v>
      </c>
      <c r="AS104" t="b">
        <v>0</v>
      </c>
      <c r="AT104" t="b">
        <v>0</v>
      </c>
      <c r="AV104">
        <v>2306.0018399999999</v>
      </c>
      <c r="AW104">
        <v>20</v>
      </c>
      <c r="AX104">
        <v>20</v>
      </c>
      <c r="AY104">
        <v>20</v>
      </c>
      <c r="AZ104">
        <v>0</v>
      </c>
      <c r="BA104">
        <v>0</v>
      </c>
    </row>
    <row r="105" spans="1:53" x14ac:dyDescent="0.2">
      <c r="A105">
        <v>2306.0018700000001</v>
      </c>
      <c r="B105">
        <v>5</v>
      </c>
      <c r="C105">
        <v>5</v>
      </c>
      <c r="D105">
        <v>0.99986958999999997</v>
      </c>
      <c r="E105">
        <v>0.99986958999999997</v>
      </c>
      <c r="F105">
        <v>0.99986958999999997</v>
      </c>
      <c r="G105">
        <v>5</v>
      </c>
      <c r="H105">
        <v>0.99986958999999997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5802</v>
      </c>
      <c r="R105">
        <v>32852</v>
      </c>
      <c r="S105">
        <v>0.92014028999999997</v>
      </c>
      <c r="T105">
        <v>0.84873292</v>
      </c>
      <c r="U105">
        <v>0.14349776</v>
      </c>
      <c r="V105">
        <v>1418</v>
      </c>
      <c r="W105">
        <v>0.96303055999999998</v>
      </c>
      <c r="X105">
        <v>22</v>
      </c>
      <c r="Y105">
        <v>4</v>
      </c>
      <c r="Z105">
        <v>2137</v>
      </c>
      <c r="AA105">
        <v>0</v>
      </c>
      <c r="AB105">
        <v>0</v>
      </c>
      <c r="AC105">
        <v>1</v>
      </c>
      <c r="AD105">
        <v>1</v>
      </c>
      <c r="AE105">
        <v>15</v>
      </c>
      <c r="AG105">
        <v>2306.0018700000001</v>
      </c>
      <c r="AH105" t="b">
        <v>1</v>
      </c>
      <c r="AI105" t="b">
        <v>1</v>
      </c>
      <c r="AJ105" t="b">
        <v>1</v>
      </c>
      <c r="AL105">
        <v>2306.0018700000001</v>
      </c>
      <c r="AM105" t="str">
        <v>main.tex</v>
      </c>
      <c r="AN105" t="str">
        <v>IEEEtran</v>
      </c>
      <c r="AO105" t="str">
        <v>[10pt, conference, anonymous]</v>
      </c>
      <c r="AP105">
        <v>0</v>
      </c>
      <c r="AQ105">
        <v>0</v>
      </c>
      <c r="AR105">
        <v>0</v>
      </c>
      <c r="AS105" t="b">
        <v>0</v>
      </c>
      <c r="AT105" t="b">
        <v>0</v>
      </c>
      <c r="AV105">
        <v>2306.0018700000001</v>
      </c>
      <c r="AW105">
        <v>8</v>
      </c>
      <c r="AX105">
        <v>9</v>
      </c>
      <c r="AY105">
        <v>9</v>
      </c>
      <c r="AZ105">
        <v>1</v>
      </c>
      <c r="BA105">
        <v>0</v>
      </c>
    </row>
    <row r="106" spans="1:53" x14ac:dyDescent="0.2">
      <c r="A106">
        <v>2306.0019000000002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s="3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G106">
        <v>2306.0019000000002</v>
      </c>
      <c r="AH106" t="b">
        <v>1</v>
      </c>
      <c r="AI106" t="b">
        <v>0</v>
      </c>
      <c r="AJ106" t="b">
        <v>1</v>
      </c>
      <c r="AL106">
        <v>2306.0019000000002</v>
      </c>
      <c r="AM106" t="str">
        <v>REFERENCES.tex</v>
      </c>
      <c r="AN106" t="str">
        <v>ceurart</v>
      </c>
      <c r="AO106" t="str">
        <v>[]</v>
      </c>
      <c r="AP106">
        <v>0</v>
      </c>
      <c r="AQ106">
        <v>0</v>
      </c>
      <c r="AR106">
        <v>12</v>
      </c>
      <c r="AS106" t="b">
        <v>0</v>
      </c>
      <c r="AT106" t="b">
        <v>0</v>
      </c>
      <c r="AV106">
        <v>2306.0019000000002</v>
      </c>
      <c r="AW106">
        <v>9</v>
      </c>
      <c r="AX106" t="str">
        <v/>
      </c>
      <c r="AY106">
        <v>9</v>
      </c>
      <c r="AZ106" t="str">
        <v/>
      </c>
      <c r="BA106" t="str">
        <v/>
      </c>
    </row>
    <row r="107" spans="1:53" x14ac:dyDescent="0.2">
      <c r="A107">
        <v>2306.0019299999999</v>
      </c>
      <c r="B107">
        <v>58</v>
      </c>
      <c r="C107">
        <v>35924</v>
      </c>
      <c r="D107">
        <v>0.99894236999999997</v>
      </c>
      <c r="E107">
        <v>0.99852191999999995</v>
      </c>
      <c r="F107">
        <v>8.4505609999999995E-2</v>
      </c>
      <c r="G107">
        <v>28</v>
      </c>
      <c r="H107">
        <v>0.99928644</v>
      </c>
      <c r="I107">
        <v>0</v>
      </c>
      <c r="J107">
        <v>0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-3</v>
      </c>
      <c r="Q107" s="3">
        <v>12</v>
      </c>
      <c r="R107">
        <v>11863</v>
      </c>
      <c r="S107">
        <v>0.99973241000000002</v>
      </c>
      <c r="T107">
        <v>0.99969419000000004</v>
      </c>
      <c r="U107">
        <v>0.69768094000000003</v>
      </c>
      <c r="V107">
        <v>10</v>
      </c>
      <c r="W107">
        <v>0.99974516000000002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-1</v>
      </c>
      <c r="AG107">
        <v>2306.0019299999999</v>
      </c>
      <c r="AH107" t="b">
        <v>1</v>
      </c>
      <c r="AI107" t="b">
        <v>1</v>
      </c>
      <c r="AJ107" t="b">
        <v>1</v>
      </c>
      <c r="AL107">
        <v>2306.0019299999999</v>
      </c>
      <c r="AM107" t="str">
        <v>main.tex</v>
      </c>
      <c r="AN107" t="str">
        <v>revtex4-1</v>
      </c>
      <c r="AO107" t="str">
        <v>[twocolumn,secnumarabic,amssymb, nobibnotes, aps, prl, superscriptaddress]</v>
      </c>
      <c r="AP107">
        <v>0</v>
      </c>
      <c r="AQ107">
        <v>0</v>
      </c>
      <c r="AR107">
        <v>0</v>
      </c>
      <c r="AS107" t="b">
        <v>0</v>
      </c>
      <c r="AT107" t="b">
        <v>0</v>
      </c>
      <c r="AV107">
        <v>2306.0019299999999</v>
      </c>
      <c r="AW107">
        <v>12</v>
      </c>
      <c r="AX107">
        <v>12</v>
      </c>
      <c r="AY107">
        <v>12</v>
      </c>
      <c r="AZ107">
        <v>0</v>
      </c>
      <c r="BA107">
        <v>0</v>
      </c>
    </row>
    <row r="108" spans="1:53" x14ac:dyDescent="0.2">
      <c r="A108">
        <v>2306.0019400000001</v>
      </c>
      <c r="B108">
        <v>2617</v>
      </c>
      <c r="C108">
        <v>39367</v>
      </c>
      <c r="D108">
        <v>0.96448544000000003</v>
      </c>
      <c r="E108">
        <v>0.93678132999999997</v>
      </c>
      <c r="F108">
        <v>4.90144E-2</v>
      </c>
      <c r="G108">
        <v>541</v>
      </c>
      <c r="H108">
        <v>0.98693109999999995</v>
      </c>
      <c r="I108">
        <v>0</v>
      </c>
      <c r="J108">
        <v>0</v>
      </c>
      <c r="K108">
        <v>1038</v>
      </c>
      <c r="L108">
        <v>0</v>
      </c>
      <c r="M108">
        <v>0</v>
      </c>
      <c r="N108">
        <v>0</v>
      </c>
      <c r="O108">
        <v>0</v>
      </c>
      <c r="P108">
        <v>-178</v>
      </c>
      <c r="Q108" s="3">
        <v>30</v>
      </c>
      <c r="R108">
        <v>40300</v>
      </c>
      <c r="S108">
        <v>0.99929946999999997</v>
      </c>
      <c r="T108">
        <v>0.99927533000000002</v>
      </c>
      <c r="U108">
        <v>2.6523020000000001E-2</v>
      </c>
      <c r="V108">
        <v>30</v>
      </c>
      <c r="W108">
        <v>0.99927533000000002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G108">
        <v>2306.0019400000001</v>
      </c>
      <c r="AH108" t="b">
        <v>1</v>
      </c>
      <c r="AI108" t="b">
        <v>1</v>
      </c>
      <c r="AJ108" t="b">
        <v>1</v>
      </c>
      <c r="AL108">
        <v>2306.0019400000001</v>
      </c>
      <c r="AM108">
        <v>2306.0019400000001</v>
      </c>
      <c r="AN108" t="str">
        <v>amsart</v>
      </c>
      <c r="AO108" t="str">
        <v>[reqno,12pt]</v>
      </c>
      <c r="AP108">
        <v>0</v>
      </c>
      <c r="AQ108">
        <v>12</v>
      </c>
      <c r="AR108">
        <v>0</v>
      </c>
      <c r="AS108" t="b">
        <v>0</v>
      </c>
      <c r="AT108" t="b">
        <v>0</v>
      </c>
      <c r="AV108">
        <v>2306.0019400000001</v>
      </c>
      <c r="AW108">
        <v>30</v>
      </c>
      <c r="AX108">
        <v>30</v>
      </c>
      <c r="AY108">
        <v>29</v>
      </c>
      <c r="AZ108">
        <v>0</v>
      </c>
      <c r="BA108">
        <v>1</v>
      </c>
    </row>
    <row r="109" spans="1:53" x14ac:dyDescent="0.2">
      <c r="A109">
        <v>2306.0020300000001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 s="3">
        <v>2514</v>
      </c>
      <c r="R109">
        <v>22391</v>
      </c>
      <c r="S109">
        <v>0.94538630000000001</v>
      </c>
      <c r="T109">
        <v>0.89631278999999997</v>
      </c>
      <c r="U109">
        <v>7.6507469999999994E-2</v>
      </c>
      <c r="V109">
        <v>754</v>
      </c>
      <c r="W109">
        <v>0.96890209000000005</v>
      </c>
      <c r="X109">
        <v>4</v>
      </c>
      <c r="Y109">
        <v>4</v>
      </c>
      <c r="Z109">
        <v>874</v>
      </c>
      <c r="AA109">
        <v>0</v>
      </c>
      <c r="AB109">
        <v>0</v>
      </c>
      <c r="AC109">
        <v>1</v>
      </c>
      <c r="AD109">
        <v>1</v>
      </c>
      <c r="AE109">
        <v>6</v>
      </c>
      <c r="AG109">
        <v>2306.0020300000001</v>
      </c>
      <c r="AH109" t="b">
        <v>1</v>
      </c>
      <c r="AI109" t="b">
        <v>1</v>
      </c>
      <c r="AJ109" t="b">
        <v>1</v>
      </c>
      <c r="AL109">
        <v>2306.0020300000001</v>
      </c>
      <c r="AM109" t="str">
        <v>main.tex</v>
      </c>
      <c r="AN109" t="str">
        <v>INTERSPEECH2023</v>
      </c>
      <c r="AO109">
        <v>0</v>
      </c>
      <c r="AP109">
        <v>0</v>
      </c>
      <c r="AQ109">
        <v>0</v>
      </c>
      <c r="AR109">
        <v>0</v>
      </c>
      <c r="AS109" t="b">
        <v>0</v>
      </c>
      <c r="AT109" t="b">
        <v>0</v>
      </c>
      <c r="AV109">
        <v>2306.0020300000001</v>
      </c>
      <c r="AW109">
        <v>5</v>
      </c>
      <c r="AX109">
        <v>6</v>
      </c>
      <c r="AY109">
        <v>6</v>
      </c>
      <c r="AZ109">
        <v>1</v>
      </c>
      <c r="BA109">
        <v>0</v>
      </c>
    </row>
    <row r="110" spans="1:53" x14ac:dyDescent="0.2">
      <c r="A110">
        <v>2306.0020500000001</v>
      </c>
      <c r="B110">
        <v>29</v>
      </c>
      <c r="C110">
        <v>17671</v>
      </c>
      <c r="D110">
        <v>0.99942779000000004</v>
      </c>
      <c r="E110">
        <v>0.99936177000000004</v>
      </c>
      <c r="F110">
        <v>0.61109643999999996</v>
      </c>
      <c r="G110">
        <v>23</v>
      </c>
      <c r="H110">
        <v>0.99949381999999998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38</v>
      </c>
      <c r="R110">
        <v>31971</v>
      </c>
      <c r="S110">
        <v>0.99930677000000001</v>
      </c>
      <c r="T110">
        <v>0.99916375000000002</v>
      </c>
      <c r="U110">
        <v>0.29642834000000001</v>
      </c>
      <c r="V110">
        <v>30</v>
      </c>
      <c r="W110">
        <v>0.9993398</v>
      </c>
      <c r="X110">
        <v>0</v>
      </c>
      <c r="Y110">
        <v>0</v>
      </c>
      <c r="Z110">
        <v>4</v>
      </c>
      <c r="AA110">
        <v>0</v>
      </c>
      <c r="AB110">
        <v>0</v>
      </c>
      <c r="AC110">
        <v>0</v>
      </c>
      <c r="AD110">
        <v>0</v>
      </c>
      <c r="AE110">
        <v>3</v>
      </c>
      <c r="AG110">
        <v>2306.0020500000001</v>
      </c>
      <c r="AH110" t="b">
        <v>1</v>
      </c>
      <c r="AI110" t="b">
        <v>1</v>
      </c>
      <c r="AJ110" t="b">
        <v>1</v>
      </c>
      <c r="AL110">
        <v>2306.0020500000001</v>
      </c>
      <c r="AM110" t="str">
        <v>main.tex</v>
      </c>
      <c r="AN110" t="str">
        <v>elsarticle</v>
      </c>
      <c r="AO110" t="str">
        <v>[preprint,12pt]</v>
      </c>
      <c r="AP110">
        <v>0</v>
      </c>
      <c r="AQ110">
        <v>0</v>
      </c>
      <c r="AR110">
        <v>0</v>
      </c>
      <c r="AS110" t="b">
        <v>0</v>
      </c>
      <c r="AT110" t="b">
        <v>0</v>
      </c>
      <c r="AV110">
        <v>2306.0020500000001</v>
      </c>
      <c r="AW110">
        <v>29</v>
      </c>
      <c r="AX110">
        <v>29</v>
      </c>
      <c r="AY110">
        <v>29</v>
      </c>
      <c r="AZ110">
        <v>0</v>
      </c>
      <c r="BA110">
        <v>0</v>
      </c>
    </row>
    <row r="111" spans="1:53" x14ac:dyDescent="0.2">
      <c r="A111">
        <v>2306.00207</v>
      </c>
      <c r="B111">
        <v>2190</v>
      </c>
      <c r="C111">
        <v>93849</v>
      </c>
      <c r="D111">
        <v>0.98679585999999997</v>
      </c>
      <c r="E111">
        <v>0.97765078000000005</v>
      </c>
      <c r="F111">
        <v>4.2259409999999997E-2</v>
      </c>
      <c r="G111">
        <v>940</v>
      </c>
      <c r="H111">
        <v>0.99040718000000005</v>
      </c>
      <c r="I111">
        <v>0</v>
      </c>
      <c r="J111">
        <v>0</v>
      </c>
      <c r="K111">
        <v>625</v>
      </c>
      <c r="L111">
        <v>0</v>
      </c>
      <c r="M111">
        <v>0</v>
      </c>
      <c r="N111">
        <v>0</v>
      </c>
      <c r="O111">
        <v>0</v>
      </c>
      <c r="P111">
        <v>-511</v>
      </c>
      <c r="Q111" s="3">
        <v>733</v>
      </c>
      <c r="R111">
        <v>84865</v>
      </c>
      <c r="S111">
        <v>0.99620257000000001</v>
      </c>
      <c r="T111">
        <v>0.99251964000000004</v>
      </c>
      <c r="U111">
        <v>0.13394223999999999</v>
      </c>
      <c r="V111">
        <v>79</v>
      </c>
      <c r="W111">
        <v>0.99919380000000002</v>
      </c>
      <c r="X111">
        <v>0</v>
      </c>
      <c r="Y111">
        <v>0</v>
      </c>
      <c r="Z111">
        <v>327</v>
      </c>
      <c r="AA111">
        <v>0</v>
      </c>
      <c r="AB111">
        <v>0</v>
      </c>
      <c r="AC111">
        <v>0</v>
      </c>
      <c r="AD111">
        <v>0</v>
      </c>
      <c r="AE111">
        <v>-58</v>
      </c>
      <c r="AG111">
        <v>2306.00207</v>
      </c>
      <c r="AH111" t="b">
        <v>1</v>
      </c>
      <c r="AI111" t="b">
        <v>1</v>
      </c>
      <c r="AJ111" t="b">
        <v>1</v>
      </c>
      <c r="AL111">
        <v>2306.00207</v>
      </c>
      <c r="AM111">
        <v>2306.00207</v>
      </c>
      <c r="AN111" t="str">
        <v>amsart</v>
      </c>
      <c r="AO111" t="str">
        <v>[a4paper,11pt]</v>
      </c>
      <c r="AP111">
        <v>0</v>
      </c>
      <c r="AQ111">
        <v>12</v>
      </c>
      <c r="AR111">
        <v>0</v>
      </c>
      <c r="AS111" t="b">
        <v>0</v>
      </c>
      <c r="AT111" t="b">
        <v>0</v>
      </c>
      <c r="AV111">
        <v>2306.00207</v>
      </c>
      <c r="AW111">
        <v>41</v>
      </c>
      <c r="AX111">
        <v>41</v>
      </c>
      <c r="AY111">
        <v>41</v>
      </c>
      <c r="AZ111">
        <v>0</v>
      </c>
      <c r="BA111">
        <v>0</v>
      </c>
    </row>
    <row r="112" spans="1:53" x14ac:dyDescent="0.2">
      <c r="A112">
        <v>2306.00209</v>
      </c>
      <c r="B112">
        <v>41</v>
      </c>
      <c r="C112">
        <v>41</v>
      </c>
      <c r="D112">
        <v>0.99928328</v>
      </c>
      <c r="E112">
        <v>0.99928328</v>
      </c>
      <c r="F112">
        <v>0.99928328</v>
      </c>
      <c r="G112">
        <v>41</v>
      </c>
      <c r="H112">
        <v>0.99928328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41</v>
      </c>
      <c r="R112">
        <v>4716</v>
      </c>
      <c r="S112">
        <v>0.99930951999999995</v>
      </c>
      <c r="T112">
        <v>0.99928331999999997</v>
      </c>
      <c r="U112">
        <v>0.91756397999999995</v>
      </c>
      <c r="V112">
        <v>41</v>
      </c>
      <c r="W112">
        <v>0.99928331999999997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G112">
        <v>2306.00209</v>
      </c>
      <c r="AH112" t="b">
        <v>1</v>
      </c>
      <c r="AI112" t="b">
        <v>1</v>
      </c>
      <c r="AJ112" t="b">
        <v>1</v>
      </c>
      <c r="AL112">
        <v>2306.00209</v>
      </c>
      <c r="AM112" t="str">
        <v>paper-exponential-integrability.tex</v>
      </c>
      <c r="AN112" t="str">
        <v>amsart</v>
      </c>
      <c r="AO112" t="str">
        <v>[11pt]</v>
      </c>
      <c r="AP112">
        <v>0</v>
      </c>
      <c r="AQ112">
        <v>0</v>
      </c>
      <c r="AR112">
        <v>0</v>
      </c>
      <c r="AS112" t="b">
        <v>0</v>
      </c>
      <c r="AT112" t="b">
        <v>0</v>
      </c>
      <c r="AV112">
        <v>2306.00209</v>
      </c>
      <c r="AW112">
        <v>34</v>
      </c>
      <c r="AX112">
        <v>34</v>
      </c>
      <c r="AY112">
        <v>34</v>
      </c>
      <c r="AZ112">
        <v>0</v>
      </c>
      <c r="BA112">
        <v>0</v>
      </c>
    </row>
    <row r="113" spans="1:53" x14ac:dyDescent="0.2">
      <c r="A113">
        <v>2306.0021000000002</v>
      </c>
      <c r="B113">
        <v>22</v>
      </c>
      <c r="C113">
        <v>11864</v>
      </c>
      <c r="D113">
        <v>0.99969688000000001</v>
      </c>
      <c r="E113">
        <v>0.99939376000000002</v>
      </c>
      <c r="F113">
        <v>0.67306896999999999</v>
      </c>
      <c r="G113">
        <v>0</v>
      </c>
      <c r="H113">
        <v>1</v>
      </c>
      <c r="I113">
        <v>0</v>
      </c>
      <c r="J113">
        <v>0</v>
      </c>
      <c r="K113">
        <v>11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24</v>
      </c>
      <c r="R113">
        <v>17084</v>
      </c>
      <c r="S113">
        <v>0.99966933000000002</v>
      </c>
      <c r="T113">
        <v>0.99933868000000003</v>
      </c>
      <c r="U113">
        <v>0.52924967999999994</v>
      </c>
      <c r="V113">
        <v>2</v>
      </c>
      <c r="W113">
        <v>0.99994488999999998</v>
      </c>
      <c r="X113">
        <v>0</v>
      </c>
      <c r="Y113">
        <v>0</v>
      </c>
      <c r="Z113">
        <v>11</v>
      </c>
      <c r="AA113">
        <v>0</v>
      </c>
      <c r="AB113">
        <v>0</v>
      </c>
      <c r="AC113">
        <v>0</v>
      </c>
      <c r="AD113">
        <v>0</v>
      </c>
      <c r="AE113">
        <v>2</v>
      </c>
      <c r="AG113">
        <v>2306.0021000000002</v>
      </c>
      <c r="AH113" t="b">
        <v>1</v>
      </c>
      <c r="AI113" t="b">
        <v>1</v>
      </c>
      <c r="AJ113" t="b">
        <v>1</v>
      </c>
      <c r="AL113">
        <v>2306.0021000000002</v>
      </c>
      <c r="AM113" t="str">
        <v>neurips_2023.tex</v>
      </c>
      <c r="AN113" t="str">
        <v>article</v>
      </c>
      <c r="AO113">
        <v>0</v>
      </c>
      <c r="AP113">
        <v>0</v>
      </c>
      <c r="AQ113">
        <v>0</v>
      </c>
      <c r="AR113">
        <v>0</v>
      </c>
      <c r="AS113" t="b">
        <v>0</v>
      </c>
      <c r="AT113" t="b">
        <v>0</v>
      </c>
      <c r="AV113">
        <v>2306.0021000000002</v>
      </c>
      <c r="AW113">
        <v>11</v>
      </c>
      <c r="AX113">
        <v>11</v>
      </c>
      <c r="AY113">
        <v>11</v>
      </c>
      <c r="AZ113">
        <v>0</v>
      </c>
      <c r="BA113">
        <v>0</v>
      </c>
    </row>
    <row r="114" spans="1:53" x14ac:dyDescent="0.2">
      <c r="A114">
        <v>2306.0021299999999</v>
      </c>
      <c r="B114">
        <v>20</v>
      </c>
      <c r="C114">
        <v>156</v>
      </c>
      <c r="D114">
        <v>0.99969757999999997</v>
      </c>
      <c r="E114">
        <v>0.99962198000000002</v>
      </c>
      <c r="F114">
        <v>0.99705142999999996</v>
      </c>
      <c r="G114">
        <v>12</v>
      </c>
      <c r="H114">
        <v>0.99977318999999998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1</v>
      </c>
      <c r="O114">
        <v>1</v>
      </c>
      <c r="P114">
        <v>0</v>
      </c>
      <c r="Q114" s="3">
        <v>17</v>
      </c>
      <c r="R114">
        <v>5062</v>
      </c>
      <c r="S114">
        <v>0.99972594000000004</v>
      </c>
      <c r="T114">
        <v>0.99967868999999998</v>
      </c>
      <c r="U114">
        <v>0.90432449000000004</v>
      </c>
      <c r="V114">
        <v>13</v>
      </c>
      <c r="W114">
        <v>0.99975429000000005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1</v>
      </c>
      <c r="AD114">
        <v>1</v>
      </c>
      <c r="AE114">
        <v>1</v>
      </c>
      <c r="AG114">
        <v>2306.0021299999999</v>
      </c>
      <c r="AH114" t="b">
        <v>1</v>
      </c>
      <c r="AI114" t="b">
        <v>1</v>
      </c>
      <c r="AJ114" t="b">
        <v>1</v>
      </c>
      <c r="AL114">
        <v>2306.0021299999999</v>
      </c>
      <c r="AM114" t="str">
        <v>maintext.tex</v>
      </c>
      <c r="AN114" t="str">
        <v>article</v>
      </c>
      <c r="AO114" t="str">
        <v>[11pt, a4paper]</v>
      </c>
      <c r="AP114">
        <v>0</v>
      </c>
      <c r="AQ114">
        <v>0</v>
      </c>
      <c r="AR114">
        <v>0</v>
      </c>
      <c r="AS114" t="b">
        <v>0</v>
      </c>
      <c r="AT114" t="b">
        <v>0</v>
      </c>
      <c r="AV114">
        <v>2306.0021299999999</v>
      </c>
      <c r="AW114">
        <v>24</v>
      </c>
      <c r="AX114">
        <v>24</v>
      </c>
      <c r="AY114">
        <v>24</v>
      </c>
      <c r="AZ114">
        <v>0</v>
      </c>
      <c r="BA114">
        <v>0</v>
      </c>
    </row>
    <row r="115" spans="1:53" x14ac:dyDescent="0.2">
      <c r="A115">
        <v>2306.0021400000001</v>
      </c>
      <c r="B115">
        <v>2843</v>
      </c>
      <c r="C115">
        <v>9499</v>
      </c>
      <c r="D115">
        <v>0.96598720999999999</v>
      </c>
      <c r="E115">
        <v>0.93214149000000002</v>
      </c>
      <c r="F115">
        <v>0.77327190999999995</v>
      </c>
      <c r="G115">
        <v>7</v>
      </c>
      <c r="H115">
        <v>0.99983292000000001</v>
      </c>
      <c r="I115">
        <v>0</v>
      </c>
      <c r="J115">
        <v>0</v>
      </c>
      <c r="K115">
        <v>1418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132</v>
      </c>
      <c r="R115">
        <v>177</v>
      </c>
      <c r="S115">
        <v>0.99842467000000001</v>
      </c>
      <c r="T115">
        <v>0.99684934000000003</v>
      </c>
      <c r="U115">
        <v>0.99577525</v>
      </c>
      <c r="V115">
        <v>0</v>
      </c>
      <c r="W115">
        <v>1</v>
      </c>
      <c r="X115">
        <v>0</v>
      </c>
      <c r="Y115">
        <v>0</v>
      </c>
      <c r="Z115">
        <v>66</v>
      </c>
      <c r="AA115">
        <v>0</v>
      </c>
      <c r="AB115">
        <v>0</v>
      </c>
      <c r="AC115">
        <v>0</v>
      </c>
      <c r="AD115">
        <v>0</v>
      </c>
      <c r="AE115">
        <v>0</v>
      </c>
      <c r="AG115">
        <v>2306.0021400000001</v>
      </c>
      <c r="AH115" t="b">
        <v>1</v>
      </c>
      <c r="AI115" t="b">
        <v>1</v>
      </c>
      <c r="AJ115" t="b">
        <v>1</v>
      </c>
      <c r="AL115">
        <v>2306.0021400000001</v>
      </c>
      <c r="AM115" t="str">
        <v>PetersenTSG_preprint2.tex</v>
      </c>
      <c r="AN115" t="str">
        <v>amsart</v>
      </c>
      <c r="AO115" t="str">
        <v>[11]</v>
      </c>
      <c r="AP115">
        <v>0</v>
      </c>
      <c r="AQ115">
        <v>0</v>
      </c>
      <c r="AR115">
        <v>0</v>
      </c>
      <c r="AS115" t="b">
        <v>0</v>
      </c>
      <c r="AT115" t="b">
        <v>0</v>
      </c>
      <c r="AV115">
        <v>2306.0021400000001</v>
      </c>
      <c r="AW115">
        <v>23</v>
      </c>
      <c r="AX115">
        <v>23</v>
      </c>
      <c r="AY115">
        <v>23</v>
      </c>
      <c r="AZ115">
        <v>0</v>
      </c>
      <c r="BA115">
        <v>0</v>
      </c>
    </row>
    <row r="116" spans="1:53" x14ac:dyDescent="0.2">
      <c r="A116">
        <v>2306.0021499999998</v>
      </c>
      <c r="B116">
        <v>40</v>
      </c>
      <c r="C116">
        <v>45613</v>
      </c>
      <c r="D116">
        <v>0.99947593999999995</v>
      </c>
      <c r="E116">
        <v>0.99941774000000005</v>
      </c>
      <c r="F116">
        <v>0.33603598000000001</v>
      </c>
      <c r="G116">
        <v>38</v>
      </c>
      <c r="H116">
        <v>0.99944685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-6</v>
      </c>
      <c r="Q116" s="3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>
        <v>2306.0021499999998</v>
      </c>
      <c r="AH116" t="b">
        <v>1</v>
      </c>
      <c r="AI116" t="b">
        <v>1</v>
      </c>
      <c r="AJ116" t="b">
        <v>1</v>
      </c>
      <c r="AL116">
        <v>2306.0021499999998</v>
      </c>
      <c r="AM116" t="str">
        <v>SModularTransformations.tex</v>
      </c>
      <c r="AN116" t="str">
        <v>amsart</v>
      </c>
      <c r="AO116">
        <v>0</v>
      </c>
      <c r="AP116">
        <v>12</v>
      </c>
      <c r="AQ116">
        <v>12</v>
      </c>
      <c r="AR116">
        <v>12</v>
      </c>
      <c r="AS116" t="b">
        <v>0</v>
      </c>
      <c r="AT116" t="b">
        <v>0</v>
      </c>
      <c r="AV116">
        <v>2306.0021499999998</v>
      </c>
      <c r="AW116">
        <v>32</v>
      </c>
      <c r="AX116">
        <v>32</v>
      </c>
      <c r="AY116">
        <v>32</v>
      </c>
      <c r="AZ116">
        <v>0</v>
      </c>
      <c r="BA116">
        <v>0</v>
      </c>
    </row>
    <row r="117" spans="1:53" x14ac:dyDescent="0.2">
      <c r="A117">
        <v>2306.00216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19</v>
      </c>
      <c r="R117">
        <v>10908</v>
      </c>
      <c r="S117">
        <v>0.99887612999999997</v>
      </c>
      <c r="T117">
        <v>0.99847523999999999</v>
      </c>
      <c r="U117">
        <v>0.12462884</v>
      </c>
      <c r="V117">
        <v>19</v>
      </c>
      <c r="W117">
        <v>0.99847523999999999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</v>
      </c>
      <c r="AG117">
        <v>2306.00216</v>
      </c>
      <c r="AH117" t="b">
        <v>1</v>
      </c>
      <c r="AI117" t="b">
        <v>1</v>
      </c>
      <c r="AJ117" t="b">
        <v>1</v>
      </c>
      <c r="AL117">
        <v>2306.00216</v>
      </c>
      <c r="AM117">
        <v>2306.00216</v>
      </c>
      <c r="AN117" t="str">
        <v>amsart</v>
      </c>
      <c r="AO117">
        <v>0</v>
      </c>
      <c r="AP117">
        <v>0</v>
      </c>
      <c r="AQ117">
        <v>0</v>
      </c>
      <c r="AR117">
        <v>0</v>
      </c>
      <c r="AS117" t="b">
        <v>0</v>
      </c>
      <c r="AT117" t="b">
        <v>0</v>
      </c>
      <c r="AV117">
        <v>2306.00216</v>
      </c>
      <c r="AW117">
        <v>7</v>
      </c>
      <c r="AX117">
        <v>7</v>
      </c>
      <c r="AY117">
        <v>7</v>
      </c>
      <c r="AZ117">
        <v>0</v>
      </c>
      <c r="BA117">
        <v>0</v>
      </c>
    </row>
    <row r="118" spans="1:53" x14ac:dyDescent="0.2">
      <c r="A118">
        <v>2306.00218</v>
      </c>
      <c r="B118">
        <v>19</v>
      </c>
      <c r="C118">
        <v>11717</v>
      </c>
      <c r="D118">
        <v>0.99912305000000001</v>
      </c>
      <c r="E118">
        <v>0.99904791000000004</v>
      </c>
      <c r="F118">
        <v>0.41285829000000002</v>
      </c>
      <c r="G118">
        <v>17</v>
      </c>
      <c r="H118">
        <v>0.99914813000000002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-1</v>
      </c>
      <c r="Q118" s="3">
        <v>3</v>
      </c>
      <c r="R118">
        <v>344</v>
      </c>
      <c r="S118">
        <v>0.99989978000000002</v>
      </c>
      <c r="T118">
        <v>0.99984967000000002</v>
      </c>
      <c r="U118">
        <v>0.98276207999999998</v>
      </c>
      <c r="V118">
        <v>2</v>
      </c>
      <c r="W118">
        <v>0.99989978000000002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G118">
        <v>2306.00218</v>
      </c>
      <c r="AH118" t="b">
        <v>1</v>
      </c>
      <c r="AI118" t="b">
        <v>1</v>
      </c>
      <c r="AJ118" t="b">
        <v>1</v>
      </c>
      <c r="AL118">
        <v>2306.00218</v>
      </c>
      <c r="AM118" t="str">
        <v>Arnold_Gubbala_Takatori_PRL_2023.tex</v>
      </c>
      <c r="AN118" t="str">
        <v>revtex4-1</v>
      </c>
      <c r="AO118" t="str">
        <v>[%reprint,amsmath,amssymb,aps,]</v>
      </c>
      <c r="AP118">
        <v>0</v>
      </c>
      <c r="AQ118">
        <v>0</v>
      </c>
      <c r="AR118">
        <v>0</v>
      </c>
      <c r="AS118" t="b">
        <v>0</v>
      </c>
      <c r="AT118" t="b">
        <v>0</v>
      </c>
      <c r="AV118">
        <v>2306.00218</v>
      </c>
      <c r="AW118">
        <v>5</v>
      </c>
      <c r="AX118">
        <v>5</v>
      </c>
      <c r="AY118">
        <v>5</v>
      </c>
      <c r="AZ118">
        <v>0</v>
      </c>
      <c r="BA118">
        <v>0</v>
      </c>
    </row>
    <row r="119" spans="1:53" x14ac:dyDescent="0.2">
      <c r="A119">
        <v>2306.0022100000001</v>
      </c>
      <c r="B119">
        <v>76</v>
      </c>
      <c r="C119">
        <v>955</v>
      </c>
      <c r="D119">
        <v>0.99930838</v>
      </c>
      <c r="E119">
        <v>0.99917869999999998</v>
      </c>
      <c r="F119">
        <v>0.98967969</v>
      </c>
      <c r="G119">
        <v>52</v>
      </c>
      <c r="H119">
        <v>0.99943806000000002</v>
      </c>
      <c r="I119">
        <v>0</v>
      </c>
      <c r="J119">
        <v>0</v>
      </c>
      <c r="K119">
        <v>12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54</v>
      </c>
      <c r="R119">
        <v>89409</v>
      </c>
      <c r="S119">
        <v>0.99942184000000001</v>
      </c>
      <c r="T119">
        <v>0.99941643999999996</v>
      </c>
      <c r="U119">
        <v>3.3792250000000003E-2</v>
      </c>
      <c r="V119">
        <v>54</v>
      </c>
      <c r="W119">
        <v>0.99941643999999996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-1</v>
      </c>
      <c r="AG119">
        <v>2306.0022100000001</v>
      </c>
      <c r="AH119" t="b">
        <v>1</v>
      </c>
      <c r="AI119" t="b">
        <v>1</v>
      </c>
      <c r="AJ119" t="b">
        <v>1</v>
      </c>
      <c r="AL119">
        <v>2306.0022100000001</v>
      </c>
      <c r="AM119" t="str">
        <v>main.tex</v>
      </c>
      <c r="AN119" t="str">
        <v>revtex4-2</v>
      </c>
      <c r="AO119" t="str">
        <v>[prb,aps,amssymb,twocolumn,notitlepage]</v>
      </c>
      <c r="AP119">
        <v>12</v>
      </c>
      <c r="AQ119">
        <v>12</v>
      </c>
      <c r="AR119">
        <v>12</v>
      </c>
      <c r="AS119" t="b">
        <v>0</v>
      </c>
      <c r="AT119" t="b">
        <v>0</v>
      </c>
      <c r="AV119">
        <v>2306.0022100000001</v>
      </c>
      <c r="AW119">
        <v>34</v>
      </c>
      <c r="AX119">
        <v>34</v>
      </c>
      <c r="AY119">
        <v>34</v>
      </c>
      <c r="AZ119">
        <v>0</v>
      </c>
      <c r="BA119">
        <v>0</v>
      </c>
    </row>
    <row r="120" spans="1:53" x14ac:dyDescent="0.2">
      <c r="A120">
        <v>2306.0022199999999</v>
      </c>
      <c r="B120">
        <v>24</v>
      </c>
      <c r="C120">
        <v>547</v>
      </c>
      <c r="D120">
        <v>0.99987110999999995</v>
      </c>
      <c r="E120">
        <v>0.99976204999999996</v>
      </c>
      <c r="F120">
        <v>0.99457664000000001</v>
      </c>
      <c r="G120">
        <v>2</v>
      </c>
      <c r="H120">
        <v>0.99998016999999995</v>
      </c>
      <c r="I120">
        <v>0</v>
      </c>
      <c r="J120">
        <v>0</v>
      </c>
      <c r="K120">
        <v>11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1199</v>
      </c>
      <c r="R120">
        <v>77709</v>
      </c>
      <c r="S120">
        <v>0.99348596</v>
      </c>
      <c r="T120">
        <v>0.98811223000000004</v>
      </c>
      <c r="U120">
        <v>0.22953599</v>
      </c>
      <c r="V120">
        <v>4</v>
      </c>
      <c r="W120">
        <v>0.99996034</v>
      </c>
      <c r="X120">
        <v>18</v>
      </c>
      <c r="Y120">
        <v>0</v>
      </c>
      <c r="Z120">
        <v>541</v>
      </c>
      <c r="AA120">
        <v>0</v>
      </c>
      <c r="AB120">
        <v>0</v>
      </c>
      <c r="AC120">
        <v>0</v>
      </c>
      <c r="AD120">
        <v>0</v>
      </c>
      <c r="AE120">
        <v>-2</v>
      </c>
      <c r="AG120">
        <v>2306.0022199999999</v>
      </c>
      <c r="AH120" t="b">
        <v>1</v>
      </c>
      <c r="AI120" t="b">
        <v>1</v>
      </c>
      <c r="AJ120" t="b">
        <v>1</v>
      </c>
      <c r="AL120">
        <v>2306.0022199999999</v>
      </c>
      <c r="AM120" t="str">
        <v>ECJ-camera-ready.tex</v>
      </c>
      <c r="AN120" t="str">
        <v>article</v>
      </c>
      <c r="AO120" t="str">
        <v>[twoside]</v>
      </c>
      <c r="AP120">
        <v>0</v>
      </c>
      <c r="AQ120">
        <v>0</v>
      </c>
      <c r="AR120">
        <v>0</v>
      </c>
      <c r="AS120" t="b">
        <v>0</v>
      </c>
      <c r="AT120" t="b">
        <v>0</v>
      </c>
      <c r="AV120">
        <v>2306.0022199999999</v>
      </c>
      <c r="AW120">
        <v>35</v>
      </c>
      <c r="AX120">
        <v>35</v>
      </c>
      <c r="AY120">
        <v>35</v>
      </c>
      <c r="AZ120">
        <v>0</v>
      </c>
      <c r="BA120">
        <v>0</v>
      </c>
    </row>
    <row r="121" spans="1:53" x14ac:dyDescent="0.2">
      <c r="A121">
        <v>2306.0022399999998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G121">
        <v>2306.0022399999998</v>
      </c>
      <c r="AH121" t="b">
        <v>1</v>
      </c>
      <c r="AI121" t="b">
        <v>1</v>
      </c>
      <c r="AJ121" t="b">
        <v>1</v>
      </c>
      <c r="AL121">
        <v>2306.0022399999998</v>
      </c>
      <c r="AM121" t="str">
        <v>thermal_odd_viscous_droplets_SI_no_blue.tex</v>
      </c>
      <c r="AN121" t="str">
        <v>revtex4-2</v>
      </c>
      <c r="AO121" t="str">
        <v>[%amsmath,amssymb,aps,10.5pt]</v>
      </c>
      <c r="AP121">
        <v>0</v>
      </c>
      <c r="AQ121">
        <v>0</v>
      </c>
      <c r="AR121">
        <v>0</v>
      </c>
      <c r="AS121" t="b">
        <v>0</v>
      </c>
      <c r="AT121" t="b">
        <v>0</v>
      </c>
      <c r="AV121">
        <v>2306.0022399999998</v>
      </c>
      <c r="AW121">
        <v>13</v>
      </c>
      <c r="AX121">
        <v>13</v>
      </c>
      <c r="AY121">
        <v>13</v>
      </c>
      <c r="AZ121">
        <v>0</v>
      </c>
      <c r="BA121">
        <v>0</v>
      </c>
    </row>
    <row r="122" spans="1:53" x14ac:dyDescent="0.2">
      <c r="A122">
        <v>2306.00225</v>
      </c>
      <c r="B122">
        <v>24</v>
      </c>
      <c r="C122">
        <v>49</v>
      </c>
      <c r="D122">
        <v>0.99945395999999997</v>
      </c>
      <c r="E122">
        <v>0.99937595999999995</v>
      </c>
      <c r="F122">
        <v>0.99872592000000004</v>
      </c>
      <c r="G122">
        <v>18</v>
      </c>
      <c r="H122">
        <v>0.99953197000000005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158</v>
      </c>
      <c r="R122">
        <v>645</v>
      </c>
      <c r="S122">
        <v>0.99793288999999996</v>
      </c>
      <c r="T122">
        <v>0.99589183999999997</v>
      </c>
      <c r="U122">
        <v>0.98322933000000001</v>
      </c>
      <c r="V122">
        <v>2</v>
      </c>
      <c r="W122">
        <v>0.99994799999999995</v>
      </c>
      <c r="X122">
        <v>0</v>
      </c>
      <c r="Y122">
        <v>0</v>
      </c>
      <c r="Z122">
        <v>78</v>
      </c>
      <c r="AA122">
        <v>0</v>
      </c>
      <c r="AB122">
        <v>0</v>
      </c>
      <c r="AC122">
        <v>0</v>
      </c>
      <c r="AD122">
        <v>0</v>
      </c>
      <c r="AE122">
        <v>1</v>
      </c>
      <c r="AG122">
        <v>2306.00225</v>
      </c>
      <c r="AH122" t="b">
        <v>1</v>
      </c>
      <c r="AI122" t="b">
        <v>1</v>
      </c>
      <c r="AJ122" t="b">
        <v>1</v>
      </c>
      <c r="AL122">
        <v>2306.00225</v>
      </c>
      <c r="AM122">
        <v>2306.00225</v>
      </c>
      <c r="AN122" t="str">
        <v>amsart</v>
      </c>
      <c r="AO122">
        <v>0</v>
      </c>
      <c r="AP122">
        <v>0</v>
      </c>
      <c r="AQ122">
        <v>0</v>
      </c>
      <c r="AR122">
        <v>0</v>
      </c>
      <c r="AS122" t="b">
        <v>0</v>
      </c>
      <c r="AT122" t="b">
        <v>0</v>
      </c>
      <c r="AV122">
        <v>2306.00225</v>
      </c>
      <c r="AW122">
        <v>22</v>
      </c>
      <c r="AX122">
        <v>22</v>
      </c>
      <c r="AY122">
        <v>22</v>
      </c>
      <c r="AZ122">
        <v>0</v>
      </c>
      <c r="BA122">
        <v>0</v>
      </c>
    </row>
    <row r="123" spans="1:53" x14ac:dyDescent="0.2">
      <c r="A123">
        <v>2306.0022600000002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6</v>
      </c>
      <c r="R123">
        <v>24280</v>
      </c>
      <c r="S123">
        <v>0.99982815999999997</v>
      </c>
      <c r="T123">
        <v>0.99977090000000002</v>
      </c>
      <c r="U123">
        <v>7.2893200000000005E-2</v>
      </c>
      <c r="V123">
        <v>6</v>
      </c>
      <c r="W123">
        <v>0.99977090000000002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G123">
        <v>2306.0022600000002</v>
      </c>
      <c r="AH123" t="b">
        <v>1</v>
      </c>
      <c r="AI123" t="b">
        <v>1</v>
      </c>
      <c r="AJ123" t="b">
        <v>1</v>
      </c>
      <c r="AL123">
        <v>2306.0022600000002</v>
      </c>
      <c r="AM123" t="str">
        <v>main.tex</v>
      </c>
      <c r="AN123" t="str">
        <v>article</v>
      </c>
      <c r="AO123">
        <v>0</v>
      </c>
      <c r="AP123">
        <v>0</v>
      </c>
      <c r="AQ123">
        <v>0</v>
      </c>
      <c r="AR123">
        <v>0</v>
      </c>
      <c r="AS123" t="b">
        <v>0</v>
      </c>
      <c r="AT123" t="b">
        <v>0</v>
      </c>
      <c r="AV123">
        <v>2306.0022600000002</v>
      </c>
      <c r="AW123">
        <v>11</v>
      </c>
      <c r="AX123">
        <v>11</v>
      </c>
      <c r="AY123">
        <v>11</v>
      </c>
      <c r="AZ123">
        <v>0</v>
      </c>
      <c r="BA123">
        <v>0</v>
      </c>
    </row>
    <row r="124" spans="1:53" x14ac:dyDescent="0.2">
      <c r="A124">
        <v>2306.0022899999999</v>
      </c>
      <c r="B124">
        <v>2097</v>
      </c>
      <c r="C124">
        <v>33283</v>
      </c>
      <c r="D124">
        <v>0.97284128999999997</v>
      </c>
      <c r="E124">
        <v>0.94945038999999998</v>
      </c>
      <c r="F124">
        <v>0.19769068000000001</v>
      </c>
      <c r="G124">
        <v>208</v>
      </c>
      <c r="H124">
        <v>0.99498602000000003</v>
      </c>
      <c r="I124">
        <v>0</v>
      </c>
      <c r="J124">
        <v>1</v>
      </c>
      <c r="K124">
        <v>944</v>
      </c>
      <c r="L124">
        <v>0</v>
      </c>
      <c r="M124">
        <v>0</v>
      </c>
      <c r="N124">
        <v>0</v>
      </c>
      <c r="O124">
        <v>0</v>
      </c>
      <c r="P124">
        <v>-48</v>
      </c>
      <c r="Q124" s="3">
        <v>2430</v>
      </c>
      <c r="R124">
        <v>35133</v>
      </c>
      <c r="S124">
        <v>0.96890968</v>
      </c>
      <c r="T124">
        <v>0.94198539000000003</v>
      </c>
      <c r="U124">
        <v>0.16122332</v>
      </c>
      <c r="V124">
        <v>621</v>
      </c>
      <c r="W124">
        <v>0.98517403999999997</v>
      </c>
      <c r="X124">
        <v>0</v>
      </c>
      <c r="Y124">
        <v>1</v>
      </c>
      <c r="Z124">
        <v>904</v>
      </c>
      <c r="AA124">
        <v>0</v>
      </c>
      <c r="AB124">
        <v>0</v>
      </c>
      <c r="AC124">
        <v>0</v>
      </c>
      <c r="AD124">
        <v>0</v>
      </c>
      <c r="AE124">
        <v>402</v>
      </c>
      <c r="AG124">
        <v>2306.0022899999999</v>
      </c>
      <c r="AH124" t="b">
        <v>1</v>
      </c>
      <c r="AI124" t="b">
        <v>1</v>
      </c>
      <c r="AJ124" t="b">
        <v>1</v>
      </c>
      <c r="AL124">
        <v>2306.0022899999999</v>
      </c>
      <c r="AM124" t="str">
        <v>main.tex</v>
      </c>
      <c r="AN124" t="str">
        <v>acmart</v>
      </c>
      <c r="AO124" t="str">
        <v>[sigplan,nonacm,9pt]</v>
      </c>
      <c r="AP124">
        <v>12</v>
      </c>
      <c r="AQ124">
        <v>12</v>
      </c>
      <c r="AR124">
        <v>12</v>
      </c>
      <c r="AS124" t="b">
        <v>0</v>
      </c>
      <c r="AT124" t="b">
        <v>0</v>
      </c>
      <c r="AV124">
        <v>2306.0022899999999</v>
      </c>
      <c r="AW124">
        <v>10</v>
      </c>
      <c r="AX124">
        <v>10</v>
      </c>
      <c r="AY124">
        <v>10</v>
      </c>
      <c r="AZ124">
        <v>0</v>
      </c>
      <c r="BA124">
        <v>0</v>
      </c>
    </row>
    <row r="125" spans="1:53" x14ac:dyDescent="0.2">
      <c r="A125">
        <v>2306.0023000000001</v>
      </c>
      <c r="B125">
        <v>746</v>
      </c>
      <c r="C125">
        <v>2033</v>
      </c>
      <c r="D125">
        <v>0.99383003999999997</v>
      </c>
      <c r="E125">
        <v>0.98798227999999999</v>
      </c>
      <c r="F125">
        <v>0.96724929999999998</v>
      </c>
      <c r="G125">
        <v>142</v>
      </c>
      <c r="H125">
        <v>0.99771244000000003</v>
      </c>
      <c r="I125">
        <v>0</v>
      </c>
      <c r="J125">
        <v>0</v>
      </c>
      <c r="K125">
        <v>302</v>
      </c>
      <c r="L125">
        <v>0</v>
      </c>
      <c r="M125">
        <v>0</v>
      </c>
      <c r="N125">
        <v>0</v>
      </c>
      <c r="O125">
        <v>1</v>
      </c>
      <c r="P125">
        <v>0</v>
      </c>
      <c r="Q125" s="3">
        <v>8282</v>
      </c>
      <c r="R125">
        <v>56584</v>
      </c>
      <c r="S125">
        <v>0.93106308999999998</v>
      </c>
      <c r="T125">
        <v>0.86659578999999998</v>
      </c>
      <c r="U125">
        <v>8.856029E-2</v>
      </c>
      <c r="V125">
        <v>854</v>
      </c>
      <c r="W125">
        <v>0.98624400000000001</v>
      </c>
      <c r="X125">
        <v>4</v>
      </c>
      <c r="Y125">
        <v>0</v>
      </c>
      <c r="Z125">
        <v>3711</v>
      </c>
      <c r="AA125">
        <v>0</v>
      </c>
      <c r="AB125">
        <v>0</v>
      </c>
      <c r="AC125">
        <v>1</v>
      </c>
      <c r="AD125">
        <v>1</v>
      </c>
      <c r="AE125">
        <v>7</v>
      </c>
      <c r="AG125">
        <v>2306.0023000000001</v>
      </c>
      <c r="AH125" t="b">
        <v>1</v>
      </c>
      <c r="AI125" t="b">
        <v>1</v>
      </c>
      <c r="AJ125" t="b">
        <v>1</v>
      </c>
      <c r="AL125">
        <v>2306.0023000000001</v>
      </c>
      <c r="AM125" t="str">
        <v>main.tex</v>
      </c>
      <c r="AN125" t="str">
        <v>elsarticle</v>
      </c>
      <c r="AO125" t="str">
        <v>[5p, twocolumn, times, sort&amp;compress]</v>
      </c>
      <c r="AP125">
        <v>0</v>
      </c>
      <c r="AQ125">
        <v>0</v>
      </c>
      <c r="AR125">
        <v>0</v>
      </c>
      <c r="AS125" t="b">
        <v>0</v>
      </c>
      <c r="AT125" t="b">
        <v>0</v>
      </c>
      <c r="AV125">
        <v>2306.0023000000001</v>
      </c>
      <c r="AW125">
        <v>24</v>
      </c>
      <c r="AX125">
        <v>26</v>
      </c>
      <c r="AY125">
        <v>26</v>
      </c>
      <c r="AZ125">
        <v>1</v>
      </c>
      <c r="BA125">
        <v>0</v>
      </c>
    </row>
    <row r="126" spans="1:53" x14ac:dyDescent="0.2">
      <c r="A126">
        <v>2306.00234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565</v>
      </c>
      <c r="R126">
        <v>23273</v>
      </c>
      <c r="S126">
        <v>0.98925688000000001</v>
      </c>
      <c r="T126">
        <v>0.98067053999999998</v>
      </c>
      <c r="U126">
        <v>0.20379747000000001</v>
      </c>
      <c r="V126">
        <v>148</v>
      </c>
      <c r="W126">
        <v>0.99493670999999995</v>
      </c>
      <c r="X126">
        <v>17</v>
      </c>
      <c r="Y126">
        <v>0</v>
      </c>
      <c r="Z126">
        <v>183</v>
      </c>
      <c r="AA126">
        <v>0</v>
      </c>
      <c r="AB126">
        <v>0</v>
      </c>
      <c r="AC126">
        <v>1</v>
      </c>
      <c r="AD126">
        <v>1</v>
      </c>
      <c r="AE126">
        <v>4</v>
      </c>
      <c r="AG126">
        <v>2306.00234</v>
      </c>
      <c r="AH126" t="b">
        <v>1</v>
      </c>
      <c r="AI126" t="b">
        <v>1</v>
      </c>
      <c r="AJ126" t="b">
        <v>1</v>
      </c>
      <c r="AL126">
        <v>2306.00234</v>
      </c>
      <c r="AM126" t="str">
        <v>main.tex</v>
      </c>
      <c r="AN126" t="str">
        <v>IEEEtran</v>
      </c>
      <c r="AO126" t="str">
        <v>[letterpaper,10pt,conference]</v>
      </c>
      <c r="AP126">
        <v>0</v>
      </c>
      <c r="AQ126">
        <v>0</v>
      </c>
      <c r="AR126">
        <v>0</v>
      </c>
      <c r="AS126" t="b">
        <v>0</v>
      </c>
      <c r="AT126" t="b">
        <v>0</v>
      </c>
      <c r="AV126">
        <v>2306.00234</v>
      </c>
      <c r="AW126">
        <v>7</v>
      </c>
      <c r="AX126">
        <v>8</v>
      </c>
      <c r="AY126">
        <v>8</v>
      </c>
      <c r="AZ126">
        <v>1</v>
      </c>
      <c r="BA126">
        <v>0</v>
      </c>
    </row>
    <row r="127" spans="1:53" x14ac:dyDescent="0.2">
      <c r="A127">
        <v>2306.0023500000002</v>
      </c>
      <c r="B127">
        <v>50</v>
      </c>
      <c r="C127">
        <v>50</v>
      </c>
      <c r="D127">
        <v>0.99880619999999998</v>
      </c>
      <c r="E127">
        <v>0.99880619999999998</v>
      </c>
      <c r="F127">
        <v>0.99880619999999998</v>
      </c>
      <c r="G127">
        <v>50</v>
      </c>
      <c r="H127">
        <v>0.99880619999999998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43</v>
      </c>
      <c r="R127">
        <v>43</v>
      </c>
      <c r="S127">
        <v>0.99897332999999999</v>
      </c>
      <c r="T127">
        <v>0.99897332999999999</v>
      </c>
      <c r="U127">
        <v>0.99897332999999999</v>
      </c>
      <c r="V127">
        <v>43</v>
      </c>
      <c r="W127">
        <v>0.99897332999999999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G127">
        <v>2306.0023500000002</v>
      </c>
      <c r="AH127" t="b">
        <v>1</v>
      </c>
      <c r="AI127" t="b">
        <v>1</v>
      </c>
      <c r="AJ127" t="b">
        <v>1</v>
      </c>
      <c r="AL127">
        <v>2306.0023500000002</v>
      </c>
      <c r="AM127" t="str">
        <v>h-function-arxiv.tex</v>
      </c>
      <c r="AN127" t="str">
        <v>article</v>
      </c>
      <c r="AO127" t="str">
        <v>[11pt]</v>
      </c>
      <c r="AP127">
        <v>0</v>
      </c>
      <c r="AQ127">
        <v>0</v>
      </c>
      <c r="AR127">
        <v>0</v>
      </c>
      <c r="AS127" t="b">
        <v>0</v>
      </c>
      <c r="AT127" t="b">
        <v>0</v>
      </c>
      <c r="AV127">
        <v>2306.0023500000002</v>
      </c>
      <c r="AW127">
        <v>22</v>
      </c>
      <c r="AX127">
        <v>22</v>
      </c>
      <c r="AY127">
        <v>22</v>
      </c>
      <c r="AZ127">
        <v>0</v>
      </c>
      <c r="BA127">
        <v>0</v>
      </c>
    </row>
    <row r="128" spans="1:53" x14ac:dyDescent="0.2">
      <c r="A128">
        <v>2306.00236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s="3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G128">
        <v>2306.00236</v>
      </c>
      <c r="AH128" t="b">
        <v>1</v>
      </c>
      <c r="AI128" t="b">
        <v>0</v>
      </c>
      <c r="AJ128" t="b">
        <v>1</v>
      </c>
      <c r="AL128">
        <v>2306.00236</v>
      </c>
      <c r="AM128" t="str">
        <v>2D-model-draft.tex</v>
      </c>
      <c r="AN128" t="str">
        <v>article</v>
      </c>
      <c r="AO128" t="str">
        <v>[12pt]</v>
      </c>
      <c r="AP128">
        <v>12</v>
      </c>
      <c r="AQ128">
        <v>12</v>
      </c>
      <c r="AR128">
        <v>12</v>
      </c>
      <c r="AS128" t="b">
        <v>0</v>
      </c>
      <c r="AT128" t="b">
        <v>0</v>
      </c>
      <c r="AV128">
        <v>2306.00236</v>
      </c>
      <c r="AW128">
        <v>17</v>
      </c>
      <c r="AX128" t="str">
        <v/>
      </c>
      <c r="AY128">
        <v>17</v>
      </c>
      <c r="AZ128" t="str">
        <v/>
      </c>
      <c r="BA128" t="str">
        <v/>
      </c>
    </row>
    <row r="129" spans="1:53" x14ac:dyDescent="0.2">
      <c r="A129">
        <v>2306.0023700000002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s="3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G129">
        <v>2306.0023700000002</v>
      </c>
      <c r="AH129" t="b">
        <v>1</v>
      </c>
      <c r="AI129" t="b">
        <v>0</v>
      </c>
      <c r="AJ129" t="b">
        <v>1</v>
      </c>
      <c r="AL129">
        <v>2306.0023700000002</v>
      </c>
      <c r="AM129" t="str">
        <v>chimera_NN_vs1.tex</v>
      </c>
      <c r="AN129" t="str">
        <v>revtex4-2</v>
      </c>
      <c r="AO129" t="str">
        <v>[prx,twocolumn,amsmath,noshowkeys,noshowpacs,amssymb]</v>
      </c>
      <c r="AP129">
        <v>12</v>
      </c>
      <c r="AQ129">
        <v>12</v>
      </c>
      <c r="AR129">
        <v>12</v>
      </c>
      <c r="AS129" t="b">
        <v>0</v>
      </c>
      <c r="AT129" t="b">
        <v>0</v>
      </c>
      <c r="AV129">
        <v>2306.0023700000002</v>
      </c>
      <c r="AW129">
        <v>13</v>
      </c>
      <c r="AX129" t="str">
        <v/>
      </c>
      <c r="AY129">
        <v>13</v>
      </c>
      <c r="AZ129" t="str">
        <v/>
      </c>
      <c r="BA129" t="str">
        <v/>
      </c>
    </row>
    <row r="130" spans="1:53" x14ac:dyDescent="0.2">
      <c r="A130">
        <v>2306.0024400000002</v>
      </c>
      <c r="B130">
        <v>16</v>
      </c>
      <c r="C130">
        <v>16</v>
      </c>
      <c r="D130">
        <v>0.99935240999999997</v>
      </c>
      <c r="E130">
        <v>0.99935240999999997</v>
      </c>
      <c r="F130">
        <v>0.99935240999999997</v>
      </c>
      <c r="G130">
        <v>16</v>
      </c>
      <c r="H130">
        <v>0.99935240999999997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1754</v>
      </c>
      <c r="R130">
        <v>23141</v>
      </c>
      <c r="S130">
        <v>0.96211753</v>
      </c>
      <c r="T130">
        <v>0.92901372000000004</v>
      </c>
      <c r="U130">
        <v>6.345866E-2</v>
      </c>
      <c r="V130">
        <v>335</v>
      </c>
      <c r="W130">
        <v>0.98644219</v>
      </c>
      <c r="X130">
        <v>14</v>
      </c>
      <c r="Y130">
        <v>1</v>
      </c>
      <c r="Z130">
        <v>677</v>
      </c>
      <c r="AA130">
        <v>0</v>
      </c>
      <c r="AB130">
        <v>0</v>
      </c>
      <c r="AC130">
        <v>1</v>
      </c>
      <c r="AD130">
        <v>1</v>
      </c>
      <c r="AE130">
        <v>2</v>
      </c>
      <c r="AG130">
        <v>2306.0024400000002</v>
      </c>
      <c r="AH130" t="b">
        <v>1</v>
      </c>
      <c r="AI130" t="b">
        <v>1</v>
      </c>
      <c r="AJ130" t="b">
        <v>1</v>
      </c>
      <c r="AL130">
        <v>2306.0024400000002</v>
      </c>
      <c r="AM130" t="str">
        <v>preprint.tex</v>
      </c>
      <c r="AN130" t="str">
        <v>IEEEtran</v>
      </c>
      <c r="AO130" t="str">
        <v>[journal,12pt,onecolumn,draftclsnofoot]</v>
      </c>
      <c r="AP130">
        <v>0</v>
      </c>
      <c r="AQ130">
        <v>0</v>
      </c>
      <c r="AR130">
        <v>0</v>
      </c>
      <c r="AS130" t="b">
        <v>0</v>
      </c>
      <c r="AT130" t="b">
        <v>1</v>
      </c>
      <c r="AV130">
        <v>2306.0024400000002</v>
      </c>
      <c r="AW130">
        <v>12</v>
      </c>
      <c r="AX130">
        <v>13</v>
      </c>
      <c r="AY130">
        <v>13</v>
      </c>
      <c r="AZ130">
        <v>1</v>
      </c>
      <c r="BA130">
        <v>0</v>
      </c>
    </row>
    <row r="131" spans="1:53" x14ac:dyDescent="0.2">
      <c r="A131">
        <v>2306.0024800000001</v>
      </c>
      <c r="B131">
        <v>7123</v>
      </c>
      <c r="C131">
        <v>54636</v>
      </c>
      <c r="D131">
        <v>0.93501084000000001</v>
      </c>
      <c r="E131">
        <v>0.87874092999999998</v>
      </c>
      <c r="F131">
        <v>6.9898879999999997E-2</v>
      </c>
      <c r="G131">
        <v>1672</v>
      </c>
      <c r="H131">
        <v>0.97153655000000005</v>
      </c>
      <c r="I131">
        <v>2</v>
      </c>
      <c r="J131">
        <v>0</v>
      </c>
      <c r="K131">
        <v>2724</v>
      </c>
      <c r="L131">
        <v>0</v>
      </c>
      <c r="M131">
        <v>0</v>
      </c>
      <c r="N131">
        <v>0</v>
      </c>
      <c r="O131">
        <v>1</v>
      </c>
      <c r="P131">
        <v>-326</v>
      </c>
      <c r="Q131" s="3">
        <v>7363</v>
      </c>
      <c r="R131">
        <v>55551</v>
      </c>
      <c r="S131">
        <v>0.93311929999999998</v>
      </c>
      <c r="T131">
        <v>0.87649703000000001</v>
      </c>
      <c r="U131">
        <v>6.8217650000000005E-2</v>
      </c>
      <c r="V131">
        <v>2659</v>
      </c>
      <c r="W131">
        <v>0.95539938000000002</v>
      </c>
      <c r="X131">
        <v>2</v>
      </c>
      <c r="Y131">
        <v>2</v>
      </c>
      <c r="Z131">
        <v>2350</v>
      </c>
      <c r="AA131">
        <v>0</v>
      </c>
      <c r="AB131">
        <v>0</v>
      </c>
      <c r="AC131">
        <v>0</v>
      </c>
      <c r="AD131">
        <v>1</v>
      </c>
      <c r="AE131">
        <v>876</v>
      </c>
      <c r="AG131">
        <v>2306.0024800000001</v>
      </c>
      <c r="AH131" t="b">
        <v>1</v>
      </c>
      <c r="AI131" t="b">
        <v>1</v>
      </c>
      <c r="AJ131" t="b">
        <v>1</v>
      </c>
      <c r="AL131">
        <v>2306.0024800000001</v>
      </c>
      <c r="AM131" t="str">
        <v>main.tex</v>
      </c>
      <c r="AN131" t="str">
        <v>acmart</v>
      </c>
      <c r="AO131" t="str">
        <v>[sigconf]</v>
      </c>
      <c r="AP131">
        <v>0</v>
      </c>
      <c r="AQ131">
        <v>0</v>
      </c>
      <c r="AR131">
        <v>0</v>
      </c>
      <c r="AS131" t="b">
        <v>0</v>
      </c>
      <c r="AT131" t="b">
        <v>0</v>
      </c>
      <c r="AV131">
        <v>2306.0024800000001</v>
      </c>
      <c r="AW131">
        <v>11</v>
      </c>
      <c r="AX131">
        <v>11</v>
      </c>
      <c r="AY131">
        <v>11</v>
      </c>
      <c r="AZ131">
        <v>0</v>
      </c>
      <c r="BA131">
        <v>0</v>
      </c>
    </row>
    <row r="132" spans="1:53" x14ac:dyDescent="0.2">
      <c r="A132">
        <v>2306.0024899999999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s="3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G132">
        <v>2306.0024899999999</v>
      </c>
      <c r="AH132" t="b">
        <v>1</v>
      </c>
      <c r="AI132" t="b">
        <v>0</v>
      </c>
      <c r="AJ132" t="b">
        <v>1</v>
      </c>
      <c r="AL132">
        <v>2306.0024899999999</v>
      </c>
      <c r="AM132" t="str">
        <v>main.tex</v>
      </c>
      <c r="AN132" t="str">
        <v>article</v>
      </c>
      <c r="AO132">
        <v>0</v>
      </c>
      <c r="AP132">
        <v>0</v>
      </c>
      <c r="AQ132">
        <v>0</v>
      </c>
      <c r="AR132">
        <v>12</v>
      </c>
      <c r="AS132" t="b">
        <v>0</v>
      </c>
      <c r="AT132" t="b">
        <v>0</v>
      </c>
      <c r="AV132">
        <v>2306.0024899999999</v>
      </c>
      <c r="AW132">
        <v>20</v>
      </c>
      <c r="AX132" t="str">
        <v/>
      </c>
      <c r="AY132">
        <v>20</v>
      </c>
      <c r="AZ132" t="str">
        <v/>
      </c>
      <c r="BA132" t="str">
        <v/>
      </c>
    </row>
    <row r="133" spans="1:53" x14ac:dyDescent="0.2">
      <c r="A133">
        <v>2306.0025000000001</v>
      </c>
      <c r="B133">
        <v>2</v>
      </c>
      <c r="C133">
        <v>10859</v>
      </c>
      <c r="D133">
        <v>0.99996187000000003</v>
      </c>
      <c r="E133">
        <v>0.99994917000000005</v>
      </c>
      <c r="F133">
        <v>0.72399155999999998</v>
      </c>
      <c r="G133">
        <v>2</v>
      </c>
      <c r="H133">
        <v>0.99994917000000005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-1</v>
      </c>
      <c r="Q133" s="3">
        <v>3</v>
      </c>
      <c r="R133">
        <v>10839</v>
      </c>
      <c r="S133">
        <v>0.99996187000000003</v>
      </c>
      <c r="T133">
        <v>0.99992375</v>
      </c>
      <c r="U133">
        <v>0.72449991000000002</v>
      </c>
      <c r="V133">
        <v>3</v>
      </c>
      <c r="W133">
        <v>0.99992375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-3</v>
      </c>
      <c r="AG133">
        <v>2306.0025000000001</v>
      </c>
      <c r="AH133" t="b">
        <v>1</v>
      </c>
      <c r="AI133" t="b">
        <v>1</v>
      </c>
      <c r="AJ133" t="b">
        <v>1</v>
      </c>
      <c r="AL133">
        <v>2306.0025000000001</v>
      </c>
      <c r="AM133" t="str">
        <v>main.tex</v>
      </c>
      <c r="AN133" t="str">
        <v>revtex4-1</v>
      </c>
      <c r="AO133" t="str">
        <v>[reprint, amsmath, amssymb, aps, superscriptaddress]</v>
      </c>
      <c r="AP133">
        <v>0</v>
      </c>
      <c r="AQ133">
        <v>0</v>
      </c>
      <c r="AR133">
        <v>0</v>
      </c>
      <c r="AS133" t="b">
        <v>0</v>
      </c>
      <c r="AT133" t="b">
        <v>0</v>
      </c>
      <c r="AV133">
        <v>2306.0025000000001</v>
      </c>
      <c r="AW133">
        <v>13</v>
      </c>
      <c r="AX133">
        <v>13</v>
      </c>
      <c r="AY133">
        <v>13</v>
      </c>
      <c r="AZ133">
        <v>0</v>
      </c>
      <c r="BA133">
        <v>0</v>
      </c>
    </row>
    <row r="134" spans="1:53" x14ac:dyDescent="0.2">
      <c r="A134">
        <v>2306.0025700000001</v>
      </c>
      <c r="B134">
        <v>6</v>
      </c>
      <c r="C134">
        <v>6</v>
      </c>
      <c r="D134">
        <v>0.99954538999999998</v>
      </c>
      <c r="E134">
        <v>0.99954538999999998</v>
      </c>
      <c r="F134">
        <v>0.99954538999999998</v>
      </c>
      <c r="G134">
        <v>6</v>
      </c>
      <c r="H134">
        <v>0.99954538999999998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2</v>
      </c>
      <c r="R134">
        <v>2342</v>
      </c>
      <c r="S134">
        <v>0.99988635000000003</v>
      </c>
      <c r="T134">
        <v>0.99984846999999999</v>
      </c>
      <c r="U134">
        <v>0.82256231999999996</v>
      </c>
      <c r="V134">
        <v>2</v>
      </c>
      <c r="W134">
        <v>0.99984846999999999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G134">
        <v>2306.0025700000001</v>
      </c>
      <c r="AH134" t="b">
        <v>1</v>
      </c>
      <c r="AI134" t="b">
        <v>1</v>
      </c>
      <c r="AJ134" t="b">
        <v>1</v>
      </c>
      <c r="AL134">
        <v>2306.0025700000001</v>
      </c>
      <c r="AM134" t="str">
        <v>Ambarzumyan-type_theorem_for_the_Sturm-Liouville_operator_on_the_lasso_graph.tex</v>
      </c>
      <c r="AN134" t="str">
        <v>amsart</v>
      </c>
      <c r="AO134" t="str">
        <v>[reqno,11pt,centertags]</v>
      </c>
      <c r="AP134">
        <v>0</v>
      </c>
      <c r="AQ134">
        <v>0</v>
      </c>
      <c r="AR134">
        <v>0</v>
      </c>
      <c r="AS134" t="b">
        <v>0</v>
      </c>
      <c r="AT134" t="b">
        <v>0</v>
      </c>
      <c r="AV134">
        <v>2306.0025700000001</v>
      </c>
      <c r="AW134">
        <v>10</v>
      </c>
      <c r="AX134">
        <v>10</v>
      </c>
      <c r="AY134">
        <v>10</v>
      </c>
      <c r="AZ134">
        <v>0</v>
      </c>
      <c r="BA134">
        <v>0</v>
      </c>
    </row>
    <row r="135" spans="1:53" x14ac:dyDescent="0.2">
      <c r="A135">
        <v>2306.0025999999998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s="3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G135">
        <v>2306.0025999999998</v>
      </c>
      <c r="AH135" t="b">
        <v>1</v>
      </c>
      <c r="AI135" t="b">
        <v>0</v>
      </c>
      <c r="AJ135" t="b">
        <v>0</v>
      </c>
      <c r="AL135">
        <v>2306.0025999999998</v>
      </c>
      <c r="AM135" t="str">
        <v>example_npi.tex</v>
      </c>
      <c r="AN135" t="str">
        <v>amsart</v>
      </c>
      <c r="AO135">
        <v>0</v>
      </c>
      <c r="AP135">
        <v>0</v>
      </c>
      <c r="AQ135">
        <v>12</v>
      </c>
      <c r="AR135">
        <v>12</v>
      </c>
      <c r="AS135" t="b">
        <v>0</v>
      </c>
      <c r="AT135" t="b">
        <v>0</v>
      </c>
      <c r="AV135">
        <v>2306.0025999999998</v>
      </c>
      <c r="AW135">
        <v>5</v>
      </c>
      <c r="AX135" t="str">
        <v/>
      </c>
      <c r="AY135" t="str">
        <v/>
      </c>
      <c r="AZ135" t="str">
        <v/>
      </c>
      <c r="BA135" t="str">
        <v/>
      </c>
    </row>
    <row r="136" spans="1:53" x14ac:dyDescent="0.2">
      <c r="A136">
        <v>2306.00263</v>
      </c>
      <c r="B136">
        <v>16</v>
      </c>
      <c r="C136">
        <v>3307</v>
      </c>
      <c r="D136">
        <v>0.99949144999999995</v>
      </c>
      <c r="E136">
        <v>0.99898295999999998</v>
      </c>
      <c r="F136">
        <v>0.78979151000000003</v>
      </c>
      <c r="G136">
        <v>2</v>
      </c>
      <c r="H136">
        <v>0.99987287000000002</v>
      </c>
      <c r="I136">
        <v>0</v>
      </c>
      <c r="J136">
        <v>0</v>
      </c>
      <c r="K136">
        <v>7</v>
      </c>
      <c r="L136">
        <v>0</v>
      </c>
      <c r="M136">
        <v>0</v>
      </c>
      <c r="N136">
        <v>0</v>
      </c>
      <c r="O136">
        <v>0</v>
      </c>
      <c r="P136">
        <v>2</v>
      </c>
      <c r="Q136" s="3">
        <v>364</v>
      </c>
      <c r="R136">
        <v>13009</v>
      </c>
      <c r="S136">
        <v>0.98833773000000003</v>
      </c>
      <c r="T136">
        <v>0.97687274000000002</v>
      </c>
      <c r="U136">
        <v>0.17345447999999999</v>
      </c>
      <c r="V136">
        <v>14</v>
      </c>
      <c r="W136">
        <v>0.99911048999999996</v>
      </c>
      <c r="X136">
        <v>0</v>
      </c>
      <c r="Y136">
        <v>0</v>
      </c>
      <c r="Z136">
        <v>175</v>
      </c>
      <c r="AA136">
        <v>0</v>
      </c>
      <c r="AB136">
        <v>0</v>
      </c>
      <c r="AC136">
        <v>0</v>
      </c>
      <c r="AD136">
        <v>0</v>
      </c>
      <c r="AE136">
        <v>9</v>
      </c>
      <c r="AG136">
        <v>2306.00263</v>
      </c>
      <c r="AH136" t="b">
        <v>1</v>
      </c>
      <c r="AI136" t="b">
        <v>1</v>
      </c>
      <c r="AJ136" t="b">
        <v>1</v>
      </c>
      <c r="AL136">
        <v>2306.00263</v>
      </c>
      <c r="AM136" t="str">
        <v>pasj2.tex</v>
      </c>
      <c r="AN136" t="str">
        <v>pasj01</v>
      </c>
      <c r="AO136">
        <v>0</v>
      </c>
      <c r="AP136">
        <v>0</v>
      </c>
      <c r="AQ136">
        <v>0</v>
      </c>
      <c r="AR136">
        <v>0</v>
      </c>
      <c r="AS136" t="b">
        <v>0</v>
      </c>
      <c r="AT136" t="b">
        <v>0</v>
      </c>
      <c r="AV136">
        <v>2306.00263</v>
      </c>
      <c r="AW136">
        <v>5</v>
      </c>
      <c r="AX136">
        <v>5</v>
      </c>
      <c r="AY136">
        <v>5</v>
      </c>
      <c r="AZ136">
        <v>0</v>
      </c>
      <c r="BA136">
        <v>0</v>
      </c>
    </row>
    <row r="137" spans="1:53" x14ac:dyDescent="0.2">
      <c r="A137">
        <v>2306.0026400000002</v>
      </c>
      <c r="B137">
        <v>135</v>
      </c>
      <c r="C137">
        <v>10979</v>
      </c>
      <c r="D137">
        <v>0.99890327000000001</v>
      </c>
      <c r="E137">
        <v>0.99783858000000003</v>
      </c>
      <c r="F137">
        <v>0.82422068999999998</v>
      </c>
      <c r="G137">
        <v>3</v>
      </c>
      <c r="H137">
        <v>0.99995197000000002</v>
      </c>
      <c r="I137">
        <v>0</v>
      </c>
      <c r="J137">
        <v>0</v>
      </c>
      <c r="K137">
        <v>66</v>
      </c>
      <c r="L137">
        <v>0</v>
      </c>
      <c r="M137">
        <v>0</v>
      </c>
      <c r="N137">
        <v>0</v>
      </c>
      <c r="O137">
        <v>1</v>
      </c>
      <c r="P137">
        <v>1</v>
      </c>
      <c r="Q137" s="3">
        <v>5764</v>
      </c>
      <c r="R137">
        <v>57301</v>
      </c>
      <c r="S137">
        <v>0.95332490000000003</v>
      </c>
      <c r="T137">
        <v>0.90771398000000003</v>
      </c>
      <c r="U137">
        <v>8.2567489999999993E-2</v>
      </c>
      <c r="V137">
        <v>281</v>
      </c>
      <c r="W137">
        <v>0.99550097999999998</v>
      </c>
      <c r="X137">
        <v>1</v>
      </c>
      <c r="Y137">
        <v>0</v>
      </c>
      <c r="Z137">
        <v>2741</v>
      </c>
      <c r="AA137">
        <v>0</v>
      </c>
      <c r="AB137">
        <v>0</v>
      </c>
      <c r="AC137">
        <v>1</v>
      </c>
      <c r="AD137">
        <v>1</v>
      </c>
      <c r="AE137">
        <v>-10</v>
      </c>
      <c r="AG137">
        <v>2306.0026400000002</v>
      </c>
      <c r="AH137" t="b">
        <v>1</v>
      </c>
      <c r="AI137" t="b">
        <v>1</v>
      </c>
      <c r="AJ137" t="b">
        <v>1</v>
      </c>
      <c r="AL137">
        <v>2306.0026400000002</v>
      </c>
      <c r="AM137" t="str">
        <v>main.tex</v>
      </c>
      <c r="AN137" t="str">
        <v>sagej</v>
      </c>
      <c r="AO137" t="str">
        <v>[Afour,sageh,times]</v>
      </c>
      <c r="AP137">
        <v>0</v>
      </c>
      <c r="AQ137">
        <v>0</v>
      </c>
      <c r="AR137">
        <v>0</v>
      </c>
      <c r="AS137" t="b">
        <v>0</v>
      </c>
      <c r="AT137" t="b">
        <v>0</v>
      </c>
      <c r="AV137">
        <v>2306.0026400000002</v>
      </c>
      <c r="AW137">
        <v>19</v>
      </c>
      <c r="AX137">
        <v>20</v>
      </c>
      <c r="AY137">
        <v>20</v>
      </c>
      <c r="AZ137">
        <v>1</v>
      </c>
      <c r="BA137">
        <v>0</v>
      </c>
    </row>
    <row r="138" spans="1:53" x14ac:dyDescent="0.2">
      <c r="A138">
        <v>2306.0026600000001</v>
      </c>
      <c r="B138">
        <v>1553</v>
      </c>
      <c r="C138">
        <v>100533</v>
      </c>
      <c r="D138">
        <v>0.98865106000000003</v>
      </c>
      <c r="E138">
        <v>0.98538283999999998</v>
      </c>
      <c r="F138">
        <v>5.3762530000000003E-2</v>
      </c>
      <c r="G138">
        <v>1537</v>
      </c>
      <c r="H138">
        <v>0.98553343999999998</v>
      </c>
      <c r="I138">
        <v>0</v>
      </c>
      <c r="J138">
        <v>0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-664</v>
      </c>
      <c r="Q138" s="3">
        <v>234</v>
      </c>
      <c r="R138">
        <v>63793</v>
      </c>
      <c r="S138">
        <v>0.99880935000000004</v>
      </c>
      <c r="T138">
        <v>0.99779753999999998</v>
      </c>
      <c r="U138">
        <v>0.39956703999999998</v>
      </c>
      <c r="V138">
        <v>22</v>
      </c>
      <c r="W138">
        <v>0.99979293000000002</v>
      </c>
      <c r="X138">
        <v>0</v>
      </c>
      <c r="Y138">
        <v>0</v>
      </c>
      <c r="Z138">
        <v>106</v>
      </c>
      <c r="AA138">
        <v>0</v>
      </c>
      <c r="AB138">
        <v>0</v>
      </c>
      <c r="AC138">
        <v>0</v>
      </c>
      <c r="AD138">
        <v>1</v>
      </c>
      <c r="AE138">
        <v>-1</v>
      </c>
      <c r="AG138">
        <v>2306.0026600000001</v>
      </c>
      <c r="AH138" t="b">
        <v>1</v>
      </c>
      <c r="AI138" t="b">
        <v>1</v>
      </c>
      <c r="AJ138" t="b">
        <v>1</v>
      </c>
      <c r="AL138">
        <v>2306.0026600000001</v>
      </c>
      <c r="AM138" t="str">
        <v>IterativeMatchingRandomGraphs.tex</v>
      </c>
      <c r="AN138" t="str">
        <v>article</v>
      </c>
      <c r="AO138" t="str">
        <v>[11pt]</v>
      </c>
      <c r="AP138">
        <v>0</v>
      </c>
      <c r="AQ138">
        <v>12</v>
      </c>
      <c r="AR138">
        <v>0</v>
      </c>
      <c r="AS138" t="b">
        <v>0</v>
      </c>
      <c r="AT138" t="b">
        <v>0</v>
      </c>
      <c r="AV138">
        <v>2306.0026600000001</v>
      </c>
      <c r="AW138">
        <v>62</v>
      </c>
      <c r="AX138">
        <v>63</v>
      </c>
      <c r="AY138">
        <v>63</v>
      </c>
      <c r="AZ138">
        <v>1</v>
      </c>
      <c r="BA138">
        <v>0</v>
      </c>
    </row>
    <row r="139" spans="1:53" x14ac:dyDescent="0.2">
      <c r="A139">
        <v>2306.0026800000001</v>
      </c>
      <c r="B139">
        <v>273</v>
      </c>
      <c r="C139">
        <v>3555</v>
      </c>
      <c r="D139">
        <v>0.99772466000000004</v>
      </c>
      <c r="E139">
        <v>0.99772050000000001</v>
      </c>
      <c r="F139">
        <v>0.97031637000000004</v>
      </c>
      <c r="G139">
        <v>273</v>
      </c>
      <c r="H139">
        <v>0.99772050000000001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-1</v>
      </c>
      <c r="Q139" s="3">
        <v>10</v>
      </c>
      <c r="R139">
        <v>25358</v>
      </c>
      <c r="S139">
        <v>0.99994989999999995</v>
      </c>
      <c r="T139">
        <v>0.99991651000000004</v>
      </c>
      <c r="U139">
        <v>0.78827575999999999</v>
      </c>
      <c r="V139">
        <v>10</v>
      </c>
      <c r="W139">
        <v>0.99991651000000004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</v>
      </c>
      <c r="AG139">
        <v>2306.0026800000001</v>
      </c>
      <c r="AH139" t="b">
        <v>1</v>
      </c>
      <c r="AI139" t="b">
        <v>1</v>
      </c>
      <c r="AJ139" t="b">
        <v>1</v>
      </c>
      <c r="AL139">
        <v>2306.0026800000001</v>
      </c>
      <c r="AM139" t="str">
        <v>spectral-gap-1d-classification.tex</v>
      </c>
      <c r="AN139" t="str">
        <v>article</v>
      </c>
      <c r="AO139" t="str">
        <v>[a4paper,10pt]</v>
      </c>
      <c r="AP139">
        <v>0</v>
      </c>
      <c r="AQ139">
        <v>0</v>
      </c>
      <c r="AR139">
        <v>0</v>
      </c>
      <c r="AS139" t="b">
        <v>0</v>
      </c>
      <c r="AT139" t="b">
        <v>0</v>
      </c>
      <c r="AV139">
        <v>2306.0026800000001</v>
      </c>
      <c r="AW139">
        <v>46</v>
      </c>
      <c r="AX139">
        <v>46</v>
      </c>
      <c r="AY139">
        <v>46</v>
      </c>
      <c r="AZ139">
        <v>0</v>
      </c>
      <c r="BA139">
        <v>0</v>
      </c>
    </row>
    <row r="140" spans="1:53" x14ac:dyDescent="0.2">
      <c r="A140">
        <v>2306.0026899999998</v>
      </c>
      <c r="B140">
        <v>34</v>
      </c>
      <c r="C140">
        <v>34</v>
      </c>
      <c r="D140">
        <v>0.99903898000000002</v>
      </c>
      <c r="E140">
        <v>0.99903898000000002</v>
      </c>
      <c r="F140">
        <v>0.99903898000000002</v>
      </c>
      <c r="G140">
        <v>34</v>
      </c>
      <c r="H140">
        <v>0.99903898000000002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4155</v>
      </c>
      <c r="R140">
        <v>26392</v>
      </c>
      <c r="S140">
        <v>0.93776590000000004</v>
      </c>
      <c r="T140">
        <v>0.88255744999999997</v>
      </c>
      <c r="U140">
        <v>0.25402075000000002</v>
      </c>
      <c r="V140">
        <v>1674</v>
      </c>
      <c r="W140">
        <v>0.95268379999999997</v>
      </c>
      <c r="X140">
        <v>1</v>
      </c>
      <c r="Y140">
        <v>0</v>
      </c>
      <c r="Z140">
        <v>1240</v>
      </c>
      <c r="AA140">
        <v>0</v>
      </c>
      <c r="AB140">
        <v>0</v>
      </c>
      <c r="AC140">
        <v>0</v>
      </c>
      <c r="AD140">
        <v>0</v>
      </c>
      <c r="AE140">
        <v>-9</v>
      </c>
      <c r="AG140">
        <v>2306.0026899999998</v>
      </c>
      <c r="AH140" t="b">
        <v>1</v>
      </c>
      <c r="AI140" t="b">
        <v>1</v>
      </c>
      <c r="AJ140" t="b">
        <v>1</v>
      </c>
      <c r="AL140">
        <v>2306.0026899999998</v>
      </c>
      <c r="AM140" t="str">
        <v>Best_L0_L1_Linf.tex</v>
      </c>
      <c r="AN140" t="str">
        <v>article</v>
      </c>
      <c r="AO140" t="str">
        <v>[11pt]</v>
      </c>
      <c r="AP140">
        <v>0</v>
      </c>
      <c r="AQ140">
        <v>0</v>
      </c>
      <c r="AR140">
        <v>0</v>
      </c>
      <c r="AS140" t="b">
        <v>0</v>
      </c>
      <c r="AT140" t="b">
        <v>0</v>
      </c>
      <c r="AV140">
        <v>2306.0026899999998</v>
      </c>
      <c r="AW140">
        <v>14</v>
      </c>
      <c r="AX140">
        <v>15</v>
      </c>
      <c r="AY140">
        <v>15</v>
      </c>
      <c r="AZ140">
        <v>1</v>
      </c>
      <c r="BA140">
        <v>0</v>
      </c>
    </row>
    <row r="141" spans="1:53" x14ac:dyDescent="0.2">
      <c r="A141">
        <v>2306.0027399999999</v>
      </c>
      <c r="B141">
        <v>48</v>
      </c>
      <c r="C141">
        <v>73603</v>
      </c>
      <c r="D141">
        <v>0.99947858000000001</v>
      </c>
      <c r="E141">
        <v>0.99938201999999998</v>
      </c>
      <c r="F141">
        <v>5.239916E-2</v>
      </c>
      <c r="G141">
        <v>34</v>
      </c>
      <c r="H141">
        <v>0.99956226999999997</v>
      </c>
      <c r="I141">
        <v>0</v>
      </c>
      <c r="J141">
        <v>0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-1</v>
      </c>
      <c r="Q141" s="3">
        <v>1613</v>
      </c>
      <c r="R141">
        <v>67004</v>
      </c>
      <c r="S141">
        <v>0.98961016000000002</v>
      </c>
      <c r="T141">
        <v>0.97923344999999995</v>
      </c>
      <c r="U141">
        <v>0.1373579</v>
      </c>
      <c r="V141">
        <v>19</v>
      </c>
      <c r="W141">
        <v>0.99975537999999997</v>
      </c>
      <c r="X141">
        <v>0</v>
      </c>
      <c r="Y141">
        <v>0</v>
      </c>
      <c r="Z141">
        <v>797</v>
      </c>
      <c r="AA141">
        <v>0</v>
      </c>
      <c r="AB141">
        <v>0</v>
      </c>
      <c r="AC141">
        <v>0</v>
      </c>
      <c r="AD141">
        <v>1</v>
      </c>
      <c r="AE141">
        <v>-2</v>
      </c>
      <c r="AG141">
        <v>2306.0027399999999</v>
      </c>
      <c r="AH141" t="b">
        <v>1</v>
      </c>
      <c r="AI141" t="b">
        <v>1</v>
      </c>
      <c r="AJ141" t="b">
        <v>1</v>
      </c>
      <c r="AL141">
        <v>2306.0027399999999</v>
      </c>
      <c r="AM141" t="str">
        <v>heterogeneous.tex</v>
      </c>
      <c r="AN141" t="str">
        <v>article</v>
      </c>
      <c r="AO141" t="str">
        <v>[11pt, reqno]</v>
      </c>
      <c r="AP141">
        <v>0</v>
      </c>
      <c r="AQ141">
        <v>0</v>
      </c>
      <c r="AR141">
        <v>0</v>
      </c>
      <c r="AS141" t="b">
        <v>0</v>
      </c>
      <c r="AT141" t="b">
        <v>0</v>
      </c>
      <c r="AV141">
        <v>2306.0027399999999</v>
      </c>
      <c r="AW141">
        <v>38</v>
      </c>
      <c r="AX141">
        <v>38</v>
      </c>
      <c r="AY141">
        <v>38</v>
      </c>
      <c r="AZ141">
        <v>0</v>
      </c>
      <c r="BA141">
        <v>0</v>
      </c>
    </row>
    <row r="142" spans="1:53" x14ac:dyDescent="0.2">
      <c r="A142">
        <v>2306.0027500000001</v>
      </c>
      <c r="B142">
        <v>225</v>
      </c>
      <c r="C142">
        <v>15193</v>
      </c>
      <c r="D142">
        <v>0.99839911000000003</v>
      </c>
      <c r="E142">
        <v>0.99679825</v>
      </c>
      <c r="F142">
        <v>0.78380340000000004</v>
      </c>
      <c r="G142">
        <v>1</v>
      </c>
      <c r="H142">
        <v>0.99998577</v>
      </c>
      <c r="I142">
        <v>0</v>
      </c>
      <c r="J142">
        <v>0</v>
      </c>
      <c r="K142">
        <v>112</v>
      </c>
      <c r="L142">
        <v>0</v>
      </c>
      <c r="M142">
        <v>0</v>
      </c>
      <c r="N142">
        <v>1</v>
      </c>
      <c r="O142">
        <v>1</v>
      </c>
      <c r="P142">
        <v>1</v>
      </c>
      <c r="Q142" s="3">
        <v>11455</v>
      </c>
      <c r="R142">
        <v>64550</v>
      </c>
      <c r="S142">
        <v>0.91065355999999997</v>
      </c>
      <c r="T142">
        <v>0.83701143</v>
      </c>
      <c r="U142">
        <v>8.154409E-2</v>
      </c>
      <c r="V142">
        <v>4424</v>
      </c>
      <c r="W142">
        <v>0.93705269000000002</v>
      </c>
      <c r="X142">
        <v>20</v>
      </c>
      <c r="Y142">
        <v>9</v>
      </c>
      <c r="Z142">
        <v>3413</v>
      </c>
      <c r="AA142">
        <v>0</v>
      </c>
      <c r="AB142">
        <v>0</v>
      </c>
      <c r="AC142">
        <v>1</v>
      </c>
      <c r="AD142">
        <v>1</v>
      </c>
      <c r="AE142">
        <v>8</v>
      </c>
      <c r="AG142">
        <v>2306.0027500000001</v>
      </c>
      <c r="AH142" t="b">
        <v>1</v>
      </c>
      <c r="AI142" t="b">
        <v>1</v>
      </c>
      <c r="AJ142" t="b">
        <v>1</v>
      </c>
      <c r="AL142">
        <v>2306.0027500000001</v>
      </c>
      <c r="AM142" t="str">
        <v>Main.tex</v>
      </c>
      <c r="AN142" t="str">
        <v>IEEEtran</v>
      </c>
      <c r="AO142" t="str">
        <v>[lettersize,journal]</v>
      </c>
      <c r="AP142">
        <v>12</v>
      </c>
      <c r="AQ142">
        <v>12</v>
      </c>
      <c r="AR142">
        <v>12</v>
      </c>
      <c r="AS142" t="b">
        <v>0</v>
      </c>
      <c r="AT142" t="b">
        <v>0</v>
      </c>
      <c r="AV142">
        <v>2306.0027500000001</v>
      </c>
      <c r="AW142">
        <v>16</v>
      </c>
      <c r="AX142">
        <v>16</v>
      </c>
      <c r="AY142">
        <v>16</v>
      </c>
      <c r="AZ142">
        <v>0</v>
      </c>
      <c r="BA142">
        <v>0</v>
      </c>
    </row>
    <row r="143" spans="1:53" x14ac:dyDescent="0.2">
      <c r="A143">
        <v>2306.0027700000001</v>
      </c>
      <c r="B143">
        <v>644</v>
      </c>
      <c r="C143">
        <v>21112</v>
      </c>
      <c r="D143">
        <v>0.98937430000000004</v>
      </c>
      <c r="E143">
        <v>0.97881509</v>
      </c>
      <c r="F143">
        <v>0.30550347</v>
      </c>
      <c r="G143">
        <v>4</v>
      </c>
      <c r="H143">
        <v>0.99986841999999998</v>
      </c>
      <c r="I143">
        <v>0</v>
      </c>
      <c r="J143">
        <v>0</v>
      </c>
      <c r="K143">
        <v>320</v>
      </c>
      <c r="L143">
        <v>0</v>
      </c>
      <c r="M143">
        <v>0</v>
      </c>
      <c r="N143">
        <v>0</v>
      </c>
      <c r="O143">
        <v>0</v>
      </c>
      <c r="P143">
        <v>2</v>
      </c>
      <c r="Q143" s="3">
        <v>796</v>
      </c>
      <c r="R143">
        <v>21262</v>
      </c>
      <c r="S143">
        <v>0.98687413999999996</v>
      </c>
      <c r="T143">
        <v>0.97381492999999997</v>
      </c>
      <c r="U143">
        <v>0.30056909999999998</v>
      </c>
      <c r="V143">
        <v>4</v>
      </c>
      <c r="W143">
        <v>0.99986841999999998</v>
      </c>
      <c r="X143">
        <v>0</v>
      </c>
      <c r="Y143">
        <v>0</v>
      </c>
      <c r="Z143">
        <v>396</v>
      </c>
      <c r="AA143">
        <v>0</v>
      </c>
      <c r="AB143">
        <v>0</v>
      </c>
      <c r="AC143">
        <v>0</v>
      </c>
      <c r="AD143">
        <v>0</v>
      </c>
      <c r="AE143">
        <v>2</v>
      </c>
      <c r="AG143">
        <v>2306.0027700000001</v>
      </c>
      <c r="AH143" t="b">
        <v>1</v>
      </c>
      <c r="AI143" t="b">
        <v>1</v>
      </c>
      <c r="AJ143" t="b">
        <v>1</v>
      </c>
      <c r="AL143">
        <v>2306.0027700000001</v>
      </c>
      <c r="AM143" t="str">
        <v>elsart-o18.tex</v>
      </c>
      <c r="AN143" t="str">
        <v>elsarticle</v>
      </c>
      <c r="AO143" t="str">
        <v>[preprint,12pt]</v>
      </c>
      <c r="AP143">
        <v>0</v>
      </c>
      <c r="AQ143">
        <v>0</v>
      </c>
      <c r="AR143">
        <v>0</v>
      </c>
      <c r="AS143" t="b">
        <v>0</v>
      </c>
      <c r="AT143" t="b">
        <v>0</v>
      </c>
      <c r="AV143">
        <v>2306.0027700000001</v>
      </c>
      <c r="AW143">
        <v>22</v>
      </c>
      <c r="AX143">
        <v>22</v>
      </c>
      <c r="AY143">
        <v>22</v>
      </c>
      <c r="AZ143">
        <v>0</v>
      </c>
      <c r="BA143">
        <v>0</v>
      </c>
    </row>
    <row r="144" spans="1:53" x14ac:dyDescent="0.2">
      <c r="A144">
        <v>2306.0027799999998</v>
      </c>
      <c r="B144">
        <v>15</v>
      </c>
      <c r="C144">
        <v>15</v>
      </c>
      <c r="D144">
        <v>0.99965355</v>
      </c>
      <c r="E144">
        <v>0.99965355</v>
      </c>
      <c r="F144">
        <v>0.99965355</v>
      </c>
      <c r="G144">
        <v>15</v>
      </c>
      <c r="H144">
        <v>0.99965355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388</v>
      </c>
      <c r="R144">
        <v>25380</v>
      </c>
      <c r="S144">
        <v>0.99546204999999999</v>
      </c>
      <c r="T144">
        <v>0.99104071000000005</v>
      </c>
      <c r="U144">
        <v>0.41395156</v>
      </c>
      <c r="V144">
        <v>16</v>
      </c>
      <c r="W144">
        <v>0.99963053999999996</v>
      </c>
      <c r="X144">
        <v>0</v>
      </c>
      <c r="Y144">
        <v>0</v>
      </c>
      <c r="Z144">
        <v>186</v>
      </c>
      <c r="AA144">
        <v>0</v>
      </c>
      <c r="AB144">
        <v>0</v>
      </c>
      <c r="AC144">
        <v>0</v>
      </c>
      <c r="AD144">
        <v>0</v>
      </c>
      <c r="AE144">
        <v>11</v>
      </c>
      <c r="AG144">
        <v>2306.0027799999998</v>
      </c>
      <c r="AH144" t="b">
        <v>1</v>
      </c>
      <c r="AI144" t="b">
        <v>1</v>
      </c>
      <c r="AJ144" t="b">
        <v>1</v>
      </c>
      <c r="AL144">
        <v>2306.0027799999998</v>
      </c>
      <c r="AM144">
        <v>2306.0027799999998</v>
      </c>
      <c r="AN144" t="str">
        <v>amsart</v>
      </c>
      <c r="AO144" t="str">
        <v>[11pt,oneside]</v>
      </c>
      <c r="AP144">
        <v>0</v>
      </c>
      <c r="AQ144">
        <v>0</v>
      </c>
      <c r="AR144">
        <v>0</v>
      </c>
      <c r="AS144" t="b">
        <v>0</v>
      </c>
      <c r="AT144" t="b">
        <v>0</v>
      </c>
      <c r="AV144">
        <v>2306.0027799999998</v>
      </c>
      <c r="AW144">
        <v>20</v>
      </c>
      <c r="AX144">
        <v>20</v>
      </c>
      <c r="AY144">
        <v>20</v>
      </c>
      <c r="AZ144">
        <v>0</v>
      </c>
      <c r="BA144">
        <v>0</v>
      </c>
    </row>
    <row r="145" spans="1:53" x14ac:dyDescent="0.2">
      <c r="A145">
        <v>2306.00279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s="3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G145">
        <v>2306.00279</v>
      </c>
      <c r="AH145" t="b">
        <v>1</v>
      </c>
      <c r="AI145" t="b">
        <v>0</v>
      </c>
      <c r="AJ145" t="b">
        <v>1</v>
      </c>
      <c r="AL145">
        <v>2306.00279</v>
      </c>
      <c r="AM145" t="str">
        <v>final_submission1.tex</v>
      </c>
      <c r="AN145" t="str">
        <v>IEEEtran</v>
      </c>
      <c r="AO145" t="str">
        <v>[letterpaper,journal,final,twocolumn]</v>
      </c>
      <c r="AP145">
        <v>12</v>
      </c>
      <c r="AQ145">
        <v>12</v>
      </c>
      <c r="AR145">
        <v>12</v>
      </c>
      <c r="AS145" t="b">
        <v>0</v>
      </c>
      <c r="AT145" t="b">
        <v>0</v>
      </c>
      <c r="AV145">
        <v>2306.00279</v>
      </c>
      <c r="AW145">
        <v>11</v>
      </c>
      <c r="AX145" t="str">
        <v/>
      </c>
      <c r="AY145">
        <v>12</v>
      </c>
      <c r="AZ145" t="str">
        <v/>
      </c>
      <c r="BA145" t="str">
        <v/>
      </c>
    </row>
    <row r="146" spans="1:53" x14ac:dyDescent="0.2">
      <c r="A146">
        <v>2306.0028200000002</v>
      </c>
      <c r="B146">
        <v>1271</v>
      </c>
      <c r="C146">
        <v>41220</v>
      </c>
      <c r="D146">
        <v>0.97622604999999996</v>
      </c>
      <c r="E146">
        <v>0.97566533</v>
      </c>
      <c r="F146">
        <v>0.21079839</v>
      </c>
      <c r="G146">
        <v>1271</v>
      </c>
      <c r="H146">
        <v>0.97566533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-60</v>
      </c>
      <c r="Q146" s="3">
        <v>4974</v>
      </c>
      <c r="R146">
        <v>50040</v>
      </c>
      <c r="S146">
        <v>0.94339868000000004</v>
      </c>
      <c r="T146">
        <v>0.91021660999999998</v>
      </c>
      <c r="U146">
        <v>9.6750900000000001E-2</v>
      </c>
      <c r="V146">
        <v>4463</v>
      </c>
      <c r="W146">
        <v>0.91944042999999998</v>
      </c>
      <c r="X146">
        <v>0</v>
      </c>
      <c r="Y146">
        <v>1</v>
      </c>
      <c r="Z146">
        <v>255</v>
      </c>
      <c r="AA146">
        <v>0</v>
      </c>
      <c r="AB146">
        <v>0</v>
      </c>
      <c r="AC146">
        <v>0</v>
      </c>
      <c r="AD146">
        <v>0</v>
      </c>
      <c r="AE146">
        <v>3170</v>
      </c>
      <c r="AG146">
        <v>2306.0028200000002</v>
      </c>
      <c r="AH146" t="b">
        <v>1</v>
      </c>
      <c r="AI146" t="b">
        <v>1</v>
      </c>
      <c r="AJ146" t="b">
        <v>1</v>
      </c>
      <c r="AL146">
        <v>2306.0028200000002</v>
      </c>
      <c r="AM146" t="str">
        <v>escalera-regular.tex</v>
      </c>
      <c r="AN146" t="str">
        <v>cas-dc</v>
      </c>
      <c r="AO146" t="str">
        <v>[a4paper,fleqn]</v>
      </c>
      <c r="AP146">
        <v>0</v>
      </c>
      <c r="AQ146">
        <v>0</v>
      </c>
      <c r="AR146">
        <v>0</v>
      </c>
      <c r="AS146" t="b">
        <v>0</v>
      </c>
      <c r="AT146" t="b">
        <v>0</v>
      </c>
      <c r="AV146">
        <v>2306.0028200000002</v>
      </c>
      <c r="AW146">
        <v>13</v>
      </c>
      <c r="AX146">
        <v>13</v>
      </c>
      <c r="AY146">
        <v>13</v>
      </c>
      <c r="AZ146">
        <v>0</v>
      </c>
      <c r="BA146">
        <v>0</v>
      </c>
    </row>
    <row r="147" spans="1:53" x14ac:dyDescent="0.2">
      <c r="A147">
        <v>2306.0028499999999</v>
      </c>
      <c r="B147">
        <v>35</v>
      </c>
      <c r="C147">
        <v>35</v>
      </c>
      <c r="D147">
        <v>0.99804097000000003</v>
      </c>
      <c r="E147">
        <v>0.99804097000000003</v>
      </c>
      <c r="F147">
        <v>0.99804097000000003</v>
      </c>
      <c r="G147">
        <v>35</v>
      </c>
      <c r="H147">
        <v>0.99804097000000003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35</v>
      </c>
      <c r="R147">
        <v>35</v>
      </c>
      <c r="S147">
        <v>0.99804097000000003</v>
      </c>
      <c r="T147">
        <v>0.99804097000000003</v>
      </c>
      <c r="U147">
        <v>0.99804097000000003</v>
      </c>
      <c r="V147">
        <v>35</v>
      </c>
      <c r="W147">
        <v>0.99804097000000003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G147">
        <v>2306.0028499999999</v>
      </c>
      <c r="AH147" t="b">
        <v>1</v>
      </c>
      <c r="AI147" t="b">
        <v>1</v>
      </c>
      <c r="AJ147" t="b">
        <v>1</v>
      </c>
      <c r="AL147">
        <v>2306.0028499999999</v>
      </c>
      <c r="AM147">
        <v>2306.0028499999999</v>
      </c>
      <c r="AN147" t="str">
        <v>article</v>
      </c>
      <c r="AO147" t="str">
        <v>[12pt]</v>
      </c>
      <c r="AP147">
        <v>0</v>
      </c>
      <c r="AQ147">
        <v>0</v>
      </c>
      <c r="AR147">
        <v>0</v>
      </c>
      <c r="AS147" t="b">
        <v>0</v>
      </c>
      <c r="AT147" t="b">
        <v>0</v>
      </c>
      <c r="AV147">
        <v>2306.0028499999999</v>
      </c>
      <c r="AW147">
        <v>14</v>
      </c>
      <c r="AX147">
        <v>14</v>
      </c>
      <c r="AY147">
        <v>14</v>
      </c>
      <c r="AZ147">
        <v>0</v>
      </c>
      <c r="BA147">
        <v>0</v>
      </c>
    </row>
    <row r="148" spans="1:53" x14ac:dyDescent="0.2">
      <c r="A148">
        <v>2306.0028600000001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s="3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G148">
        <v>2306.0028600000001</v>
      </c>
      <c r="AH148" t="b">
        <v>1</v>
      </c>
      <c r="AI148" t="b">
        <v>0</v>
      </c>
      <c r="AJ148" t="b">
        <v>1</v>
      </c>
      <c r="AL148">
        <v>2306.0028600000001</v>
      </c>
      <c r="AM148" t="str">
        <v>main.tex</v>
      </c>
      <c r="AN148" t="str">
        <v>IEEEtran</v>
      </c>
      <c r="AO148" t="str">
        <v>[letterpaper, 10 pt, journal, twoside]</v>
      </c>
      <c r="AP148">
        <v>0</v>
      </c>
      <c r="AQ148">
        <v>0</v>
      </c>
      <c r="AR148">
        <v>12</v>
      </c>
      <c r="AS148" t="b">
        <v>0</v>
      </c>
      <c r="AT148" t="b">
        <v>0</v>
      </c>
      <c r="AV148">
        <v>2306.0028600000001</v>
      </c>
      <c r="AW148">
        <v>19</v>
      </c>
      <c r="AX148" t="str">
        <v/>
      </c>
      <c r="AY148">
        <v>20</v>
      </c>
      <c r="AZ148" t="str">
        <v/>
      </c>
      <c r="BA148" t="str">
        <v/>
      </c>
    </row>
    <row r="149" spans="1:53" x14ac:dyDescent="0.2">
      <c r="A149">
        <v>2306.0028699999998</v>
      </c>
      <c r="B149">
        <v>3867</v>
      </c>
      <c r="C149">
        <v>39590</v>
      </c>
      <c r="D149">
        <v>0.93199858999999996</v>
      </c>
      <c r="E149">
        <v>0.90859453000000001</v>
      </c>
      <c r="F149">
        <v>6.4198930000000001E-2</v>
      </c>
      <c r="G149">
        <v>3851</v>
      </c>
      <c r="H149">
        <v>0.90897271999999996</v>
      </c>
      <c r="I149">
        <v>0</v>
      </c>
      <c r="J149">
        <v>0</v>
      </c>
      <c r="K149">
        <v>8</v>
      </c>
      <c r="L149">
        <v>0</v>
      </c>
      <c r="M149">
        <v>0</v>
      </c>
      <c r="N149">
        <v>0</v>
      </c>
      <c r="O149">
        <v>0</v>
      </c>
      <c r="P149">
        <v>-2099</v>
      </c>
      <c r="Q149" s="3">
        <v>4701</v>
      </c>
      <c r="R149">
        <v>41109</v>
      </c>
      <c r="S149">
        <v>0.92558032999999995</v>
      </c>
      <c r="T149">
        <v>0.89486513999999995</v>
      </c>
      <c r="U149">
        <v>8.0623520000000004E-2</v>
      </c>
      <c r="V149">
        <v>4417</v>
      </c>
      <c r="W149">
        <v>0.90121662000000002</v>
      </c>
      <c r="X149">
        <v>0</v>
      </c>
      <c r="Y149">
        <v>0</v>
      </c>
      <c r="Z149">
        <v>142</v>
      </c>
      <c r="AA149">
        <v>0</v>
      </c>
      <c r="AB149">
        <v>0</v>
      </c>
      <c r="AC149">
        <v>0</v>
      </c>
      <c r="AD149">
        <v>0</v>
      </c>
      <c r="AE149">
        <v>2408</v>
      </c>
      <c r="AG149">
        <v>2306.0028699999998</v>
      </c>
      <c r="AH149" t="b">
        <v>1</v>
      </c>
      <c r="AI149" t="b">
        <v>1</v>
      </c>
      <c r="AJ149" t="b">
        <v>1</v>
      </c>
      <c r="AL149">
        <v>2306.0028699999998</v>
      </c>
      <c r="AM149" t="str">
        <v>alpOri.tex</v>
      </c>
      <c r="AN149" t="str">
        <v>mnras</v>
      </c>
      <c r="AO149" t="str">
        <v>[fleqn,usenatbib]</v>
      </c>
      <c r="AP149">
        <v>0</v>
      </c>
      <c r="AQ149">
        <v>0</v>
      </c>
      <c r="AR149">
        <v>0</v>
      </c>
      <c r="AS149" t="b">
        <v>0</v>
      </c>
      <c r="AT149" t="b">
        <v>0</v>
      </c>
      <c r="AV149">
        <v>2306.0028699999998</v>
      </c>
      <c r="AW149">
        <v>11</v>
      </c>
      <c r="AX149">
        <v>11</v>
      </c>
      <c r="AY149">
        <v>11</v>
      </c>
      <c r="AZ149">
        <v>0</v>
      </c>
      <c r="BA149">
        <v>0</v>
      </c>
    </row>
    <row r="150" spans="1:53" x14ac:dyDescent="0.2">
      <c r="A150">
        <v>2306.0029300000001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s="3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G150">
        <v>2306.0029300000001</v>
      </c>
      <c r="AH150" t="b">
        <v>1</v>
      </c>
      <c r="AI150" t="b">
        <v>0</v>
      </c>
      <c r="AJ150" t="b">
        <v>1</v>
      </c>
      <c r="AL150">
        <v>2306.0029300000001</v>
      </c>
      <c r="AM150" t="str">
        <v>main.tex</v>
      </c>
      <c r="AN150" t="str">
        <v>achemso</v>
      </c>
      <c r="AO150" t="str">
        <v>[journal=mamobx, manuscript=article]</v>
      </c>
      <c r="AP150">
        <v>0</v>
      </c>
      <c r="AQ150">
        <v>12</v>
      </c>
      <c r="AR150">
        <v>12</v>
      </c>
      <c r="AS150" t="b">
        <v>0</v>
      </c>
      <c r="AT150" t="b">
        <v>0</v>
      </c>
      <c r="AV150">
        <v>2306.0029300000001</v>
      </c>
      <c r="AW150">
        <v>41</v>
      </c>
      <c r="AX150" t="str">
        <v/>
      </c>
      <c r="AY150">
        <v>35</v>
      </c>
      <c r="AZ150" t="str">
        <v/>
      </c>
      <c r="BA150" t="str">
        <v/>
      </c>
    </row>
    <row r="151" spans="1:53" x14ac:dyDescent="0.2">
      <c r="A151">
        <v>2306.0029599999998</v>
      </c>
      <c r="B151">
        <v>82</v>
      </c>
      <c r="C151">
        <v>82</v>
      </c>
      <c r="D151">
        <v>0.99915169999999998</v>
      </c>
      <c r="E151">
        <v>0.99915169999999998</v>
      </c>
      <c r="F151">
        <v>0.99915169999999998</v>
      </c>
      <c r="G151">
        <v>82</v>
      </c>
      <c r="H151">
        <v>0.99915169999999998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11</v>
      </c>
      <c r="R151">
        <v>51611</v>
      </c>
      <c r="S151">
        <v>0.99994309999999997</v>
      </c>
      <c r="T151">
        <v>0.99988619999999995</v>
      </c>
      <c r="U151">
        <v>0.46607837000000002</v>
      </c>
      <c r="V151">
        <v>11</v>
      </c>
      <c r="W151">
        <v>0.99988619999999995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-11</v>
      </c>
      <c r="AG151">
        <v>2306.0029599999998</v>
      </c>
      <c r="AH151" t="b">
        <v>1</v>
      </c>
      <c r="AI151" t="b">
        <v>1</v>
      </c>
      <c r="AJ151" t="b">
        <v>1</v>
      </c>
      <c r="AL151">
        <v>2306.0029599999998</v>
      </c>
      <c r="AM151">
        <v>2306.0029599999998</v>
      </c>
      <c r="AN151" t="str">
        <v>article</v>
      </c>
      <c r="AO151" t="str">
        <v>[11pt]</v>
      </c>
      <c r="AP151">
        <v>0</v>
      </c>
      <c r="AQ151">
        <v>0</v>
      </c>
      <c r="AR151">
        <v>0</v>
      </c>
      <c r="AS151" t="b">
        <v>0</v>
      </c>
      <c r="AT151" t="b">
        <v>0</v>
      </c>
      <c r="AV151">
        <v>2306.0029599999998</v>
      </c>
      <c r="AW151">
        <v>49</v>
      </c>
      <c r="AX151">
        <v>49</v>
      </c>
      <c r="AY151">
        <v>49</v>
      </c>
      <c r="AZ151">
        <v>0</v>
      </c>
      <c r="BA151">
        <v>0</v>
      </c>
    </row>
    <row r="152" spans="1:53" x14ac:dyDescent="0.2">
      <c r="A152">
        <v>2306.00299</v>
      </c>
      <c r="B152">
        <v>9</v>
      </c>
      <c r="C152">
        <v>9</v>
      </c>
      <c r="D152">
        <v>0.99973078999999998</v>
      </c>
      <c r="E152">
        <v>0.99973078999999998</v>
      </c>
      <c r="F152">
        <v>0.99973078999999998</v>
      </c>
      <c r="G152">
        <v>9</v>
      </c>
      <c r="H152">
        <v>0.99973078999999998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13</v>
      </c>
      <c r="R152">
        <v>26069</v>
      </c>
      <c r="S152">
        <v>0.99967094000000001</v>
      </c>
      <c r="T152">
        <v>0.99961113999999995</v>
      </c>
      <c r="U152">
        <v>0.22021477</v>
      </c>
      <c r="V152">
        <v>13</v>
      </c>
      <c r="W152">
        <v>0.99961113999999995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-4</v>
      </c>
      <c r="AG152">
        <v>2306.00299</v>
      </c>
      <c r="AH152" t="b">
        <v>1</v>
      </c>
      <c r="AI152" t="b">
        <v>1</v>
      </c>
      <c r="AJ152" t="b">
        <v>1</v>
      </c>
      <c r="AL152">
        <v>2306.00299</v>
      </c>
      <c r="AM152" t="str">
        <v>main.tex</v>
      </c>
      <c r="AN152" t="str">
        <v>article</v>
      </c>
      <c r="AO152">
        <v>0</v>
      </c>
      <c r="AP152">
        <v>0</v>
      </c>
      <c r="AQ152">
        <v>0</v>
      </c>
      <c r="AR152">
        <v>0</v>
      </c>
      <c r="AS152" t="b">
        <v>0</v>
      </c>
      <c r="AT152" t="b">
        <v>0</v>
      </c>
      <c r="AV152">
        <v>2306.00299</v>
      </c>
      <c r="AW152">
        <v>16</v>
      </c>
      <c r="AX152">
        <v>16</v>
      </c>
      <c r="AY152">
        <v>16</v>
      </c>
      <c r="AZ152">
        <v>0</v>
      </c>
      <c r="BA152">
        <v>0</v>
      </c>
    </row>
    <row r="153" spans="1:53" x14ac:dyDescent="0.2">
      <c r="A153">
        <v>2306.00308</v>
      </c>
      <c r="B153">
        <v>29</v>
      </c>
      <c r="C153">
        <v>29</v>
      </c>
      <c r="D153">
        <v>0.99978851999999996</v>
      </c>
      <c r="E153">
        <v>0.99978851999999996</v>
      </c>
      <c r="F153">
        <v>0.99978851999999996</v>
      </c>
      <c r="G153">
        <v>29</v>
      </c>
      <c r="H153">
        <v>0.99978851999999996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12882</v>
      </c>
      <c r="R153">
        <v>70888</v>
      </c>
      <c r="S153">
        <v>0.95240873000000004</v>
      </c>
      <c r="T153">
        <v>0.90605720000000001</v>
      </c>
      <c r="U153">
        <v>0.48304479</v>
      </c>
      <c r="V153">
        <v>1021</v>
      </c>
      <c r="W153">
        <v>0.99255428999999995</v>
      </c>
      <c r="X153">
        <v>2</v>
      </c>
      <c r="Y153">
        <v>3</v>
      </c>
      <c r="Z153">
        <v>5927</v>
      </c>
      <c r="AA153">
        <v>0</v>
      </c>
      <c r="AB153">
        <v>0</v>
      </c>
      <c r="AC153">
        <v>0</v>
      </c>
      <c r="AD153">
        <v>0</v>
      </c>
      <c r="AE153">
        <v>0</v>
      </c>
      <c r="AG153">
        <v>2306.00308</v>
      </c>
      <c r="AH153" t="b">
        <v>1</v>
      </c>
      <c r="AI153" t="b">
        <v>1</v>
      </c>
      <c r="AJ153" t="b">
        <v>1</v>
      </c>
      <c r="AL153">
        <v>2306.00308</v>
      </c>
      <c r="AM153" t="str">
        <v>tech-report.tex</v>
      </c>
      <c r="AN153" t="str">
        <v>article</v>
      </c>
      <c r="AO153" t="str">
        <v>[11pt]</v>
      </c>
      <c r="AP153">
        <v>0</v>
      </c>
      <c r="AQ153">
        <v>0</v>
      </c>
      <c r="AR153">
        <v>0</v>
      </c>
      <c r="AS153" t="b">
        <v>0</v>
      </c>
      <c r="AT153" t="b">
        <v>0</v>
      </c>
      <c r="AV153">
        <v>2306.00308</v>
      </c>
      <c r="AW153">
        <v>51</v>
      </c>
      <c r="AX153">
        <v>51</v>
      </c>
      <c r="AY153">
        <v>51</v>
      </c>
      <c r="AZ153">
        <v>0</v>
      </c>
      <c r="BA153">
        <v>0</v>
      </c>
    </row>
    <row r="154" spans="1:53" x14ac:dyDescent="0.2">
      <c r="A154">
        <v>2306.0031300000001</v>
      </c>
      <c r="B154">
        <v>852</v>
      </c>
      <c r="C154">
        <v>49575</v>
      </c>
      <c r="D154">
        <v>0.99090250999999996</v>
      </c>
      <c r="E154">
        <v>0.98358159999999994</v>
      </c>
      <c r="F154">
        <v>4.4668840000000001E-2</v>
      </c>
      <c r="G154">
        <v>232</v>
      </c>
      <c r="H154">
        <v>0.99552925999999997</v>
      </c>
      <c r="I154">
        <v>0</v>
      </c>
      <c r="J154">
        <v>0</v>
      </c>
      <c r="K154">
        <v>310</v>
      </c>
      <c r="L154">
        <v>0</v>
      </c>
      <c r="M154">
        <v>0</v>
      </c>
      <c r="N154">
        <v>0</v>
      </c>
      <c r="O154">
        <v>0</v>
      </c>
      <c r="P154">
        <v>-131</v>
      </c>
      <c r="Q154" s="3">
        <v>79</v>
      </c>
      <c r="R154">
        <v>21273</v>
      </c>
      <c r="S154">
        <v>0.99850658999999997</v>
      </c>
      <c r="T154">
        <v>0.99847772000000001</v>
      </c>
      <c r="U154">
        <v>0.59008400999999999</v>
      </c>
      <c r="V154">
        <v>79</v>
      </c>
      <c r="W154">
        <v>0.99847772000000001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  <c r="AG154">
        <v>2306.0031300000001</v>
      </c>
      <c r="AH154" t="b">
        <v>1</v>
      </c>
      <c r="AI154" t="b">
        <v>1</v>
      </c>
      <c r="AJ154" t="b">
        <v>1</v>
      </c>
      <c r="AL154">
        <v>2306.0031300000001</v>
      </c>
      <c r="AM154" t="str">
        <v>main.tex</v>
      </c>
      <c r="AN154" t="str">
        <v>amsart</v>
      </c>
      <c r="AO154" t="str">
        <v>[letterpaper,11pt]</v>
      </c>
      <c r="AP154">
        <v>12</v>
      </c>
      <c r="AQ154">
        <v>12</v>
      </c>
      <c r="AR154">
        <v>12</v>
      </c>
      <c r="AS154" t="b">
        <v>0</v>
      </c>
      <c r="AT154" t="b">
        <v>0</v>
      </c>
      <c r="AV154">
        <v>2306.0031300000001</v>
      </c>
      <c r="AW154">
        <v>27</v>
      </c>
      <c r="AX154">
        <v>27</v>
      </c>
      <c r="AY154">
        <v>27</v>
      </c>
      <c r="AZ154">
        <v>0</v>
      </c>
      <c r="BA154">
        <v>0</v>
      </c>
    </row>
    <row r="155" spans="1:53" x14ac:dyDescent="0.2">
      <c r="A155">
        <v>2306.0032200000001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s="3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G155">
        <v>2306.0032200000001</v>
      </c>
      <c r="AH155" t="b">
        <v>1</v>
      </c>
      <c r="AI155" t="b">
        <v>0</v>
      </c>
      <c r="AJ155" t="b">
        <v>1</v>
      </c>
      <c r="AL155">
        <v>2306.0032200000001</v>
      </c>
      <c r="AM155" t="str">
        <v>cosine_BDM_submit.tex</v>
      </c>
      <c r="AN155" t="str">
        <v>revtex4-1</v>
      </c>
      <c r="AO155" t="str">
        <v>[%twocolumn,superscriptaddress,nofootinbib,amsmath,amssymb,prcaps,]</v>
      </c>
      <c r="AP155">
        <v>12</v>
      </c>
      <c r="AQ155">
        <v>12</v>
      </c>
      <c r="AR155">
        <v>12</v>
      </c>
      <c r="AS155" t="b">
        <v>0</v>
      </c>
      <c r="AT155" t="b">
        <v>0</v>
      </c>
      <c r="AV155">
        <v>2306.0032200000001</v>
      </c>
      <c r="AW155">
        <v>7</v>
      </c>
      <c r="AX155" t="str">
        <v/>
      </c>
      <c r="AY155">
        <v>7</v>
      </c>
      <c r="AZ155" t="str">
        <v/>
      </c>
      <c r="BA155" t="str">
        <v/>
      </c>
    </row>
    <row r="156" spans="1:53" x14ac:dyDescent="0.2">
      <c r="A156">
        <v>2306.0032700000002</v>
      </c>
      <c r="B156">
        <v>1</v>
      </c>
      <c r="C156">
        <v>1</v>
      </c>
      <c r="D156">
        <v>0.99989671999999996</v>
      </c>
      <c r="E156">
        <v>0.99989671999999996</v>
      </c>
      <c r="F156">
        <v>0.99989671999999996</v>
      </c>
      <c r="G156">
        <v>1</v>
      </c>
      <c r="H156">
        <v>0.99989671999999996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1</v>
      </c>
      <c r="R156">
        <v>1</v>
      </c>
      <c r="S156">
        <v>0.99989671999999996</v>
      </c>
      <c r="T156">
        <v>0.99989671999999996</v>
      </c>
      <c r="U156">
        <v>0.99989671999999996</v>
      </c>
      <c r="V156">
        <v>1</v>
      </c>
      <c r="W156">
        <v>0.99989671999999996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G156">
        <v>2306.0032700000002</v>
      </c>
      <c r="AH156" t="b">
        <v>1</v>
      </c>
      <c r="AI156" t="b">
        <v>1</v>
      </c>
      <c r="AJ156" t="b">
        <v>1</v>
      </c>
      <c r="AL156">
        <v>2306.0032700000002</v>
      </c>
      <c r="AM156" t="str">
        <v>one-two-way.tex</v>
      </c>
      <c r="AN156" t="str">
        <v>amsart</v>
      </c>
      <c r="AO156" t="str">
        <v>[11pt]</v>
      </c>
      <c r="AP156">
        <v>0</v>
      </c>
      <c r="AQ156">
        <v>0</v>
      </c>
      <c r="AR156">
        <v>0</v>
      </c>
      <c r="AS156" t="b">
        <v>0</v>
      </c>
      <c r="AT156" t="b">
        <v>0</v>
      </c>
      <c r="AV156">
        <v>2306.0032700000002</v>
      </c>
      <c r="AW156">
        <v>9</v>
      </c>
      <c r="AX156">
        <v>9</v>
      </c>
      <c r="AY156">
        <v>9</v>
      </c>
      <c r="AZ156">
        <v>0</v>
      </c>
      <c r="BA156">
        <v>0</v>
      </c>
    </row>
    <row r="157" spans="1:53" x14ac:dyDescent="0.2">
      <c r="A157">
        <v>2306.0032900000001</v>
      </c>
      <c r="B157">
        <v>66</v>
      </c>
      <c r="C157">
        <v>66</v>
      </c>
      <c r="D157">
        <v>0.99827445999999997</v>
      </c>
      <c r="E157">
        <v>0.99827445999999997</v>
      </c>
      <c r="F157">
        <v>0.99827445999999997</v>
      </c>
      <c r="G157">
        <v>66</v>
      </c>
      <c r="H157">
        <v>0.99827445999999997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93</v>
      </c>
      <c r="R157">
        <v>2245</v>
      </c>
      <c r="S157">
        <v>0.99822217999999996</v>
      </c>
      <c r="T157">
        <v>0.99756856000000005</v>
      </c>
      <c r="U157">
        <v>0.94130566000000004</v>
      </c>
      <c r="V157">
        <v>43</v>
      </c>
      <c r="W157">
        <v>0.99887579000000004</v>
      </c>
      <c r="X157">
        <v>0</v>
      </c>
      <c r="Y157">
        <v>0</v>
      </c>
      <c r="Z157">
        <v>25</v>
      </c>
      <c r="AA157">
        <v>0</v>
      </c>
      <c r="AB157">
        <v>0</v>
      </c>
      <c r="AC157">
        <v>0</v>
      </c>
      <c r="AD157">
        <v>0</v>
      </c>
      <c r="AE157">
        <v>0</v>
      </c>
      <c r="AG157">
        <v>2306.0032900000001</v>
      </c>
      <c r="AH157" t="b">
        <v>1</v>
      </c>
      <c r="AI157" t="b">
        <v>1</v>
      </c>
      <c r="AJ157" t="b">
        <v>1</v>
      </c>
      <c r="AL157">
        <v>2306.0032900000001</v>
      </c>
      <c r="AM157">
        <v>2306.0032900000001</v>
      </c>
      <c r="AN157" t="str">
        <v>article</v>
      </c>
      <c r="AO157" t="str">
        <v>[11pt]</v>
      </c>
      <c r="AP157">
        <v>0</v>
      </c>
      <c r="AQ157">
        <v>0</v>
      </c>
      <c r="AR157">
        <v>0</v>
      </c>
      <c r="AS157" t="b">
        <v>0</v>
      </c>
      <c r="AT157" t="b">
        <v>0</v>
      </c>
      <c r="AV157">
        <v>2306.0032900000001</v>
      </c>
      <c r="AW157">
        <v>37</v>
      </c>
      <c r="AX157">
        <v>37</v>
      </c>
      <c r="AY157">
        <v>37</v>
      </c>
      <c r="AZ157">
        <v>0</v>
      </c>
      <c r="BA157">
        <v>0</v>
      </c>
    </row>
    <row r="158" spans="1:53" x14ac:dyDescent="0.2">
      <c r="A158">
        <v>2306.0033100000001</v>
      </c>
      <c r="B158">
        <v>31</v>
      </c>
      <c r="C158">
        <v>7159</v>
      </c>
      <c r="D158">
        <v>0.99902223000000001</v>
      </c>
      <c r="E158">
        <v>0.99840468999999998</v>
      </c>
      <c r="F158">
        <v>0.63158707000000003</v>
      </c>
      <c r="G158">
        <v>7</v>
      </c>
      <c r="H158">
        <v>0.99963977000000004</v>
      </c>
      <c r="I158">
        <v>0</v>
      </c>
      <c r="J158">
        <v>0</v>
      </c>
      <c r="K158">
        <v>12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4091</v>
      </c>
      <c r="R158">
        <v>15198</v>
      </c>
      <c r="S158">
        <v>0.88928901999999999</v>
      </c>
      <c r="T158">
        <v>0.78960090999999999</v>
      </c>
      <c r="U158">
        <v>0.21837071</v>
      </c>
      <c r="V158">
        <v>638</v>
      </c>
      <c r="W158">
        <v>0.96718782000000003</v>
      </c>
      <c r="X158">
        <v>1</v>
      </c>
      <c r="Y158">
        <v>1</v>
      </c>
      <c r="Z158">
        <v>1725</v>
      </c>
      <c r="AA158">
        <v>0</v>
      </c>
      <c r="AB158">
        <v>0</v>
      </c>
      <c r="AC158">
        <v>0</v>
      </c>
      <c r="AD158">
        <v>0</v>
      </c>
      <c r="AE158">
        <v>12</v>
      </c>
      <c r="AG158">
        <v>2306.0033100000001</v>
      </c>
      <c r="AH158" t="b">
        <v>1</v>
      </c>
      <c r="AI158" t="b">
        <v>1</v>
      </c>
      <c r="AJ158" t="b">
        <v>1</v>
      </c>
      <c r="AL158">
        <v>2306.0033100000001</v>
      </c>
      <c r="AM158" t="str">
        <v>camera-ready-version.tex</v>
      </c>
      <c r="AN158" t="str">
        <v>INTERSPEECH2023</v>
      </c>
      <c r="AO158">
        <v>0</v>
      </c>
      <c r="AP158">
        <v>12</v>
      </c>
      <c r="AQ158">
        <v>12</v>
      </c>
      <c r="AR158">
        <v>12</v>
      </c>
      <c r="AS158" t="b">
        <v>0</v>
      </c>
      <c r="AT158" t="b">
        <v>0</v>
      </c>
      <c r="AV158">
        <v>2306.0033100000001</v>
      </c>
      <c r="AW158">
        <v>4</v>
      </c>
      <c r="AX158">
        <v>5</v>
      </c>
      <c r="AY158">
        <v>5</v>
      </c>
      <c r="AZ158">
        <v>1</v>
      </c>
      <c r="BA158">
        <v>0</v>
      </c>
    </row>
    <row r="159" spans="1:53" x14ac:dyDescent="0.2">
      <c r="A159">
        <v>2306.0033400000002</v>
      </c>
      <c r="B159">
        <v>15</v>
      </c>
      <c r="C159">
        <v>15</v>
      </c>
      <c r="D159">
        <v>0.99976728999999998</v>
      </c>
      <c r="E159">
        <v>0.99976728999999998</v>
      </c>
      <c r="F159">
        <v>0.99976728999999998</v>
      </c>
      <c r="G159">
        <v>15</v>
      </c>
      <c r="H159">
        <v>0.99976728999999998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40</v>
      </c>
      <c r="R159">
        <v>55118</v>
      </c>
      <c r="S159">
        <v>0.99957337000000002</v>
      </c>
      <c r="T159">
        <v>0.99937944999999995</v>
      </c>
      <c r="U159">
        <v>0.14491382</v>
      </c>
      <c r="V159">
        <v>16</v>
      </c>
      <c r="W159">
        <v>0.99975177999999998</v>
      </c>
      <c r="X159">
        <v>0</v>
      </c>
      <c r="Y159">
        <v>0</v>
      </c>
      <c r="Z159">
        <v>12</v>
      </c>
      <c r="AA159">
        <v>0</v>
      </c>
      <c r="AB159">
        <v>0</v>
      </c>
      <c r="AC159">
        <v>0</v>
      </c>
      <c r="AD159">
        <v>0</v>
      </c>
      <c r="AE159">
        <v>-1</v>
      </c>
      <c r="AG159">
        <v>2306.0033400000002</v>
      </c>
      <c r="AH159" t="b">
        <v>1</v>
      </c>
      <c r="AI159" t="b">
        <v>1</v>
      </c>
      <c r="AJ159" t="b">
        <v>1</v>
      </c>
      <c r="AL159">
        <v>2306.0033400000002</v>
      </c>
      <c r="AM159">
        <v>2306.0033400000002</v>
      </c>
      <c r="AN159" t="str">
        <v>amsart</v>
      </c>
      <c r="AO159" t="str">
        <v>[12pt]</v>
      </c>
      <c r="AP159">
        <v>0</v>
      </c>
      <c r="AQ159">
        <v>0</v>
      </c>
      <c r="AR159">
        <v>0</v>
      </c>
      <c r="AS159" t="b">
        <v>0</v>
      </c>
      <c r="AT159" t="b">
        <v>0</v>
      </c>
      <c r="AV159">
        <v>2306.0033400000002</v>
      </c>
      <c r="AW159">
        <v>32</v>
      </c>
      <c r="AX159">
        <v>32</v>
      </c>
      <c r="AY159">
        <v>32</v>
      </c>
      <c r="AZ159">
        <v>0</v>
      </c>
      <c r="BA159">
        <v>0</v>
      </c>
    </row>
    <row r="160" spans="1:53" x14ac:dyDescent="0.2">
      <c r="A160">
        <v>2306.0033699999999</v>
      </c>
      <c r="B160">
        <v>48</v>
      </c>
      <c r="C160">
        <v>56952</v>
      </c>
      <c r="D160">
        <v>0.99961650999999996</v>
      </c>
      <c r="E160">
        <v>0.99923302999999997</v>
      </c>
      <c r="F160">
        <v>8.9991050000000003E-2</v>
      </c>
      <c r="G160">
        <v>2</v>
      </c>
      <c r="H160">
        <v>0.99996803999999995</v>
      </c>
      <c r="I160">
        <v>0</v>
      </c>
      <c r="J160">
        <v>0</v>
      </c>
      <c r="K160">
        <v>23</v>
      </c>
      <c r="L160">
        <v>0</v>
      </c>
      <c r="M160">
        <v>0</v>
      </c>
      <c r="N160">
        <v>1</v>
      </c>
      <c r="O160">
        <v>1</v>
      </c>
      <c r="P160">
        <v>2</v>
      </c>
      <c r="Q160" s="3">
        <v>13593</v>
      </c>
      <c r="R160">
        <v>57827</v>
      </c>
      <c r="S160">
        <v>0.88280501</v>
      </c>
      <c r="T160">
        <v>0.78283860999999999</v>
      </c>
      <c r="U160">
        <v>7.6157459999999996E-2</v>
      </c>
      <c r="V160">
        <v>3090</v>
      </c>
      <c r="W160">
        <v>0.95063425000000001</v>
      </c>
      <c r="X160">
        <v>4</v>
      </c>
      <c r="Y160">
        <v>5</v>
      </c>
      <c r="Z160">
        <v>5244</v>
      </c>
      <c r="AA160">
        <v>0</v>
      </c>
      <c r="AB160">
        <v>0</v>
      </c>
      <c r="AC160">
        <v>1</v>
      </c>
      <c r="AD160">
        <v>1</v>
      </c>
      <c r="AE160">
        <v>12</v>
      </c>
      <c r="AG160">
        <v>2306.0033699999999</v>
      </c>
      <c r="AH160" t="b">
        <v>1</v>
      </c>
      <c r="AI160" t="b">
        <v>1</v>
      </c>
      <c r="AJ160" t="b">
        <v>1</v>
      </c>
      <c r="AL160">
        <v>2306.0033699999999</v>
      </c>
      <c r="AM160" t="str">
        <v>oddParity.tex</v>
      </c>
      <c r="AN160" t="str">
        <v>revtex4-2</v>
      </c>
      <c r="AO160" t="str">
        <v>[reprint,a4paper,australian,amsmath,amssymb,aps,prd,twocolumn,superscriptaddress,preprintnumbers]</v>
      </c>
      <c r="AP160">
        <v>0</v>
      </c>
      <c r="AQ160">
        <v>0</v>
      </c>
      <c r="AR160">
        <v>0</v>
      </c>
      <c r="AS160" t="b">
        <v>0</v>
      </c>
      <c r="AT160" t="b">
        <v>0</v>
      </c>
      <c r="AV160">
        <v>2306.0033699999999</v>
      </c>
      <c r="AW160">
        <v>17</v>
      </c>
      <c r="AX160">
        <v>17</v>
      </c>
      <c r="AY160">
        <v>17</v>
      </c>
      <c r="AZ160">
        <v>0</v>
      </c>
      <c r="BA160">
        <v>0</v>
      </c>
    </row>
    <row r="161" spans="1:53" x14ac:dyDescent="0.2">
      <c r="A161">
        <v>2306.0034000000001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s="3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G161">
        <v>2306.0034000000001</v>
      </c>
      <c r="AH161" t="b">
        <v>1</v>
      </c>
      <c r="AI161" t="b">
        <v>0</v>
      </c>
      <c r="AJ161" t="b">
        <v>1</v>
      </c>
      <c r="AL161">
        <v>2306.0034000000001</v>
      </c>
      <c r="AM161" t="str">
        <v>main.tex</v>
      </c>
      <c r="AN161" t="str">
        <v>revtex4-2</v>
      </c>
      <c r="AO161" t="str">
        <v>[amsmath,amssymb,twocolumn,superscriptaddress]</v>
      </c>
      <c r="AP161">
        <v>12</v>
      </c>
      <c r="AQ161">
        <v>12</v>
      </c>
      <c r="AR161">
        <v>12</v>
      </c>
      <c r="AS161" t="b">
        <v>0</v>
      </c>
      <c r="AT161" t="b">
        <v>0</v>
      </c>
      <c r="AV161">
        <v>2306.0034000000001</v>
      </c>
      <c r="AW161">
        <v>24</v>
      </c>
      <c r="AX161" t="str">
        <v/>
      </c>
      <c r="AY161">
        <v>24</v>
      </c>
      <c r="AZ161" t="str">
        <v/>
      </c>
      <c r="BA161" t="str">
        <v/>
      </c>
    </row>
    <row r="162" spans="1:53" x14ac:dyDescent="0.2">
      <c r="A162">
        <v>2306.0034300000002</v>
      </c>
      <c r="B162">
        <v>13</v>
      </c>
      <c r="C162">
        <v>13</v>
      </c>
      <c r="D162">
        <v>0.99949984999999997</v>
      </c>
      <c r="E162">
        <v>0.99949984999999997</v>
      </c>
      <c r="F162">
        <v>0.99949984999999997</v>
      </c>
      <c r="G162">
        <v>13</v>
      </c>
      <c r="H162">
        <v>0.99949984999999997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13</v>
      </c>
      <c r="R162">
        <v>13128</v>
      </c>
      <c r="S162">
        <v>0.99963451000000003</v>
      </c>
      <c r="T162">
        <v>0.99949986999999996</v>
      </c>
      <c r="U162">
        <v>0.49494094999999999</v>
      </c>
      <c r="V162">
        <v>11</v>
      </c>
      <c r="W162">
        <v>0.99957680999999998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G162">
        <v>2306.0034300000002</v>
      </c>
      <c r="AH162" t="b">
        <v>1</v>
      </c>
      <c r="AI162" t="b">
        <v>1</v>
      </c>
      <c r="AJ162" t="b">
        <v>1</v>
      </c>
      <c r="AL162">
        <v>2306.0034300000002</v>
      </c>
      <c r="AM162">
        <v>2306.0034300000002</v>
      </c>
      <c r="AN162" t="str">
        <v>IEEEtran</v>
      </c>
      <c r="AO162" t="str">
        <v>[lettersize,journal]</v>
      </c>
      <c r="AP162">
        <v>0</v>
      </c>
      <c r="AQ162">
        <v>0</v>
      </c>
      <c r="AR162">
        <v>0</v>
      </c>
      <c r="AS162" t="b">
        <v>0</v>
      </c>
      <c r="AT162" t="b">
        <v>0</v>
      </c>
      <c r="AV162">
        <v>2306.0034300000002</v>
      </c>
      <c r="AW162">
        <v>10</v>
      </c>
      <c r="AX162">
        <v>10</v>
      </c>
      <c r="AY162">
        <v>10</v>
      </c>
      <c r="AZ162">
        <v>0</v>
      </c>
      <c r="BA162">
        <v>0</v>
      </c>
    </row>
    <row r="163" spans="1:53" x14ac:dyDescent="0.2">
      <c r="A163">
        <v>2306.0034500000002</v>
      </c>
      <c r="B163">
        <v>1</v>
      </c>
      <c r="C163">
        <v>12155</v>
      </c>
      <c r="D163">
        <v>0.99996885000000002</v>
      </c>
      <c r="E163">
        <v>0.99993770000000004</v>
      </c>
      <c r="F163">
        <v>0.24277349000000001</v>
      </c>
      <c r="G163">
        <v>1</v>
      </c>
      <c r="H163">
        <v>0.99993770000000004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-1</v>
      </c>
      <c r="Q163" s="3">
        <v>1</v>
      </c>
      <c r="R163">
        <v>12155</v>
      </c>
      <c r="S163">
        <v>0.99996885000000002</v>
      </c>
      <c r="T163">
        <v>0.99993770000000004</v>
      </c>
      <c r="U163">
        <v>0.24277349000000001</v>
      </c>
      <c r="V163">
        <v>1</v>
      </c>
      <c r="W163">
        <v>0.99993770000000004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-1</v>
      </c>
      <c r="AG163">
        <v>2306.0034500000002</v>
      </c>
      <c r="AH163" t="b">
        <v>1</v>
      </c>
      <c r="AI163" t="b">
        <v>1</v>
      </c>
      <c r="AJ163" t="b">
        <v>1</v>
      </c>
      <c r="AL163">
        <v>2306.0034500000002</v>
      </c>
      <c r="AM163" t="str">
        <v>General_Stopping-time_Fluctuation_Theorems_PRL.tex</v>
      </c>
      <c r="AN163" t="str">
        <v>revtex4-2</v>
      </c>
      <c r="AO163" t="str">
        <v>[aps,prl,twocolumn]</v>
      </c>
      <c r="AP163">
        <v>12</v>
      </c>
      <c r="AQ163">
        <v>12</v>
      </c>
      <c r="AR163">
        <v>12</v>
      </c>
      <c r="AS163" t="b">
        <v>0</v>
      </c>
      <c r="AT163" t="b">
        <v>0</v>
      </c>
      <c r="AV163">
        <v>2306.0034500000002</v>
      </c>
      <c r="AW163">
        <v>6</v>
      </c>
      <c r="AX163">
        <v>6</v>
      </c>
      <c r="AY163">
        <v>6</v>
      </c>
      <c r="AZ163">
        <v>0</v>
      </c>
      <c r="BA163">
        <v>0</v>
      </c>
    </row>
    <row r="164" spans="1:53" x14ac:dyDescent="0.2">
      <c r="A164">
        <v>2306.0034999999998</v>
      </c>
      <c r="B164">
        <v>1046</v>
      </c>
      <c r="C164">
        <v>26490</v>
      </c>
      <c r="D164">
        <v>0.98356319999999997</v>
      </c>
      <c r="E164">
        <v>0.96783419000000004</v>
      </c>
      <c r="F164">
        <v>0.18539931000000001</v>
      </c>
      <c r="G164">
        <v>267</v>
      </c>
      <c r="H164">
        <v>0.99178942000000003</v>
      </c>
      <c r="I164">
        <v>1</v>
      </c>
      <c r="J164">
        <v>2</v>
      </c>
      <c r="K164">
        <v>388</v>
      </c>
      <c r="L164">
        <v>0</v>
      </c>
      <c r="M164">
        <v>0</v>
      </c>
      <c r="N164">
        <v>0</v>
      </c>
      <c r="O164">
        <v>1</v>
      </c>
      <c r="P164">
        <v>1</v>
      </c>
      <c r="Q164" s="3">
        <v>1047</v>
      </c>
      <c r="R164">
        <v>26489</v>
      </c>
      <c r="S164">
        <v>0.98354808000000005</v>
      </c>
      <c r="T164">
        <v>0.96780443000000005</v>
      </c>
      <c r="U164">
        <v>0.18545510000000001</v>
      </c>
      <c r="V164">
        <v>268</v>
      </c>
      <c r="W164">
        <v>0.99175891999999999</v>
      </c>
      <c r="X164">
        <v>1</v>
      </c>
      <c r="Y164">
        <v>2</v>
      </c>
      <c r="Z164">
        <v>388</v>
      </c>
      <c r="AA164">
        <v>0</v>
      </c>
      <c r="AB164">
        <v>0</v>
      </c>
      <c r="AC164">
        <v>0</v>
      </c>
      <c r="AD164">
        <v>1</v>
      </c>
      <c r="AE164">
        <v>2</v>
      </c>
      <c r="AG164">
        <v>2306.0034999999998</v>
      </c>
      <c r="AH164" t="b">
        <v>1</v>
      </c>
      <c r="AI164" t="b">
        <v>1</v>
      </c>
      <c r="AJ164" t="b">
        <v>1</v>
      </c>
      <c r="AL164">
        <v>2306.0034999999998</v>
      </c>
      <c r="AM164" t="str">
        <v>arxiv_version.tex</v>
      </c>
      <c r="AN164" t="str">
        <v>article</v>
      </c>
      <c r="AO164">
        <v>0</v>
      </c>
      <c r="AP164">
        <v>0</v>
      </c>
      <c r="AQ164">
        <v>0</v>
      </c>
      <c r="AR164">
        <v>0</v>
      </c>
      <c r="AS164" t="b">
        <v>0</v>
      </c>
      <c r="AT164" t="b">
        <v>0</v>
      </c>
      <c r="AV164">
        <v>2306.0034999999998</v>
      </c>
      <c r="AW164">
        <v>11</v>
      </c>
      <c r="AX164">
        <v>12</v>
      </c>
      <c r="AY164">
        <v>11</v>
      </c>
      <c r="AZ164">
        <v>1</v>
      </c>
      <c r="BA164">
        <v>1</v>
      </c>
    </row>
    <row r="165" spans="1:53" x14ac:dyDescent="0.2">
      <c r="A165">
        <v>2306.0035800000001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9</v>
      </c>
      <c r="R165">
        <v>12001</v>
      </c>
      <c r="S165">
        <v>0.99983458999999997</v>
      </c>
      <c r="T165">
        <v>0.99966918000000005</v>
      </c>
      <c r="U165">
        <v>0.55886785999999999</v>
      </c>
      <c r="V165">
        <v>1</v>
      </c>
      <c r="W165">
        <v>0.99996324000000003</v>
      </c>
      <c r="X165">
        <v>0</v>
      </c>
      <c r="Y165">
        <v>0</v>
      </c>
      <c r="Z165">
        <v>4</v>
      </c>
      <c r="AA165">
        <v>0</v>
      </c>
      <c r="AB165">
        <v>0</v>
      </c>
      <c r="AC165">
        <v>0</v>
      </c>
      <c r="AD165">
        <v>0</v>
      </c>
      <c r="AE165">
        <v>1</v>
      </c>
      <c r="AG165">
        <v>2306.0035800000001</v>
      </c>
      <c r="AH165" t="b">
        <v>1</v>
      </c>
      <c r="AI165" t="b">
        <v>1</v>
      </c>
      <c r="AJ165" t="b">
        <v>1</v>
      </c>
      <c r="AL165">
        <v>2306.0035800000001</v>
      </c>
      <c r="AM165" t="str">
        <v>cuda_v1.tex</v>
      </c>
      <c r="AN165" t="str">
        <v>article</v>
      </c>
      <c r="AO165" t="str">
        <v>[11pt]</v>
      </c>
      <c r="AP165">
        <v>0</v>
      </c>
      <c r="AQ165">
        <v>0</v>
      </c>
      <c r="AR165">
        <v>0</v>
      </c>
      <c r="AS165" t="b">
        <v>0</v>
      </c>
      <c r="AT165" t="b">
        <v>0</v>
      </c>
      <c r="AV165">
        <v>2306.0035800000001</v>
      </c>
      <c r="AW165">
        <v>16</v>
      </c>
      <c r="AX165">
        <v>16</v>
      </c>
      <c r="AY165">
        <v>16</v>
      </c>
      <c r="AZ165">
        <v>0</v>
      </c>
      <c r="BA165">
        <v>0</v>
      </c>
    </row>
    <row r="166" spans="1:53" x14ac:dyDescent="0.2">
      <c r="A166">
        <v>2306.0035899999998</v>
      </c>
      <c r="B166">
        <v>2</v>
      </c>
      <c r="C166">
        <v>33569</v>
      </c>
      <c r="D166">
        <v>0.99997537000000003</v>
      </c>
      <c r="E166">
        <v>0.99995073000000001</v>
      </c>
      <c r="F166">
        <v>0.17309587000000001</v>
      </c>
      <c r="G166">
        <v>2</v>
      </c>
      <c r="H166">
        <v>0.99995073000000001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-2</v>
      </c>
      <c r="Q166" s="3">
        <v>2</v>
      </c>
      <c r="R166">
        <v>33569</v>
      </c>
      <c r="S166">
        <v>0.99997537000000003</v>
      </c>
      <c r="T166">
        <v>0.99995073000000001</v>
      </c>
      <c r="U166">
        <v>0.17309587000000001</v>
      </c>
      <c r="V166">
        <v>2</v>
      </c>
      <c r="W166">
        <v>0.99995073000000001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-2</v>
      </c>
      <c r="AG166">
        <v>2306.0035899999998</v>
      </c>
      <c r="AH166" t="b">
        <v>1</v>
      </c>
      <c r="AI166" t="b">
        <v>1</v>
      </c>
      <c r="AJ166" t="b">
        <v>1</v>
      </c>
      <c r="AL166">
        <v>2306.0035899999998</v>
      </c>
      <c r="AM166" t="str">
        <v>alternating_submit.tex</v>
      </c>
      <c r="AN166" t="str">
        <v>revtex4-1</v>
      </c>
      <c r="AO166" t="str">
        <v>[%reprint,superscriptaddress,amsmath,amssymb,aps,]</v>
      </c>
      <c r="AP166">
        <v>0</v>
      </c>
      <c r="AQ166">
        <v>0</v>
      </c>
      <c r="AR166">
        <v>0</v>
      </c>
      <c r="AS166" t="b">
        <v>0</v>
      </c>
      <c r="AT166" t="b">
        <v>0</v>
      </c>
      <c r="AV166">
        <v>2306.0035899999998</v>
      </c>
      <c r="AW166">
        <v>18</v>
      </c>
      <c r="AX166">
        <v>18</v>
      </c>
      <c r="AY166">
        <v>18</v>
      </c>
      <c r="AZ166">
        <v>0</v>
      </c>
      <c r="BA166">
        <v>0</v>
      </c>
    </row>
    <row r="167" spans="1:53" x14ac:dyDescent="0.2">
      <c r="A167">
        <v>2306.0036300000002</v>
      </c>
      <c r="B167">
        <v>2</v>
      </c>
      <c r="C167">
        <v>7977</v>
      </c>
      <c r="D167">
        <v>0.99996355000000003</v>
      </c>
      <c r="E167">
        <v>0.99992709999999996</v>
      </c>
      <c r="F167">
        <v>0.70922942</v>
      </c>
      <c r="G167">
        <v>2</v>
      </c>
      <c r="H167">
        <v>0.99992709999999996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-2</v>
      </c>
      <c r="Q167" s="3">
        <v>2317</v>
      </c>
      <c r="R167">
        <v>24159</v>
      </c>
      <c r="S167">
        <v>0.95687990000000001</v>
      </c>
      <c r="T167">
        <v>0.91554891000000005</v>
      </c>
      <c r="U167">
        <v>0.11944161</v>
      </c>
      <c r="V167">
        <v>85</v>
      </c>
      <c r="W167">
        <v>0.99690188000000002</v>
      </c>
      <c r="X167">
        <v>12</v>
      </c>
      <c r="Y167">
        <v>0</v>
      </c>
      <c r="Z167">
        <v>1109</v>
      </c>
      <c r="AA167">
        <v>0</v>
      </c>
      <c r="AB167">
        <v>0</v>
      </c>
      <c r="AC167">
        <v>1</v>
      </c>
      <c r="AD167">
        <v>1</v>
      </c>
      <c r="AE167">
        <v>2</v>
      </c>
      <c r="AG167">
        <v>2306.0036300000002</v>
      </c>
      <c r="AH167" t="b">
        <v>1</v>
      </c>
      <c r="AI167" t="b">
        <v>1</v>
      </c>
      <c r="AJ167" t="b">
        <v>1</v>
      </c>
      <c r="AL167">
        <v>2306.0036300000002</v>
      </c>
      <c r="AM167" t="str">
        <v>main.tex</v>
      </c>
      <c r="AN167" t="str">
        <v>revtex4-2</v>
      </c>
      <c r="AO167" t="str">
        <v>[%reprint,superscriptaddress,aps,prb,amsmath,amssymb,]</v>
      </c>
      <c r="AP167">
        <v>0</v>
      </c>
      <c r="AQ167">
        <v>0</v>
      </c>
      <c r="AR167">
        <v>0</v>
      </c>
      <c r="AS167" t="b">
        <v>0</v>
      </c>
      <c r="AT167" t="b">
        <v>0</v>
      </c>
      <c r="AV167">
        <v>2306.0036300000002</v>
      </c>
      <c r="AW167">
        <v>10</v>
      </c>
      <c r="AX167">
        <v>9</v>
      </c>
      <c r="AY167">
        <v>9</v>
      </c>
      <c r="AZ167">
        <v>1</v>
      </c>
      <c r="BA167">
        <v>0</v>
      </c>
    </row>
    <row r="168" spans="1:53" x14ac:dyDescent="0.2">
      <c r="A168">
        <v>2306.0036500000001</v>
      </c>
      <c r="B168">
        <v>39</v>
      </c>
      <c r="C168">
        <v>39</v>
      </c>
      <c r="D168">
        <v>0.9984343</v>
      </c>
      <c r="E168">
        <v>0.9984343</v>
      </c>
      <c r="F168">
        <v>0.9984343</v>
      </c>
      <c r="G168">
        <v>39</v>
      </c>
      <c r="H168">
        <v>0.9984343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27</v>
      </c>
      <c r="R168">
        <v>23317</v>
      </c>
      <c r="S168">
        <v>0.99923731999999998</v>
      </c>
      <c r="T168">
        <v>0.99891631999999997</v>
      </c>
      <c r="U168">
        <v>6.4138070000000005E-2</v>
      </c>
      <c r="V168">
        <v>21</v>
      </c>
      <c r="W168">
        <v>0.99915712999999995</v>
      </c>
      <c r="X168">
        <v>0</v>
      </c>
      <c r="Y168">
        <v>0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6</v>
      </c>
      <c r="AG168">
        <v>2306.0036500000001</v>
      </c>
      <c r="AH168" t="b">
        <v>1</v>
      </c>
      <c r="AI168" t="b">
        <v>1</v>
      </c>
      <c r="AJ168" t="b">
        <v>1</v>
      </c>
      <c r="AL168">
        <v>2306.0036500000001</v>
      </c>
      <c r="AM168" t="str">
        <v>main.tex</v>
      </c>
      <c r="AN168" t="str">
        <v>revtex4-2</v>
      </c>
      <c r="AO168" t="str">
        <v>[aps,prl,twocolumn,superscriptaddress,showpacs,preprintnumbers,amsmath,amssymb]</v>
      </c>
      <c r="AP168">
        <v>0</v>
      </c>
      <c r="AQ168">
        <v>0</v>
      </c>
      <c r="AR168">
        <v>0</v>
      </c>
      <c r="AS168" t="b">
        <v>0</v>
      </c>
      <c r="AT168" t="b">
        <v>0</v>
      </c>
      <c r="AV168">
        <v>2306.0036500000001</v>
      </c>
      <c r="AW168">
        <v>7</v>
      </c>
      <c r="AX168">
        <v>7</v>
      </c>
      <c r="AY168">
        <v>7</v>
      </c>
      <c r="AZ168">
        <v>0</v>
      </c>
      <c r="BA168">
        <v>0</v>
      </c>
    </row>
    <row r="169" spans="1:53" x14ac:dyDescent="0.2">
      <c r="A169">
        <v>2306.0036700000001</v>
      </c>
      <c r="B169">
        <v>6895</v>
      </c>
      <c r="C169">
        <v>21560</v>
      </c>
      <c r="D169">
        <v>0.82813703000000005</v>
      </c>
      <c r="E169">
        <v>0.70128237999999998</v>
      </c>
      <c r="F169">
        <v>6.5938830000000004E-2</v>
      </c>
      <c r="G169">
        <v>5223</v>
      </c>
      <c r="H169">
        <v>0.77371977999999997</v>
      </c>
      <c r="I169">
        <v>2</v>
      </c>
      <c r="J169">
        <v>0</v>
      </c>
      <c r="K169">
        <v>835</v>
      </c>
      <c r="L169">
        <v>0</v>
      </c>
      <c r="M169">
        <v>0</v>
      </c>
      <c r="N169">
        <v>0</v>
      </c>
      <c r="O169">
        <v>0</v>
      </c>
      <c r="P169">
        <v>-4596</v>
      </c>
      <c r="Q169" s="3">
        <v>2606</v>
      </c>
      <c r="R169">
        <v>21290</v>
      </c>
      <c r="S169">
        <v>0.94075551999999996</v>
      </c>
      <c r="T169">
        <v>0.88709817000000002</v>
      </c>
      <c r="U169">
        <v>7.7636250000000004E-2</v>
      </c>
      <c r="V169">
        <v>959</v>
      </c>
      <c r="W169">
        <v>0.95845247</v>
      </c>
      <c r="X169">
        <v>1</v>
      </c>
      <c r="Y169">
        <v>2</v>
      </c>
      <c r="Z169">
        <v>822</v>
      </c>
      <c r="AA169">
        <v>0</v>
      </c>
      <c r="AB169">
        <v>0</v>
      </c>
      <c r="AC169">
        <v>0</v>
      </c>
      <c r="AD169">
        <v>0</v>
      </c>
      <c r="AE169">
        <v>-50</v>
      </c>
      <c r="AG169">
        <v>2306.0036700000001</v>
      </c>
      <c r="AH169" t="b">
        <v>1</v>
      </c>
      <c r="AI169" t="b">
        <v>1</v>
      </c>
      <c r="AJ169" t="b">
        <v>1</v>
      </c>
      <c r="AL169">
        <v>2306.0036700000001</v>
      </c>
      <c r="AM169" t="str">
        <v>main.tex</v>
      </c>
      <c r="AN169" t="str">
        <v>article</v>
      </c>
      <c r="AO169">
        <v>0</v>
      </c>
      <c r="AP169">
        <v>0</v>
      </c>
      <c r="AQ169">
        <v>12</v>
      </c>
      <c r="AR169">
        <v>0</v>
      </c>
      <c r="AS169" t="b">
        <v>0</v>
      </c>
      <c r="AT169" t="b">
        <v>0</v>
      </c>
      <c r="AV169">
        <v>2306.0036700000001</v>
      </c>
      <c r="AW169">
        <v>7</v>
      </c>
      <c r="AX169">
        <v>10</v>
      </c>
      <c r="AY169">
        <v>8</v>
      </c>
      <c r="AZ169">
        <v>1</v>
      </c>
      <c r="BA169">
        <v>1</v>
      </c>
    </row>
    <row r="170" spans="1:53" x14ac:dyDescent="0.2">
      <c r="A170">
        <v>2306.00371</v>
      </c>
      <c r="B170">
        <v>81</v>
      </c>
      <c r="C170">
        <v>81</v>
      </c>
      <c r="D170">
        <v>0.99649624000000003</v>
      </c>
      <c r="E170">
        <v>0.99649624000000003</v>
      </c>
      <c r="F170">
        <v>0.99649624000000003</v>
      </c>
      <c r="G170">
        <v>81</v>
      </c>
      <c r="H170">
        <v>0.99649624000000003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81</v>
      </c>
      <c r="R170">
        <v>81</v>
      </c>
      <c r="S170">
        <v>0.99649624000000003</v>
      </c>
      <c r="T170">
        <v>0.99649624000000003</v>
      </c>
      <c r="U170">
        <v>0.99649624000000003</v>
      </c>
      <c r="V170">
        <v>81</v>
      </c>
      <c r="W170">
        <v>0.99649624000000003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G170">
        <v>2306.00371</v>
      </c>
      <c r="AH170" t="b">
        <v>1</v>
      </c>
      <c r="AI170" t="b">
        <v>1</v>
      </c>
      <c r="AJ170" t="b">
        <v>1</v>
      </c>
      <c r="AL170">
        <v>2306.00371</v>
      </c>
      <c r="AM170" t="str">
        <v>manuscript-ax.tex</v>
      </c>
      <c r="AN170" t="str">
        <v>article</v>
      </c>
      <c r="AO170" t="str">
        <v>[11pt]</v>
      </c>
      <c r="AP170">
        <v>0</v>
      </c>
      <c r="AQ170">
        <v>0</v>
      </c>
      <c r="AR170">
        <v>0</v>
      </c>
      <c r="AS170" t="b">
        <v>0</v>
      </c>
      <c r="AT170" t="b">
        <v>0</v>
      </c>
      <c r="AV170">
        <v>2306.00371</v>
      </c>
      <c r="AW170">
        <v>13</v>
      </c>
      <c r="AX170">
        <v>13</v>
      </c>
      <c r="AY170">
        <v>13</v>
      </c>
      <c r="AZ170">
        <v>0</v>
      </c>
      <c r="BA170">
        <v>0</v>
      </c>
    </row>
    <row r="171" spans="1:53" x14ac:dyDescent="0.2">
      <c r="A171">
        <v>2306.0037200000002</v>
      </c>
      <c r="B171">
        <v>46</v>
      </c>
      <c r="C171">
        <v>46</v>
      </c>
      <c r="D171">
        <v>0.99925430000000004</v>
      </c>
      <c r="E171">
        <v>0.99925430000000004</v>
      </c>
      <c r="F171">
        <v>0.99925430000000004</v>
      </c>
      <c r="G171">
        <v>46</v>
      </c>
      <c r="H171">
        <v>0.99925430000000004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 s="3">
        <v>6680</v>
      </c>
      <c r="R171">
        <v>47639</v>
      </c>
      <c r="S171">
        <v>0.94306650000000003</v>
      </c>
      <c r="T171">
        <v>0.89171138000000005</v>
      </c>
      <c r="U171">
        <v>0.22773032000000001</v>
      </c>
      <c r="V171">
        <v>774</v>
      </c>
      <c r="W171">
        <v>0.98745278999999997</v>
      </c>
      <c r="X171">
        <v>18</v>
      </c>
      <c r="Y171">
        <v>0</v>
      </c>
      <c r="Z171">
        <v>2915</v>
      </c>
      <c r="AA171">
        <v>0</v>
      </c>
      <c r="AB171">
        <v>0</v>
      </c>
      <c r="AC171">
        <v>1</v>
      </c>
      <c r="AD171">
        <v>1</v>
      </c>
      <c r="AE171">
        <v>-2</v>
      </c>
      <c r="AG171">
        <v>2306.0037200000002</v>
      </c>
      <c r="AH171" t="b">
        <v>1</v>
      </c>
      <c r="AI171" t="b">
        <v>1</v>
      </c>
      <c r="AJ171" t="b">
        <v>1</v>
      </c>
      <c r="AL171">
        <v>2306.0037200000002</v>
      </c>
      <c r="AM171" t="str">
        <v>main.tex</v>
      </c>
      <c r="AN171" t="str">
        <v>IEEEtran</v>
      </c>
      <c r="AO171" t="str">
        <v>[journal]</v>
      </c>
      <c r="AP171">
        <v>0</v>
      </c>
      <c r="AQ171">
        <v>0</v>
      </c>
      <c r="AR171">
        <v>0</v>
      </c>
      <c r="AS171" t="b">
        <v>0</v>
      </c>
      <c r="AT171" t="b">
        <v>0</v>
      </c>
      <c r="AV171">
        <v>2306.0037200000002</v>
      </c>
      <c r="AW171">
        <v>13</v>
      </c>
      <c r="AX171">
        <v>14</v>
      </c>
      <c r="AY171">
        <v>14</v>
      </c>
      <c r="AZ171">
        <v>1</v>
      </c>
      <c r="BA171">
        <v>0</v>
      </c>
    </row>
    <row r="172" spans="1:53" x14ac:dyDescent="0.2">
      <c r="A172">
        <v>2306.0037299999999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s="3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G172">
        <v>2306.0037299999999</v>
      </c>
      <c r="AH172" t="b">
        <v>1</v>
      </c>
      <c r="AI172" t="b">
        <v>0</v>
      </c>
      <c r="AJ172" t="b">
        <v>1</v>
      </c>
      <c r="AL172">
        <v>2306.0037299999999</v>
      </c>
      <c r="AM172" t="str">
        <v>geom_symp.tex</v>
      </c>
      <c r="AN172" t="str">
        <v>amsart</v>
      </c>
      <c r="AO172" t="str">
        <v>[12pt]</v>
      </c>
      <c r="AP172">
        <v>12</v>
      </c>
      <c r="AQ172">
        <v>12</v>
      </c>
      <c r="AR172">
        <v>12</v>
      </c>
      <c r="AS172" t="b">
        <v>0</v>
      </c>
      <c r="AT172" t="b">
        <v>0</v>
      </c>
      <c r="AV172">
        <v>2306.0037299999999</v>
      </c>
      <c r="AW172">
        <v>9</v>
      </c>
      <c r="AX172" t="str">
        <v/>
      </c>
      <c r="AY172">
        <v>9</v>
      </c>
      <c r="AZ172" t="str">
        <v/>
      </c>
      <c r="BA172" t="str">
        <v/>
      </c>
    </row>
    <row r="173" spans="1:53" x14ac:dyDescent="0.2">
      <c r="A173">
        <v>2306.00378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s="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G173">
        <v>2306.00378</v>
      </c>
      <c r="AH173" t="b">
        <v>1</v>
      </c>
      <c r="AI173" t="b">
        <v>0</v>
      </c>
      <c r="AJ173" t="b">
        <v>1</v>
      </c>
      <c r="AL173">
        <v>2306.00378</v>
      </c>
      <c r="AM173" t="str">
        <v>gps-anim.tex</v>
      </c>
      <c r="AN173" t="str">
        <v>acmart</v>
      </c>
      <c r="AO173" t="str">
        <v>[acmtog]</v>
      </c>
      <c r="AP173">
        <v>12</v>
      </c>
      <c r="AQ173">
        <v>12</v>
      </c>
      <c r="AR173">
        <v>12</v>
      </c>
      <c r="AS173" t="b">
        <v>0</v>
      </c>
      <c r="AT173" t="b">
        <v>0</v>
      </c>
      <c r="AV173">
        <v>2306.00378</v>
      </c>
      <c r="AW173">
        <v>11</v>
      </c>
      <c r="AX173" t="str">
        <v/>
      </c>
      <c r="AY173">
        <v>11</v>
      </c>
      <c r="AZ173" t="str">
        <v/>
      </c>
      <c r="BA173" t="str">
        <v/>
      </c>
    </row>
    <row r="174" spans="1:53" x14ac:dyDescent="0.2">
      <c r="A174">
        <v>2306.0038199999999</v>
      </c>
      <c r="B174">
        <v>1354</v>
      </c>
      <c r="C174">
        <v>42379</v>
      </c>
      <c r="D174">
        <v>0.98785604000000005</v>
      </c>
      <c r="E174">
        <v>0.97608408000000002</v>
      </c>
      <c r="F174">
        <v>0.25145279999999998</v>
      </c>
      <c r="G174">
        <v>30</v>
      </c>
      <c r="H174">
        <v>0.99947010999999997</v>
      </c>
      <c r="I174">
        <v>0</v>
      </c>
      <c r="J174">
        <v>0</v>
      </c>
      <c r="K174">
        <v>662</v>
      </c>
      <c r="L174">
        <v>0</v>
      </c>
      <c r="M174">
        <v>0</v>
      </c>
      <c r="N174">
        <v>1</v>
      </c>
      <c r="O174">
        <v>1</v>
      </c>
      <c r="P174">
        <v>5</v>
      </c>
      <c r="Q174" s="3">
        <v>1355</v>
      </c>
      <c r="R174">
        <v>42308</v>
      </c>
      <c r="S174">
        <v>0.98784731000000003</v>
      </c>
      <c r="T174">
        <v>0.97606683999999999</v>
      </c>
      <c r="U174">
        <v>0.25272008000000001</v>
      </c>
      <c r="V174">
        <v>31</v>
      </c>
      <c r="W174">
        <v>0.99945245000000005</v>
      </c>
      <c r="X174">
        <v>0</v>
      </c>
      <c r="Y174">
        <v>0</v>
      </c>
      <c r="Z174">
        <v>662</v>
      </c>
      <c r="AA174">
        <v>0</v>
      </c>
      <c r="AB174">
        <v>0</v>
      </c>
      <c r="AC174">
        <v>1</v>
      </c>
      <c r="AD174">
        <v>1</v>
      </c>
      <c r="AE174">
        <v>6</v>
      </c>
      <c r="AG174">
        <v>2306.0038199999999</v>
      </c>
      <c r="AH174" t="b">
        <v>1</v>
      </c>
      <c r="AI174" t="b">
        <v>1</v>
      </c>
      <c r="AJ174" t="b">
        <v>1</v>
      </c>
      <c r="AL174">
        <v>2306.0038199999999</v>
      </c>
      <c r="AM174" t="str">
        <v>main-paper.tex</v>
      </c>
      <c r="AN174" t="str">
        <v>article</v>
      </c>
      <c r="AO174">
        <v>0</v>
      </c>
      <c r="AP174">
        <v>0</v>
      </c>
      <c r="AQ174">
        <v>0</v>
      </c>
      <c r="AR174">
        <v>0</v>
      </c>
      <c r="AS174" t="b">
        <v>0</v>
      </c>
      <c r="AT174" t="b">
        <v>0</v>
      </c>
      <c r="AV174">
        <v>2306.0038199999999</v>
      </c>
      <c r="AW174">
        <v>23</v>
      </c>
      <c r="AX174">
        <v>24</v>
      </c>
      <c r="AY174">
        <v>23</v>
      </c>
      <c r="AZ174">
        <v>1</v>
      </c>
      <c r="BA174">
        <v>1</v>
      </c>
    </row>
    <row r="175" spans="1:53" x14ac:dyDescent="0.2">
      <c r="A175">
        <v>2306.00387</v>
      </c>
      <c r="B175">
        <v>146</v>
      </c>
      <c r="C175">
        <v>21696</v>
      </c>
      <c r="D175">
        <v>0.99530516000000002</v>
      </c>
      <c r="E175">
        <v>0.99445331000000003</v>
      </c>
      <c r="F175">
        <v>0.17574651999999999</v>
      </c>
      <c r="G175">
        <v>146</v>
      </c>
      <c r="H175">
        <v>0.99445331000000003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-33</v>
      </c>
      <c r="Q175" s="3">
        <v>1</v>
      </c>
      <c r="R175">
        <v>1</v>
      </c>
      <c r="S175">
        <v>0.99996200999999996</v>
      </c>
      <c r="T175">
        <v>0.99996200999999996</v>
      </c>
      <c r="U175">
        <v>0.99996200999999996</v>
      </c>
      <c r="V175">
        <v>1</v>
      </c>
      <c r="W175">
        <v>0.99996200999999996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G175">
        <v>2306.00387</v>
      </c>
      <c r="AH175" t="b">
        <v>1</v>
      </c>
      <c r="AI175" t="b">
        <v>1</v>
      </c>
      <c r="AJ175" t="b">
        <v>1</v>
      </c>
      <c r="AL175">
        <v>2306.00387</v>
      </c>
      <c r="AM175">
        <v>2306.00387</v>
      </c>
      <c r="AN175" t="str">
        <v>amsart</v>
      </c>
      <c r="AO175" t="str">
        <v>[12pt]</v>
      </c>
      <c r="AP175">
        <v>0</v>
      </c>
      <c r="AQ175">
        <v>12</v>
      </c>
      <c r="AR175">
        <v>0</v>
      </c>
      <c r="AS175" t="b">
        <v>0</v>
      </c>
      <c r="AT175" t="b">
        <v>0</v>
      </c>
      <c r="AV175">
        <v>2306.00387</v>
      </c>
      <c r="AW175">
        <v>22</v>
      </c>
      <c r="AX175">
        <v>22</v>
      </c>
      <c r="AY175">
        <v>22</v>
      </c>
      <c r="AZ175">
        <v>0</v>
      </c>
      <c r="BA175">
        <v>0</v>
      </c>
    </row>
    <row r="176" spans="1:53" x14ac:dyDescent="0.2">
      <c r="A176">
        <v>2306.0038800000002</v>
      </c>
      <c r="B176">
        <v>3653</v>
      </c>
      <c r="C176">
        <v>37518</v>
      </c>
      <c r="D176">
        <v>0.94938464</v>
      </c>
      <c r="E176">
        <v>0.92052129999999999</v>
      </c>
      <c r="F176">
        <v>0.18371698</v>
      </c>
      <c r="G176">
        <v>1611</v>
      </c>
      <c r="H176">
        <v>0.96494930999999995</v>
      </c>
      <c r="I176">
        <v>0</v>
      </c>
      <c r="J176">
        <v>19</v>
      </c>
      <c r="K176">
        <v>953</v>
      </c>
      <c r="L176">
        <v>0</v>
      </c>
      <c r="M176">
        <v>0</v>
      </c>
      <c r="N176">
        <v>0</v>
      </c>
      <c r="O176">
        <v>0</v>
      </c>
      <c r="P176">
        <v>-351</v>
      </c>
      <c r="Q176" s="3">
        <v>5139</v>
      </c>
      <c r="R176">
        <v>44082</v>
      </c>
      <c r="S176">
        <v>0.93371844000000004</v>
      </c>
      <c r="T176">
        <v>0.89185150999999996</v>
      </c>
      <c r="U176">
        <v>7.2309440000000003E-2</v>
      </c>
      <c r="V176">
        <v>2813</v>
      </c>
      <c r="W176">
        <v>0.94080138000000002</v>
      </c>
      <c r="X176">
        <v>1</v>
      </c>
      <c r="Y176">
        <v>19</v>
      </c>
      <c r="Z176">
        <v>1094</v>
      </c>
      <c r="AA176">
        <v>0</v>
      </c>
      <c r="AB176">
        <v>0</v>
      </c>
      <c r="AC176">
        <v>0</v>
      </c>
      <c r="AD176">
        <v>0</v>
      </c>
      <c r="AE176">
        <v>1556</v>
      </c>
      <c r="AG176">
        <v>2306.0038800000002</v>
      </c>
      <c r="AH176" t="b">
        <v>1</v>
      </c>
      <c r="AI176" t="b">
        <v>1</v>
      </c>
      <c r="AJ176" t="b">
        <v>1</v>
      </c>
      <c r="AL176">
        <v>2306.0038800000002</v>
      </c>
      <c r="AM176" t="str">
        <v>mnras_template.tex</v>
      </c>
      <c r="AN176" t="str">
        <v>mnras</v>
      </c>
      <c r="AO176" t="str">
        <v>[fleqn,usenatbib]</v>
      </c>
      <c r="AP176">
        <v>0</v>
      </c>
      <c r="AQ176">
        <v>0</v>
      </c>
      <c r="AR176">
        <v>0</v>
      </c>
      <c r="AS176" t="b">
        <v>0</v>
      </c>
      <c r="AT176" t="b">
        <v>0</v>
      </c>
      <c r="AV176">
        <v>2306.0038800000002</v>
      </c>
      <c r="AW176">
        <v>11</v>
      </c>
      <c r="AX176">
        <v>10</v>
      </c>
      <c r="AY176">
        <v>10</v>
      </c>
      <c r="AZ176">
        <v>1</v>
      </c>
      <c r="BA176">
        <v>0</v>
      </c>
    </row>
    <row r="177" spans="1:53" x14ac:dyDescent="0.2">
      <c r="A177">
        <v>2306.00389</v>
      </c>
      <c r="B177">
        <v>145</v>
      </c>
      <c r="C177">
        <v>145</v>
      </c>
      <c r="D177">
        <v>0.99704870999999995</v>
      </c>
      <c r="E177">
        <v>0.99704870999999995</v>
      </c>
      <c r="F177">
        <v>0.99704870999999995</v>
      </c>
      <c r="G177">
        <v>145</v>
      </c>
      <c r="H177">
        <v>0.99704870999999995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G177">
        <v>2306.00389</v>
      </c>
      <c r="AH177" t="b">
        <v>1</v>
      </c>
      <c r="AI177" t="b">
        <v>1</v>
      </c>
      <c r="AJ177" t="b">
        <v>1</v>
      </c>
      <c r="AL177">
        <v>2306.00389</v>
      </c>
      <c r="AM177" t="str">
        <v>main.tex</v>
      </c>
      <c r="AN177" t="str">
        <v>article</v>
      </c>
      <c r="AO177">
        <v>0</v>
      </c>
      <c r="AP177">
        <v>0</v>
      </c>
      <c r="AQ177">
        <v>0</v>
      </c>
      <c r="AR177">
        <v>0</v>
      </c>
      <c r="AS177" t="b">
        <v>0</v>
      </c>
      <c r="AT177" t="b">
        <v>0</v>
      </c>
      <c r="AV177">
        <v>2306.00389</v>
      </c>
      <c r="AW177">
        <v>37</v>
      </c>
      <c r="AX177">
        <v>37</v>
      </c>
      <c r="AY177">
        <v>37</v>
      </c>
      <c r="AZ177">
        <v>0</v>
      </c>
      <c r="BA177">
        <v>0</v>
      </c>
    </row>
    <row r="178" spans="1:53" x14ac:dyDescent="0.2">
      <c r="A178">
        <v>2306.0039400000001</v>
      </c>
      <c r="B178">
        <v>112</v>
      </c>
      <c r="C178">
        <v>735</v>
      </c>
      <c r="D178">
        <v>0.99859843999999998</v>
      </c>
      <c r="E178">
        <v>0.99843024999999996</v>
      </c>
      <c r="F178">
        <v>0.98969852000000003</v>
      </c>
      <c r="G178">
        <v>88</v>
      </c>
      <c r="H178">
        <v>0.99876662999999999</v>
      </c>
      <c r="I178">
        <v>0</v>
      </c>
      <c r="J178">
        <v>0</v>
      </c>
      <c r="K178">
        <v>12</v>
      </c>
      <c r="L178">
        <v>0</v>
      </c>
      <c r="M178">
        <v>0</v>
      </c>
      <c r="N178">
        <v>1</v>
      </c>
      <c r="O178">
        <v>1</v>
      </c>
      <c r="P178">
        <v>0</v>
      </c>
      <c r="Q178" s="3">
        <v>24</v>
      </c>
      <c r="R178">
        <v>647</v>
      </c>
      <c r="S178">
        <v>0.99983180999999999</v>
      </c>
      <c r="T178">
        <v>0.99966363000000003</v>
      </c>
      <c r="U178">
        <v>0.99093189999999998</v>
      </c>
      <c r="V178">
        <v>0</v>
      </c>
      <c r="W178">
        <v>1</v>
      </c>
      <c r="X178">
        <v>0</v>
      </c>
      <c r="Y178">
        <v>0</v>
      </c>
      <c r="Z178">
        <v>12</v>
      </c>
      <c r="AA178">
        <v>0</v>
      </c>
      <c r="AB178">
        <v>0</v>
      </c>
      <c r="AC178">
        <v>1</v>
      </c>
      <c r="AD178">
        <v>1</v>
      </c>
      <c r="AE178">
        <v>0</v>
      </c>
      <c r="AG178">
        <v>2306.0039400000001</v>
      </c>
      <c r="AH178" t="b">
        <v>1</v>
      </c>
      <c r="AI178" t="b">
        <v>1</v>
      </c>
      <c r="AJ178" t="b">
        <v>1</v>
      </c>
      <c r="AL178">
        <v>2306.0039400000001</v>
      </c>
      <c r="AM178" t="str">
        <v>fwm-manuscript-arxiv.tex</v>
      </c>
      <c r="AN178" t="str">
        <v>revtex4-1</v>
      </c>
      <c r="AO178" t="str">
        <v>[aps,pre,twocolumn,reprint,showpacs,superscriptaddress,groupedaddress]</v>
      </c>
      <c r="AP178">
        <v>0</v>
      </c>
      <c r="AQ178">
        <v>0</v>
      </c>
      <c r="AR178">
        <v>0</v>
      </c>
      <c r="AS178" t="b">
        <v>0</v>
      </c>
      <c r="AT178" t="b">
        <v>0</v>
      </c>
      <c r="AV178">
        <v>2306.0039400000001</v>
      </c>
      <c r="AW178">
        <v>24</v>
      </c>
      <c r="AX178">
        <v>24</v>
      </c>
      <c r="AY178">
        <v>24</v>
      </c>
      <c r="AZ178">
        <v>0</v>
      </c>
      <c r="BA178">
        <v>0</v>
      </c>
    </row>
    <row r="179" spans="1:53" x14ac:dyDescent="0.2">
      <c r="A179">
        <v>2306.0039700000002</v>
      </c>
      <c r="B179">
        <v>61</v>
      </c>
      <c r="C179">
        <v>61</v>
      </c>
      <c r="D179">
        <v>0.99902736000000003</v>
      </c>
      <c r="E179">
        <v>0.99902736000000003</v>
      </c>
      <c r="F179">
        <v>0.99902736000000003</v>
      </c>
      <c r="G179">
        <v>61</v>
      </c>
      <c r="H179">
        <v>0.99902736000000003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2078</v>
      </c>
      <c r="R179">
        <v>54389</v>
      </c>
      <c r="S179">
        <v>0.98298680000000005</v>
      </c>
      <c r="T179">
        <v>0.96686651000000001</v>
      </c>
      <c r="U179">
        <v>0.13277314000000001</v>
      </c>
      <c r="V179">
        <v>62</v>
      </c>
      <c r="W179">
        <v>0.99901141999999998</v>
      </c>
      <c r="X179">
        <v>0</v>
      </c>
      <c r="Y179">
        <v>0</v>
      </c>
      <c r="Z179">
        <v>1008</v>
      </c>
      <c r="AA179">
        <v>0</v>
      </c>
      <c r="AB179">
        <v>0</v>
      </c>
      <c r="AC179">
        <v>0</v>
      </c>
      <c r="AD179">
        <v>0</v>
      </c>
      <c r="AE179">
        <v>0</v>
      </c>
      <c r="AG179">
        <v>2306.0039700000002</v>
      </c>
      <c r="AH179" t="b">
        <v>1</v>
      </c>
      <c r="AI179" t="b">
        <v>1</v>
      </c>
      <c r="AJ179" t="b">
        <v>1</v>
      </c>
      <c r="AL179">
        <v>2306.0039700000002</v>
      </c>
      <c r="AM179" t="str">
        <v>Decompos_longest_elem.tex</v>
      </c>
      <c r="AN179" t="str">
        <v>amsart</v>
      </c>
      <c r="AO179" t="str">
        <v>[a4paper,11pt,reqno]</v>
      </c>
      <c r="AP179">
        <v>0</v>
      </c>
      <c r="AQ179">
        <v>0</v>
      </c>
      <c r="AR179">
        <v>0</v>
      </c>
      <c r="AS179" t="b">
        <v>0</v>
      </c>
      <c r="AT179" t="b">
        <v>0</v>
      </c>
      <c r="AV179">
        <v>2306.0039700000002</v>
      </c>
      <c r="AW179">
        <v>42</v>
      </c>
      <c r="AX179">
        <v>42</v>
      </c>
      <c r="AY179">
        <v>42</v>
      </c>
      <c r="AZ179">
        <v>0</v>
      </c>
      <c r="BA179">
        <v>0</v>
      </c>
    </row>
    <row r="180" spans="1:53" x14ac:dyDescent="0.2">
      <c r="A180">
        <v>2306.0040300000001</v>
      </c>
      <c r="B180">
        <v>1816</v>
      </c>
      <c r="C180">
        <v>106304</v>
      </c>
      <c r="D180">
        <v>0.99012917</v>
      </c>
      <c r="E180">
        <v>0.98543623000000002</v>
      </c>
      <c r="F180">
        <v>0.1474742</v>
      </c>
      <c r="G180">
        <v>1816</v>
      </c>
      <c r="H180">
        <v>0.98543623000000002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-1180</v>
      </c>
      <c r="Q180" s="3">
        <v>1062</v>
      </c>
      <c r="R180">
        <v>106640</v>
      </c>
      <c r="S180">
        <v>0.99386341</v>
      </c>
      <c r="T180">
        <v>0.99152319</v>
      </c>
      <c r="U180">
        <v>0.1488071</v>
      </c>
      <c r="V180">
        <v>1062</v>
      </c>
      <c r="W180">
        <v>0.99152319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590</v>
      </c>
      <c r="AG180">
        <v>2306.0040300000001</v>
      </c>
      <c r="AH180" t="b">
        <v>1</v>
      </c>
      <c r="AI180" t="b">
        <v>1</v>
      </c>
      <c r="AJ180" t="b">
        <v>1</v>
      </c>
      <c r="AL180">
        <v>2306.0040300000001</v>
      </c>
      <c r="AM180" t="str">
        <v>main.tex</v>
      </c>
      <c r="AN180" t="str">
        <v>cas-dc</v>
      </c>
      <c r="AO180" t="str">
        <v>[a4paper,fleqn]</v>
      </c>
      <c r="AP180">
        <v>0</v>
      </c>
      <c r="AQ180">
        <v>0</v>
      </c>
      <c r="AR180">
        <v>0</v>
      </c>
      <c r="AS180" t="b">
        <v>0</v>
      </c>
      <c r="AT180" t="b">
        <v>0</v>
      </c>
      <c r="AV180">
        <v>2306.0040300000001</v>
      </c>
      <c r="AW180">
        <v>27</v>
      </c>
      <c r="AX180">
        <v>27</v>
      </c>
      <c r="AY180">
        <v>27</v>
      </c>
      <c r="AZ180">
        <v>0</v>
      </c>
      <c r="BA180">
        <v>0</v>
      </c>
    </row>
    <row r="181" spans="1:53" x14ac:dyDescent="0.2">
      <c r="A181">
        <v>2306.0040800000002</v>
      </c>
      <c r="B181">
        <v>6</v>
      </c>
      <c r="C181">
        <v>20360</v>
      </c>
      <c r="D181">
        <v>0.99979224</v>
      </c>
      <c r="E181">
        <v>0.99977335000000001</v>
      </c>
      <c r="F181">
        <v>0.23091452000000001</v>
      </c>
      <c r="G181">
        <v>6</v>
      </c>
      <c r="H181">
        <v>0.99977335000000001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-1</v>
      </c>
      <c r="Q181" s="3">
        <v>2104</v>
      </c>
      <c r="R181">
        <v>21334</v>
      </c>
      <c r="S181">
        <v>0.95381826000000003</v>
      </c>
      <c r="T181">
        <v>0.92052279999999997</v>
      </c>
      <c r="U181">
        <v>0.19412230999999999</v>
      </c>
      <c r="V181">
        <v>745</v>
      </c>
      <c r="W181">
        <v>0.97185812000000005</v>
      </c>
      <c r="X181">
        <v>20</v>
      </c>
      <c r="Y181">
        <v>1</v>
      </c>
      <c r="Z181">
        <v>622</v>
      </c>
      <c r="AA181">
        <v>0</v>
      </c>
      <c r="AB181">
        <v>0</v>
      </c>
      <c r="AC181">
        <v>1</v>
      </c>
      <c r="AD181">
        <v>1</v>
      </c>
      <c r="AE181">
        <v>-3</v>
      </c>
      <c r="AG181">
        <v>2306.0040800000002</v>
      </c>
      <c r="AH181" t="b">
        <v>1</v>
      </c>
      <c r="AI181" t="b">
        <v>1</v>
      </c>
      <c r="AJ181" t="b">
        <v>1</v>
      </c>
      <c r="AL181">
        <v>2306.0040800000002</v>
      </c>
      <c r="AM181" t="str">
        <v>Pursuing_Equilibrium_of_Medical_Resources_via_Data_Empowerment_in_Parallel_Healthcare_System.tex</v>
      </c>
      <c r="AN181" t="str">
        <v>IEEEtran</v>
      </c>
      <c r="AO181" t="str">
        <v>[conference]</v>
      </c>
      <c r="AP181">
        <v>12</v>
      </c>
      <c r="AQ181">
        <v>12</v>
      </c>
      <c r="AR181">
        <v>12</v>
      </c>
      <c r="AS181" t="b">
        <v>0</v>
      </c>
      <c r="AT181" t="b">
        <v>0</v>
      </c>
      <c r="AV181">
        <v>2306.0040800000002</v>
      </c>
      <c r="AW181">
        <v>6</v>
      </c>
      <c r="AX181">
        <v>7</v>
      </c>
      <c r="AY181">
        <v>7</v>
      </c>
      <c r="AZ181">
        <v>1</v>
      </c>
      <c r="BA181">
        <v>0</v>
      </c>
    </row>
    <row r="182" spans="1:53" x14ac:dyDescent="0.2">
      <c r="A182">
        <v>2306.0041500000002</v>
      </c>
      <c r="B182">
        <v>220</v>
      </c>
      <c r="C182">
        <v>23487</v>
      </c>
      <c r="D182">
        <v>0.99545203999999998</v>
      </c>
      <c r="E182">
        <v>0.99162733999999997</v>
      </c>
      <c r="F182">
        <v>0.10614249000000001</v>
      </c>
      <c r="G182">
        <v>20</v>
      </c>
      <c r="H182">
        <v>0.99923885000000001</v>
      </c>
      <c r="I182">
        <v>0</v>
      </c>
      <c r="J182">
        <v>0</v>
      </c>
      <c r="K182">
        <v>100</v>
      </c>
      <c r="L182">
        <v>0</v>
      </c>
      <c r="M182">
        <v>0</v>
      </c>
      <c r="N182">
        <v>1</v>
      </c>
      <c r="O182">
        <v>1</v>
      </c>
      <c r="P182">
        <v>1</v>
      </c>
      <c r="Q182" s="3">
        <v>3687</v>
      </c>
      <c r="R182">
        <v>23260</v>
      </c>
      <c r="S182">
        <v>0.91713127999999999</v>
      </c>
      <c r="T182">
        <v>0.85969251999999996</v>
      </c>
      <c r="U182">
        <v>0.11484891999999999</v>
      </c>
      <c r="V182">
        <v>2438</v>
      </c>
      <c r="W182">
        <v>0.90722276999999996</v>
      </c>
      <c r="X182">
        <v>4</v>
      </c>
      <c r="Y182">
        <v>6</v>
      </c>
      <c r="Z182">
        <v>616</v>
      </c>
      <c r="AA182">
        <v>0</v>
      </c>
      <c r="AB182">
        <v>0</v>
      </c>
      <c r="AC182">
        <v>1</v>
      </c>
      <c r="AD182">
        <v>1</v>
      </c>
      <c r="AE182">
        <v>3</v>
      </c>
      <c r="AG182">
        <v>2306.0041500000002</v>
      </c>
      <c r="AH182" t="b">
        <v>1</v>
      </c>
      <c r="AI182" t="b">
        <v>1</v>
      </c>
      <c r="AJ182" t="b">
        <v>1</v>
      </c>
      <c r="AL182">
        <v>2306.0041500000002</v>
      </c>
      <c r="AM182" t="str">
        <v>root.tex</v>
      </c>
      <c r="AN182" t="str">
        <v>ieeecolor</v>
      </c>
      <c r="AO182" t="str">
        <v>[journal,twoside,web]</v>
      </c>
      <c r="AP182">
        <v>0</v>
      </c>
      <c r="AQ182">
        <v>0</v>
      </c>
      <c r="AR182">
        <v>0</v>
      </c>
      <c r="AS182" t="b">
        <v>0</v>
      </c>
      <c r="AT182" t="b">
        <v>0</v>
      </c>
      <c r="AV182">
        <v>2306.0041500000002</v>
      </c>
      <c r="AW182">
        <v>6</v>
      </c>
      <c r="AX182">
        <v>7</v>
      </c>
      <c r="AY182">
        <v>7</v>
      </c>
      <c r="AZ182">
        <v>1</v>
      </c>
      <c r="BA182">
        <v>0</v>
      </c>
    </row>
    <row r="183" spans="1:53" x14ac:dyDescent="0.2">
      <c r="A183">
        <v>2306.0041700000002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688</v>
      </c>
      <c r="R183">
        <v>3661</v>
      </c>
      <c r="S183">
        <v>0.98933431000000005</v>
      </c>
      <c r="T183">
        <v>0.97891382000000005</v>
      </c>
      <c r="U183">
        <v>0.88779576000000004</v>
      </c>
      <c r="V183">
        <v>197</v>
      </c>
      <c r="W183">
        <v>0.99396224</v>
      </c>
      <c r="X183">
        <v>3</v>
      </c>
      <c r="Y183">
        <v>2</v>
      </c>
      <c r="Z183">
        <v>243</v>
      </c>
      <c r="AA183">
        <v>0</v>
      </c>
      <c r="AB183">
        <v>0</v>
      </c>
      <c r="AC183">
        <v>0</v>
      </c>
      <c r="AD183">
        <v>0</v>
      </c>
      <c r="AE183">
        <v>0</v>
      </c>
      <c r="AG183">
        <v>2306.0041700000002</v>
      </c>
      <c r="AH183" t="b">
        <v>1</v>
      </c>
      <c r="AI183" t="b">
        <v>1</v>
      </c>
      <c r="AJ183" t="b">
        <v>1</v>
      </c>
      <c r="AL183">
        <v>2306.0041700000002</v>
      </c>
      <c r="AM183" t="str">
        <v>spectral-density-arxiv.tex</v>
      </c>
      <c r="AN183" t="str">
        <v>revtex4-2</v>
      </c>
      <c r="AO183" t="str">
        <v>[aps,pre,twocolumn,superscriptaddress,notitlepage]</v>
      </c>
      <c r="AP183">
        <v>0</v>
      </c>
      <c r="AQ183">
        <v>0</v>
      </c>
      <c r="AR183">
        <v>0</v>
      </c>
      <c r="AS183" t="b">
        <v>0</v>
      </c>
      <c r="AT183" t="b">
        <v>0</v>
      </c>
      <c r="AV183">
        <v>2306.0041700000002</v>
      </c>
      <c r="AW183">
        <v>12</v>
      </c>
      <c r="AX183">
        <v>13</v>
      </c>
      <c r="AY183">
        <v>13</v>
      </c>
      <c r="AZ183">
        <v>1</v>
      </c>
      <c r="BA183">
        <v>0</v>
      </c>
    </row>
    <row r="184" spans="1:53" x14ac:dyDescent="0.2">
      <c r="A184">
        <v>2306.0041999999999</v>
      </c>
      <c r="B184">
        <v>269</v>
      </c>
      <c r="C184">
        <v>269</v>
      </c>
      <c r="D184">
        <v>0.99315067999999995</v>
      </c>
      <c r="E184">
        <v>0.99315067999999995</v>
      </c>
      <c r="F184">
        <v>0.99315067999999995</v>
      </c>
      <c r="G184">
        <v>269</v>
      </c>
      <c r="H184">
        <v>0.99315067999999995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169</v>
      </c>
      <c r="R184">
        <v>229</v>
      </c>
      <c r="S184">
        <v>0.99719915999999997</v>
      </c>
      <c r="T184">
        <v>0.9956969</v>
      </c>
      <c r="U184">
        <v>0.99416917000000005</v>
      </c>
      <c r="V184">
        <v>51</v>
      </c>
      <c r="W184">
        <v>0.99870143</v>
      </c>
      <c r="X184">
        <v>0</v>
      </c>
      <c r="Y184">
        <v>0</v>
      </c>
      <c r="Z184">
        <v>59</v>
      </c>
      <c r="AA184">
        <v>0</v>
      </c>
      <c r="AB184">
        <v>0</v>
      </c>
      <c r="AC184">
        <v>0</v>
      </c>
      <c r="AD184">
        <v>0</v>
      </c>
      <c r="AE184">
        <v>0</v>
      </c>
      <c r="AG184">
        <v>2306.0041999999999</v>
      </c>
      <c r="AH184" t="b">
        <v>1</v>
      </c>
      <c r="AI184" t="b">
        <v>1</v>
      </c>
      <c r="AJ184" t="b">
        <v>1</v>
      </c>
      <c r="AL184">
        <v>2306.0041999999999</v>
      </c>
      <c r="AM184" t="str">
        <v>hhkmmv-arxiv23.tex</v>
      </c>
      <c r="AN184" t="str">
        <v>llncs</v>
      </c>
      <c r="AO184" t="str">
        <v>[runningheads,orivec,envcountsame]</v>
      </c>
      <c r="AP184">
        <v>12</v>
      </c>
      <c r="AQ184">
        <v>12</v>
      </c>
      <c r="AR184">
        <v>12</v>
      </c>
      <c r="AS184" t="b">
        <v>0</v>
      </c>
      <c r="AT184" t="b">
        <v>0</v>
      </c>
      <c r="AV184">
        <v>2306.0041999999999</v>
      </c>
      <c r="AW184">
        <v>21</v>
      </c>
      <c r="AX184">
        <v>21</v>
      </c>
      <c r="AY184">
        <v>21</v>
      </c>
      <c r="AZ184">
        <v>0</v>
      </c>
      <c r="BA184">
        <v>0</v>
      </c>
    </row>
    <row r="185" spans="1:53" x14ac:dyDescent="0.2">
      <c r="A185">
        <v>2306.0042199999998</v>
      </c>
      <c r="B185">
        <v>19</v>
      </c>
      <c r="C185">
        <v>19</v>
      </c>
      <c r="D185">
        <v>0.99948908000000003</v>
      </c>
      <c r="E185">
        <v>0.99948908000000003</v>
      </c>
      <c r="F185">
        <v>0.99948908000000003</v>
      </c>
      <c r="G185">
        <v>19</v>
      </c>
      <c r="H185">
        <v>0.99948908000000003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1939</v>
      </c>
      <c r="R185">
        <v>32899</v>
      </c>
      <c r="S185">
        <v>0.97366722000000006</v>
      </c>
      <c r="T185">
        <v>0.94785951999999996</v>
      </c>
      <c r="U185">
        <v>0.1153329</v>
      </c>
      <c r="V185">
        <v>43</v>
      </c>
      <c r="W185">
        <v>0.99884371000000005</v>
      </c>
      <c r="X185">
        <v>0</v>
      </c>
      <c r="Y185">
        <v>0</v>
      </c>
      <c r="Z185">
        <v>948</v>
      </c>
      <c r="AA185">
        <v>0</v>
      </c>
      <c r="AB185">
        <v>0</v>
      </c>
      <c r="AC185">
        <v>0</v>
      </c>
      <c r="AD185">
        <v>0</v>
      </c>
      <c r="AE185">
        <v>-20</v>
      </c>
      <c r="AG185">
        <v>2306.0042199999998</v>
      </c>
      <c r="AH185" t="b">
        <v>1</v>
      </c>
      <c r="AI185" t="b">
        <v>1</v>
      </c>
      <c r="AJ185" t="b">
        <v>1</v>
      </c>
      <c r="AL185">
        <v>2306.0042199999998</v>
      </c>
      <c r="AM185" t="str">
        <v>article.tex</v>
      </c>
      <c r="AN185" t="str">
        <v>revtex4-1</v>
      </c>
      <c r="AO185" t="str">
        <v>[%aip,amsmath,amssymb,reprint,%]</v>
      </c>
      <c r="AP185">
        <v>0</v>
      </c>
      <c r="AQ185">
        <v>0</v>
      </c>
      <c r="AR185">
        <v>0</v>
      </c>
      <c r="AS185" t="b">
        <v>0</v>
      </c>
      <c r="AT185" t="b">
        <v>0</v>
      </c>
      <c r="AV185">
        <v>2306.0042199999998</v>
      </c>
      <c r="AW185">
        <v>10</v>
      </c>
      <c r="AX185">
        <v>10</v>
      </c>
      <c r="AY185">
        <v>10</v>
      </c>
      <c r="AZ185">
        <v>0</v>
      </c>
      <c r="BA185">
        <v>0</v>
      </c>
    </row>
    <row r="186" spans="1:53" x14ac:dyDescent="0.2">
      <c r="A186">
        <v>2306.00425</v>
      </c>
      <c r="B186">
        <v>63</v>
      </c>
      <c r="C186">
        <v>29202</v>
      </c>
      <c r="D186">
        <v>0.99952085000000002</v>
      </c>
      <c r="E186">
        <v>0.99951701999999998</v>
      </c>
      <c r="F186">
        <v>0.77612524000000005</v>
      </c>
      <c r="G186">
        <v>63</v>
      </c>
      <c r="H186">
        <v>0.99951701999999998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s="3">
        <v>391</v>
      </c>
      <c r="R186">
        <v>123798</v>
      </c>
      <c r="S186">
        <v>0.99801907000000001</v>
      </c>
      <c r="T186">
        <v>0.99700500000000003</v>
      </c>
      <c r="U186">
        <v>5.1726910000000001E-2</v>
      </c>
      <c r="V186">
        <v>279</v>
      </c>
      <c r="W186">
        <v>0.9978629</v>
      </c>
      <c r="X186">
        <v>0</v>
      </c>
      <c r="Y186">
        <v>0</v>
      </c>
      <c r="Z186">
        <v>56</v>
      </c>
      <c r="AA186">
        <v>0</v>
      </c>
      <c r="AB186">
        <v>0</v>
      </c>
      <c r="AC186">
        <v>0</v>
      </c>
      <c r="AD186">
        <v>0</v>
      </c>
      <c r="AE186">
        <v>113</v>
      </c>
      <c r="AG186">
        <v>2306.00425</v>
      </c>
      <c r="AH186" t="b">
        <v>1</v>
      </c>
      <c r="AI186" t="b">
        <v>1</v>
      </c>
      <c r="AJ186" t="b">
        <v>1</v>
      </c>
      <c r="AL186">
        <v>2306.00425</v>
      </c>
      <c r="AM186">
        <v>2306.00425</v>
      </c>
      <c r="AN186" t="str">
        <v>article</v>
      </c>
      <c r="AO186">
        <v>0</v>
      </c>
      <c r="AP186">
        <v>0</v>
      </c>
      <c r="AQ186">
        <v>0</v>
      </c>
      <c r="AR186">
        <v>0</v>
      </c>
      <c r="AS186" t="b">
        <v>0</v>
      </c>
      <c r="AT186" t="b">
        <v>0</v>
      </c>
      <c r="AV186">
        <v>2306.00425</v>
      </c>
      <c r="AW186">
        <v>55</v>
      </c>
      <c r="AX186">
        <v>62</v>
      </c>
      <c r="AY186">
        <v>62</v>
      </c>
      <c r="AZ186">
        <v>1</v>
      </c>
      <c r="BA186">
        <v>0</v>
      </c>
    </row>
    <row r="187" spans="1:53" x14ac:dyDescent="0.2">
      <c r="A187">
        <v>2306.0042800000001</v>
      </c>
      <c r="B187">
        <v>106</v>
      </c>
      <c r="C187">
        <v>106</v>
      </c>
      <c r="D187">
        <v>0.99692155999999998</v>
      </c>
      <c r="E187">
        <v>0.99692155999999998</v>
      </c>
      <c r="F187">
        <v>0.99692155999999998</v>
      </c>
      <c r="G187">
        <v>106</v>
      </c>
      <c r="H187">
        <v>0.99692155999999998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10</v>
      </c>
      <c r="R187">
        <v>32535</v>
      </c>
      <c r="S187">
        <v>0.99978219999999995</v>
      </c>
      <c r="T187">
        <v>0.99970961999999997</v>
      </c>
      <c r="U187">
        <v>5.5258729999999999E-2</v>
      </c>
      <c r="V187">
        <v>10</v>
      </c>
      <c r="W187">
        <v>0.99970961999999997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</v>
      </c>
      <c r="AG187">
        <v>2306.0042800000001</v>
      </c>
      <c r="AH187" t="b">
        <v>1</v>
      </c>
      <c r="AI187" t="b">
        <v>1</v>
      </c>
      <c r="AJ187" t="b">
        <v>1</v>
      </c>
      <c r="AL187">
        <v>2306.0042800000001</v>
      </c>
      <c r="AM187">
        <v>2306.0042800000001</v>
      </c>
      <c r="AN187" t="str">
        <v>amsart</v>
      </c>
      <c r="AO187" t="str">
        <v>[12pt, reqno]</v>
      </c>
      <c r="AP187">
        <v>0</v>
      </c>
      <c r="AQ187">
        <v>0</v>
      </c>
      <c r="AR187">
        <v>0</v>
      </c>
      <c r="AS187" t="b">
        <v>0</v>
      </c>
      <c r="AT187" t="b">
        <v>0</v>
      </c>
      <c r="AV187">
        <v>2306.0042800000001</v>
      </c>
      <c r="AW187">
        <v>19</v>
      </c>
      <c r="AX187">
        <v>19</v>
      </c>
      <c r="AY187">
        <v>19</v>
      </c>
      <c r="AZ187">
        <v>0</v>
      </c>
      <c r="BA187">
        <v>0</v>
      </c>
    </row>
    <row r="188" spans="1:53" x14ac:dyDescent="0.2">
      <c r="A188">
        <v>2306.0042899999999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s="3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G188">
        <v>2306.0042899999999</v>
      </c>
      <c r="AH188" t="b">
        <v>1</v>
      </c>
      <c r="AI188" t="b">
        <v>0</v>
      </c>
      <c r="AJ188" t="b">
        <v>1</v>
      </c>
      <c r="AL188">
        <v>2306.0042899999999</v>
      </c>
      <c r="AM188" t="str">
        <v>agg_05-25.tex</v>
      </c>
      <c r="AN188" t="str">
        <v>revtex4-1</v>
      </c>
      <c r="AO188" t="str">
        <v>[twocolumn,english]</v>
      </c>
      <c r="AP188">
        <v>0</v>
      </c>
      <c r="AQ188">
        <v>12</v>
      </c>
      <c r="AR188">
        <v>12</v>
      </c>
      <c r="AS188" t="b">
        <v>0</v>
      </c>
      <c r="AT188" t="b">
        <v>0</v>
      </c>
      <c r="AV188">
        <v>2306.0042899999999</v>
      </c>
      <c r="AW188">
        <v>8</v>
      </c>
      <c r="AX188" t="str">
        <v/>
      </c>
      <c r="AY188">
        <v>7</v>
      </c>
      <c r="AZ188" t="str">
        <v/>
      </c>
      <c r="BA188" t="str">
        <v/>
      </c>
    </row>
    <row r="189" spans="1:53" x14ac:dyDescent="0.2">
      <c r="A189">
        <v>2306.0043099999998</v>
      </c>
      <c r="B189">
        <v>3305</v>
      </c>
      <c r="C189">
        <v>41631</v>
      </c>
      <c r="D189">
        <v>0.97800924</v>
      </c>
      <c r="E189">
        <v>0.96070341000000004</v>
      </c>
      <c r="F189">
        <v>0.50500571000000005</v>
      </c>
      <c r="G189">
        <v>227</v>
      </c>
      <c r="H189">
        <v>0.99730096000000001</v>
      </c>
      <c r="I189">
        <v>2</v>
      </c>
      <c r="J189">
        <v>3</v>
      </c>
      <c r="K189">
        <v>1341</v>
      </c>
      <c r="L189">
        <v>0</v>
      </c>
      <c r="M189">
        <v>0</v>
      </c>
      <c r="N189">
        <v>0</v>
      </c>
      <c r="O189">
        <v>1</v>
      </c>
      <c r="P189">
        <v>1</v>
      </c>
      <c r="Q189" s="3">
        <v>2455</v>
      </c>
      <c r="R189">
        <v>74519</v>
      </c>
      <c r="S189">
        <v>0.98303896000000002</v>
      </c>
      <c r="T189">
        <v>0.97081063999999995</v>
      </c>
      <c r="U189">
        <v>0.11398711</v>
      </c>
      <c r="V189">
        <v>233</v>
      </c>
      <c r="W189">
        <v>0.99722968999999995</v>
      </c>
      <c r="X189">
        <v>2</v>
      </c>
      <c r="Y189">
        <v>3</v>
      </c>
      <c r="Z189">
        <v>913</v>
      </c>
      <c r="AA189">
        <v>0</v>
      </c>
      <c r="AB189">
        <v>0</v>
      </c>
      <c r="AC189">
        <v>0</v>
      </c>
      <c r="AD189">
        <v>1</v>
      </c>
      <c r="AE189">
        <v>3</v>
      </c>
      <c r="AG189">
        <v>2306.0043099999998</v>
      </c>
      <c r="AH189" t="b">
        <v>1</v>
      </c>
      <c r="AI189" t="b">
        <v>1</v>
      </c>
      <c r="AJ189" t="b">
        <v>1</v>
      </c>
      <c r="AL189">
        <v>2306.0043099999998</v>
      </c>
      <c r="AM189" t="str">
        <v>main.tex</v>
      </c>
      <c r="AN189" t="str">
        <v>lipics-v2021</v>
      </c>
      <c r="AO189" t="str">
        <v>[a4paper,USenglish]</v>
      </c>
      <c r="AP189">
        <v>0</v>
      </c>
      <c r="AQ189">
        <v>0</v>
      </c>
      <c r="AR189">
        <v>0</v>
      </c>
      <c r="AS189" t="b">
        <v>0</v>
      </c>
      <c r="AT189" t="b">
        <v>0</v>
      </c>
      <c r="AV189">
        <v>2306.0043099999998</v>
      </c>
      <c r="AW189">
        <v>29</v>
      </c>
      <c r="AX189">
        <v>29</v>
      </c>
      <c r="AY189">
        <v>29</v>
      </c>
      <c r="AZ189">
        <v>0</v>
      </c>
      <c r="BA189">
        <v>0</v>
      </c>
    </row>
    <row r="190" spans="1:53" x14ac:dyDescent="0.2">
      <c r="A190">
        <v>2306.00432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1</v>
      </c>
      <c r="R190">
        <v>22304</v>
      </c>
      <c r="S190">
        <v>0.99998098999999996</v>
      </c>
      <c r="T190">
        <v>0.99996196999999998</v>
      </c>
      <c r="U190">
        <v>0.15181016</v>
      </c>
      <c r="V190">
        <v>1</v>
      </c>
      <c r="W190">
        <v>0.99996196999999998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-1</v>
      </c>
      <c r="AG190">
        <v>2306.00432</v>
      </c>
      <c r="AH190" t="b">
        <v>1</v>
      </c>
      <c r="AI190" t="b">
        <v>1</v>
      </c>
      <c r="AJ190" t="b">
        <v>1</v>
      </c>
      <c r="AL190">
        <v>2306.00432</v>
      </c>
      <c r="AM190" t="str">
        <v>arxiv.tex</v>
      </c>
      <c r="AN190" t="str">
        <v>article</v>
      </c>
      <c r="AO190" t="str">
        <v>[11pt, letterpaper, USenglish]</v>
      </c>
      <c r="AP190">
        <v>12</v>
      </c>
      <c r="AQ190">
        <v>12</v>
      </c>
      <c r="AR190">
        <v>12</v>
      </c>
      <c r="AS190" t="b">
        <v>0</v>
      </c>
      <c r="AT190" t="b">
        <v>0</v>
      </c>
      <c r="AV190">
        <v>2306.00432</v>
      </c>
      <c r="AW190">
        <v>10</v>
      </c>
      <c r="AX190">
        <v>10</v>
      </c>
      <c r="AY190">
        <v>10</v>
      </c>
      <c r="AZ190">
        <v>0</v>
      </c>
      <c r="BA190">
        <v>0</v>
      </c>
    </row>
    <row r="191" spans="1:53" x14ac:dyDescent="0.2">
      <c r="A191">
        <v>2306.0043599999999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s="3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G191">
        <v>2306.0043599999999</v>
      </c>
      <c r="AH191" t="b">
        <v>1</v>
      </c>
      <c r="AI191" t="b">
        <v>0</v>
      </c>
      <c r="AJ191" t="b">
        <v>1</v>
      </c>
      <c r="AL191">
        <v>2306.0043599999999</v>
      </c>
      <c r="AM191" t="str">
        <v>manuscript.tex</v>
      </c>
      <c r="AN191" t="str">
        <v>revtex4-2</v>
      </c>
      <c r="AO191" t="str">
        <v>[twocolumn,english]</v>
      </c>
      <c r="AP191">
        <v>0</v>
      </c>
      <c r="AQ191">
        <v>12</v>
      </c>
      <c r="AR191">
        <v>12</v>
      </c>
      <c r="AS191" t="b">
        <v>0</v>
      </c>
      <c r="AT191" t="b">
        <v>0</v>
      </c>
      <c r="AV191">
        <v>2306.0043599999999</v>
      </c>
      <c r="AW191">
        <v>13</v>
      </c>
      <c r="AX191" t="str">
        <v/>
      </c>
      <c r="AY191">
        <v>12</v>
      </c>
      <c r="AZ191" t="str">
        <v/>
      </c>
      <c r="BA191" t="str">
        <v/>
      </c>
    </row>
    <row r="192" spans="1:53" x14ac:dyDescent="0.2">
      <c r="A192">
        <v>2306.00441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s="3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G192">
        <v>2306.00441</v>
      </c>
      <c r="AH192" t="b">
        <v>1</v>
      </c>
      <c r="AI192" t="b">
        <v>0</v>
      </c>
      <c r="AJ192" t="b">
        <v>1</v>
      </c>
      <c r="AL192">
        <v>2306.00441</v>
      </c>
      <c r="AM192" t="str">
        <v>MSE__for_arxiv_.tex</v>
      </c>
      <c r="AN192" t="str">
        <v>amsart</v>
      </c>
      <c r="AO192" t="str">
        <v>[12pt,reqno, a4paper]</v>
      </c>
      <c r="AP192">
        <v>0</v>
      </c>
      <c r="AQ192">
        <v>12</v>
      </c>
      <c r="AR192">
        <v>12</v>
      </c>
      <c r="AS192" t="b">
        <v>0</v>
      </c>
      <c r="AT192" t="b">
        <v>0</v>
      </c>
      <c r="AV192">
        <v>2306.00441</v>
      </c>
      <c r="AW192">
        <v>11</v>
      </c>
      <c r="AX192" t="str">
        <v/>
      </c>
      <c r="AY192">
        <v>11</v>
      </c>
      <c r="AZ192" t="str">
        <v/>
      </c>
      <c r="BA192" t="str">
        <v/>
      </c>
    </row>
    <row r="193" spans="1:53" x14ac:dyDescent="0.2">
      <c r="A193">
        <v>2306.0044200000002</v>
      </c>
      <c r="B193">
        <v>1381</v>
      </c>
      <c r="C193">
        <v>3908</v>
      </c>
      <c r="D193">
        <v>0.97997250999999996</v>
      </c>
      <c r="E193">
        <v>0.96126336000000001</v>
      </c>
      <c r="F193">
        <v>0.89038176000000002</v>
      </c>
      <c r="G193">
        <v>197</v>
      </c>
      <c r="H193">
        <v>0.99447421000000003</v>
      </c>
      <c r="I193">
        <v>0</v>
      </c>
      <c r="J193">
        <v>0</v>
      </c>
      <c r="K193">
        <v>592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6454</v>
      </c>
      <c r="R193">
        <v>28579</v>
      </c>
      <c r="S193">
        <v>0.90671678</v>
      </c>
      <c r="T193">
        <v>0.81896720999999995</v>
      </c>
      <c r="U193">
        <v>0.19836751</v>
      </c>
      <c r="V193">
        <v>823</v>
      </c>
      <c r="W193">
        <v>0.97691508999999999</v>
      </c>
      <c r="X193">
        <v>21</v>
      </c>
      <c r="Y193">
        <v>1</v>
      </c>
      <c r="Z193">
        <v>2763</v>
      </c>
      <c r="AA193">
        <v>0</v>
      </c>
      <c r="AB193">
        <v>0</v>
      </c>
      <c r="AC193">
        <v>0</v>
      </c>
      <c r="AD193">
        <v>0</v>
      </c>
      <c r="AE193">
        <v>-3</v>
      </c>
      <c r="AG193">
        <v>2306.0044200000002</v>
      </c>
      <c r="AH193" t="b">
        <v>1</v>
      </c>
      <c r="AI193" t="b">
        <v>1</v>
      </c>
      <c r="AJ193" t="b">
        <v>1</v>
      </c>
      <c r="AL193">
        <v>2306.0044200000002</v>
      </c>
      <c r="AM193" t="str">
        <v>fastBlockSBL_V8.tex</v>
      </c>
      <c r="AN193" t="str">
        <v>IEEEtran</v>
      </c>
      <c r="AO193" t="str">
        <v>[a4paper,journal]</v>
      </c>
      <c r="AP193">
        <v>12</v>
      </c>
      <c r="AQ193">
        <v>12</v>
      </c>
      <c r="AR193">
        <v>12</v>
      </c>
      <c r="AS193" t="b">
        <v>0</v>
      </c>
      <c r="AT193" t="b">
        <v>0</v>
      </c>
      <c r="AV193">
        <v>2306.0044200000002</v>
      </c>
      <c r="AW193">
        <v>9</v>
      </c>
      <c r="AX193">
        <v>10</v>
      </c>
      <c r="AY193">
        <v>10</v>
      </c>
      <c r="AZ193">
        <v>1</v>
      </c>
      <c r="BA193">
        <v>0</v>
      </c>
    </row>
    <row r="194" spans="1:53" x14ac:dyDescent="0.2">
      <c r="A194">
        <v>2306.0045300000002</v>
      </c>
      <c r="B194">
        <v>42</v>
      </c>
      <c r="C194">
        <v>42</v>
      </c>
      <c r="D194">
        <v>0.99912089999999998</v>
      </c>
      <c r="E194">
        <v>0.99912089999999998</v>
      </c>
      <c r="F194">
        <v>0.99912089999999998</v>
      </c>
      <c r="G194">
        <v>42</v>
      </c>
      <c r="H194">
        <v>0.99912089999999998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7379</v>
      </c>
      <c r="R194">
        <v>44978</v>
      </c>
      <c r="S194">
        <v>0.91673123999999995</v>
      </c>
      <c r="T194">
        <v>0.84555007000000004</v>
      </c>
      <c r="U194">
        <v>5.8564970000000001E-2</v>
      </c>
      <c r="V194">
        <v>1740</v>
      </c>
      <c r="W194">
        <v>0.96358003999999997</v>
      </c>
      <c r="X194">
        <v>18</v>
      </c>
      <c r="Y194">
        <v>4</v>
      </c>
      <c r="Z194">
        <v>2777</v>
      </c>
      <c r="AA194">
        <v>0</v>
      </c>
      <c r="AB194">
        <v>0</v>
      </c>
      <c r="AC194">
        <v>0</v>
      </c>
      <c r="AD194">
        <v>0</v>
      </c>
      <c r="AE194">
        <v>-54</v>
      </c>
      <c r="AG194">
        <v>2306.0045300000002</v>
      </c>
      <c r="AH194" t="b">
        <v>1</v>
      </c>
      <c r="AI194" t="b">
        <v>1</v>
      </c>
      <c r="AJ194" t="b">
        <v>1</v>
      </c>
      <c r="AL194">
        <v>2306.0045300000002</v>
      </c>
      <c r="AM194" t="str">
        <v>main.tex</v>
      </c>
      <c r="AN194" t="str">
        <v>article</v>
      </c>
      <c r="AO194">
        <v>0</v>
      </c>
      <c r="AP194">
        <v>0</v>
      </c>
      <c r="AQ194">
        <v>0</v>
      </c>
      <c r="AR194">
        <v>0</v>
      </c>
      <c r="AS194" t="b">
        <v>0</v>
      </c>
      <c r="AT194" t="b">
        <v>0</v>
      </c>
      <c r="AV194">
        <v>2306.0045300000002</v>
      </c>
      <c r="AW194">
        <v>18</v>
      </c>
      <c r="AX194">
        <v>19</v>
      </c>
      <c r="AY194">
        <v>19</v>
      </c>
      <c r="AZ194">
        <v>1</v>
      </c>
      <c r="BA194">
        <v>0</v>
      </c>
    </row>
    <row r="195" spans="1:53" x14ac:dyDescent="0.2">
      <c r="A195">
        <v>2306.0045399999999</v>
      </c>
      <c r="B195">
        <v>6</v>
      </c>
      <c r="C195">
        <v>6</v>
      </c>
      <c r="D195">
        <v>0.99975369000000003</v>
      </c>
      <c r="E195">
        <v>0.99975369000000003</v>
      </c>
      <c r="F195">
        <v>0.99975369000000003</v>
      </c>
      <c r="G195">
        <v>6</v>
      </c>
      <c r="H195">
        <v>0.99975369000000003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G195">
        <v>2306.0045399999999</v>
      </c>
      <c r="AH195" t="b">
        <v>1</v>
      </c>
      <c r="AI195" t="b">
        <v>1</v>
      </c>
      <c r="AJ195" t="b">
        <v>1</v>
      </c>
      <c r="AL195">
        <v>2306.0045399999999</v>
      </c>
      <c r="AM195" t="str">
        <v>draft_v7.tex</v>
      </c>
      <c r="AN195" t="str">
        <v>article</v>
      </c>
      <c r="AO195" t="str">
        <v>[12pt]</v>
      </c>
      <c r="AP195">
        <v>0</v>
      </c>
      <c r="AQ195">
        <v>0</v>
      </c>
      <c r="AR195">
        <v>0</v>
      </c>
      <c r="AS195" t="b">
        <v>0</v>
      </c>
      <c r="AT195" t="b">
        <v>0</v>
      </c>
      <c r="AV195">
        <v>2306.0045399999999</v>
      </c>
      <c r="AW195">
        <v>14</v>
      </c>
      <c r="AX195">
        <v>14</v>
      </c>
      <c r="AY195">
        <v>14</v>
      </c>
      <c r="AZ195">
        <v>0</v>
      </c>
      <c r="BA195">
        <v>0</v>
      </c>
    </row>
    <row r="196" spans="1:53" x14ac:dyDescent="0.2">
      <c r="A196">
        <v>2306.0045599999999</v>
      </c>
      <c r="B196">
        <v>58</v>
      </c>
      <c r="C196">
        <v>58</v>
      </c>
      <c r="D196">
        <v>0.99563614</v>
      </c>
      <c r="E196">
        <v>0.99563614</v>
      </c>
      <c r="F196">
        <v>0.99563614</v>
      </c>
      <c r="G196">
        <v>58</v>
      </c>
      <c r="H196">
        <v>0.99563614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48</v>
      </c>
      <c r="R196">
        <v>48</v>
      </c>
      <c r="S196">
        <v>0.99638853000000005</v>
      </c>
      <c r="T196">
        <v>0.99638853000000005</v>
      </c>
      <c r="U196">
        <v>0.99638853000000005</v>
      </c>
      <c r="V196">
        <v>48</v>
      </c>
      <c r="W196">
        <v>0.99638853000000005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G196">
        <v>2306.0045599999999</v>
      </c>
      <c r="AH196" t="b">
        <v>1</v>
      </c>
      <c r="AI196" t="b">
        <v>1</v>
      </c>
      <c r="AJ196" t="b">
        <v>1</v>
      </c>
      <c r="AL196">
        <v>2306.0045599999999</v>
      </c>
      <c r="AM196" t="str">
        <v>RRZ.tex</v>
      </c>
      <c r="AN196" t="str">
        <v>CUP-JNL-JMJ</v>
      </c>
      <c r="AO196" t="str">
        <v>[cupthm]</v>
      </c>
      <c r="AP196">
        <v>0</v>
      </c>
      <c r="AQ196">
        <v>0</v>
      </c>
      <c r="AR196">
        <v>0</v>
      </c>
      <c r="AS196" t="b">
        <v>0</v>
      </c>
      <c r="AT196" t="b">
        <v>0</v>
      </c>
      <c r="AV196">
        <v>2306.0045599999999</v>
      </c>
      <c r="AW196">
        <v>9</v>
      </c>
      <c r="AX196">
        <v>9</v>
      </c>
      <c r="AY196">
        <v>9</v>
      </c>
      <c r="AZ196">
        <v>0</v>
      </c>
      <c r="BA196">
        <v>0</v>
      </c>
    </row>
    <row r="197" spans="1:53" x14ac:dyDescent="0.2">
      <c r="A197">
        <v>2306.00461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s="3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G197">
        <v>2306.00461</v>
      </c>
      <c r="AH197" t="b">
        <v>1</v>
      </c>
      <c r="AI197" t="b">
        <v>0</v>
      </c>
      <c r="AJ197" t="b">
        <v>1</v>
      </c>
      <c r="AL197">
        <v>2306.00461</v>
      </c>
      <c r="AM197" t="str">
        <v>main.tex</v>
      </c>
      <c r="AN197" t="str">
        <v>article</v>
      </c>
      <c r="AO197" t="str">
        <v>[letterpaper]</v>
      </c>
      <c r="AP197">
        <v>12</v>
      </c>
      <c r="AQ197">
        <v>12</v>
      </c>
      <c r="AR197">
        <v>12</v>
      </c>
      <c r="AS197" t="b">
        <v>0</v>
      </c>
      <c r="AT197" t="b">
        <v>0</v>
      </c>
      <c r="AV197">
        <v>2306.00461</v>
      </c>
      <c r="AW197">
        <v>11</v>
      </c>
      <c r="AX197" t="str">
        <v/>
      </c>
      <c r="AY197">
        <v>12</v>
      </c>
      <c r="AZ197" t="str">
        <v/>
      </c>
      <c r="BA197" t="str">
        <v/>
      </c>
    </row>
    <row r="198" spans="1:53" x14ac:dyDescent="0.2">
      <c r="A198">
        <v>2306.0046400000001</v>
      </c>
      <c r="B198">
        <v>348</v>
      </c>
      <c r="C198">
        <v>28614</v>
      </c>
      <c r="D198">
        <v>0.99436327999999996</v>
      </c>
      <c r="E198">
        <v>0.98873677000000004</v>
      </c>
      <c r="F198">
        <v>7.3890670000000006E-2</v>
      </c>
      <c r="G198">
        <v>56</v>
      </c>
      <c r="H198">
        <v>0.99818753000000005</v>
      </c>
      <c r="I198">
        <v>0</v>
      </c>
      <c r="J198">
        <v>0</v>
      </c>
      <c r="K198">
        <v>146</v>
      </c>
      <c r="L198">
        <v>0</v>
      </c>
      <c r="M198">
        <v>0</v>
      </c>
      <c r="N198">
        <v>0</v>
      </c>
      <c r="O198">
        <v>0</v>
      </c>
      <c r="P198">
        <v>-56</v>
      </c>
      <c r="Q198" s="3">
        <v>298</v>
      </c>
      <c r="R198">
        <v>22103</v>
      </c>
      <c r="S198">
        <v>0.99517752999999998</v>
      </c>
      <c r="T198">
        <v>0.99035505000000001</v>
      </c>
      <c r="U198">
        <v>0.28462310000000002</v>
      </c>
      <c r="V198">
        <v>0</v>
      </c>
      <c r="W198">
        <v>1</v>
      </c>
      <c r="X198">
        <v>0</v>
      </c>
      <c r="Y198">
        <v>0</v>
      </c>
      <c r="Z198">
        <v>149</v>
      </c>
      <c r="AA198">
        <v>0</v>
      </c>
      <c r="AB198">
        <v>0</v>
      </c>
      <c r="AC198">
        <v>0</v>
      </c>
      <c r="AD198">
        <v>0</v>
      </c>
      <c r="AE198">
        <v>0</v>
      </c>
      <c r="AG198">
        <v>2306.0046400000001</v>
      </c>
      <c r="AH198" t="b">
        <v>1</v>
      </c>
      <c r="AI198" t="b">
        <v>1</v>
      </c>
      <c r="AJ198" t="b">
        <v>1</v>
      </c>
      <c r="AL198">
        <v>2306.0046400000001</v>
      </c>
      <c r="AM198" t="str">
        <v>main.tex</v>
      </c>
      <c r="AN198" t="str">
        <v>acmart</v>
      </c>
      <c r="AO198" t="str">
        <v>[sigconf, authorversion]</v>
      </c>
      <c r="AP198">
        <v>0</v>
      </c>
      <c r="AQ198">
        <v>0</v>
      </c>
      <c r="AR198">
        <v>0</v>
      </c>
      <c r="AS198" t="b">
        <v>0</v>
      </c>
      <c r="AT198" t="b">
        <v>0</v>
      </c>
      <c r="AV198">
        <v>2306.0046400000001</v>
      </c>
      <c r="AW198">
        <v>7</v>
      </c>
      <c r="AX198">
        <v>7</v>
      </c>
      <c r="AY198">
        <v>7</v>
      </c>
      <c r="AZ198">
        <v>0</v>
      </c>
      <c r="BA198">
        <v>0</v>
      </c>
    </row>
    <row r="199" spans="1:53" x14ac:dyDescent="0.2">
      <c r="A199">
        <v>2306.0046600000001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s="3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G199">
        <v>2306.0046600000001</v>
      </c>
      <c r="AH199" t="b">
        <v>1</v>
      </c>
      <c r="AI199" t="b">
        <v>0</v>
      </c>
      <c r="AJ199" t="b">
        <v>1</v>
      </c>
      <c r="AL199">
        <v>2306.0046600000001</v>
      </c>
      <c r="AM199" t="str">
        <v>Conference.tex</v>
      </c>
      <c r="AN199" t="str">
        <v>IEEEtran</v>
      </c>
      <c r="AO199" t="str">
        <v>[conference]</v>
      </c>
      <c r="AP199">
        <v>12</v>
      </c>
      <c r="AQ199">
        <v>12</v>
      </c>
      <c r="AR199">
        <v>12</v>
      </c>
      <c r="AS199" t="b">
        <v>0</v>
      </c>
      <c r="AT199" t="b">
        <v>0</v>
      </c>
      <c r="AV199">
        <v>2306.0046600000001</v>
      </c>
      <c r="AW199">
        <v>6</v>
      </c>
      <c r="AX199" t="str">
        <v/>
      </c>
      <c r="AY199">
        <v>6</v>
      </c>
      <c r="AZ199" t="str">
        <v/>
      </c>
      <c r="BA199" t="str">
        <v/>
      </c>
    </row>
    <row r="200" spans="1:53" x14ac:dyDescent="0.2">
      <c r="A200">
        <v>2306.0046900000002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G200">
        <v>2306.0046900000002</v>
      </c>
      <c r="AH200" t="b">
        <v>1</v>
      </c>
      <c r="AI200" t="b">
        <v>1</v>
      </c>
      <c r="AJ200" t="b">
        <v>1</v>
      </c>
      <c r="AL200">
        <v>2306.0046900000002</v>
      </c>
      <c r="AM200" t="str">
        <v>HiQR_v2.tex</v>
      </c>
      <c r="AN200" t="str">
        <v>elsarticle</v>
      </c>
      <c r="AO200" t="str">
        <v>[preprint,authoryear,11pt]</v>
      </c>
      <c r="AP200">
        <v>12</v>
      </c>
      <c r="AQ200">
        <v>12</v>
      </c>
      <c r="AR200">
        <v>12</v>
      </c>
      <c r="AS200" t="b">
        <v>0</v>
      </c>
      <c r="AT200" t="b">
        <v>0</v>
      </c>
      <c r="AV200">
        <v>2306.0046900000002</v>
      </c>
      <c r="AW200">
        <v>16</v>
      </c>
      <c r="AX200">
        <v>16</v>
      </c>
      <c r="AY200">
        <v>16</v>
      </c>
      <c r="AZ200">
        <v>0</v>
      </c>
      <c r="BA200">
        <v>0</v>
      </c>
    </row>
    <row r="201" spans="1:53" x14ac:dyDescent="0.2">
      <c r="A201">
        <v>2306.0047100000002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s="3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G201">
        <v>2306.0047100000002</v>
      </c>
      <c r="AH201" t="b">
        <v>1</v>
      </c>
      <c r="AI201" t="b">
        <v>0</v>
      </c>
      <c r="AJ201" t="b">
        <v>1</v>
      </c>
      <c r="AL201">
        <v>2306.0047100000002</v>
      </c>
      <c r="AM201" t="str">
        <v>IGSW.tex</v>
      </c>
      <c r="AN201" t="str">
        <v>amsart</v>
      </c>
      <c r="AO201" t="str">
        <v>[11pt, reqno]</v>
      </c>
      <c r="AP201">
        <v>0</v>
      </c>
      <c r="AQ201">
        <v>0</v>
      </c>
      <c r="AR201">
        <v>0</v>
      </c>
      <c r="AS201" t="b">
        <v>0</v>
      </c>
      <c r="AT201" t="b">
        <v>0</v>
      </c>
      <c r="AV201">
        <v>2306.0047100000002</v>
      </c>
      <c r="AW201">
        <v>39</v>
      </c>
      <c r="AX201" t="str">
        <v/>
      </c>
      <c r="AY201">
        <v>39</v>
      </c>
      <c r="AZ201" t="str">
        <v/>
      </c>
      <c r="BA201" t="str">
        <v/>
      </c>
    </row>
    <row r="202" spans="1:53" x14ac:dyDescent="0.2">
      <c r="A202">
        <v>2306.0047399999999</v>
      </c>
      <c r="B202">
        <v>1</v>
      </c>
      <c r="C202">
        <v>1</v>
      </c>
      <c r="D202">
        <v>0.99998218000000005</v>
      </c>
      <c r="E202">
        <v>0.99998218000000005</v>
      </c>
      <c r="F202">
        <v>0.99998218000000005</v>
      </c>
      <c r="G202">
        <v>1</v>
      </c>
      <c r="H202">
        <v>0.99998218000000005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5</v>
      </c>
      <c r="R202">
        <v>3534</v>
      </c>
      <c r="S202">
        <v>0.99992873000000004</v>
      </c>
      <c r="T202">
        <v>0.99991092000000004</v>
      </c>
      <c r="U202">
        <v>0.93703789000000004</v>
      </c>
      <c r="V202">
        <v>5</v>
      </c>
      <c r="W202">
        <v>0.99991092000000004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G202">
        <v>2306.0047399999999</v>
      </c>
      <c r="AH202" t="b">
        <v>1</v>
      </c>
      <c r="AI202" t="b">
        <v>1</v>
      </c>
      <c r="AJ202" t="b">
        <v>1</v>
      </c>
      <c r="AL202">
        <v>2306.0047399999999</v>
      </c>
      <c r="AM202">
        <v>2306.0047399999999</v>
      </c>
      <c r="AN202" t="str">
        <v>amsart</v>
      </c>
      <c r="AO202" t="str">
        <v>[a4paper,11pt]</v>
      </c>
      <c r="AP202">
        <v>0</v>
      </c>
      <c r="AQ202">
        <v>0</v>
      </c>
      <c r="AR202">
        <v>0</v>
      </c>
      <c r="AS202" t="b">
        <v>0</v>
      </c>
      <c r="AT202" t="b">
        <v>0</v>
      </c>
      <c r="AV202">
        <v>2306.0047399999999</v>
      </c>
      <c r="AW202">
        <v>21</v>
      </c>
      <c r="AX202">
        <v>21</v>
      </c>
      <c r="AY202">
        <v>21</v>
      </c>
      <c r="AZ202">
        <v>0</v>
      </c>
      <c r="BA202">
        <v>0</v>
      </c>
    </row>
    <row r="203" spans="1:53" x14ac:dyDescent="0.2">
      <c r="A203">
        <v>2306.0047500000001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 s="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0</v>
      </c>
      <c r="AG203">
        <v>2306.0047500000001</v>
      </c>
      <c r="AH203" t="b">
        <v>1</v>
      </c>
      <c r="AI203" t="b">
        <v>1</v>
      </c>
      <c r="AJ203" t="b">
        <v>1</v>
      </c>
      <c r="AL203">
        <v>2306.0047500000001</v>
      </c>
      <c r="AM203" t="str">
        <v>Phase_transition_in_MGs_ver5.tex</v>
      </c>
      <c r="AN203" t="str">
        <v>elsarticle</v>
      </c>
      <c r="AO203" t="str">
        <v>[]</v>
      </c>
      <c r="AP203">
        <v>0</v>
      </c>
      <c r="AQ203">
        <v>0</v>
      </c>
      <c r="AR203">
        <v>0</v>
      </c>
      <c r="AS203" t="b">
        <v>0</v>
      </c>
      <c r="AT203" t="b">
        <v>0</v>
      </c>
      <c r="AV203">
        <v>2306.0047500000001</v>
      </c>
      <c r="AW203">
        <v>18</v>
      </c>
      <c r="AX203">
        <v>18</v>
      </c>
      <c r="AY203">
        <v>18</v>
      </c>
      <c r="AZ203">
        <v>0</v>
      </c>
      <c r="BA203">
        <v>0</v>
      </c>
    </row>
    <row r="204" spans="1:53" x14ac:dyDescent="0.2">
      <c r="A204">
        <v>2306.0047800000002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1</v>
      </c>
      <c r="R204">
        <v>3350</v>
      </c>
      <c r="S204">
        <v>0.99998434999999997</v>
      </c>
      <c r="T204">
        <v>0.99996870000000004</v>
      </c>
      <c r="U204">
        <v>0.89513882</v>
      </c>
      <c r="V204">
        <v>1</v>
      </c>
      <c r="W204">
        <v>0.99996870000000004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G204">
        <v>2306.0047800000002</v>
      </c>
      <c r="AH204" t="b">
        <v>1</v>
      </c>
      <c r="AI204" t="b">
        <v>1</v>
      </c>
      <c r="AJ204" t="b">
        <v>1</v>
      </c>
      <c r="AL204">
        <v>2306.0047800000002</v>
      </c>
      <c r="AM204">
        <v>2306.0047800000002</v>
      </c>
      <c r="AN204" t="str">
        <v>article</v>
      </c>
      <c r="AO204" t="str">
        <v>[12pt]</v>
      </c>
      <c r="AP204">
        <v>0</v>
      </c>
      <c r="AQ204">
        <v>0</v>
      </c>
      <c r="AR204">
        <v>0</v>
      </c>
      <c r="AS204" t="b">
        <v>0</v>
      </c>
      <c r="AT204" t="b">
        <v>0</v>
      </c>
      <c r="AV204">
        <v>2306.0047800000002</v>
      </c>
      <c r="AW204">
        <v>17</v>
      </c>
      <c r="AX204">
        <v>17</v>
      </c>
      <c r="AY204">
        <v>17</v>
      </c>
      <c r="AZ204">
        <v>0</v>
      </c>
      <c r="BA204">
        <v>0</v>
      </c>
    </row>
    <row r="205" spans="1:53" x14ac:dyDescent="0.2">
      <c r="A205">
        <v>2306.00479</v>
      </c>
      <c r="B205">
        <v>4495</v>
      </c>
      <c r="C205">
        <v>20376</v>
      </c>
      <c r="D205">
        <v>0.93176546999999998</v>
      </c>
      <c r="E205">
        <v>0.87877561999999998</v>
      </c>
      <c r="F205">
        <v>0.45048544000000001</v>
      </c>
      <c r="G205">
        <v>1718</v>
      </c>
      <c r="H205">
        <v>0.95366775000000004</v>
      </c>
      <c r="I205">
        <v>3</v>
      </c>
      <c r="J205">
        <v>3</v>
      </c>
      <c r="K205">
        <v>1385</v>
      </c>
      <c r="L205">
        <v>0</v>
      </c>
      <c r="M205">
        <v>0</v>
      </c>
      <c r="N205">
        <v>1</v>
      </c>
      <c r="O205">
        <v>1</v>
      </c>
      <c r="P205">
        <v>4</v>
      </c>
      <c r="Q205" s="3">
        <v>5593</v>
      </c>
      <c r="R205">
        <v>28994</v>
      </c>
      <c r="S205">
        <v>0.91783461</v>
      </c>
      <c r="T205">
        <v>0.85358255000000005</v>
      </c>
      <c r="U205">
        <v>0.24097489</v>
      </c>
      <c r="V205">
        <v>2780</v>
      </c>
      <c r="W205">
        <v>0.92722322999999995</v>
      </c>
      <c r="X205">
        <v>2</v>
      </c>
      <c r="Y205">
        <v>4</v>
      </c>
      <c r="Z205">
        <v>1402</v>
      </c>
      <c r="AA205">
        <v>0</v>
      </c>
      <c r="AB205">
        <v>0</v>
      </c>
      <c r="AC205">
        <v>1</v>
      </c>
      <c r="AD205">
        <v>1</v>
      </c>
      <c r="AE205">
        <v>1123</v>
      </c>
      <c r="AG205">
        <v>2306.00479</v>
      </c>
      <c r="AH205" t="b">
        <v>1</v>
      </c>
      <c r="AI205" t="b">
        <v>1</v>
      </c>
      <c r="AJ205" t="b">
        <v>1</v>
      </c>
      <c r="AL205">
        <v>2306.00479</v>
      </c>
      <c r="AM205" t="str">
        <v>00-arxiv-v1.tex</v>
      </c>
      <c r="AN205" t="str">
        <v>acmart</v>
      </c>
      <c r="AO205" t="str">
        <v>[sigconf=true, nonacm=true, review=false, anonymous = false]</v>
      </c>
      <c r="AP205">
        <v>0</v>
      </c>
      <c r="AQ205">
        <v>0</v>
      </c>
      <c r="AR205">
        <v>0</v>
      </c>
      <c r="AS205" t="b">
        <v>0</v>
      </c>
      <c r="AT205" t="b">
        <v>0</v>
      </c>
      <c r="AV205">
        <v>2306.00479</v>
      </c>
      <c r="AW205">
        <v>9</v>
      </c>
      <c r="AX205">
        <v>9</v>
      </c>
      <c r="AY205">
        <v>9</v>
      </c>
      <c r="AZ205">
        <v>0</v>
      </c>
      <c r="BA205">
        <v>0</v>
      </c>
    </row>
    <row r="206" spans="1:53" x14ac:dyDescent="0.2">
      <c r="A206">
        <v>2306.0048400000001</v>
      </c>
      <c r="B206">
        <v>346</v>
      </c>
      <c r="C206">
        <v>45505</v>
      </c>
      <c r="D206">
        <v>0.99554533000000001</v>
      </c>
      <c r="E206">
        <v>0.99276392999999996</v>
      </c>
      <c r="F206">
        <v>4.8331100000000002E-2</v>
      </c>
      <c r="G206">
        <v>82</v>
      </c>
      <c r="H206">
        <v>0.99828508999999999</v>
      </c>
      <c r="I206">
        <v>0</v>
      </c>
      <c r="J206">
        <v>0</v>
      </c>
      <c r="K206">
        <v>132</v>
      </c>
      <c r="L206">
        <v>0</v>
      </c>
      <c r="M206">
        <v>0</v>
      </c>
      <c r="N206">
        <v>0</v>
      </c>
      <c r="O206">
        <v>0</v>
      </c>
      <c r="P206">
        <v>2</v>
      </c>
      <c r="Q206" s="3">
        <v>270</v>
      </c>
      <c r="R206">
        <v>45505</v>
      </c>
      <c r="S206">
        <v>0.99713479000000005</v>
      </c>
      <c r="T206">
        <v>0.99435335000000002</v>
      </c>
      <c r="U206">
        <v>4.8331100000000002E-2</v>
      </c>
      <c r="V206">
        <v>6</v>
      </c>
      <c r="W206">
        <v>0.99987451999999999</v>
      </c>
      <c r="X206">
        <v>0</v>
      </c>
      <c r="Y206">
        <v>0</v>
      </c>
      <c r="Z206">
        <v>132</v>
      </c>
      <c r="AA206">
        <v>0</v>
      </c>
      <c r="AB206">
        <v>0</v>
      </c>
      <c r="AC206">
        <v>0</v>
      </c>
      <c r="AD206">
        <v>0</v>
      </c>
      <c r="AE206">
        <v>2</v>
      </c>
      <c r="AG206">
        <v>2306.0048400000001</v>
      </c>
      <c r="AH206" t="b">
        <v>1</v>
      </c>
      <c r="AI206" t="b">
        <v>1</v>
      </c>
      <c r="AJ206" t="b">
        <v>1</v>
      </c>
      <c r="AL206">
        <v>2306.0048400000001</v>
      </c>
      <c r="AM206">
        <v>2306.0048400000001</v>
      </c>
      <c r="AN206" t="str">
        <v>amsart</v>
      </c>
      <c r="AO206" t="str">
        <v>[a4paper,11pt]</v>
      </c>
      <c r="AP206">
        <v>0</v>
      </c>
      <c r="AQ206">
        <v>0</v>
      </c>
      <c r="AR206">
        <v>0</v>
      </c>
      <c r="AS206" t="b">
        <v>0</v>
      </c>
      <c r="AT206" t="b">
        <v>0</v>
      </c>
      <c r="AV206">
        <v>2306.0048400000001</v>
      </c>
      <c r="AW206">
        <v>24</v>
      </c>
      <c r="AX206">
        <v>24</v>
      </c>
      <c r="AY206">
        <v>24</v>
      </c>
      <c r="AZ206">
        <v>0</v>
      </c>
      <c r="BA206">
        <v>0</v>
      </c>
    </row>
    <row r="207" spans="1:53" x14ac:dyDescent="0.2">
      <c r="A207">
        <v>2306.0048900000002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849</v>
      </c>
      <c r="R207">
        <v>10479</v>
      </c>
      <c r="S207">
        <v>0.97416389999999997</v>
      </c>
      <c r="T207">
        <v>0.94833252000000001</v>
      </c>
      <c r="U207">
        <v>0.36228092000000001</v>
      </c>
      <c r="V207">
        <v>3</v>
      </c>
      <c r="W207">
        <v>0.99981743000000001</v>
      </c>
      <c r="X207">
        <v>0</v>
      </c>
      <c r="Y207">
        <v>0</v>
      </c>
      <c r="Z207">
        <v>423</v>
      </c>
      <c r="AA207">
        <v>0</v>
      </c>
      <c r="AB207">
        <v>0</v>
      </c>
      <c r="AC207">
        <v>0</v>
      </c>
      <c r="AD207">
        <v>0</v>
      </c>
      <c r="AE207">
        <v>3</v>
      </c>
      <c r="AG207">
        <v>2306.0048900000002</v>
      </c>
      <c r="AH207" t="b">
        <v>1</v>
      </c>
      <c r="AI207" t="b">
        <v>1</v>
      </c>
      <c r="AJ207" t="b">
        <v>1</v>
      </c>
      <c r="AL207">
        <v>2306.0048900000002</v>
      </c>
      <c r="AM207" t="str">
        <v>interspeech.tex</v>
      </c>
      <c r="AN207" t="str">
        <v>INTERSPEECH2023</v>
      </c>
      <c r="AO207">
        <v>0</v>
      </c>
      <c r="AP207">
        <v>12</v>
      </c>
      <c r="AQ207">
        <v>12</v>
      </c>
      <c r="AR207">
        <v>12</v>
      </c>
      <c r="AS207" t="b">
        <v>0</v>
      </c>
      <c r="AT207" t="b">
        <v>0</v>
      </c>
      <c r="AV207">
        <v>2306.0048900000002</v>
      </c>
      <c r="AW207">
        <v>4</v>
      </c>
      <c r="AX207">
        <v>5</v>
      </c>
      <c r="AY207">
        <v>5</v>
      </c>
      <c r="AZ207">
        <v>1</v>
      </c>
      <c r="BA207">
        <v>0</v>
      </c>
    </row>
    <row r="208" spans="1:53" x14ac:dyDescent="0.2">
      <c r="A208">
        <v>2306.0048999999999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s="3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G208">
        <v>2306.0048999999999</v>
      </c>
      <c r="AH208" t="b">
        <v>0</v>
      </c>
      <c r="AI208" t="b">
        <v>0</v>
      </c>
      <c r="AJ208" t="b">
        <v>0</v>
      </c>
      <c r="AL208">
        <v>2306.0048999999999</v>
      </c>
      <c r="AM208" t="str">
        <v>Photon_centroid_04.tex</v>
      </c>
      <c r="AN208" t="str">
        <v>iopart</v>
      </c>
      <c r="AO208" t="str">
        <v>[12pt, a4paper, superscriptaddress, final]</v>
      </c>
      <c r="AP208">
        <v>12</v>
      </c>
      <c r="AQ208">
        <v>12</v>
      </c>
      <c r="AR208">
        <v>12</v>
      </c>
      <c r="AS208" t="b">
        <v>0</v>
      </c>
      <c r="AT208" t="b">
        <v>0</v>
      </c>
      <c r="AV208">
        <v>2306.0048999999999</v>
      </c>
      <c r="AW208" t="str">
        <v/>
      </c>
      <c r="AX208" t="str">
        <v/>
      </c>
      <c r="AY208" t="str">
        <v/>
      </c>
      <c r="AZ208" t="str">
        <v/>
      </c>
      <c r="BA208" t="str">
        <v/>
      </c>
    </row>
    <row r="209" spans="1:53" x14ac:dyDescent="0.2">
      <c r="A209">
        <v>2306.0049300000001</v>
      </c>
      <c r="B209">
        <v>39</v>
      </c>
      <c r="C209">
        <v>54916</v>
      </c>
      <c r="D209">
        <v>0.99952439999999998</v>
      </c>
      <c r="E209">
        <v>0.99932551999999997</v>
      </c>
      <c r="F209">
        <v>5.0257690000000001E-2</v>
      </c>
      <c r="G209">
        <v>17</v>
      </c>
      <c r="H209">
        <v>0.99970599000000004</v>
      </c>
      <c r="I209">
        <v>0</v>
      </c>
      <c r="J209">
        <v>0</v>
      </c>
      <c r="K209">
        <v>11</v>
      </c>
      <c r="L209">
        <v>0</v>
      </c>
      <c r="M209">
        <v>0</v>
      </c>
      <c r="N209">
        <v>0</v>
      </c>
      <c r="O209">
        <v>0</v>
      </c>
      <c r="P209">
        <v>-1</v>
      </c>
      <c r="Q209" s="3">
        <v>38</v>
      </c>
      <c r="R209">
        <v>2250</v>
      </c>
      <c r="S209">
        <v>0.99960225999999996</v>
      </c>
      <c r="T209">
        <v>0.99934290000000003</v>
      </c>
      <c r="U209">
        <v>0.96109286000000005</v>
      </c>
      <c r="V209">
        <v>16</v>
      </c>
      <c r="W209">
        <v>0.99972333000000002</v>
      </c>
      <c r="X209">
        <v>0</v>
      </c>
      <c r="Y209">
        <v>0</v>
      </c>
      <c r="Z209">
        <v>11</v>
      </c>
      <c r="AA209">
        <v>0</v>
      </c>
      <c r="AB209">
        <v>0</v>
      </c>
      <c r="AC209">
        <v>0</v>
      </c>
      <c r="AD209">
        <v>0</v>
      </c>
      <c r="AE209">
        <v>8</v>
      </c>
      <c r="AG209">
        <v>2306.0049300000001</v>
      </c>
      <c r="AH209" t="b">
        <v>1</v>
      </c>
      <c r="AI209" t="b">
        <v>1</v>
      </c>
      <c r="AJ209" t="b">
        <v>1</v>
      </c>
      <c r="AL209">
        <v>2306.0049300000001</v>
      </c>
      <c r="AM209" t="str">
        <v>Spreclones_Part_I-arXiv-V2.tex</v>
      </c>
      <c r="AN209" t="str">
        <v>article</v>
      </c>
      <c r="AO209" t="str">
        <v>[12pt,fleqn]</v>
      </c>
      <c r="AP209">
        <v>0</v>
      </c>
      <c r="AQ209">
        <v>0</v>
      </c>
      <c r="AR209">
        <v>0</v>
      </c>
      <c r="AS209" t="b">
        <v>0</v>
      </c>
      <c r="AT209" t="b">
        <v>0</v>
      </c>
      <c r="AV209">
        <v>2306.0049300000001</v>
      </c>
      <c r="AW209">
        <v>33</v>
      </c>
      <c r="AX209">
        <v>33</v>
      </c>
      <c r="AY209">
        <v>33</v>
      </c>
      <c r="AZ209">
        <v>0</v>
      </c>
      <c r="BA209">
        <v>0</v>
      </c>
    </row>
    <row r="210" spans="1:53" x14ac:dyDescent="0.2">
      <c r="A210">
        <v>2306.00506</v>
      </c>
      <c r="B210">
        <v>22</v>
      </c>
      <c r="C210">
        <v>49003</v>
      </c>
      <c r="D210">
        <v>0.99960788</v>
      </c>
      <c r="E210">
        <v>0.99959876000000003</v>
      </c>
      <c r="F210">
        <v>0.10627394</v>
      </c>
      <c r="G210">
        <v>22</v>
      </c>
      <c r="H210">
        <v>0.99959876000000003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 s="3">
        <v>22</v>
      </c>
      <c r="R210">
        <v>49003</v>
      </c>
      <c r="S210">
        <v>0.99960788</v>
      </c>
      <c r="T210">
        <v>0.99959876000000003</v>
      </c>
      <c r="U210">
        <v>0.10627394</v>
      </c>
      <c r="V210">
        <v>22</v>
      </c>
      <c r="W210">
        <v>0.99959876000000003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G210">
        <v>2306.00506</v>
      </c>
      <c r="AH210" t="b">
        <v>1</v>
      </c>
      <c r="AI210" t="b">
        <v>1</v>
      </c>
      <c r="AJ210" t="b">
        <v>1</v>
      </c>
      <c r="AL210">
        <v>2306.00506</v>
      </c>
      <c r="AM210" t="str">
        <v>main.tex</v>
      </c>
      <c r="AN210" t="str">
        <v>revtex4-2</v>
      </c>
      <c r="AO210" t="str">
        <v>[reprint,amsmath,amssymb,aps,floatfix,]</v>
      </c>
      <c r="AP210">
        <v>12</v>
      </c>
      <c r="AQ210">
        <v>12</v>
      </c>
      <c r="AR210">
        <v>12</v>
      </c>
      <c r="AS210" t="b">
        <v>0</v>
      </c>
      <c r="AT210" t="b">
        <v>0</v>
      </c>
      <c r="AV210">
        <v>2306.00506</v>
      </c>
      <c r="AW210">
        <v>17</v>
      </c>
      <c r="AX210">
        <v>17</v>
      </c>
      <c r="AY210">
        <v>17</v>
      </c>
      <c r="AZ210">
        <v>0</v>
      </c>
      <c r="BA210">
        <v>0</v>
      </c>
    </row>
    <row r="211" spans="1:53" x14ac:dyDescent="0.2">
      <c r="A211">
        <v>2306.0050999999999</v>
      </c>
      <c r="B211">
        <v>2</v>
      </c>
      <c r="C211">
        <v>18</v>
      </c>
      <c r="D211">
        <v>0.99998065000000003</v>
      </c>
      <c r="E211">
        <v>0.99996129</v>
      </c>
      <c r="F211">
        <v>0.99965161999999996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53</v>
      </c>
      <c r="R211">
        <v>3463</v>
      </c>
      <c r="S211">
        <v>0.99934195000000003</v>
      </c>
      <c r="T211">
        <v>0.99897422000000002</v>
      </c>
      <c r="U211">
        <v>0.93297591999999996</v>
      </c>
      <c r="V211">
        <v>17</v>
      </c>
      <c r="W211">
        <v>0.99967097999999999</v>
      </c>
      <c r="X211">
        <v>0</v>
      </c>
      <c r="Y211">
        <v>0</v>
      </c>
      <c r="Z211">
        <v>18</v>
      </c>
      <c r="AA211">
        <v>0</v>
      </c>
      <c r="AB211">
        <v>0</v>
      </c>
      <c r="AC211">
        <v>0</v>
      </c>
      <c r="AD211">
        <v>0</v>
      </c>
      <c r="AE211">
        <v>0</v>
      </c>
      <c r="AG211">
        <v>2306.0050999999999</v>
      </c>
      <c r="AH211" t="b">
        <v>1</v>
      </c>
      <c r="AI211" t="b">
        <v>1</v>
      </c>
      <c r="AJ211" t="b">
        <v>1</v>
      </c>
      <c r="AL211">
        <v>2306.0050999999999</v>
      </c>
      <c r="AM211">
        <v>2306.0050999999999</v>
      </c>
      <c r="AN211" t="str">
        <v>article</v>
      </c>
      <c r="AO211" t="str">
        <v>[a4paper,12pt]</v>
      </c>
      <c r="AP211">
        <v>0</v>
      </c>
      <c r="AQ211">
        <v>0</v>
      </c>
      <c r="AR211">
        <v>0</v>
      </c>
      <c r="AS211" t="b">
        <v>0</v>
      </c>
      <c r="AT211" t="b">
        <v>0</v>
      </c>
      <c r="AV211">
        <v>2306.0050999999999</v>
      </c>
      <c r="AW211">
        <v>29</v>
      </c>
      <c r="AX211">
        <v>29</v>
      </c>
      <c r="AY211">
        <v>29</v>
      </c>
      <c r="AZ211">
        <v>0</v>
      </c>
      <c r="BA211">
        <v>0</v>
      </c>
    </row>
    <row r="212" spans="1:53" x14ac:dyDescent="0.2">
      <c r="A212">
        <v>2306.0051100000001</v>
      </c>
      <c r="B212">
        <v>129</v>
      </c>
      <c r="C212">
        <v>129</v>
      </c>
      <c r="D212">
        <v>0.99732831</v>
      </c>
      <c r="E212">
        <v>0.99732831</v>
      </c>
      <c r="F212">
        <v>0.99732831</v>
      </c>
      <c r="G212">
        <v>129</v>
      </c>
      <c r="H212">
        <v>0.99732831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620</v>
      </c>
      <c r="R212">
        <v>40837</v>
      </c>
      <c r="S212">
        <v>0.99357952000000005</v>
      </c>
      <c r="T212">
        <v>0.98715931000000001</v>
      </c>
      <c r="U212">
        <v>0.15423329</v>
      </c>
      <c r="V212">
        <v>2</v>
      </c>
      <c r="W212">
        <v>0.99995858000000004</v>
      </c>
      <c r="X212">
        <v>0</v>
      </c>
      <c r="Y212">
        <v>0</v>
      </c>
      <c r="Z212">
        <v>309</v>
      </c>
      <c r="AA212">
        <v>0</v>
      </c>
      <c r="AB212">
        <v>0</v>
      </c>
      <c r="AC212">
        <v>0</v>
      </c>
      <c r="AD212">
        <v>0</v>
      </c>
      <c r="AE212">
        <v>-2</v>
      </c>
      <c r="AG212">
        <v>2306.0051100000001</v>
      </c>
      <c r="AH212" t="b">
        <v>1</v>
      </c>
      <c r="AI212" t="b">
        <v>1</v>
      </c>
      <c r="AJ212" t="b">
        <v>1</v>
      </c>
      <c r="AL212">
        <v>2306.0051100000001</v>
      </c>
      <c r="AM212">
        <v>2306.0051100000001</v>
      </c>
      <c r="AN212" t="str">
        <v>amsart</v>
      </c>
      <c r="AO212" t="str">
        <v>[11.5pt]</v>
      </c>
      <c r="AP212">
        <v>0</v>
      </c>
      <c r="AQ212">
        <v>0</v>
      </c>
      <c r="AR212">
        <v>0</v>
      </c>
      <c r="AS212" t="b">
        <v>0</v>
      </c>
      <c r="AT212" t="b">
        <v>0</v>
      </c>
      <c r="AV212">
        <v>2306.0051100000001</v>
      </c>
      <c r="AW212">
        <v>35</v>
      </c>
      <c r="AX212">
        <v>35</v>
      </c>
      <c r="AY212">
        <v>35</v>
      </c>
      <c r="AZ212">
        <v>0</v>
      </c>
      <c r="BA212">
        <v>0</v>
      </c>
    </row>
    <row r="213" spans="1:53" x14ac:dyDescent="0.2">
      <c r="A213">
        <v>2306.0051199999998</v>
      </c>
      <c r="B213">
        <v>391</v>
      </c>
      <c r="C213">
        <v>32112</v>
      </c>
      <c r="D213">
        <v>0.99258860999999998</v>
      </c>
      <c r="E213">
        <v>0.98950081999999995</v>
      </c>
      <c r="F213">
        <v>0.13772455</v>
      </c>
      <c r="G213">
        <v>163</v>
      </c>
      <c r="H213">
        <v>0.99562309999999998</v>
      </c>
      <c r="I213">
        <v>0</v>
      </c>
      <c r="J213">
        <v>0</v>
      </c>
      <c r="K213">
        <v>114</v>
      </c>
      <c r="L213">
        <v>0</v>
      </c>
      <c r="M213">
        <v>0</v>
      </c>
      <c r="N213">
        <v>0</v>
      </c>
      <c r="O213">
        <v>0</v>
      </c>
      <c r="P213">
        <v>2</v>
      </c>
      <c r="Q213" s="3">
        <v>353</v>
      </c>
      <c r="R213">
        <v>32112</v>
      </c>
      <c r="S213">
        <v>0.99360901999999995</v>
      </c>
      <c r="T213">
        <v>0.99052119999999999</v>
      </c>
      <c r="U213">
        <v>0.13772455</v>
      </c>
      <c r="V213">
        <v>125</v>
      </c>
      <c r="W213">
        <v>0.99664348000000003</v>
      </c>
      <c r="X213">
        <v>0</v>
      </c>
      <c r="Y213">
        <v>0</v>
      </c>
      <c r="Z213">
        <v>114</v>
      </c>
      <c r="AA213">
        <v>0</v>
      </c>
      <c r="AB213">
        <v>0</v>
      </c>
      <c r="AC213">
        <v>0</v>
      </c>
      <c r="AD213">
        <v>0</v>
      </c>
      <c r="AE213">
        <v>2</v>
      </c>
      <c r="AG213">
        <v>2306.0051199999998</v>
      </c>
      <c r="AH213" t="b">
        <v>1</v>
      </c>
      <c r="AI213" t="b">
        <v>1</v>
      </c>
      <c r="AJ213" t="b">
        <v>1</v>
      </c>
      <c r="AL213">
        <v>2306.0051199999998</v>
      </c>
      <c r="AM213" t="str">
        <v>POF2023.tex</v>
      </c>
      <c r="AN213" t="str">
        <v>revtex4-1</v>
      </c>
      <c r="AO213" t="str">
        <v>[aps,pof,reprint,10pt,superscriptaddress,showpacs]</v>
      </c>
      <c r="AP213">
        <v>0</v>
      </c>
      <c r="AQ213">
        <v>0</v>
      </c>
      <c r="AR213">
        <v>0</v>
      </c>
      <c r="AS213" t="b">
        <v>0</v>
      </c>
      <c r="AT213" t="b">
        <v>0</v>
      </c>
      <c r="AV213">
        <v>2306.0051199999998</v>
      </c>
      <c r="AW213">
        <v>13</v>
      </c>
      <c r="AX213">
        <v>13</v>
      </c>
      <c r="AY213">
        <v>13</v>
      </c>
      <c r="AZ213">
        <v>0</v>
      </c>
      <c r="BA213">
        <v>0</v>
      </c>
    </row>
    <row r="214" spans="1:53" x14ac:dyDescent="0.2">
      <c r="A214">
        <v>2306.0051600000002</v>
      </c>
      <c r="B214">
        <v>22</v>
      </c>
      <c r="C214">
        <v>22</v>
      </c>
      <c r="D214">
        <v>0.99948373000000001</v>
      </c>
      <c r="E214">
        <v>0.99948373000000001</v>
      </c>
      <c r="F214">
        <v>0.99948373000000001</v>
      </c>
      <c r="G214">
        <v>22</v>
      </c>
      <c r="H214">
        <v>0.99948373000000001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 s="3">
        <v>154</v>
      </c>
      <c r="R214">
        <v>11628</v>
      </c>
      <c r="S214">
        <v>0.99789978000000001</v>
      </c>
      <c r="T214">
        <v>0.99638632999999999</v>
      </c>
      <c r="U214">
        <v>0.72714473000000002</v>
      </c>
      <c r="V214">
        <v>28</v>
      </c>
      <c r="W214">
        <v>0.99934297000000005</v>
      </c>
      <c r="X214">
        <v>0</v>
      </c>
      <c r="Y214">
        <v>0</v>
      </c>
      <c r="Z214">
        <v>63</v>
      </c>
      <c r="AA214">
        <v>0</v>
      </c>
      <c r="AB214">
        <v>0</v>
      </c>
      <c r="AC214">
        <v>1</v>
      </c>
      <c r="AD214">
        <v>1</v>
      </c>
      <c r="AE214">
        <v>3</v>
      </c>
      <c r="AG214">
        <v>2306.0051600000002</v>
      </c>
      <c r="AH214" t="b">
        <v>1</v>
      </c>
      <c r="AI214" t="b">
        <v>1</v>
      </c>
      <c r="AJ214" t="b">
        <v>1</v>
      </c>
      <c r="AL214">
        <v>2306.0051600000002</v>
      </c>
      <c r="AM214" t="str">
        <v>sn-article.tex</v>
      </c>
      <c r="AN214" t="str">
        <v>sn-jnl</v>
      </c>
      <c r="AO214" t="str">
        <v>[pdflatex,sn-mathphys]</v>
      </c>
      <c r="AP214">
        <v>0</v>
      </c>
      <c r="AQ214">
        <v>0</v>
      </c>
      <c r="AR214">
        <v>0</v>
      </c>
      <c r="AS214" t="b">
        <v>0</v>
      </c>
      <c r="AT214" t="b">
        <v>0</v>
      </c>
      <c r="AV214">
        <v>2306.0051600000002</v>
      </c>
      <c r="AW214">
        <v>23</v>
      </c>
      <c r="AX214">
        <v>23</v>
      </c>
      <c r="AY214">
        <v>23</v>
      </c>
      <c r="AZ214">
        <v>0</v>
      </c>
      <c r="BA214">
        <v>0</v>
      </c>
    </row>
    <row r="215" spans="1:53" x14ac:dyDescent="0.2">
      <c r="A215">
        <v>2306.00531</v>
      </c>
      <c r="B215">
        <v>1</v>
      </c>
      <c r="C215">
        <v>1</v>
      </c>
      <c r="D215">
        <v>0.99996289999999999</v>
      </c>
      <c r="E215">
        <v>0.99996289999999999</v>
      </c>
      <c r="F215">
        <v>0.99996289999999999</v>
      </c>
      <c r="G215">
        <v>1</v>
      </c>
      <c r="H215">
        <v>0.99996289999999999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1</v>
      </c>
      <c r="R215">
        <v>1</v>
      </c>
      <c r="S215">
        <v>0.99996289999999999</v>
      </c>
      <c r="T215">
        <v>0.99996289999999999</v>
      </c>
      <c r="U215">
        <v>0.99996289999999999</v>
      </c>
      <c r="V215">
        <v>1</v>
      </c>
      <c r="W215">
        <v>0.99996289999999999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G215">
        <v>2306.00531</v>
      </c>
      <c r="AH215" t="b">
        <v>1</v>
      </c>
      <c r="AI215" t="b">
        <v>1</v>
      </c>
      <c r="AJ215" t="b">
        <v>1</v>
      </c>
      <c r="AL215">
        <v>2306.00531</v>
      </c>
      <c r="AM215">
        <v>2306.00531</v>
      </c>
      <c r="AN215" t="str">
        <v>amsart</v>
      </c>
      <c r="AO215" t="str">
        <v>[12pt, reqno]</v>
      </c>
      <c r="AP215">
        <v>0</v>
      </c>
      <c r="AQ215">
        <v>0</v>
      </c>
      <c r="AR215">
        <v>0</v>
      </c>
      <c r="AS215" t="b">
        <v>0</v>
      </c>
      <c r="AT215" t="b">
        <v>0</v>
      </c>
      <c r="AV215">
        <v>2306.00531</v>
      </c>
      <c r="AW215">
        <v>20</v>
      </c>
      <c r="AX215">
        <v>20</v>
      </c>
      <c r="AY215">
        <v>20</v>
      </c>
      <c r="AZ215">
        <v>0</v>
      </c>
      <c r="BA215">
        <v>0</v>
      </c>
    </row>
    <row r="216" spans="1:53" x14ac:dyDescent="0.2">
      <c r="A216">
        <v>2306.00533</v>
      </c>
      <c r="B216">
        <v>2</v>
      </c>
      <c r="C216">
        <v>2</v>
      </c>
      <c r="D216">
        <v>0.99992579000000004</v>
      </c>
      <c r="E216">
        <v>0.99992579000000004</v>
      </c>
      <c r="F216">
        <v>0.99992579000000004</v>
      </c>
      <c r="G216">
        <v>2</v>
      </c>
      <c r="H216">
        <v>0.99992579000000004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73</v>
      </c>
      <c r="R216">
        <v>703</v>
      </c>
      <c r="S216">
        <v>0.99860855999999998</v>
      </c>
      <c r="T216">
        <v>0.99729137999999995</v>
      </c>
      <c r="U216">
        <v>0.97391561999999998</v>
      </c>
      <c r="V216">
        <v>3</v>
      </c>
      <c r="W216">
        <v>0.99988869000000002</v>
      </c>
      <c r="X216">
        <v>0</v>
      </c>
      <c r="Y216">
        <v>0</v>
      </c>
      <c r="Z216">
        <v>35</v>
      </c>
      <c r="AA216">
        <v>0</v>
      </c>
      <c r="AB216">
        <v>0</v>
      </c>
      <c r="AC216">
        <v>0</v>
      </c>
      <c r="AD216">
        <v>0</v>
      </c>
      <c r="AE216">
        <v>-1</v>
      </c>
      <c r="AG216">
        <v>2306.00533</v>
      </c>
      <c r="AH216" t="b">
        <v>1</v>
      </c>
      <c r="AI216" t="b">
        <v>1</v>
      </c>
      <c r="AJ216" t="b">
        <v>1</v>
      </c>
      <c r="AL216">
        <v>2306.00533</v>
      </c>
      <c r="AM216">
        <v>2306.00533</v>
      </c>
      <c r="AN216" t="str">
        <v>amsart</v>
      </c>
      <c r="AO216" t="str">
        <v>[11pt,reqno]</v>
      </c>
      <c r="AP216">
        <v>0</v>
      </c>
      <c r="AQ216">
        <v>0</v>
      </c>
      <c r="AR216">
        <v>0</v>
      </c>
      <c r="AS216" t="b">
        <v>0</v>
      </c>
      <c r="AT216" t="b">
        <v>0</v>
      </c>
      <c r="AV216">
        <v>2306.00533</v>
      </c>
      <c r="AW216">
        <v>19</v>
      </c>
      <c r="AX216">
        <v>19</v>
      </c>
      <c r="AY216">
        <v>19</v>
      </c>
      <c r="AZ216">
        <v>0</v>
      </c>
      <c r="BA216">
        <v>0</v>
      </c>
    </row>
    <row r="217" spans="1:53" x14ac:dyDescent="0.2">
      <c r="A217">
        <v>2306.0053699999999</v>
      </c>
      <c r="B217">
        <v>33</v>
      </c>
      <c r="C217">
        <v>33</v>
      </c>
      <c r="D217">
        <v>0.99956281000000002</v>
      </c>
      <c r="E217">
        <v>0.99956281000000002</v>
      </c>
      <c r="F217">
        <v>0.99956281000000002</v>
      </c>
      <c r="G217">
        <v>33</v>
      </c>
      <c r="H217">
        <v>0.99956281000000002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45</v>
      </c>
      <c r="R217">
        <v>73131</v>
      </c>
      <c r="S217">
        <v>0.99945023</v>
      </c>
      <c r="T217">
        <v>0.99940388999999996</v>
      </c>
      <c r="U217">
        <v>3.1236340000000001E-2</v>
      </c>
      <c r="V217">
        <v>45</v>
      </c>
      <c r="W217">
        <v>0.99940388999999996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7</v>
      </c>
      <c r="AG217">
        <v>2306.0053699999999</v>
      </c>
      <c r="AH217" t="b">
        <v>1</v>
      </c>
      <c r="AI217" t="b">
        <v>1</v>
      </c>
      <c r="AJ217" t="b">
        <v>1</v>
      </c>
      <c r="AL217">
        <v>2306.0053699999999</v>
      </c>
      <c r="AM217" t="str">
        <v>main_v2.tex</v>
      </c>
      <c r="AN217" t="str">
        <v>article</v>
      </c>
      <c r="AO217" t="str">
        <v>[a4paper,10pt]</v>
      </c>
      <c r="AP217">
        <v>0</v>
      </c>
      <c r="AQ217">
        <v>0</v>
      </c>
      <c r="AR217">
        <v>0</v>
      </c>
      <c r="AS217" t="b">
        <v>0</v>
      </c>
      <c r="AT217" t="b">
        <v>0</v>
      </c>
      <c r="AV217">
        <v>2306.0053699999999</v>
      </c>
      <c r="AW217">
        <v>25</v>
      </c>
      <c r="AX217">
        <v>25</v>
      </c>
      <c r="AY217">
        <v>25</v>
      </c>
      <c r="AZ217">
        <v>0</v>
      </c>
      <c r="BA217">
        <v>0</v>
      </c>
    </row>
    <row r="218" spans="1:53" x14ac:dyDescent="0.2">
      <c r="A218">
        <v>2306.0055400000001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s="3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  <c r="AG218">
        <v>2306.0055400000001</v>
      </c>
      <c r="AH218" t="b">
        <v>1</v>
      </c>
      <c r="AI218" t="b">
        <v>0</v>
      </c>
      <c r="AJ218" t="b">
        <v>1</v>
      </c>
      <c r="AL218">
        <v>2306.0055400000001</v>
      </c>
      <c r="AM218" t="str">
        <v>main.tex</v>
      </c>
      <c r="AN218" t="str">
        <v>egpubl</v>
      </c>
      <c r="AO218">
        <v>0</v>
      </c>
      <c r="AP218">
        <v>12</v>
      </c>
      <c r="AQ218">
        <v>12</v>
      </c>
      <c r="AR218">
        <v>12</v>
      </c>
      <c r="AS218" t="b">
        <v>0</v>
      </c>
      <c r="AT218" t="b">
        <v>0</v>
      </c>
      <c r="AV218">
        <v>2306.0055400000001</v>
      </c>
      <c r="AW218">
        <v>6</v>
      </c>
      <c r="AX218" t="str">
        <v/>
      </c>
      <c r="AY218" t="str">
        <v/>
      </c>
      <c r="AZ218" t="str">
        <v/>
      </c>
      <c r="BA218" t="str">
        <v/>
      </c>
    </row>
    <row r="219" spans="1:53" x14ac:dyDescent="0.2">
      <c r="A219">
        <v>2306.0055699999998</v>
      </c>
      <c r="B219">
        <v>8</v>
      </c>
      <c r="C219">
        <v>8</v>
      </c>
      <c r="D219">
        <v>0.99945392</v>
      </c>
      <c r="E219">
        <v>0.99945392</v>
      </c>
      <c r="F219">
        <v>0.99945392</v>
      </c>
      <c r="G219">
        <v>8</v>
      </c>
      <c r="H219">
        <v>0.99945392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732</v>
      </c>
      <c r="R219">
        <v>12955</v>
      </c>
      <c r="S219">
        <v>0.96719743000000002</v>
      </c>
      <c r="T219">
        <v>0.95003413000000003</v>
      </c>
      <c r="U219">
        <v>0.11569966</v>
      </c>
      <c r="V219">
        <v>53</v>
      </c>
      <c r="W219">
        <v>0.99638225000000002</v>
      </c>
      <c r="X219">
        <v>23</v>
      </c>
      <c r="Y219">
        <v>0</v>
      </c>
      <c r="Z219">
        <v>228</v>
      </c>
      <c r="AA219">
        <v>0</v>
      </c>
      <c r="AB219">
        <v>0</v>
      </c>
      <c r="AC219">
        <v>1</v>
      </c>
      <c r="AD219">
        <v>1</v>
      </c>
      <c r="AE219">
        <v>-34</v>
      </c>
      <c r="AG219">
        <v>2306.0055699999998</v>
      </c>
      <c r="AH219" t="b">
        <v>1</v>
      </c>
      <c r="AI219" t="b">
        <v>1</v>
      </c>
      <c r="AJ219" t="b">
        <v>1</v>
      </c>
      <c r="AL219">
        <v>2306.0055699999998</v>
      </c>
      <c r="AM219" t="str">
        <v>iclr_pl.tex</v>
      </c>
      <c r="AN219" t="str">
        <v>article</v>
      </c>
      <c r="AO219">
        <v>0</v>
      </c>
      <c r="AP219">
        <v>0</v>
      </c>
      <c r="AQ219">
        <v>0</v>
      </c>
      <c r="AR219">
        <v>0</v>
      </c>
      <c r="AS219" t="b">
        <v>0</v>
      </c>
      <c r="AT219" t="b">
        <v>0</v>
      </c>
      <c r="AV219">
        <v>2306.0055699999998</v>
      </c>
      <c r="AW219">
        <v>7</v>
      </c>
      <c r="AX219">
        <v>8</v>
      </c>
      <c r="AY219">
        <v>8</v>
      </c>
      <c r="AZ219">
        <v>1</v>
      </c>
      <c r="BA219">
        <v>0</v>
      </c>
    </row>
    <row r="220" spans="1:53" x14ac:dyDescent="0.2">
      <c r="A220">
        <v>2306.00558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s="3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  <c r="AG220">
        <v>2306.00558</v>
      </c>
      <c r="AH220" t="b">
        <v>1</v>
      </c>
      <c r="AI220" t="b">
        <v>0</v>
      </c>
      <c r="AJ220" t="b">
        <v>1</v>
      </c>
      <c r="AL220">
        <v>2306.00558</v>
      </c>
      <c r="AM220">
        <v>2306.00558</v>
      </c>
      <c r="AN220" t="str">
        <v>amsart</v>
      </c>
      <c r="AO220" t="str">
        <v>[nosumlimits,twoside]</v>
      </c>
      <c r="AP220">
        <v>12</v>
      </c>
      <c r="AQ220">
        <v>12</v>
      </c>
      <c r="AR220">
        <v>12</v>
      </c>
      <c r="AS220" t="b">
        <v>0</v>
      </c>
      <c r="AT220" t="b">
        <v>0</v>
      </c>
      <c r="AV220">
        <v>2306.00558</v>
      </c>
      <c r="AW220">
        <v>38</v>
      </c>
      <c r="AX220" t="str">
        <v/>
      </c>
      <c r="AY220">
        <v>38</v>
      </c>
      <c r="AZ220" t="str">
        <v/>
      </c>
      <c r="BA220" t="str">
        <v/>
      </c>
    </row>
    <row r="221" spans="1:53" x14ac:dyDescent="0.2">
      <c r="A221">
        <v>2306.0056199999999</v>
      </c>
      <c r="B221">
        <v>93</v>
      </c>
      <c r="C221">
        <v>128</v>
      </c>
      <c r="D221">
        <v>0.99818227000000004</v>
      </c>
      <c r="E221">
        <v>0.99807899</v>
      </c>
      <c r="F221">
        <v>0.99735602999999995</v>
      </c>
      <c r="G221">
        <v>83</v>
      </c>
      <c r="H221">
        <v>0.99828554999999997</v>
      </c>
      <c r="I221">
        <v>0</v>
      </c>
      <c r="J221">
        <v>0</v>
      </c>
      <c r="K221">
        <v>5</v>
      </c>
      <c r="L221">
        <v>0</v>
      </c>
      <c r="M221">
        <v>0</v>
      </c>
      <c r="N221">
        <v>1</v>
      </c>
      <c r="O221">
        <v>1</v>
      </c>
      <c r="P221">
        <v>0</v>
      </c>
      <c r="Q221" s="3">
        <v>13</v>
      </c>
      <c r="R221">
        <v>36837</v>
      </c>
      <c r="S221">
        <v>0.99985541</v>
      </c>
      <c r="T221">
        <v>0.99973146999999996</v>
      </c>
      <c r="U221">
        <v>0.23909361000000001</v>
      </c>
      <c r="V221">
        <v>3</v>
      </c>
      <c r="W221">
        <v>0.99993803000000003</v>
      </c>
      <c r="X221">
        <v>0</v>
      </c>
      <c r="Y221">
        <v>0</v>
      </c>
      <c r="Z221">
        <v>5</v>
      </c>
      <c r="AA221">
        <v>0</v>
      </c>
      <c r="AB221">
        <v>0</v>
      </c>
      <c r="AC221">
        <v>1</v>
      </c>
      <c r="AD221">
        <v>1</v>
      </c>
      <c r="AE221">
        <v>0</v>
      </c>
      <c r="AG221">
        <v>2306.0056199999999</v>
      </c>
      <c r="AH221" t="b">
        <v>1</v>
      </c>
      <c r="AI221" t="b">
        <v>1</v>
      </c>
      <c r="AJ221" t="b">
        <v>1</v>
      </c>
      <c r="AL221">
        <v>2306.0056199999999</v>
      </c>
      <c r="AM221" t="str">
        <v>DLM-KillingDuality.tex</v>
      </c>
      <c r="AN221" t="str">
        <v>amsart</v>
      </c>
      <c r="AO221" t="str">
        <v>[a4paper,10pt,reqno]</v>
      </c>
      <c r="AP221">
        <v>0</v>
      </c>
      <c r="AQ221">
        <v>0</v>
      </c>
      <c r="AR221">
        <v>0</v>
      </c>
      <c r="AS221" t="b">
        <v>0</v>
      </c>
      <c r="AT221" t="b">
        <v>0</v>
      </c>
      <c r="AV221">
        <v>2306.0056199999999</v>
      </c>
      <c r="AW221">
        <v>20</v>
      </c>
      <c r="AX221">
        <v>20</v>
      </c>
      <c r="AY221">
        <v>20</v>
      </c>
      <c r="AZ221">
        <v>0</v>
      </c>
      <c r="BA221">
        <v>0</v>
      </c>
    </row>
    <row r="222" spans="1:53" x14ac:dyDescent="0.2">
      <c r="A222">
        <v>2306.0056300000001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G222">
        <v>2306.0056300000001</v>
      </c>
      <c r="AH222" t="b">
        <v>1</v>
      </c>
      <c r="AI222" t="b">
        <v>1</v>
      </c>
      <c r="AJ222" t="b">
        <v>1</v>
      </c>
      <c r="AL222">
        <v>2306.0056300000001</v>
      </c>
      <c r="AM222" t="str">
        <v>manuscript_arXiv.tex</v>
      </c>
      <c r="AN222" t="str">
        <v>IEEEtran</v>
      </c>
      <c r="AO222" t="str">
        <v>[journal,twoside]</v>
      </c>
      <c r="AP222">
        <v>12</v>
      </c>
      <c r="AQ222">
        <v>12</v>
      </c>
      <c r="AR222">
        <v>12</v>
      </c>
      <c r="AS222" t="b">
        <v>0</v>
      </c>
      <c r="AT222" t="b">
        <v>0</v>
      </c>
      <c r="AV222">
        <v>2306.0056300000001</v>
      </c>
      <c r="AW222">
        <v>8</v>
      </c>
      <c r="AX222">
        <v>8</v>
      </c>
      <c r="AY222">
        <v>8</v>
      </c>
      <c r="AZ222">
        <v>0</v>
      </c>
      <c r="BA222">
        <v>0</v>
      </c>
    </row>
    <row r="223" spans="1:53" x14ac:dyDescent="0.2">
      <c r="A223">
        <v>2306.00569</v>
      </c>
      <c r="B223">
        <v>29</v>
      </c>
      <c r="C223">
        <v>148</v>
      </c>
      <c r="D223">
        <v>0.99940695999999996</v>
      </c>
      <c r="E223">
        <v>0.99939655999999999</v>
      </c>
      <c r="F223">
        <v>0.99692038999999999</v>
      </c>
      <c r="G223">
        <v>29</v>
      </c>
      <c r="H223">
        <v>0.99939655999999999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 s="3">
        <v>2502</v>
      </c>
      <c r="R223">
        <v>17407</v>
      </c>
      <c r="S223">
        <v>0.97371925999999998</v>
      </c>
      <c r="T223">
        <v>0.94793899000000004</v>
      </c>
      <c r="U223">
        <v>0.63779936999999998</v>
      </c>
      <c r="V223">
        <v>683</v>
      </c>
      <c r="W223">
        <v>0.98578829999999995</v>
      </c>
      <c r="X223">
        <v>1</v>
      </c>
      <c r="Y223">
        <v>1</v>
      </c>
      <c r="Z223">
        <v>908</v>
      </c>
      <c r="AA223">
        <v>0</v>
      </c>
      <c r="AB223">
        <v>0</v>
      </c>
      <c r="AC223">
        <v>0</v>
      </c>
      <c r="AD223">
        <v>0</v>
      </c>
      <c r="AE223">
        <v>2</v>
      </c>
      <c r="AG223">
        <v>2306.00569</v>
      </c>
      <c r="AH223" t="b">
        <v>1</v>
      </c>
      <c r="AI223" t="b">
        <v>1</v>
      </c>
      <c r="AJ223" t="b">
        <v>1</v>
      </c>
      <c r="AL223">
        <v>2306.00569</v>
      </c>
      <c r="AM223" t="str">
        <v>main_arXiv.tex</v>
      </c>
      <c r="AN223" t="str">
        <v>revtex4-2</v>
      </c>
      <c r="AO223" t="str">
        <v>[reprint,amsmath,amssymb,aps]</v>
      </c>
      <c r="AP223">
        <v>0</v>
      </c>
      <c r="AQ223">
        <v>0</v>
      </c>
      <c r="AR223">
        <v>0</v>
      </c>
      <c r="AS223" t="b">
        <v>0</v>
      </c>
      <c r="AT223" t="b">
        <v>0</v>
      </c>
      <c r="AV223">
        <v>2306.00569</v>
      </c>
      <c r="AW223">
        <v>16</v>
      </c>
      <c r="AX223">
        <v>16</v>
      </c>
      <c r="AY223">
        <v>16</v>
      </c>
      <c r="AZ223">
        <v>0</v>
      </c>
      <c r="BA223">
        <v>0</v>
      </c>
    </row>
    <row r="224" spans="1:53" x14ac:dyDescent="0.2">
      <c r="A224">
        <v>2306.0057299999999</v>
      </c>
      <c r="B224">
        <v>21</v>
      </c>
      <c r="C224">
        <v>8844</v>
      </c>
      <c r="D224">
        <v>0.99930551000000001</v>
      </c>
      <c r="E224">
        <v>0.99867424000000005</v>
      </c>
      <c r="F224">
        <v>0.44166666999999998</v>
      </c>
      <c r="G224">
        <v>5</v>
      </c>
      <c r="H224">
        <v>0.99968433999999995</v>
      </c>
      <c r="I224">
        <v>0</v>
      </c>
      <c r="J224">
        <v>0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2</v>
      </c>
      <c r="Q224" s="3">
        <v>21</v>
      </c>
      <c r="R224">
        <v>8844</v>
      </c>
      <c r="S224">
        <v>0.99930551000000001</v>
      </c>
      <c r="T224">
        <v>0.99867424000000005</v>
      </c>
      <c r="U224">
        <v>0.44166666999999998</v>
      </c>
      <c r="V224">
        <v>5</v>
      </c>
      <c r="W224">
        <v>0.99968433999999995</v>
      </c>
      <c r="X224">
        <v>0</v>
      </c>
      <c r="Y224">
        <v>0</v>
      </c>
      <c r="Z224">
        <v>8</v>
      </c>
      <c r="AA224">
        <v>0</v>
      </c>
      <c r="AB224">
        <v>0</v>
      </c>
      <c r="AC224">
        <v>0</v>
      </c>
      <c r="AD224">
        <v>0</v>
      </c>
      <c r="AE224">
        <v>2</v>
      </c>
      <c r="AG224">
        <v>2306.0057299999999</v>
      </c>
      <c r="AH224" t="b">
        <v>1</v>
      </c>
      <c r="AI224" t="b">
        <v>1</v>
      </c>
      <c r="AJ224" t="b">
        <v>1</v>
      </c>
      <c r="AL224">
        <v>2306.0057299999999</v>
      </c>
      <c r="AM224" t="str">
        <v>main.tex</v>
      </c>
      <c r="AN224" t="str">
        <v>elsarticle</v>
      </c>
      <c r="AO224" t="str">
        <v>[preprint,12pt]</v>
      </c>
      <c r="AP224">
        <v>0</v>
      </c>
      <c r="AQ224">
        <v>0</v>
      </c>
      <c r="AR224">
        <v>0</v>
      </c>
      <c r="AS224" t="b">
        <v>0</v>
      </c>
      <c r="AT224" t="b">
        <v>0</v>
      </c>
      <c r="AV224">
        <v>2306.0057299999999</v>
      </c>
      <c r="AW224">
        <v>11</v>
      </c>
      <c r="AX224">
        <v>11</v>
      </c>
      <c r="AY224">
        <v>11</v>
      </c>
      <c r="AZ224">
        <v>0</v>
      </c>
      <c r="BA224">
        <v>0</v>
      </c>
    </row>
    <row r="225" spans="1:53" x14ac:dyDescent="0.2">
      <c r="A225">
        <v>2306.0057400000001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s="3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G225">
        <v>2306.0057400000001</v>
      </c>
      <c r="AH225" t="b">
        <v>1</v>
      </c>
      <c r="AI225" t="b">
        <v>0</v>
      </c>
      <c r="AJ225" t="b">
        <v>1</v>
      </c>
      <c r="AL225">
        <v>2306.0057400000001</v>
      </c>
      <c r="AM225" t="str">
        <v>SoftDefault_arXiv.tex</v>
      </c>
      <c r="AN225" t="str">
        <v>article</v>
      </c>
      <c r="AO225" t="str">
        <v>[11pt]</v>
      </c>
      <c r="AP225">
        <v>12</v>
      </c>
      <c r="AQ225">
        <v>12</v>
      </c>
      <c r="AR225">
        <v>12</v>
      </c>
      <c r="AS225" t="b">
        <v>0</v>
      </c>
      <c r="AT225" t="b">
        <v>0</v>
      </c>
      <c r="AV225">
        <v>2306.0057400000001</v>
      </c>
      <c r="AW225">
        <v>41</v>
      </c>
      <c r="AX225" t="str">
        <v/>
      </c>
      <c r="AY225">
        <v>41</v>
      </c>
      <c r="AZ225" t="str">
        <v/>
      </c>
      <c r="BA225" t="str">
        <v/>
      </c>
    </row>
    <row r="226" spans="1:53" x14ac:dyDescent="0.2">
      <c r="A226">
        <v>2306.0057499999998</v>
      </c>
      <c r="B226">
        <v>779</v>
      </c>
      <c r="C226">
        <v>25121</v>
      </c>
      <c r="D226">
        <v>0.98595087000000003</v>
      </c>
      <c r="E226">
        <v>0.97204679000000005</v>
      </c>
      <c r="F226">
        <v>9.8571839999999994E-2</v>
      </c>
      <c r="G226">
        <v>85</v>
      </c>
      <c r="H226">
        <v>0.99694990999999999</v>
      </c>
      <c r="I226">
        <v>0</v>
      </c>
      <c r="J226">
        <v>0</v>
      </c>
      <c r="K226">
        <v>347</v>
      </c>
      <c r="L226">
        <v>0</v>
      </c>
      <c r="M226">
        <v>0</v>
      </c>
      <c r="N226">
        <v>0</v>
      </c>
      <c r="O226">
        <v>0</v>
      </c>
      <c r="P226">
        <v>3</v>
      </c>
      <c r="Q226" s="3">
        <v>784</v>
      </c>
      <c r="R226">
        <v>25164</v>
      </c>
      <c r="S226">
        <v>0.98586191999999995</v>
      </c>
      <c r="T226">
        <v>0.97187040000000002</v>
      </c>
      <c r="U226">
        <v>9.7126039999999997E-2</v>
      </c>
      <c r="V226">
        <v>88</v>
      </c>
      <c r="W226">
        <v>0.99684260000000002</v>
      </c>
      <c r="X226">
        <v>0</v>
      </c>
      <c r="Y226">
        <v>0</v>
      </c>
      <c r="Z226">
        <v>348</v>
      </c>
      <c r="AA226">
        <v>0</v>
      </c>
      <c r="AB226">
        <v>0</v>
      </c>
      <c r="AC226">
        <v>0</v>
      </c>
      <c r="AD226">
        <v>0</v>
      </c>
      <c r="AE226">
        <v>6</v>
      </c>
      <c r="AG226">
        <v>2306.0057499999998</v>
      </c>
      <c r="AH226" t="b">
        <v>1</v>
      </c>
      <c r="AI226" t="b">
        <v>1</v>
      </c>
      <c r="AJ226" t="b">
        <v>1</v>
      </c>
      <c r="AL226">
        <v>2306.0057499999998</v>
      </c>
      <c r="AM226" t="str">
        <v>paper.tex</v>
      </c>
      <c r="AN226" t="str">
        <v>acmart</v>
      </c>
      <c r="AO226" t="str">
        <v>[10pt,sigconf,nonacm,screen]</v>
      </c>
      <c r="AP226">
        <v>12</v>
      </c>
      <c r="AQ226">
        <v>12</v>
      </c>
      <c r="AR226">
        <v>12</v>
      </c>
      <c r="AS226" t="b">
        <v>0</v>
      </c>
      <c r="AT226" t="b">
        <v>0</v>
      </c>
      <c r="AV226">
        <v>2306.0057499999998</v>
      </c>
      <c r="AW226">
        <v>8</v>
      </c>
      <c r="AX226">
        <v>8</v>
      </c>
      <c r="AY226">
        <v>8</v>
      </c>
      <c r="AZ226">
        <v>0</v>
      </c>
      <c r="BA226">
        <v>0</v>
      </c>
    </row>
    <row r="227" spans="1:53" x14ac:dyDescent="0.2">
      <c r="A227">
        <v>2306.0057999999999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s="3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G227">
        <v>2306.0057999999999</v>
      </c>
      <c r="AH227" t="b">
        <v>1</v>
      </c>
      <c r="AI227" t="b">
        <v>0</v>
      </c>
      <c r="AJ227" t="b">
        <v>1</v>
      </c>
      <c r="AL227">
        <v>2306.0057999999999</v>
      </c>
      <c r="AM227" t="str">
        <v>main.tex</v>
      </c>
      <c r="AN227" t="str">
        <v>nbdt-article</v>
      </c>
      <c r="AO227" t="str">
        <v>[num-refs]</v>
      </c>
      <c r="AP227">
        <v>0</v>
      </c>
      <c r="AQ227">
        <v>0</v>
      </c>
      <c r="AR227">
        <v>0</v>
      </c>
      <c r="AS227" t="b">
        <v>0</v>
      </c>
      <c r="AT227" t="b">
        <v>0</v>
      </c>
      <c r="AV227">
        <v>2306.0057999999999</v>
      </c>
      <c r="AW227">
        <v>29</v>
      </c>
      <c r="AX227" t="str">
        <v/>
      </c>
      <c r="AY227">
        <v>29</v>
      </c>
      <c r="AZ227" t="str">
        <v/>
      </c>
      <c r="BA227" t="str">
        <v/>
      </c>
    </row>
    <row r="228" spans="1:53" x14ac:dyDescent="0.2">
      <c r="A228">
        <v>2306.0058100000001</v>
      </c>
      <c r="B228">
        <v>5610</v>
      </c>
      <c r="C228">
        <v>17198</v>
      </c>
      <c r="D228">
        <v>0.83872440000000004</v>
      </c>
      <c r="E228">
        <v>0.72289453999999997</v>
      </c>
      <c r="F228">
        <v>0.15050630000000001</v>
      </c>
      <c r="G228">
        <v>5532</v>
      </c>
      <c r="H228">
        <v>0.72674735000000001</v>
      </c>
      <c r="I228">
        <v>0</v>
      </c>
      <c r="J228">
        <v>0</v>
      </c>
      <c r="K228">
        <v>39</v>
      </c>
      <c r="L228">
        <v>0</v>
      </c>
      <c r="M228">
        <v>0</v>
      </c>
      <c r="N228">
        <v>0</v>
      </c>
      <c r="O228">
        <v>1</v>
      </c>
      <c r="P228">
        <v>-5432</v>
      </c>
      <c r="Q228" s="3">
        <v>81</v>
      </c>
      <c r="R228">
        <v>13796</v>
      </c>
      <c r="S228">
        <v>0.99790065999999999</v>
      </c>
      <c r="T228">
        <v>0.99599901000000002</v>
      </c>
      <c r="U228">
        <v>0.31854779</v>
      </c>
      <c r="V228">
        <v>5</v>
      </c>
      <c r="W228">
        <v>0.99975303000000004</v>
      </c>
      <c r="X228">
        <v>0</v>
      </c>
      <c r="Y228">
        <v>0</v>
      </c>
      <c r="Z228">
        <v>38</v>
      </c>
      <c r="AA228">
        <v>0</v>
      </c>
      <c r="AB228">
        <v>0</v>
      </c>
      <c r="AC228">
        <v>0</v>
      </c>
      <c r="AD228">
        <v>0</v>
      </c>
      <c r="AE228">
        <v>-1</v>
      </c>
      <c r="AG228">
        <v>2306.0058100000001</v>
      </c>
      <c r="AH228" t="b">
        <v>1</v>
      </c>
      <c r="AI228" t="b">
        <v>1</v>
      </c>
      <c r="AJ228" t="b">
        <v>1</v>
      </c>
      <c r="AL228">
        <v>2306.0058100000001</v>
      </c>
      <c r="AM228" t="str">
        <v>main.tex</v>
      </c>
      <c r="AN228" t="str">
        <v>article</v>
      </c>
      <c r="AO228" t="str">
        <v>[11pt,twocolumn,a4paper]</v>
      </c>
      <c r="AP228">
        <v>0</v>
      </c>
      <c r="AQ228">
        <v>12</v>
      </c>
      <c r="AR228">
        <v>0</v>
      </c>
      <c r="AS228" t="b">
        <v>0</v>
      </c>
      <c r="AT228" t="b">
        <v>0</v>
      </c>
      <c r="AV228">
        <v>2306.0058100000001</v>
      </c>
      <c r="AW228">
        <v>9</v>
      </c>
      <c r="AX228">
        <v>9</v>
      </c>
      <c r="AY228">
        <v>7</v>
      </c>
      <c r="AZ228">
        <v>0</v>
      </c>
      <c r="BA228">
        <v>1</v>
      </c>
    </row>
    <row r="229" spans="1:53" x14ac:dyDescent="0.2">
      <c r="A229">
        <v>2306.0059000000001</v>
      </c>
      <c r="B229">
        <v>16</v>
      </c>
      <c r="C229">
        <v>22927</v>
      </c>
      <c r="D229">
        <v>0.99950209999999995</v>
      </c>
      <c r="E229">
        <v>0.99933623999999999</v>
      </c>
      <c r="F229">
        <v>4.8869530000000001E-2</v>
      </c>
      <c r="G229">
        <v>16</v>
      </c>
      <c r="H229">
        <v>0.99933623999999999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-8</v>
      </c>
      <c r="Q229" s="3">
        <v>95</v>
      </c>
      <c r="R229">
        <v>95</v>
      </c>
      <c r="S229">
        <v>0.99605891000000002</v>
      </c>
      <c r="T229">
        <v>0.99605891000000002</v>
      </c>
      <c r="U229">
        <v>0.99605891000000002</v>
      </c>
      <c r="V229">
        <v>95</v>
      </c>
      <c r="W229">
        <v>0.99605891000000002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G229">
        <v>2306.0059000000001</v>
      </c>
      <c r="AH229" t="b">
        <v>1</v>
      </c>
      <c r="AI229" t="b">
        <v>1</v>
      </c>
      <c r="AJ229" t="b">
        <v>1</v>
      </c>
      <c r="AL229">
        <v>2306.0059000000001</v>
      </c>
      <c r="AM229">
        <v>2306.0059000000001</v>
      </c>
      <c r="AN229" t="str">
        <v>amsart</v>
      </c>
      <c r="AO229" t="str">
        <v>[letterpaper,12pt]</v>
      </c>
      <c r="AP229">
        <v>0</v>
      </c>
      <c r="AQ229">
        <v>0</v>
      </c>
      <c r="AR229">
        <v>0</v>
      </c>
      <c r="AS229" t="b">
        <v>0</v>
      </c>
      <c r="AT229" t="b">
        <v>0</v>
      </c>
      <c r="AV229">
        <v>2306.0059000000001</v>
      </c>
      <c r="AW229">
        <v>15</v>
      </c>
      <c r="AX229">
        <v>15</v>
      </c>
      <c r="AY229">
        <v>15</v>
      </c>
      <c r="AZ229">
        <v>0</v>
      </c>
      <c r="BA229">
        <v>0</v>
      </c>
    </row>
    <row r="230" spans="1:53" x14ac:dyDescent="0.2">
      <c r="A230">
        <v>2306.0059900000001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G230">
        <v>2306.0059900000001</v>
      </c>
      <c r="AH230" t="b">
        <v>1</v>
      </c>
      <c r="AI230" t="b">
        <v>1</v>
      </c>
      <c r="AJ230" t="b">
        <v>1</v>
      </c>
      <c r="AL230">
        <v>2306.0059900000001</v>
      </c>
      <c r="AM230" t="str">
        <v>main.tex</v>
      </c>
      <c r="AN230" t="str">
        <v>amsart</v>
      </c>
      <c r="AO230" t="str">
        <v>[11pt]</v>
      </c>
      <c r="AP230">
        <v>12</v>
      </c>
      <c r="AQ230">
        <v>12</v>
      </c>
      <c r="AR230">
        <v>12</v>
      </c>
      <c r="AS230" t="b">
        <v>0</v>
      </c>
      <c r="AT230" t="b">
        <v>0</v>
      </c>
      <c r="AV230">
        <v>2306.0059900000001</v>
      </c>
      <c r="AW230">
        <v>13</v>
      </c>
      <c r="AX230">
        <v>13</v>
      </c>
      <c r="AY230">
        <v>13</v>
      </c>
      <c r="AZ230">
        <v>0</v>
      </c>
      <c r="BA230">
        <v>0</v>
      </c>
    </row>
    <row r="231" spans="1:53" x14ac:dyDescent="0.2">
      <c r="A231">
        <v>2306.0061300000002</v>
      </c>
      <c r="B231">
        <v>71</v>
      </c>
      <c r="C231">
        <v>71</v>
      </c>
      <c r="D231">
        <v>0.99875431999999997</v>
      </c>
      <c r="E231">
        <v>0.99875431999999997</v>
      </c>
      <c r="F231">
        <v>0.99875431999999997</v>
      </c>
      <c r="G231">
        <v>71</v>
      </c>
      <c r="H231">
        <v>0.99875431999999997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178</v>
      </c>
      <c r="R231">
        <v>19215</v>
      </c>
      <c r="S231">
        <v>0.99839464</v>
      </c>
      <c r="T231">
        <v>0.99687703000000005</v>
      </c>
      <c r="U231">
        <v>0.66287699</v>
      </c>
      <c r="V231">
        <v>6</v>
      </c>
      <c r="W231">
        <v>0.99989472999999995</v>
      </c>
      <c r="X231">
        <v>0</v>
      </c>
      <c r="Y231">
        <v>0</v>
      </c>
      <c r="Z231">
        <v>86</v>
      </c>
      <c r="AA231">
        <v>0</v>
      </c>
      <c r="AB231">
        <v>0</v>
      </c>
      <c r="AC231">
        <v>0</v>
      </c>
      <c r="AD231">
        <v>0</v>
      </c>
      <c r="AE231">
        <v>-1</v>
      </c>
      <c r="AG231">
        <v>2306.0061300000002</v>
      </c>
      <c r="AH231" t="b">
        <v>1</v>
      </c>
      <c r="AI231" t="b">
        <v>1</v>
      </c>
      <c r="AJ231" t="b">
        <v>1</v>
      </c>
      <c r="AL231">
        <v>2306.0061300000002</v>
      </c>
      <c r="AM231" t="str">
        <v>main-arxiv.tex</v>
      </c>
      <c r="AN231" t="str">
        <v>article</v>
      </c>
      <c r="AO231" t="str">
        <v>[11pt]</v>
      </c>
      <c r="AP231">
        <v>12</v>
      </c>
      <c r="AQ231">
        <v>12</v>
      </c>
      <c r="AR231">
        <v>12</v>
      </c>
      <c r="AS231" t="b">
        <v>0</v>
      </c>
      <c r="AT231" t="b">
        <v>0</v>
      </c>
      <c r="AV231">
        <v>2306.0061300000002</v>
      </c>
      <c r="AW231">
        <v>21</v>
      </c>
      <c r="AX231">
        <v>21</v>
      </c>
      <c r="AY231">
        <v>21</v>
      </c>
      <c r="AZ231">
        <v>0</v>
      </c>
      <c r="BA231">
        <v>0</v>
      </c>
    </row>
    <row r="232" spans="1:53" x14ac:dyDescent="0.2">
      <c r="A232">
        <v>2306.0061500000002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s="3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G232">
        <v>2306.0061500000002</v>
      </c>
      <c r="AH232" t="b">
        <v>1</v>
      </c>
      <c r="AI232" t="b">
        <v>0</v>
      </c>
      <c r="AJ232" t="b">
        <v>1</v>
      </c>
      <c r="AL232">
        <v>2306.0061500000002</v>
      </c>
      <c r="AM232" t="str">
        <v>paper.tex</v>
      </c>
      <c r="AN232" t="str">
        <v>article</v>
      </c>
      <c r="AO232" t="str">
        <v>[11pt,english]</v>
      </c>
      <c r="AP232">
        <v>0</v>
      </c>
      <c r="AQ232">
        <v>12</v>
      </c>
      <c r="AR232">
        <v>12</v>
      </c>
      <c r="AS232" t="b">
        <v>0</v>
      </c>
      <c r="AT232" t="b">
        <v>0</v>
      </c>
      <c r="AV232">
        <v>2306.0061500000002</v>
      </c>
      <c r="AW232">
        <v>48</v>
      </c>
      <c r="AX232" t="str">
        <v/>
      </c>
      <c r="AY232">
        <v>47</v>
      </c>
      <c r="AZ232" t="str">
        <v/>
      </c>
      <c r="BA232" t="str">
        <v/>
      </c>
    </row>
    <row r="233" spans="1:53" x14ac:dyDescent="0.2">
      <c r="A233">
        <v>2306.00621</v>
      </c>
      <c r="B233">
        <v>5</v>
      </c>
      <c r="C233">
        <v>5</v>
      </c>
      <c r="D233">
        <v>0.99994941999999998</v>
      </c>
      <c r="E233">
        <v>0.99993677000000003</v>
      </c>
      <c r="F233">
        <v>0.99993677000000003</v>
      </c>
      <c r="G233">
        <v>3</v>
      </c>
      <c r="H233">
        <v>0.99996205999999999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577</v>
      </c>
      <c r="R233">
        <v>70918</v>
      </c>
      <c r="S233">
        <v>0.99633296999999998</v>
      </c>
      <c r="T233">
        <v>0.99270424000000002</v>
      </c>
      <c r="U233">
        <v>0.10329131</v>
      </c>
      <c r="V233">
        <v>11</v>
      </c>
      <c r="W233">
        <v>0.99986090999999999</v>
      </c>
      <c r="X233">
        <v>0</v>
      </c>
      <c r="Y233">
        <v>0</v>
      </c>
      <c r="Z233">
        <v>283</v>
      </c>
      <c r="AA233">
        <v>0</v>
      </c>
      <c r="AB233">
        <v>0</v>
      </c>
      <c r="AC233">
        <v>0</v>
      </c>
      <c r="AD233">
        <v>0</v>
      </c>
      <c r="AE233">
        <v>8</v>
      </c>
      <c r="AG233">
        <v>2306.00621</v>
      </c>
      <c r="AH233" t="b">
        <v>1</v>
      </c>
      <c r="AI233" t="b">
        <v>1</v>
      </c>
      <c r="AJ233" t="b">
        <v>1</v>
      </c>
      <c r="AL233">
        <v>2306.00621</v>
      </c>
      <c r="AM233" t="str">
        <v>main.tex</v>
      </c>
      <c r="AN233" t="str">
        <v>article</v>
      </c>
      <c r="AO233" t="str">
        <v>[11pt]</v>
      </c>
      <c r="AP233">
        <v>0</v>
      </c>
      <c r="AQ233">
        <v>0</v>
      </c>
      <c r="AR233">
        <v>0</v>
      </c>
      <c r="AS233" t="b">
        <v>0</v>
      </c>
      <c r="AT233" t="b">
        <v>0</v>
      </c>
      <c r="AV233">
        <v>2306.00621</v>
      </c>
      <c r="AW233">
        <v>42</v>
      </c>
      <c r="AX233">
        <v>42</v>
      </c>
      <c r="AY233">
        <v>42</v>
      </c>
      <c r="AZ233">
        <v>0</v>
      </c>
      <c r="BA233">
        <v>0</v>
      </c>
    </row>
    <row r="234" spans="1:53" x14ac:dyDescent="0.2">
      <c r="A234">
        <v>2306.0063100000002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G234">
        <v>2306.0063100000002</v>
      </c>
      <c r="AH234" t="b">
        <v>1</v>
      </c>
      <c r="AI234" t="b">
        <v>1</v>
      </c>
      <c r="AJ234" t="b">
        <v>1</v>
      </c>
      <c r="AL234">
        <v>2306.0063100000002</v>
      </c>
      <c r="AM234" t="str">
        <v>exotic_eig.tex</v>
      </c>
      <c r="AN234" t="str">
        <v>amsart</v>
      </c>
      <c r="AO234" t="str">
        <v>[12pt]</v>
      </c>
      <c r="AP234">
        <v>12</v>
      </c>
      <c r="AQ234">
        <v>12</v>
      </c>
      <c r="AR234">
        <v>12</v>
      </c>
      <c r="AS234" t="b">
        <v>0</v>
      </c>
      <c r="AT234" t="b">
        <v>0</v>
      </c>
      <c r="AV234">
        <v>2306.0063100000002</v>
      </c>
      <c r="AW234">
        <v>8</v>
      </c>
      <c r="AX234">
        <v>8</v>
      </c>
      <c r="AY234">
        <v>8</v>
      </c>
      <c r="AZ234">
        <v>0</v>
      </c>
      <c r="BA234">
        <v>0</v>
      </c>
    </row>
    <row r="235" spans="1:53" x14ac:dyDescent="0.2">
      <c r="A235">
        <v>2306.00641</v>
      </c>
      <c r="B235">
        <v>8614</v>
      </c>
      <c r="C235">
        <v>177127</v>
      </c>
      <c r="D235">
        <v>0.96788991999999996</v>
      </c>
      <c r="E235">
        <v>0.95339224</v>
      </c>
      <c r="F235">
        <v>4.1619099999999999E-2</v>
      </c>
      <c r="G235">
        <v>7281</v>
      </c>
      <c r="H235">
        <v>0.96060469999999998</v>
      </c>
      <c r="I235">
        <v>0</v>
      </c>
      <c r="J235">
        <v>14</v>
      </c>
      <c r="K235">
        <v>554</v>
      </c>
      <c r="L235">
        <v>0</v>
      </c>
      <c r="M235">
        <v>0</v>
      </c>
      <c r="N235">
        <v>1</v>
      </c>
      <c r="O235">
        <v>1</v>
      </c>
      <c r="P235">
        <v>-4301</v>
      </c>
      <c r="Q235" s="3">
        <v>8275</v>
      </c>
      <c r="R235">
        <v>180896</v>
      </c>
      <c r="S235">
        <v>0.96974842000000006</v>
      </c>
      <c r="T235">
        <v>0.95612012000000002</v>
      </c>
      <c r="U235">
        <v>4.0761890000000002E-2</v>
      </c>
      <c r="V235">
        <v>6694</v>
      </c>
      <c r="W235">
        <v>0.96450369000000002</v>
      </c>
      <c r="X235">
        <v>0</v>
      </c>
      <c r="Y235">
        <v>14</v>
      </c>
      <c r="Z235">
        <v>678</v>
      </c>
      <c r="AA235">
        <v>0</v>
      </c>
      <c r="AB235">
        <v>0</v>
      </c>
      <c r="AC235">
        <v>1</v>
      </c>
      <c r="AD235">
        <v>1</v>
      </c>
      <c r="AE235">
        <v>3764</v>
      </c>
      <c r="AG235">
        <v>2306.00641</v>
      </c>
      <c r="AH235" t="b">
        <v>1</v>
      </c>
      <c r="AI235" t="b">
        <v>1</v>
      </c>
      <c r="AJ235" t="b">
        <v>1</v>
      </c>
      <c r="AL235">
        <v>2306.00641</v>
      </c>
      <c r="AM235" t="str">
        <v>ANA-EXOT-2018-64-PAPER.tex</v>
      </c>
      <c r="AN235" t="str">
        <v>atlasdoc</v>
      </c>
      <c r="AO235" t="str">
        <v>[cernpreprint, atlasdraft=false, texlive=2020, UKenglish, texmf, orcidlogo]</v>
      </c>
      <c r="AP235">
        <v>0</v>
      </c>
      <c r="AQ235">
        <v>0</v>
      </c>
      <c r="AR235">
        <v>0</v>
      </c>
      <c r="AS235" t="b">
        <v>0</v>
      </c>
      <c r="AT235" t="b">
        <v>0</v>
      </c>
      <c r="AV235">
        <v>2306.00641</v>
      </c>
      <c r="AW235">
        <v>62</v>
      </c>
      <c r="AX235">
        <v>63</v>
      </c>
      <c r="AY235">
        <v>62</v>
      </c>
      <c r="AZ235">
        <v>1</v>
      </c>
      <c r="BA235">
        <v>1</v>
      </c>
    </row>
    <row r="236" spans="1:53" x14ac:dyDescent="0.2">
      <c r="A236">
        <v>2306.0065300000001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G236">
        <v>2306.0065300000001</v>
      </c>
      <c r="AH236" t="b">
        <v>1</v>
      </c>
      <c r="AI236" t="b">
        <v>1</v>
      </c>
      <c r="AJ236" t="b">
        <v>1</v>
      </c>
      <c r="AL236">
        <v>2306.0065300000001</v>
      </c>
      <c r="AM236">
        <v>2306.0065300000001</v>
      </c>
      <c r="AN236" t="str">
        <v>amsart</v>
      </c>
      <c r="AO236">
        <v>0</v>
      </c>
      <c r="AP236">
        <v>12</v>
      </c>
      <c r="AQ236">
        <v>12</v>
      </c>
      <c r="AR236">
        <v>12</v>
      </c>
      <c r="AS236" t="b">
        <v>0</v>
      </c>
      <c r="AT236" t="b">
        <v>0</v>
      </c>
      <c r="AV236">
        <v>2306.0065300000001</v>
      </c>
      <c r="AW236">
        <v>28</v>
      </c>
      <c r="AX236">
        <v>28</v>
      </c>
      <c r="AY236">
        <v>28</v>
      </c>
      <c r="AZ236">
        <v>0</v>
      </c>
      <c r="BA236">
        <v>0</v>
      </c>
    </row>
    <row r="237" spans="1:53" x14ac:dyDescent="0.2">
      <c r="A237">
        <v>2306.0065500000001</v>
      </c>
      <c r="B237">
        <v>29</v>
      </c>
      <c r="C237">
        <v>29</v>
      </c>
      <c r="D237">
        <v>0.99878279000000003</v>
      </c>
      <c r="E237">
        <v>0.99878279000000003</v>
      </c>
      <c r="F237">
        <v>0.99878279000000003</v>
      </c>
      <c r="G237">
        <v>29</v>
      </c>
      <c r="H237">
        <v>0.99878279000000003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44</v>
      </c>
      <c r="R237">
        <v>21268</v>
      </c>
      <c r="S237">
        <v>0.99840516999999995</v>
      </c>
      <c r="T237">
        <v>0.99815350999999997</v>
      </c>
      <c r="U237">
        <v>0.10747408999999999</v>
      </c>
      <c r="V237">
        <v>42</v>
      </c>
      <c r="W237">
        <v>0.99823744000000003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4</v>
      </c>
      <c r="AG237">
        <v>2306.0065500000001</v>
      </c>
      <c r="AH237" t="b">
        <v>1</v>
      </c>
      <c r="AI237" t="b">
        <v>1</v>
      </c>
      <c r="AJ237" t="b">
        <v>1</v>
      </c>
      <c r="AL237">
        <v>2306.0065500000001</v>
      </c>
      <c r="AM237" t="str">
        <v>manuscripts.tex</v>
      </c>
      <c r="AN237" t="str">
        <v>NST</v>
      </c>
      <c r="AO237" t="str">
        <v>[submitting]</v>
      </c>
      <c r="AP237">
        <v>12</v>
      </c>
      <c r="AQ237">
        <v>12</v>
      </c>
      <c r="AR237">
        <v>12</v>
      </c>
      <c r="AS237" t="b">
        <v>0</v>
      </c>
      <c r="AT237" t="b">
        <v>0</v>
      </c>
      <c r="AV237">
        <v>2306.0065500000001</v>
      </c>
      <c r="AW237">
        <v>7</v>
      </c>
      <c r="AX237">
        <v>7</v>
      </c>
      <c r="AY237">
        <v>7</v>
      </c>
      <c r="AZ237">
        <v>0</v>
      </c>
      <c r="BA237">
        <v>0</v>
      </c>
    </row>
    <row r="238" spans="1:53" x14ac:dyDescent="0.2">
      <c r="A238">
        <v>2306.0066099999999</v>
      </c>
      <c r="B238">
        <v>72</v>
      </c>
      <c r="C238">
        <v>3444</v>
      </c>
      <c r="D238">
        <v>0.99160470000000001</v>
      </c>
      <c r="E238">
        <v>0.99136690999999999</v>
      </c>
      <c r="F238">
        <v>0.58705035999999999</v>
      </c>
      <c r="G238">
        <v>72</v>
      </c>
      <c r="H238">
        <v>0.99136690999999999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 s="3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G238">
        <v>2306.0066099999999</v>
      </c>
      <c r="AH238" t="b">
        <v>1</v>
      </c>
      <c r="AI238" t="b">
        <v>1</v>
      </c>
      <c r="AJ238" t="b">
        <v>1</v>
      </c>
      <c r="AL238">
        <v>2306.0066099999999</v>
      </c>
      <c r="AM238">
        <v>2306.0066099999999</v>
      </c>
      <c r="AN238" t="str">
        <v>amsart</v>
      </c>
      <c r="AO238" t="str">
        <v>[12pt]</v>
      </c>
      <c r="AP238">
        <v>0</v>
      </c>
      <c r="AQ238">
        <v>12</v>
      </c>
      <c r="AR238">
        <v>0</v>
      </c>
      <c r="AS238" t="b">
        <v>0</v>
      </c>
      <c r="AT238" t="b">
        <v>0</v>
      </c>
      <c r="AV238">
        <v>2306.0066099999999</v>
      </c>
      <c r="AW238">
        <v>5</v>
      </c>
      <c r="AX238">
        <v>5</v>
      </c>
      <c r="AY238">
        <v>5</v>
      </c>
      <c r="AZ238">
        <v>0</v>
      </c>
      <c r="BA238">
        <v>0</v>
      </c>
    </row>
    <row r="239" spans="1:53" x14ac:dyDescent="0.2">
      <c r="A239">
        <v>2306.00675</v>
      </c>
      <c r="B239">
        <v>46</v>
      </c>
      <c r="C239">
        <v>23245</v>
      </c>
      <c r="D239">
        <v>0.99929323000000003</v>
      </c>
      <c r="E239">
        <v>0.99867300999999997</v>
      </c>
      <c r="F239">
        <v>0.32943892000000002</v>
      </c>
      <c r="G239">
        <v>4</v>
      </c>
      <c r="H239">
        <v>0.99988460999999995</v>
      </c>
      <c r="I239">
        <v>0</v>
      </c>
      <c r="J239">
        <v>0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1</v>
      </c>
      <c r="Q239" s="3">
        <v>7442</v>
      </c>
      <c r="R239">
        <v>31295</v>
      </c>
      <c r="S239">
        <v>0.88383095</v>
      </c>
      <c r="T239">
        <v>0.78532279000000005</v>
      </c>
      <c r="U239">
        <v>9.7242250000000002E-2</v>
      </c>
      <c r="V239">
        <v>1869</v>
      </c>
      <c r="W239">
        <v>0.94608550000000002</v>
      </c>
      <c r="X239">
        <v>23</v>
      </c>
      <c r="Y239">
        <v>3</v>
      </c>
      <c r="Z239">
        <v>2690</v>
      </c>
      <c r="AA239">
        <v>0</v>
      </c>
      <c r="AB239">
        <v>0</v>
      </c>
      <c r="AC239">
        <v>1</v>
      </c>
      <c r="AD239">
        <v>1</v>
      </c>
      <c r="AE239">
        <v>2</v>
      </c>
      <c r="AG239">
        <v>2306.00675</v>
      </c>
      <c r="AH239" t="b">
        <v>1</v>
      </c>
      <c r="AI239" t="b">
        <v>1</v>
      </c>
      <c r="AJ239" t="b">
        <v>1</v>
      </c>
      <c r="AL239">
        <v>2306.00675</v>
      </c>
      <c r="AM239" t="str">
        <v>02.tex</v>
      </c>
      <c r="AN239" t="str">
        <v>IEEEtran</v>
      </c>
      <c r="AO239" t="str">
        <v>[journal, 10pt]</v>
      </c>
      <c r="AP239">
        <v>12</v>
      </c>
      <c r="AQ239">
        <v>12</v>
      </c>
      <c r="AR239">
        <v>12</v>
      </c>
      <c r="AS239" t="b">
        <v>0</v>
      </c>
      <c r="AT239" t="b">
        <v>0</v>
      </c>
      <c r="AV239">
        <v>2306.00675</v>
      </c>
      <c r="AW239">
        <v>11</v>
      </c>
      <c r="AX239">
        <v>11</v>
      </c>
      <c r="AY239">
        <v>11</v>
      </c>
      <c r="AZ239">
        <v>0</v>
      </c>
      <c r="BA239">
        <v>0</v>
      </c>
    </row>
    <row r="240" spans="1:53" x14ac:dyDescent="0.2">
      <c r="A240">
        <v>2306.0067800000002</v>
      </c>
      <c r="B240">
        <v>45</v>
      </c>
      <c r="C240">
        <v>6346</v>
      </c>
      <c r="D240">
        <v>0.99923675000000001</v>
      </c>
      <c r="E240">
        <v>0.99892671</v>
      </c>
      <c r="F240">
        <v>0.84864169</v>
      </c>
      <c r="G240">
        <v>21</v>
      </c>
      <c r="H240">
        <v>0.99949913000000001</v>
      </c>
      <c r="I240">
        <v>0</v>
      </c>
      <c r="J240">
        <v>0</v>
      </c>
      <c r="K240">
        <v>12</v>
      </c>
      <c r="L240">
        <v>0</v>
      </c>
      <c r="M240">
        <v>0</v>
      </c>
      <c r="N240">
        <v>0</v>
      </c>
      <c r="O240">
        <v>0</v>
      </c>
      <c r="P240">
        <v>2</v>
      </c>
      <c r="Q240" s="3">
        <v>352</v>
      </c>
      <c r="R240">
        <v>3707</v>
      </c>
      <c r="S240">
        <v>0.99557538000000001</v>
      </c>
      <c r="T240">
        <v>0.99160404999999996</v>
      </c>
      <c r="U240">
        <v>0.91158019999999995</v>
      </c>
      <c r="V240">
        <v>20</v>
      </c>
      <c r="W240">
        <v>0.99952295999999996</v>
      </c>
      <c r="X240">
        <v>0</v>
      </c>
      <c r="Y240">
        <v>0</v>
      </c>
      <c r="Z240">
        <v>166</v>
      </c>
      <c r="AA240">
        <v>0</v>
      </c>
      <c r="AB240">
        <v>0</v>
      </c>
      <c r="AC240">
        <v>0</v>
      </c>
      <c r="AD240">
        <v>1</v>
      </c>
      <c r="AE240">
        <v>-1</v>
      </c>
      <c r="AG240">
        <v>2306.0067800000002</v>
      </c>
      <c r="AH240" t="b">
        <v>1</v>
      </c>
      <c r="AI240" t="b">
        <v>1</v>
      </c>
      <c r="AJ240" t="b">
        <v>1</v>
      </c>
      <c r="AL240">
        <v>2306.0067800000002</v>
      </c>
      <c r="AM240" t="str">
        <v>main.tex</v>
      </c>
      <c r="AN240" t="str">
        <v>revtex4-2</v>
      </c>
      <c r="AO240" t="str">
        <v>[%reprint,amsmath,amssymb,aps,]</v>
      </c>
      <c r="AP240">
        <v>12</v>
      </c>
      <c r="AQ240">
        <v>12</v>
      </c>
      <c r="AR240">
        <v>12</v>
      </c>
      <c r="AS240" t="b">
        <v>0</v>
      </c>
      <c r="AT240" t="b">
        <v>0</v>
      </c>
      <c r="AV240">
        <v>2306.0067800000002</v>
      </c>
      <c r="AW240">
        <v>11</v>
      </c>
      <c r="AX240">
        <v>11</v>
      </c>
      <c r="AY240">
        <v>11</v>
      </c>
      <c r="AZ240">
        <v>0</v>
      </c>
      <c r="BA240">
        <v>0</v>
      </c>
    </row>
    <row r="241" spans="1:53" x14ac:dyDescent="0.2">
      <c r="A241">
        <v>2306.0067899999999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40</v>
      </c>
      <c r="R241">
        <v>40</v>
      </c>
      <c r="S241">
        <v>0.99932186000000001</v>
      </c>
      <c r="T241">
        <v>0.99932186000000001</v>
      </c>
      <c r="U241">
        <v>0.99932186000000001</v>
      </c>
      <c r="V241">
        <v>40</v>
      </c>
      <c r="W241">
        <v>0.99932186000000001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G241">
        <v>2306.0067899999999</v>
      </c>
      <c r="AH241" t="b">
        <v>1</v>
      </c>
      <c r="AI241" t="b">
        <v>1</v>
      </c>
      <c r="AJ241" t="b">
        <v>1</v>
      </c>
      <c r="AL241">
        <v>2306.0067899999999</v>
      </c>
      <c r="AM241">
        <v>2306.0067899999999</v>
      </c>
      <c r="AN241" t="str">
        <v>amsart</v>
      </c>
      <c r="AO241" t="str">
        <v>[reqno,11pt]</v>
      </c>
      <c r="AP241">
        <v>0</v>
      </c>
      <c r="AQ241">
        <v>0</v>
      </c>
      <c r="AR241">
        <v>0</v>
      </c>
      <c r="AS241" t="b">
        <v>0</v>
      </c>
      <c r="AT241" t="b">
        <v>0</v>
      </c>
      <c r="AV241">
        <v>2306.0067899999999</v>
      </c>
      <c r="AW241">
        <v>27</v>
      </c>
      <c r="AX241">
        <v>27</v>
      </c>
      <c r="AY241">
        <v>27</v>
      </c>
      <c r="AZ241">
        <v>0</v>
      </c>
      <c r="BA241">
        <v>0</v>
      </c>
    </row>
    <row r="242" spans="1:53" x14ac:dyDescent="0.2">
      <c r="A242">
        <v>2306.0068099999999</v>
      </c>
      <c r="B242">
        <v>1108</v>
      </c>
      <c r="C242">
        <v>4417</v>
      </c>
      <c r="D242">
        <v>0.98552636999999998</v>
      </c>
      <c r="E242">
        <v>0.97189029999999998</v>
      </c>
      <c r="F242">
        <v>0.88794174999999997</v>
      </c>
      <c r="G242">
        <v>84</v>
      </c>
      <c r="H242">
        <v>0.99786894000000004</v>
      </c>
      <c r="I242">
        <v>0</v>
      </c>
      <c r="J242">
        <v>0</v>
      </c>
      <c r="K242">
        <v>512</v>
      </c>
      <c r="L242">
        <v>0</v>
      </c>
      <c r="M242">
        <v>0</v>
      </c>
      <c r="N242">
        <v>0</v>
      </c>
      <c r="O242">
        <v>0</v>
      </c>
      <c r="P242">
        <v>-1</v>
      </c>
      <c r="Q242" s="3">
        <v>3442</v>
      </c>
      <c r="R242">
        <v>32088</v>
      </c>
      <c r="S242">
        <v>0.95276150000000004</v>
      </c>
      <c r="T242">
        <v>0.91267726999999998</v>
      </c>
      <c r="U242">
        <v>0.18593499999999999</v>
      </c>
      <c r="V242">
        <v>608</v>
      </c>
      <c r="W242">
        <v>0.98457517999999999</v>
      </c>
      <c r="X242">
        <v>20</v>
      </c>
      <c r="Y242">
        <v>0</v>
      </c>
      <c r="Z242">
        <v>1354</v>
      </c>
      <c r="AA242">
        <v>0</v>
      </c>
      <c r="AB242">
        <v>0</v>
      </c>
      <c r="AC242">
        <v>0</v>
      </c>
      <c r="AD242">
        <v>0</v>
      </c>
      <c r="AE242">
        <v>0</v>
      </c>
      <c r="AG242">
        <v>2306.0068099999999</v>
      </c>
      <c r="AH242" t="b">
        <v>1</v>
      </c>
      <c r="AI242" t="b">
        <v>1</v>
      </c>
      <c r="AJ242" t="b">
        <v>1</v>
      </c>
      <c r="AL242">
        <v>2306.0068099999999</v>
      </c>
      <c r="AM242" t="str">
        <v>Green_SR_arxive.tex</v>
      </c>
      <c r="AN242" t="str">
        <v>IEEEtran</v>
      </c>
      <c r="AO242" t="str">
        <v>[10pt,conference,letterpaper]</v>
      </c>
      <c r="AP242">
        <v>0</v>
      </c>
      <c r="AQ242">
        <v>0</v>
      </c>
      <c r="AR242">
        <v>0</v>
      </c>
      <c r="AS242" t="b">
        <v>0</v>
      </c>
      <c r="AT242" t="b">
        <v>0</v>
      </c>
      <c r="AV242">
        <v>2306.0068099999999</v>
      </c>
      <c r="AW242">
        <v>9</v>
      </c>
      <c r="AX242">
        <v>10</v>
      </c>
      <c r="AY242">
        <v>10</v>
      </c>
      <c r="AZ242">
        <v>1</v>
      </c>
      <c r="BA242">
        <v>0</v>
      </c>
    </row>
    <row r="243" spans="1:53" x14ac:dyDescent="0.2">
      <c r="A243">
        <v>2306.0069100000001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 s="3">
        <v>71</v>
      </c>
      <c r="R243">
        <v>9088</v>
      </c>
      <c r="S243">
        <v>0.99880183</v>
      </c>
      <c r="T243">
        <v>0.99760369999999998</v>
      </c>
      <c r="U243">
        <v>0.69327348</v>
      </c>
      <c r="V243">
        <v>1</v>
      </c>
      <c r="W243">
        <v>0.99996624999999995</v>
      </c>
      <c r="X243">
        <v>0</v>
      </c>
      <c r="Y243">
        <v>0</v>
      </c>
      <c r="Z243">
        <v>35</v>
      </c>
      <c r="AA243">
        <v>0</v>
      </c>
      <c r="AB243">
        <v>0</v>
      </c>
      <c r="AC243">
        <v>1</v>
      </c>
      <c r="AD243">
        <v>1</v>
      </c>
      <c r="AE243">
        <v>-1</v>
      </c>
      <c r="AG243">
        <v>2306.0069100000001</v>
      </c>
      <c r="AH243" t="b">
        <v>1</v>
      </c>
      <c r="AI243" t="b">
        <v>1</v>
      </c>
      <c r="AJ243" t="b">
        <v>1</v>
      </c>
      <c r="AL243">
        <v>2306.0069100000001</v>
      </c>
      <c r="AM243" t="str">
        <v>ACTIVE_ACOUSTIC_UNITCELL.tex</v>
      </c>
      <c r="AN243" t="str">
        <v>revtex4-2</v>
      </c>
      <c r="AO243" t="str">
        <v>[reprint,superscriptaddress,frontmatterverbose,amsmath,amssymb,prapplied,floatfix,nofootinbib,longbibliography]</v>
      </c>
      <c r="AP243">
        <v>0</v>
      </c>
      <c r="AQ243">
        <v>0</v>
      </c>
      <c r="AR243">
        <v>0</v>
      </c>
      <c r="AS243" t="b">
        <v>0</v>
      </c>
      <c r="AT243" t="b">
        <v>0</v>
      </c>
      <c r="AV243">
        <v>2306.0069100000001</v>
      </c>
      <c r="AW243">
        <v>9</v>
      </c>
      <c r="AX243">
        <v>9</v>
      </c>
      <c r="AY243">
        <v>9</v>
      </c>
      <c r="AZ243">
        <v>0</v>
      </c>
      <c r="BA243">
        <v>0</v>
      </c>
    </row>
    <row r="244" spans="1:53" x14ac:dyDescent="0.2">
      <c r="A244">
        <v>2306.00702</v>
      </c>
      <c r="B244">
        <v>2</v>
      </c>
      <c r="C244">
        <v>10912</v>
      </c>
      <c r="D244">
        <v>0.99996445</v>
      </c>
      <c r="E244">
        <v>0.99995259999999997</v>
      </c>
      <c r="F244">
        <v>0.74136663999999997</v>
      </c>
      <c r="G244">
        <v>2</v>
      </c>
      <c r="H244">
        <v>0.99995259999999997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 s="3">
        <v>3</v>
      </c>
      <c r="R244">
        <v>27077</v>
      </c>
      <c r="S244">
        <v>0.99995259999999997</v>
      </c>
      <c r="T244">
        <v>0.99992888999999996</v>
      </c>
      <c r="U244">
        <v>0.35821285000000003</v>
      </c>
      <c r="V244">
        <v>3</v>
      </c>
      <c r="W244">
        <v>0.99992888999999996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G244">
        <v>2306.00702</v>
      </c>
      <c r="AH244" t="b">
        <v>1</v>
      </c>
      <c r="AI244" t="b">
        <v>1</v>
      </c>
      <c r="AJ244" t="b">
        <v>1</v>
      </c>
      <c r="AL244">
        <v>2306.00702</v>
      </c>
      <c r="AM244" t="str">
        <v>paper.tex</v>
      </c>
      <c r="AN244" t="str">
        <v>article</v>
      </c>
      <c r="AO244" t="str">
        <v>[11pt,letterpaper]</v>
      </c>
      <c r="AP244">
        <v>12</v>
      </c>
      <c r="AQ244">
        <v>12</v>
      </c>
      <c r="AR244">
        <v>12</v>
      </c>
      <c r="AS244" t="b">
        <v>0</v>
      </c>
      <c r="AT244" t="b">
        <v>0</v>
      </c>
      <c r="AV244">
        <v>2306.00702</v>
      </c>
      <c r="AW244">
        <v>20</v>
      </c>
      <c r="AX244">
        <v>20</v>
      </c>
      <c r="AY244">
        <v>20</v>
      </c>
      <c r="AZ244">
        <v>0</v>
      </c>
      <c r="BA244">
        <v>0</v>
      </c>
    </row>
    <row r="245" spans="1:53" x14ac:dyDescent="0.2">
      <c r="A245">
        <v>2306.0070599999999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3</v>
      </c>
      <c r="R245">
        <v>4186</v>
      </c>
      <c r="S245">
        <v>0.99993259999999995</v>
      </c>
      <c r="T245">
        <v>0.99991912000000005</v>
      </c>
      <c r="U245">
        <v>0.88714548000000004</v>
      </c>
      <c r="V245">
        <v>3</v>
      </c>
      <c r="W245">
        <v>0.99991912000000005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G245">
        <v>2306.0070599999999</v>
      </c>
      <c r="AH245" t="b">
        <v>1</v>
      </c>
      <c r="AI245" t="b">
        <v>1</v>
      </c>
      <c r="AJ245" t="b">
        <v>1</v>
      </c>
      <c r="AL245">
        <v>2306.0070599999999</v>
      </c>
      <c r="AM245" t="str">
        <v>Bikulov_Zubarev_2023_English.tex</v>
      </c>
      <c r="AN245" t="str">
        <v>article</v>
      </c>
      <c r="AO245" t="str">
        <v>[12pt]</v>
      </c>
      <c r="AP245">
        <v>0</v>
      </c>
      <c r="AQ245">
        <v>0</v>
      </c>
      <c r="AR245">
        <v>0</v>
      </c>
      <c r="AS245" t="b">
        <v>0</v>
      </c>
      <c r="AT245" t="b">
        <v>0</v>
      </c>
      <c r="AV245">
        <v>2306.0070599999999</v>
      </c>
      <c r="AW245">
        <v>23</v>
      </c>
      <c r="AX245">
        <v>23</v>
      </c>
      <c r="AY245">
        <v>23</v>
      </c>
      <c r="AZ245">
        <v>0</v>
      </c>
      <c r="BA245">
        <v>0</v>
      </c>
    </row>
    <row r="246" spans="1:53" x14ac:dyDescent="0.2">
      <c r="A246">
        <v>2306.0070999999998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s="3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G246">
        <v>2306.0070999999998</v>
      </c>
      <c r="AH246" t="b">
        <v>1</v>
      </c>
      <c r="AI246" t="b">
        <v>0</v>
      </c>
      <c r="AJ246" t="b">
        <v>1</v>
      </c>
      <c r="AL246">
        <v>2306.0070999999998</v>
      </c>
      <c r="AM246" t="str">
        <v>setValuedAnalysisBC_3.tex</v>
      </c>
      <c r="AN246" t="str">
        <v>amsart</v>
      </c>
      <c r="AO246" t="str">
        <v>[11pt]</v>
      </c>
      <c r="AP246">
        <v>0</v>
      </c>
      <c r="AQ246">
        <v>12</v>
      </c>
      <c r="AR246">
        <v>12</v>
      </c>
      <c r="AS246" t="b">
        <v>0</v>
      </c>
      <c r="AT246" t="b">
        <v>0</v>
      </c>
      <c r="AV246">
        <v>2306.0070999999998</v>
      </c>
      <c r="AW246">
        <v>8</v>
      </c>
      <c r="AX246" t="str">
        <v/>
      </c>
      <c r="AY246">
        <v>8</v>
      </c>
      <c r="AZ246" t="str">
        <v/>
      </c>
      <c r="BA246" t="str">
        <v/>
      </c>
    </row>
    <row r="247" spans="1:53" x14ac:dyDescent="0.2">
      <c r="A247">
        <v>2306.0071200000002</v>
      </c>
      <c r="B247">
        <v>85</v>
      </c>
      <c r="C247">
        <v>85</v>
      </c>
      <c r="D247">
        <v>0.99065318000000002</v>
      </c>
      <c r="E247">
        <v>0.99065318000000002</v>
      </c>
      <c r="F247">
        <v>0.99065318000000002</v>
      </c>
      <c r="G247">
        <v>85</v>
      </c>
      <c r="H247">
        <v>0.99065318000000002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85</v>
      </c>
      <c r="R247">
        <v>85</v>
      </c>
      <c r="S247">
        <v>0.99065318000000002</v>
      </c>
      <c r="T247">
        <v>0.99065318000000002</v>
      </c>
      <c r="U247">
        <v>0.99065318000000002</v>
      </c>
      <c r="V247">
        <v>85</v>
      </c>
      <c r="W247">
        <v>0.99065318000000002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G247">
        <v>2306.0071200000002</v>
      </c>
      <c r="AH247" t="b">
        <v>1</v>
      </c>
      <c r="AI247" t="b">
        <v>1</v>
      </c>
      <c r="AJ247" t="b">
        <v>1</v>
      </c>
      <c r="AL247">
        <v>2306.0071200000002</v>
      </c>
      <c r="AM247" t="str">
        <v>root.tex</v>
      </c>
      <c r="AN247" t="str">
        <v>article</v>
      </c>
      <c r="AO247" t="str">
        <v>[12pt]</v>
      </c>
      <c r="AP247">
        <v>0</v>
      </c>
      <c r="AQ247">
        <v>0</v>
      </c>
      <c r="AR247">
        <v>0</v>
      </c>
      <c r="AS247" t="b">
        <v>0</v>
      </c>
      <c r="AT247" t="b">
        <v>0</v>
      </c>
      <c r="AV247">
        <v>2306.0071200000002</v>
      </c>
      <c r="AW247">
        <v>7</v>
      </c>
      <c r="AX247">
        <v>7</v>
      </c>
      <c r="AY247">
        <v>7</v>
      </c>
      <c r="AZ247">
        <v>0</v>
      </c>
      <c r="BA247">
        <v>0</v>
      </c>
    </row>
    <row r="248" spans="1:53" x14ac:dyDescent="0.2">
      <c r="A248">
        <v>2306.0071699999999</v>
      </c>
      <c r="B248">
        <v>91</v>
      </c>
      <c r="C248">
        <v>91</v>
      </c>
      <c r="D248">
        <v>0.99755534000000001</v>
      </c>
      <c r="E248">
        <v>0.99755534000000001</v>
      </c>
      <c r="F248">
        <v>0.99755534000000001</v>
      </c>
      <c r="G248">
        <v>91</v>
      </c>
      <c r="H248">
        <v>0.99755534000000001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2528</v>
      </c>
      <c r="R248">
        <v>31440</v>
      </c>
      <c r="S248">
        <v>0.96045561999999995</v>
      </c>
      <c r="T248">
        <v>0.93208683000000003</v>
      </c>
      <c r="U248">
        <v>0.15538362</v>
      </c>
      <c r="V248">
        <v>1431</v>
      </c>
      <c r="W248">
        <v>0.96155705999999996</v>
      </c>
      <c r="X248">
        <v>18</v>
      </c>
      <c r="Y248">
        <v>2</v>
      </c>
      <c r="Z248">
        <v>509</v>
      </c>
      <c r="AA248">
        <v>0</v>
      </c>
      <c r="AB248">
        <v>0</v>
      </c>
      <c r="AC248">
        <v>1</v>
      </c>
      <c r="AD248">
        <v>1</v>
      </c>
      <c r="AE248">
        <v>0</v>
      </c>
      <c r="AG248">
        <v>2306.0071699999999</v>
      </c>
      <c r="AH248" t="b">
        <v>1</v>
      </c>
      <c r="AI248" t="b">
        <v>1</v>
      </c>
      <c r="AJ248" t="b">
        <v>1</v>
      </c>
      <c r="AL248">
        <v>2306.0071699999999</v>
      </c>
      <c r="AM248" t="str">
        <v>paper.tex</v>
      </c>
      <c r="AN248" t="str">
        <v>IEEEtran</v>
      </c>
      <c r="AO248" t="str">
        <v>[12pt, draftclsnofoot, onecolumn]</v>
      </c>
      <c r="AP248">
        <v>0</v>
      </c>
      <c r="AQ248">
        <v>0</v>
      </c>
      <c r="AR248">
        <v>0</v>
      </c>
      <c r="AS248" t="b">
        <v>0</v>
      </c>
      <c r="AT248" t="b">
        <v>0</v>
      </c>
      <c r="AV248">
        <v>2306.0071699999999</v>
      </c>
      <c r="AW248">
        <v>24</v>
      </c>
      <c r="AX248">
        <v>24</v>
      </c>
      <c r="AY248">
        <v>24</v>
      </c>
      <c r="AZ248">
        <v>0</v>
      </c>
      <c r="BA248">
        <v>0</v>
      </c>
    </row>
    <row r="249" spans="1:53" x14ac:dyDescent="0.2">
      <c r="A249">
        <v>2306.0071800000001</v>
      </c>
      <c r="B249">
        <v>25</v>
      </c>
      <c r="C249">
        <v>29</v>
      </c>
      <c r="D249">
        <v>0.99981849</v>
      </c>
      <c r="E249">
        <v>0.99980270999999998</v>
      </c>
      <c r="F249">
        <v>0.99977114</v>
      </c>
      <c r="G249">
        <v>21</v>
      </c>
      <c r="H249">
        <v>0.99983427000000002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63</v>
      </c>
      <c r="R249">
        <v>118859</v>
      </c>
      <c r="S249">
        <v>0.99966858999999997</v>
      </c>
      <c r="T249">
        <v>0.99950295</v>
      </c>
      <c r="U249">
        <v>6.224901E-2</v>
      </c>
      <c r="V249">
        <v>57</v>
      </c>
      <c r="W249">
        <v>0.99955028999999995</v>
      </c>
      <c r="X249">
        <v>0</v>
      </c>
      <c r="Y249">
        <v>0</v>
      </c>
      <c r="Z249">
        <v>3</v>
      </c>
      <c r="AA249">
        <v>0</v>
      </c>
      <c r="AB249">
        <v>0</v>
      </c>
      <c r="AC249">
        <v>0</v>
      </c>
      <c r="AD249">
        <v>1</v>
      </c>
      <c r="AE249">
        <v>34</v>
      </c>
      <c r="AG249">
        <v>2306.0071800000001</v>
      </c>
      <c r="AH249" t="b">
        <v>1</v>
      </c>
      <c r="AI249" t="b">
        <v>1</v>
      </c>
      <c r="AJ249" t="b">
        <v>1</v>
      </c>
      <c r="AL249">
        <v>2306.0071800000001</v>
      </c>
      <c r="AM249" t="str">
        <v>elsarticle-template-harv-clean.tex</v>
      </c>
      <c r="AN249" t="str">
        <v>elsarticle</v>
      </c>
      <c r="AO249" t="str">
        <v>[final,3p,times,authoryear]</v>
      </c>
      <c r="AP249">
        <v>0</v>
      </c>
      <c r="AQ249">
        <v>0</v>
      </c>
      <c r="AR249">
        <v>0</v>
      </c>
      <c r="AS249" t="b">
        <v>0</v>
      </c>
      <c r="AT249" t="b">
        <v>0</v>
      </c>
      <c r="AV249">
        <v>2306.0071800000001</v>
      </c>
      <c r="AW249">
        <v>34</v>
      </c>
      <c r="AX249">
        <v>34</v>
      </c>
      <c r="AY249">
        <v>34</v>
      </c>
      <c r="AZ249">
        <v>0</v>
      </c>
      <c r="BA249">
        <v>0</v>
      </c>
    </row>
    <row r="250" spans="1:53" x14ac:dyDescent="0.2">
      <c r="A250">
        <v>2306.0072700000001</v>
      </c>
      <c r="B250">
        <v>5132</v>
      </c>
      <c r="C250">
        <v>57854</v>
      </c>
      <c r="D250">
        <v>0.95112558999999997</v>
      </c>
      <c r="E250">
        <v>0.91527718000000002</v>
      </c>
      <c r="F250">
        <v>4.4903749999999999E-2</v>
      </c>
      <c r="G250">
        <v>2507</v>
      </c>
      <c r="H250">
        <v>0.95861260999999998</v>
      </c>
      <c r="I250">
        <v>0</v>
      </c>
      <c r="J250">
        <v>1</v>
      </c>
      <c r="K250">
        <v>1312</v>
      </c>
      <c r="L250">
        <v>0</v>
      </c>
      <c r="M250">
        <v>0</v>
      </c>
      <c r="N250">
        <v>0</v>
      </c>
      <c r="O250">
        <v>0</v>
      </c>
      <c r="P250">
        <v>-1433</v>
      </c>
      <c r="Q250" s="3">
        <v>32</v>
      </c>
      <c r="R250">
        <v>58001</v>
      </c>
      <c r="S250">
        <v>0.99960384000000002</v>
      </c>
      <c r="T250">
        <v>0.99947184</v>
      </c>
      <c r="U250">
        <v>4.2698220000000002E-2</v>
      </c>
      <c r="V250">
        <v>32</v>
      </c>
      <c r="W250">
        <v>0.99947184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14</v>
      </c>
      <c r="AG250">
        <v>2306.0072700000001</v>
      </c>
      <c r="AH250" t="b">
        <v>1</v>
      </c>
      <c r="AI250" t="b">
        <v>1</v>
      </c>
      <c r="AJ250" t="b">
        <v>1</v>
      </c>
      <c r="AL250">
        <v>2306.0072700000001</v>
      </c>
      <c r="AM250">
        <v>2306.0072700000001</v>
      </c>
      <c r="AN250" t="str">
        <v>amsart</v>
      </c>
      <c r="AO250" t="str">
        <v>[a4paper,10pt,leqno]</v>
      </c>
      <c r="AP250">
        <v>0</v>
      </c>
      <c r="AQ250">
        <v>12</v>
      </c>
      <c r="AR250">
        <v>0</v>
      </c>
      <c r="AS250" t="b">
        <v>0</v>
      </c>
      <c r="AT250" t="b">
        <v>0</v>
      </c>
      <c r="AV250">
        <v>2306.0072700000001</v>
      </c>
      <c r="AW250">
        <v>28</v>
      </c>
      <c r="AX250">
        <v>28</v>
      </c>
      <c r="AY250">
        <v>27</v>
      </c>
      <c r="AZ250">
        <v>0</v>
      </c>
      <c r="BA250">
        <v>1</v>
      </c>
    </row>
    <row r="251" spans="1:53" x14ac:dyDescent="0.2">
      <c r="A251">
        <v>2306.0073299999999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s="3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  <c r="AG251">
        <v>2306.0073299999999</v>
      </c>
      <c r="AH251" t="b">
        <v>1</v>
      </c>
      <c r="AI251" t="b">
        <v>0</v>
      </c>
      <c r="AJ251" t="b">
        <v>1</v>
      </c>
      <c r="AL251">
        <v>2306.0073299999999</v>
      </c>
      <c r="AM251" t="str">
        <v>20230513_arXiv_Phaselock.tex</v>
      </c>
      <c r="AN251" t="str">
        <v>article</v>
      </c>
      <c r="AO251" t="str">
        <v>[a4paper]</v>
      </c>
      <c r="AP251">
        <v>0</v>
      </c>
      <c r="AQ251">
        <v>0</v>
      </c>
      <c r="AR251">
        <v>12</v>
      </c>
      <c r="AS251" t="b">
        <v>0</v>
      </c>
      <c r="AT251" t="b">
        <v>0</v>
      </c>
      <c r="AV251">
        <v>2306.0073299999999</v>
      </c>
      <c r="AW251">
        <v>13</v>
      </c>
      <c r="AX251" t="str">
        <v/>
      </c>
      <c r="AY251">
        <v>13</v>
      </c>
      <c r="AZ251" t="str">
        <v/>
      </c>
      <c r="BA251" t="str">
        <v/>
      </c>
    </row>
    <row r="252" spans="1:53" x14ac:dyDescent="0.2">
      <c r="A252">
        <v>2306.0074100000002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269</v>
      </c>
      <c r="R252">
        <v>8794</v>
      </c>
      <c r="S252">
        <v>0.99153795</v>
      </c>
      <c r="T252">
        <v>0.98307644000000005</v>
      </c>
      <c r="U252">
        <v>0.44674426</v>
      </c>
      <c r="V252">
        <v>1</v>
      </c>
      <c r="W252">
        <v>0.99993708999999997</v>
      </c>
      <c r="X252">
        <v>0</v>
      </c>
      <c r="Y252">
        <v>0</v>
      </c>
      <c r="Z252">
        <v>134</v>
      </c>
      <c r="AA252">
        <v>0</v>
      </c>
      <c r="AB252">
        <v>0</v>
      </c>
      <c r="AC252">
        <v>0</v>
      </c>
      <c r="AD252">
        <v>0</v>
      </c>
      <c r="AE252">
        <v>1</v>
      </c>
      <c r="AG252">
        <v>2306.0074100000002</v>
      </c>
      <c r="AH252" t="b">
        <v>1</v>
      </c>
      <c r="AI252" t="b">
        <v>1</v>
      </c>
      <c r="AJ252" t="b">
        <v>1</v>
      </c>
      <c r="AL252">
        <v>2306.0074100000002</v>
      </c>
      <c r="AM252">
        <v>2306.0074100000002</v>
      </c>
      <c r="AN252" t="str">
        <v>amsart</v>
      </c>
      <c r="AO252">
        <v>0</v>
      </c>
      <c r="AP252">
        <v>0</v>
      </c>
      <c r="AQ252">
        <v>0</v>
      </c>
      <c r="AR252">
        <v>0</v>
      </c>
      <c r="AS252" t="b">
        <v>0</v>
      </c>
      <c r="AT252" t="b">
        <v>0</v>
      </c>
      <c r="AV252">
        <v>2306.0074100000002</v>
      </c>
      <c r="AW252">
        <v>7</v>
      </c>
      <c r="AX252">
        <v>7</v>
      </c>
      <c r="AY252">
        <v>7</v>
      </c>
      <c r="AZ252">
        <v>0</v>
      </c>
      <c r="BA252">
        <v>0</v>
      </c>
    </row>
    <row r="253" spans="1:53" x14ac:dyDescent="0.2">
      <c r="A253">
        <v>2306.0074300000001</v>
      </c>
      <c r="B253">
        <v>1</v>
      </c>
      <c r="C253">
        <v>13703</v>
      </c>
      <c r="D253">
        <v>0.99997020999999997</v>
      </c>
      <c r="E253">
        <v>0.99994042000000005</v>
      </c>
      <c r="F253">
        <v>0.18361632</v>
      </c>
      <c r="G253">
        <v>1</v>
      </c>
      <c r="H253">
        <v>0.99994042000000005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-1</v>
      </c>
      <c r="Q253" s="3">
        <v>1</v>
      </c>
      <c r="R253">
        <v>13703</v>
      </c>
      <c r="S253">
        <v>0.99997020999999997</v>
      </c>
      <c r="T253">
        <v>0.99994042000000005</v>
      </c>
      <c r="U253">
        <v>0.18361632</v>
      </c>
      <c r="V253">
        <v>1</v>
      </c>
      <c r="W253">
        <v>0.99994042000000005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-1</v>
      </c>
      <c r="AG253">
        <v>2306.0074300000001</v>
      </c>
      <c r="AH253" t="b">
        <v>1</v>
      </c>
      <c r="AI253" t="b">
        <v>1</v>
      </c>
      <c r="AJ253" t="b">
        <v>1</v>
      </c>
      <c r="AL253">
        <v>2306.0074300000001</v>
      </c>
      <c r="AM253">
        <v>2306.0074300000001</v>
      </c>
      <c r="AN253" t="str">
        <v>article</v>
      </c>
      <c r="AO253" t="str">
        <v>[12pt]</v>
      </c>
      <c r="AP253">
        <v>0</v>
      </c>
      <c r="AQ253">
        <v>0</v>
      </c>
      <c r="AR253">
        <v>0</v>
      </c>
      <c r="AS253" t="b">
        <v>0</v>
      </c>
      <c r="AT253" t="b">
        <v>0</v>
      </c>
      <c r="AV253">
        <v>2306.0074300000001</v>
      </c>
      <c r="AW253">
        <v>9</v>
      </c>
      <c r="AX253">
        <v>9</v>
      </c>
      <c r="AY253">
        <v>9</v>
      </c>
      <c r="AZ253">
        <v>0</v>
      </c>
      <c r="BA253">
        <v>0</v>
      </c>
    </row>
    <row r="254" spans="1:53" x14ac:dyDescent="0.2">
      <c r="A254">
        <v>2306.0074599999998</v>
      </c>
      <c r="B254">
        <v>45</v>
      </c>
      <c r="C254">
        <v>45</v>
      </c>
      <c r="D254">
        <v>0.99910986000000002</v>
      </c>
      <c r="E254">
        <v>0.99910986000000002</v>
      </c>
      <c r="F254">
        <v>0.99910986000000002</v>
      </c>
      <c r="G254">
        <v>45</v>
      </c>
      <c r="H254">
        <v>0.99910986000000002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12</v>
      </c>
      <c r="R254">
        <v>47439</v>
      </c>
      <c r="S254">
        <v>0.99988131000000002</v>
      </c>
      <c r="T254">
        <v>0.99976262999999999</v>
      </c>
      <c r="U254">
        <v>6.1617280000000003E-2</v>
      </c>
      <c r="V254">
        <v>2</v>
      </c>
      <c r="W254">
        <v>0.99996043999999995</v>
      </c>
      <c r="X254">
        <v>0</v>
      </c>
      <c r="Y254">
        <v>0</v>
      </c>
      <c r="Z254">
        <v>5</v>
      </c>
      <c r="AA254">
        <v>0</v>
      </c>
      <c r="AB254">
        <v>0</v>
      </c>
      <c r="AC254">
        <v>0</v>
      </c>
      <c r="AD254">
        <v>0</v>
      </c>
      <c r="AE254">
        <v>-2</v>
      </c>
      <c r="AG254">
        <v>2306.0074599999998</v>
      </c>
      <c r="AH254" t="b">
        <v>1</v>
      </c>
      <c r="AI254" t="b">
        <v>1</v>
      </c>
      <c r="AJ254" t="b">
        <v>1</v>
      </c>
      <c r="AL254">
        <v>2306.0074599999998</v>
      </c>
      <c r="AM254">
        <v>2306.0074599999998</v>
      </c>
      <c r="AN254" t="str">
        <v>article</v>
      </c>
      <c r="AO254" t="str">
        <v>[12pt]</v>
      </c>
      <c r="AP254">
        <v>0</v>
      </c>
      <c r="AQ254">
        <v>0</v>
      </c>
      <c r="AR254">
        <v>0</v>
      </c>
      <c r="AS254" t="b">
        <v>0</v>
      </c>
      <c r="AT254" t="b">
        <v>0</v>
      </c>
      <c r="AV254">
        <v>2306.0074599999998</v>
      </c>
      <c r="AW254">
        <v>33</v>
      </c>
      <c r="AX254">
        <v>33</v>
      </c>
      <c r="AY254">
        <v>33</v>
      </c>
      <c r="AZ254">
        <v>0</v>
      </c>
      <c r="BA254">
        <v>0</v>
      </c>
    </row>
    <row r="255" spans="1:53" x14ac:dyDescent="0.2">
      <c r="A255">
        <v>2306.0075000000002</v>
      </c>
      <c r="B255">
        <v>3114</v>
      </c>
      <c r="C255">
        <v>37529</v>
      </c>
      <c r="D255">
        <v>0.96568809</v>
      </c>
      <c r="E255">
        <v>0.93203396000000005</v>
      </c>
      <c r="F255">
        <v>0.18089354999999999</v>
      </c>
      <c r="G255">
        <v>354</v>
      </c>
      <c r="H255">
        <v>0.99227361000000003</v>
      </c>
      <c r="I255">
        <v>0</v>
      </c>
      <c r="J255">
        <v>0</v>
      </c>
      <c r="K255">
        <v>1380</v>
      </c>
      <c r="L255">
        <v>0</v>
      </c>
      <c r="M255">
        <v>0</v>
      </c>
      <c r="N255">
        <v>1</v>
      </c>
      <c r="O255">
        <v>1</v>
      </c>
      <c r="P255">
        <v>4</v>
      </c>
      <c r="Q255" s="3">
        <v>3118</v>
      </c>
      <c r="R255">
        <v>37397</v>
      </c>
      <c r="S255">
        <v>0.96562336000000004</v>
      </c>
      <c r="T255">
        <v>0.93194962999999997</v>
      </c>
      <c r="U255">
        <v>0.18381021</v>
      </c>
      <c r="V255">
        <v>358</v>
      </c>
      <c r="W255">
        <v>0.99218664999999995</v>
      </c>
      <c r="X255">
        <v>0</v>
      </c>
      <c r="Y255">
        <v>0</v>
      </c>
      <c r="Z255">
        <v>1380</v>
      </c>
      <c r="AA255">
        <v>0</v>
      </c>
      <c r="AB255">
        <v>0</v>
      </c>
      <c r="AC255">
        <v>1</v>
      </c>
      <c r="AD255">
        <v>1</v>
      </c>
      <c r="AE255">
        <v>6</v>
      </c>
      <c r="AG255">
        <v>2306.0075000000002</v>
      </c>
      <c r="AH255" t="b">
        <v>1</v>
      </c>
      <c r="AI255" t="b">
        <v>1</v>
      </c>
      <c r="AJ255" t="b">
        <v>1</v>
      </c>
      <c r="AL255">
        <v>2306.0075000000002</v>
      </c>
      <c r="AM255" t="str">
        <v>main.tex</v>
      </c>
      <c r="AN255" t="str">
        <v>article</v>
      </c>
      <c r="AO255" t="str">
        <v>[11pt]</v>
      </c>
      <c r="AP255">
        <v>0</v>
      </c>
      <c r="AQ255">
        <v>0</v>
      </c>
      <c r="AR255">
        <v>0</v>
      </c>
      <c r="AS255" t="b">
        <v>0</v>
      </c>
      <c r="AT255" t="b">
        <v>0</v>
      </c>
      <c r="AV255">
        <v>2306.0075000000002</v>
      </c>
      <c r="AW255">
        <v>14</v>
      </c>
      <c r="AX255">
        <v>14</v>
      </c>
      <c r="AY255">
        <v>14</v>
      </c>
      <c r="AZ255">
        <v>0</v>
      </c>
      <c r="BA255">
        <v>0</v>
      </c>
    </row>
    <row r="256" spans="1:53" x14ac:dyDescent="0.2">
      <c r="A256">
        <v>2306.0076199999999</v>
      </c>
      <c r="B256">
        <v>3284</v>
      </c>
      <c r="C256">
        <v>48557</v>
      </c>
      <c r="D256">
        <v>0.97097993000000005</v>
      </c>
      <c r="E256">
        <v>0.94485213999999995</v>
      </c>
      <c r="F256">
        <v>0.18458748</v>
      </c>
      <c r="G256">
        <v>1571</v>
      </c>
      <c r="H256">
        <v>0.97361836000000002</v>
      </c>
      <c r="I256">
        <v>6</v>
      </c>
      <c r="J256">
        <v>4</v>
      </c>
      <c r="K256">
        <v>851</v>
      </c>
      <c r="L256">
        <v>0</v>
      </c>
      <c r="M256">
        <v>0</v>
      </c>
      <c r="N256">
        <v>0</v>
      </c>
      <c r="O256">
        <v>0</v>
      </c>
      <c r="P256">
        <v>8</v>
      </c>
      <c r="Q256" s="3">
        <v>3264</v>
      </c>
      <c r="R256">
        <v>48666</v>
      </c>
      <c r="S256">
        <v>0.97133309000000001</v>
      </c>
      <c r="T256">
        <v>0.94518983999999995</v>
      </c>
      <c r="U256">
        <v>0.18278449999999999</v>
      </c>
      <c r="V256">
        <v>1551</v>
      </c>
      <c r="W256">
        <v>0.97395509999999996</v>
      </c>
      <c r="X256">
        <v>6</v>
      </c>
      <c r="Y256">
        <v>4</v>
      </c>
      <c r="Z256">
        <v>851</v>
      </c>
      <c r="AA256">
        <v>0</v>
      </c>
      <c r="AB256">
        <v>0</v>
      </c>
      <c r="AC256">
        <v>0</v>
      </c>
      <c r="AD256">
        <v>0</v>
      </c>
      <c r="AE256">
        <v>10</v>
      </c>
      <c r="AG256">
        <v>2306.0076199999999</v>
      </c>
      <c r="AH256" t="b">
        <v>1</v>
      </c>
      <c r="AI256" t="b">
        <v>1</v>
      </c>
      <c r="AJ256" t="b">
        <v>1</v>
      </c>
      <c r="AL256">
        <v>2306.0076199999999</v>
      </c>
      <c r="AM256" t="str">
        <v>main.tex</v>
      </c>
      <c r="AN256" t="str">
        <v>uai2023</v>
      </c>
      <c r="AO256" t="str">
        <v>[accepted]</v>
      </c>
      <c r="AP256">
        <v>0</v>
      </c>
      <c r="AQ256">
        <v>0</v>
      </c>
      <c r="AR256">
        <v>0</v>
      </c>
      <c r="AS256" t="b">
        <v>0</v>
      </c>
      <c r="AT256" t="b">
        <v>0</v>
      </c>
      <c r="AV256">
        <v>2306.0076199999999</v>
      </c>
      <c r="AW256">
        <v>20</v>
      </c>
      <c r="AX256">
        <v>20</v>
      </c>
      <c r="AY256">
        <v>20</v>
      </c>
      <c r="AZ256">
        <v>0</v>
      </c>
      <c r="BA256">
        <v>0</v>
      </c>
    </row>
    <row r="257" spans="1:53" x14ac:dyDescent="0.2">
      <c r="A257">
        <v>2306.00767</v>
      </c>
      <c r="B257">
        <v>15</v>
      </c>
      <c r="C257">
        <v>15</v>
      </c>
      <c r="D257">
        <v>0.99955859000000002</v>
      </c>
      <c r="E257">
        <v>0.99955859000000002</v>
      </c>
      <c r="F257">
        <v>0.99955859000000002</v>
      </c>
      <c r="G257">
        <v>15</v>
      </c>
      <c r="H257">
        <v>0.99955859000000002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1057</v>
      </c>
      <c r="R257">
        <v>28666</v>
      </c>
      <c r="S257">
        <v>0.98374211</v>
      </c>
      <c r="T257">
        <v>0.96889804000000002</v>
      </c>
      <c r="U257">
        <v>0.15651023</v>
      </c>
      <c r="V257">
        <v>296</v>
      </c>
      <c r="W257">
        <v>0.99129027999999997</v>
      </c>
      <c r="X257">
        <v>1</v>
      </c>
      <c r="Y257">
        <v>0</v>
      </c>
      <c r="Z257">
        <v>380</v>
      </c>
      <c r="AA257">
        <v>0</v>
      </c>
      <c r="AB257">
        <v>0</v>
      </c>
      <c r="AC257">
        <v>0</v>
      </c>
      <c r="AD257">
        <v>1</v>
      </c>
      <c r="AE257">
        <v>3</v>
      </c>
      <c r="AG257">
        <v>2306.00767</v>
      </c>
      <c r="AH257" t="b">
        <v>1</v>
      </c>
      <c r="AI257" t="b">
        <v>1</v>
      </c>
      <c r="AJ257" t="b">
        <v>1</v>
      </c>
      <c r="AL257">
        <v>2306.00767</v>
      </c>
      <c r="AM257" t="str">
        <v>sn-article.tex</v>
      </c>
      <c r="AN257" t="str">
        <v>sn-jnl</v>
      </c>
      <c r="AO257" t="str">
        <v>[default,pdflatex,iicol,super,sn-mathphys]</v>
      </c>
      <c r="AP257">
        <v>0</v>
      </c>
      <c r="AQ257">
        <v>0</v>
      </c>
      <c r="AR257">
        <v>0</v>
      </c>
      <c r="AS257" t="b">
        <v>0</v>
      </c>
      <c r="AT257" t="b">
        <v>0</v>
      </c>
      <c r="AV257">
        <v>2306.00767</v>
      </c>
      <c r="AW257">
        <v>13</v>
      </c>
      <c r="AX257">
        <v>13</v>
      </c>
      <c r="AY257">
        <v>13</v>
      </c>
      <c r="AZ257">
        <v>0</v>
      </c>
      <c r="BA257">
        <v>0</v>
      </c>
    </row>
    <row r="258" spans="1:53" x14ac:dyDescent="0.2">
      <c r="A258">
        <v>2306.0077299999998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s="3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G258">
        <v>2306.0077299999998</v>
      </c>
      <c r="AH258" t="b">
        <v>1</v>
      </c>
      <c r="AI258" t="b">
        <v>0</v>
      </c>
      <c r="AJ258" t="b">
        <v>1</v>
      </c>
      <c r="AL258">
        <v>2306.0077299999998</v>
      </c>
      <c r="AM258" t="str">
        <v>paper.tex</v>
      </c>
      <c r="AN258" t="str">
        <v>agujournal2019</v>
      </c>
      <c r="AO258" t="str">
        <v>[draft]</v>
      </c>
      <c r="AP258">
        <v>12</v>
      </c>
      <c r="AQ258">
        <v>12</v>
      </c>
      <c r="AR258">
        <v>12</v>
      </c>
      <c r="AS258" t="b">
        <v>0</v>
      </c>
      <c r="AT258" t="b">
        <v>0</v>
      </c>
      <c r="AV258">
        <v>2306.0077299999998</v>
      </c>
      <c r="AW258">
        <v>12</v>
      </c>
      <c r="AX258" t="str">
        <v/>
      </c>
      <c r="AY258">
        <v>12</v>
      </c>
      <c r="AZ258" t="str">
        <v/>
      </c>
      <c r="BA258" t="str">
        <v/>
      </c>
    </row>
    <row r="259" spans="1:53" x14ac:dyDescent="0.2">
      <c r="A259">
        <v>2306.0078199999998</v>
      </c>
      <c r="B259">
        <v>9241</v>
      </c>
      <c r="C259">
        <v>55091</v>
      </c>
      <c r="D259">
        <v>0.91739037999999995</v>
      </c>
      <c r="E259">
        <v>0.84886744999999997</v>
      </c>
      <c r="F259">
        <v>9.9010550000000003E-2</v>
      </c>
      <c r="G259">
        <v>3961</v>
      </c>
      <c r="H259">
        <v>0.93521955999999995</v>
      </c>
      <c r="I259">
        <v>10</v>
      </c>
      <c r="J259">
        <v>6</v>
      </c>
      <c r="K259">
        <v>2628</v>
      </c>
      <c r="L259">
        <v>0</v>
      </c>
      <c r="M259">
        <v>0</v>
      </c>
      <c r="N259">
        <v>1</v>
      </c>
      <c r="O259">
        <v>1</v>
      </c>
      <c r="P259">
        <v>4</v>
      </c>
      <c r="Q259" s="3">
        <v>31</v>
      </c>
      <c r="R259">
        <v>39350</v>
      </c>
      <c r="S259">
        <v>0.99954204999999996</v>
      </c>
      <c r="T259">
        <v>0.99949299000000003</v>
      </c>
      <c r="U259">
        <v>0.35642674000000002</v>
      </c>
      <c r="V259">
        <v>29</v>
      </c>
      <c r="W259">
        <v>0.99952569999999996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2</v>
      </c>
      <c r="AG259">
        <v>2306.0078199999998</v>
      </c>
      <c r="AH259" t="b">
        <v>1</v>
      </c>
      <c r="AI259" t="b">
        <v>1</v>
      </c>
      <c r="AJ259" t="b">
        <v>1</v>
      </c>
      <c r="AL259">
        <v>2306.0078199999998</v>
      </c>
      <c r="AM259" t="str">
        <v>main.tex</v>
      </c>
      <c r="AN259" t="str">
        <v>revtex4-2</v>
      </c>
      <c r="AO259" t="str">
        <v>[%reprint,amsmath,amssymb,aps,]</v>
      </c>
      <c r="AP259">
        <v>0</v>
      </c>
      <c r="AQ259">
        <v>0</v>
      </c>
      <c r="AR259">
        <v>0</v>
      </c>
      <c r="AS259" t="b">
        <v>0</v>
      </c>
      <c r="AT259" t="b">
        <v>0</v>
      </c>
      <c r="AV259">
        <v>2306.0078199999998</v>
      </c>
      <c r="AW259">
        <v>16</v>
      </c>
      <c r="AX259">
        <v>16</v>
      </c>
      <c r="AY259">
        <v>16</v>
      </c>
      <c r="AZ259">
        <v>0</v>
      </c>
      <c r="BA259">
        <v>0</v>
      </c>
    </row>
    <row r="260" spans="1:53" x14ac:dyDescent="0.2">
      <c r="A260">
        <v>2306.0081799999998</v>
      </c>
      <c r="B260">
        <v>1602</v>
      </c>
      <c r="C260">
        <v>37428</v>
      </c>
      <c r="D260">
        <v>0.97647567000000002</v>
      </c>
      <c r="E260">
        <v>0.95942558</v>
      </c>
      <c r="F260">
        <v>5.2047719999999999E-2</v>
      </c>
      <c r="G260">
        <v>536</v>
      </c>
      <c r="H260">
        <v>0.98642454000000002</v>
      </c>
      <c r="I260">
        <v>0</v>
      </c>
      <c r="J260">
        <v>17</v>
      </c>
      <c r="K260">
        <v>515</v>
      </c>
      <c r="L260">
        <v>0</v>
      </c>
      <c r="M260">
        <v>0</v>
      </c>
      <c r="N260">
        <v>0</v>
      </c>
      <c r="O260">
        <v>0</v>
      </c>
      <c r="P260">
        <v>-324</v>
      </c>
      <c r="Q260" s="3">
        <v>641</v>
      </c>
      <c r="R260">
        <v>37651</v>
      </c>
      <c r="S260">
        <v>0.98875866000000001</v>
      </c>
      <c r="T260">
        <v>0.98388556000000005</v>
      </c>
      <c r="U260">
        <v>5.3471770000000002E-2</v>
      </c>
      <c r="V260">
        <v>511</v>
      </c>
      <c r="W260">
        <v>0.98715370000000002</v>
      </c>
      <c r="X260">
        <v>0</v>
      </c>
      <c r="Y260">
        <v>17</v>
      </c>
      <c r="Z260">
        <v>47</v>
      </c>
      <c r="AA260">
        <v>0</v>
      </c>
      <c r="AB260">
        <v>0</v>
      </c>
      <c r="AC260">
        <v>0</v>
      </c>
      <c r="AD260">
        <v>0</v>
      </c>
      <c r="AE260">
        <v>295</v>
      </c>
      <c r="AG260">
        <v>2306.0081799999998</v>
      </c>
      <c r="AH260" t="b">
        <v>1</v>
      </c>
      <c r="AI260" t="b">
        <v>1</v>
      </c>
      <c r="AJ260" t="b">
        <v>1</v>
      </c>
      <c r="AL260">
        <v>2306.0081799999998</v>
      </c>
      <c r="AM260" t="str">
        <v>main.tex</v>
      </c>
      <c r="AN260" t="str">
        <v>article</v>
      </c>
      <c r="AO260" t="str">
        <v>[a4paper,11pt]</v>
      </c>
      <c r="AP260">
        <v>0</v>
      </c>
      <c r="AQ260">
        <v>0</v>
      </c>
      <c r="AR260">
        <v>0</v>
      </c>
      <c r="AS260" t="b">
        <v>0</v>
      </c>
      <c r="AT260" t="b">
        <v>0</v>
      </c>
      <c r="AV260">
        <v>2306.0081799999998</v>
      </c>
      <c r="AW260">
        <v>19</v>
      </c>
      <c r="AX260">
        <v>19</v>
      </c>
      <c r="AY260">
        <v>19</v>
      </c>
      <c r="AZ260">
        <v>0</v>
      </c>
      <c r="BA260">
        <v>0</v>
      </c>
    </row>
    <row r="261" spans="1:53" x14ac:dyDescent="0.2">
      <c r="A261">
        <v>2306.00819</v>
      </c>
      <c r="B261">
        <v>722</v>
      </c>
      <c r="C261">
        <v>24191</v>
      </c>
      <c r="D261">
        <v>0.97932063999999996</v>
      </c>
      <c r="E261">
        <v>0.97253917999999995</v>
      </c>
      <c r="F261">
        <v>7.9910239999999993E-2</v>
      </c>
      <c r="G261">
        <v>716</v>
      </c>
      <c r="H261">
        <v>0.97276737999999996</v>
      </c>
      <c r="I261">
        <v>0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-358</v>
      </c>
      <c r="Q261" s="3">
        <v>1023</v>
      </c>
      <c r="R261">
        <v>24723</v>
      </c>
      <c r="S261">
        <v>0.97372773000000001</v>
      </c>
      <c r="T261">
        <v>0.96199851000000003</v>
      </c>
      <c r="U261">
        <v>8.1612180000000006E-2</v>
      </c>
      <c r="V261">
        <v>969</v>
      </c>
      <c r="W261">
        <v>0.96400445999999995</v>
      </c>
      <c r="X261">
        <v>13</v>
      </c>
      <c r="Y261">
        <v>0</v>
      </c>
      <c r="Z261">
        <v>10</v>
      </c>
      <c r="AA261">
        <v>0</v>
      </c>
      <c r="AB261">
        <v>0</v>
      </c>
      <c r="AC261">
        <v>0</v>
      </c>
      <c r="AD261">
        <v>0</v>
      </c>
      <c r="AE261">
        <v>628</v>
      </c>
      <c r="AG261">
        <v>2306.00819</v>
      </c>
      <c r="AH261" t="b">
        <v>1</v>
      </c>
      <c r="AI261" t="b">
        <v>1</v>
      </c>
      <c r="AJ261" t="b">
        <v>1</v>
      </c>
      <c r="AL261">
        <v>2306.00819</v>
      </c>
      <c r="AM261" t="str">
        <v>Optica-template.tex</v>
      </c>
      <c r="AN261" t="str">
        <v>optica-article</v>
      </c>
      <c r="AO261">
        <v>0</v>
      </c>
      <c r="AP261">
        <v>0</v>
      </c>
      <c r="AQ261">
        <v>0</v>
      </c>
      <c r="AR261">
        <v>0</v>
      </c>
      <c r="AS261" t="b">
        <v>0</v>
      </c>
      <c r="AT261" t="b">
        <v>0</v>
      </c>
      <c r="AV261">
        <v>2306.00819</v>
      </c>
      <c r="AW261">
        <v>11</v>
      </c>
      <c r="AX261">
        <v>11</v>
      </c>
      <c r="AY261">
        <v>11</v>
      </c>
      <c r="AZ261">
        <v>0</v>
      </c>
      <c r="BA261">
        <v>0</v>
      </c>
    </row>
    <row r="262" spans="1:53" x14ac:dyDescent="0.2">
      <c r="A262">
        <v>2306.0082200000002</v>
      </c>
      <c r="B262">
        <v>291</v>
      </c>
      <c r="C262">
        <v>20710</v>
      </c>
      <c r="D262">
        <v>0.98926179999999997</v>
      </c>
      <c r="E262">
        <v>0.98736486000000001</v>
      </c>
      <c r="F262">
        <v>0.10077721000000001</v>
      </c>
      <c r="G262">
        <v>281</v>
      </c>
      <c r="H262">
        <v>0.98779905000000001</v>
      </c>
      <c r="I262">
        <v>0</v>
      </c>
      <c r="J262">
        <v>0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-58</v>
      </c>
      <c r="Q262" s="3">
        <v>97</v>
      </c>
      <c r="R262">
        <v>17171</v>
      </c>
      <c r="S262">
        <v>0.99604879999999996</v>
      </c>
      <c r="T262">
        <v>0.99578829000000002</v>
      </c>
      <c r="U262">
        <v>0.25443967000000001</v>
      </c>
      <c r="V262">
        <v>87</v>
      </c>
      <c r="W262">
        <v>0.99622248000000002</v>
      </c>
      <c r="X262">
        <v>0</v>
      </c>
      <c r="Y262">
        <v>0</v>
      </c>
      <c r="Z262">
        <v>5</v>
      </c>
      <c r="AA262">
        <v>0</v>
      </c>
      <c r="AB262">
        <v>0</v>
      </c>
      <c r="AC262">
        <v>0</v>
      </c>
      <c r="AD262">
        <v>0</v>
      </c>
      <c r="AE262">
        <v>0</v>
      </c>
      <c r="AG262">
        <v>2306.0082200000002</v>
      </c>
      <c r="AH262" t="b">
        <v>1</v>
      </c>
      <c r="AI262" t="b">
        <v>1</v>
      </c>
      <c r="AJ262" t="b">
        <v>1</v>
      </c>
      <c r="AL262">
        <v>2306.0082200000002</v>
      </c>
      <c r="AM262" t="str">
        <v>IJPAM-2022-18.tex</v>
      </c>
      <c r="AN262" t="str">
        <v>article</v>
      </c>
      <c r="AO262" t="str">
        <v>[twoside,11pt,leqno]</v>
      </c>
      <c r="AP262">
        <v>0</v>
      </c>
      <c r="AQ262">
        <v>12</v>
      </c>
      <c r="AR262">
        <v>0</v>
      </c>
      <c r="AS262" t="b">
        <v>0</v>
      </c>
      <c r="AT262" t="b">
        <v>0</v>
      </c>
      <c r="AV262">
        <v>2306.0082200000002</v>
      </c>
      <c r="AW262">
        <v>15</v>
      </c>
      <c r="AX262">
        <v>15</v>
      </c>
      <c r="AY262">
        <v>15</v>
      </c>
      <c r="AZ262">
        <v>0</v>
      </c>
      <c r="BA262">
        <v>0</v>
      </c>
    </row>
    <row r="263" spans="1:53" x14ac:dyDescent="0.2">
      <c r="A263">
        <v>2306.0084400000001</v>
      </c>
      <c r="B263">
        <v>4</v>
      </c>
      <c r="C263">
        <v>16948</v>
      </c>
      <c r="D263">
        <v>0.99990997999999998</v>
      </c>
      <c r="E263">
        <v>0.99981997</v>
      </c>
      <c r="F263">
        <v>0.23722940000000001</v>
      </c>
      <c r="G263">
        <v>4</v>
      </c>
      <c r="H263">
        <v>0.99981997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  <c r="Q263" s="3">
        <v>1776</v>
      </c>
      <c r="R263">
        <v>19333</v>
      </c>
      <c r="S263">
        <v>0.95736730999999997</v>
      </c>
      <c r="T263">
        <v>0.92005402000000003</v>
      </c>
      <c r="U263">
        <v>0.12973216000000001</v>
      </c>
      <c r="V263">
        <v>107</v>
      </c>
      <c r="W263">
        <v>0.99518342999999998</v>
      </c>
      <c r="X263">
        <v>22</v>
      </c>
      <c r="Y263">
        <v>1</v>
      </c>
      <c r="Z263">
        <v>784</v>
      </c>
      <c r="AA263">
        <v>0</v>
      </c>
      <c r="AB263">
        <v>0</v>
      </c>
      <c r="AC263">
        <v>1</v>
      </c>
      <c r="AD263">
        <v>1</v>
      </c>
      <c r="AE263">
        <v>-4</v>
      </c>
      <c r="AG263">
        <v>2306.0084400000001</v>
      </c>
      <c r="AH263" t="b">
        <v>1</v>
      </c>
      <c r="AI263" t="b">
        <v>1</v>
      </c>
      <c r="AJ263" t="b">
        <v>1</v>
      </c>
      <c r="AL263">
        <v>2306.0084400000001</v>
      </c>
      <c r="AM263" t="str">
        <v>conference_101719.tex</v>
      </c>
      <c r="AN263" t="str">
        <v>IEEEtran</v>
      </c>
      <c r="AO263" t="str">
        <v>[conference]</v>
      </c>
      <c r="AP263">
        <v>0</v>
      </c>
      <c r="AQ263">
        <v>0</v>
      </c>
      <c r="AR263">
        <v>0</v>
      </c>
      <c r="AS263" t="b">
        <v>0</v>
      </c>
      <c r="AT263" t="b">
        <v>0</v>
      </c>
      <c r="AV263">
        <v>2306.0084400000001</v>
      </c>
      <c r="AW263">
        <v>6</v>
      </c>
      <c r="AX263">
        <v>6</v>
      </c>
      <c r="AY263">
        <v>6</v>
      </c>
      <c r="AZ263">
        <v>0</v>
      </c>
      <c r="BA263">
        <v>0</v>
      </c>
    </row>
    <row r="264" spans="1:53" x14ac:dyDescent="0.2">
      <c r="A264">
        <v>2306.0084499999998</v>
      </c>
      <c r="B264">
        <v>5822</v>
      </c>
      <c r="C264">
        <v>42600</v>
      </c>
      <c r="D264">
        <v>0.93276455000000003</v>
      </c>
      <c r="E264">
        <v>0.87690811000000002</v>
      </c>
      <c r="F264">
        <v>9.9327670000000007E-2</v>
      </c>
      <c r="G264">
        <v>1795</v>
      </c>
      <c r="H264">
        <v>0.96204913999999997</v>
      </c>
      <c r="I264">
        <v>1</v>
      </c>
      <c r="J264">
        <v>2</v>
      </c>
      <c r="K264">
        <v>2012</v>
      </c>
      <c r="L264">
        <v>0</v>
      </c>
      <c r="M264">
        <v>0</v>
      </c>
      <c r="N264">
        <v>1</v>
      </c>
      <c r="O264">
        <v>1</v>
      </c>
      <c r="P264">
        <v>-360</v>
      </c>
      <c r="Q264" s="3">
        <v>5752</v>
      </c>
      <c r="R264">
        <v>42957</v>
      </c>
      <c r="S264">
        <v>0.93420205999999995</v>
      </c>
      <c r="T264">
        <v>0.87904022999999998</v>
      </c>
      <c r="U264">
        <v>9.6650050000000001E-2</v>
      </c>
      <c r="V264">
        <v>2162</v>
      </c>
      <c r="W264">
        <v>0.95453494000000005</v>
      </c>
      <c r="X264">
        <v>2</v>
      </c>
      <c r="Y264">
        <v>5</v>
      </c>
      <c r="Z264">
        <v>1790</v>
      </c>
      <c r="AA264">
        <v>0</v>
      </c>
      <c r="AB264">
        <v>0</v>
      </c>
      <c r="AC264">
        <v>1</v>
      </c>
      <c r="AD264">
        <v>1</v>
      </c>
      <c r="AE264">
        <v>255</v>
      </c>
      <c r="AG264">
        <v>2306.0084499999998</v>
      </c>
      <c r="AH264" t="b">
        <v>1</v>
      </c>
      <c r="AI264" t="b">
        <v>1</v>
      </c>
      <c r="AJ264" t="b">
        <v>1</v>
      </c>
      <c r="AL264">
        <v>2306.0084499999998</v>
      </c>
      <c r="AM264" t="str">
        <v>sample-sigconf.tex</v>
      </c>
      <c r="AN264" t="str">
        <v>acmart</v>
      </c>
      <c r="AO264" t="str">
        <v>[sigconf]</v>
      </c>
      <c r="AP264">
        <v>0</v>
      </c>
      <c r="AQ264">
        <v>0</v>
      </c>
      <c r="AR264">
        <v>0</v>
      </c>
      <c r="AS264" t="b">
        <v>0</v>
      </c>
      <c r="AT264" t="b">
        <v>0</v>
      </c>
      <c r="AV264">
        <v>2306.0084499999998</v>
      </c>
      <c r="AW264">
        <v>11</v>
      </c>
      <c r="AX264">
        <v>11</v>
      </c>
      <c r="AY264">
        <v>11</v>
      </c>
      <c r="AZ264">
        <v>0</v>
      </c>
      <c r="BA264">
        <v>0</v>
      </c>
    </row>
    <row r="265" spans="1:53" x14ac:dyDescent="0.2">
      <c r="A265">
        <v>2306.0085300000001</v>
      </c>
      <c r="B265">
        <v>34</v>
      </c>
      <c r="C265">
        <v>27302</v>
      </c>
      <c r="D265">
        <v>0.99941360000000001</v>
      </c>
      <c r="E265">
        <v>0.99921813999999998</v>
      </c>
      <c r="F265">
        <v>0.37216575000000002</v>
      </c>
      <c r="G265">
        <v>18</v>
      </c>
      <c r="H265">
        <v>0.99958606999999999</v>
      </c>
      <c r="I265">
        <v>0</v>
      </c>
      <c r="J265">
        <v>0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-1</v>
      </c>
      <c r="Q265" s="3">
        <v>45</v>
      </c>
      <c r="R265">
        <v>27306</v>
      </c>
      <c r="S265">
        <v>0.99916064000000004</v>
      </c>
      <c r="T265">
        <v>0.99896518000000001</v>
      </c>
      <c r="U265">
        <v>0.37207377000000003</v>
      </c>
      <c r="V265">
        <v>29</v>
      </c>
      <c r="W265">
        <v>0.99933311999999996</v>
      </c>
      <c r="X265">
        <v>0</v>
      </c>
      <c r="Y265">
        <v>0</v>
      </c>
      <c r="Z265">
        <v>8</v>
      </c>
      <c r="AA265">
        <v>0</v>
      </c>
      <c r="AB265">
        <v>0</v>
      </c>
      <c r="AC265">
        <v>0</v>
      </c>
      <c r="AD265">
        <v>0</v>
      </c>
      <c r="AE265">
        <v>-1</v>
      </c>
      <c r="AG265">
        <v>2306.0085300000001</v>
      </c>
      <c r="AH265" t="b">
        <v>1</v>
      </c>
      <c r="AI265" t="b">
        <v>1</v>
      </c>
      <c r="AJ265" t="b">
        <v>1</v>
      </c>
      <c r="AL265">
        <v>2306.0085300000001</v>
      </c>
      <c r="AM265" t="str">
        <v>main.tex</v>
      </c>
      <c r="AN265" t="str">
        <v>article</v>
      </c>
      <c r="AO265" t="str">
        <v>[11pt]</v>
      </c>
      <c r="AP265">
        <v>0</v>
      </c>
      <c r="AQ265">
        <v>0</v>
      </c>
      <c r="AR265">
        <v>0</v>
      </c>
      <c r="AS265" t="b">
        <v>0</v>
      </c>
      <c r="AT265" t="b">
        <v>0</v>
      </c>
      <c r="AV265">
        <v>2306.0085300000001</v>
      </c>
      <c r="AW265">
        <v>34</v>
      </c>
      <c r="AX265">
        <v>34</v>
      </c>
      <c r="AY265">
        <v>34</v>
      </c>
      <c r="AZ265">
        <v>0</v>
      </c>
      <c r="BA265">
        <v>0</v>
      </c>
    </row>
    <row r="266" spans="1:53" x14ac:dyDescent="0.2">
      <c r="A266">
        <v>2306.0088000000001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s="3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  <c r="AG266">
        <v>2306.0088000000001</v>
      </c>
      <c r="AH266" t="b">
        <v>0</v>
      </c>
      <c r="AI266" t="b">
        <v>0</v>
      </c>
      <c r="AJ266" t="b">
        <v>0</v>
      </c>
      <c r="AL266">
        <v>2306.0088000000001</v>
      </c>
      <c r="AM266" t="str">
        <v>Text.2022.11.26.English.tex</v>
      </c>
      <c r="AN266">
        <v>0</v>
      </c>
      <c r="AO266">
        <v>0</v>
      </c>
      <c r="AP266">
        <v>12</v>
      </c>
      <c r="AQ266">
        <v>12</v>
      </c>
      <c r="AR266">
        <v>12</v>
      </c>
      <c r="AS266" t="b">
        <v>0</v>
      </c>
      <c r="AT266" t="b">
        <v>0</v>
      </c>
      <c r="AV266">
        <v>2306.0088000000001</v>
      </c>
      <c r="AW266" t="str">
        <v/>
      </c>
      <c r="AX266" t="str">
        <v/>
      </c>
      <c r="AY266" t="str">
        <v/>
      </c>
      <c r="AZ266" t="str">
        <v/>
      </c>
      <c r="BA266" t="str">
        <v/>
      </c>
    </row>
    <row r="267" spans="1:53" x14ac:dyDescent="0.2">
      <c r="A267">
        <v>2306.00882</v>
      </c>
      <c r="B267">
        <v>115</v>
      </c>
      <c r="C267">
        <v>115</v>
      </c>
      <c r="D267">
        <v>0.99386110000000005</v>
      </c>
      <c r="E267">
        <v>0.99386110000000005</v>
      </c>
      <c r="F267">
        <v>0.99386110000000005</v>
      </c>
      <c r="G267">
        <v>115</v>
      </c>
      <c r="H267">
        <v>0.99386110000000005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115</v>
      </c>
      <c r="R267">
        <v>115</v>
      </c>
      <c r="S267">
        <v>0.99386110000000005</v>
      </c>
      <c r="T267">
        <v>0.99386110000000005</v>
      </c>
      <c r="U267">
        <v>0.99386110000000005</v>
      </c>
      <c r="V267">
        <v>115</v>
      </c>
      <c r="W267">
        <v>0.99386110000000005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G267">
        <v>2306.00882</v>
      </c>
      <c r="AH267" t="b">
        <v>1</v>
      </c>
      <c r="AI267" t="b">
        <v>1</v>
      </c>
      <c r="AJ267" t="b">
        <v>1</v>
      </c>
      <c r="AL267">
        <v>2306.00882</v>
      </c>
      <c r="AM267" t="str">
        <v>main.tex</v>
      </c>
      <c r="AN267" t="str">
        <v>amsart</v>
      </c>
      <c r="AO267" t="str">
        <v>[a4paper]</v>
      </c>
      <c r="AP267">
        <v>12</v>
      </c>
      <c r="AQ267">
        <v>12</v>
      </c>
      <c r="AR267">
        <v>12</v>
      </c>
      <c r="AS267" t="b">
        <v>0</v>
      </c>
      <c r="AT267" t="b">
        <v>0</v>
      </c>
      <c r="AV267">
        <v>2306.00882</v>
      </c>
      <c r="AW267">
        <v>9</v>
      </c>
      <c r="AX267">
        <v>9</v>
      </c>
      <c r="AY267">
        <v>9</v>
      </c>
      <c r="AZ267">
        <v>0</v>
      </c>
      <c r="BA267">
        <v>0</v>
      </c>
    </row>
    <row r="268" spans="1:53" x14ac:dyDescent="0.2">
      <c r="A268">
        <v>2306.0088300000002</v>
      </c>
      <c r="B268">
        <v>231</v>
      </c>
      <c r="C268">
        <v>36228</v>
      </c>
      <c r="D268">
        <v>0.99698438</v>
      </c>
      <c r="E268">
        <v>0.99435952999999999</v>
      </c>
      <c r="F268">
        <v>0.11539776</v>
      </c>
      <c r="G268">
        <v>17</v>
      </c>
      <c r="H268">
        <v>0.9995849</v>
      </c>
      <c r="I268">
        <v>0</v>
      </c>
      <c r="J268">
        <v>0</v>
      </c>
      <c r="K268">
        <v>107</v>
      </c>
      <c r="L268">
        <v>0</v>
      </c>
      <c r="M268">
        <v>0</v>
      </c>
      <c r="N268">
        <v>0</v>
      </c>
      <c r="O268">
        <v>0</v>
      </c>
      <c r="P268">
        <v>-1</v>
      </c>
      <c r="Q268" s="3">
        <v>217</v>
      </c>
      <c r="R268">
        <v>13190</v>
      </c>
      <c r="S268">
        <v>0.99733848000000003</v>
      </c>
      <c r="T268">
        <v>0.99470137000000003</v>
      </c>
      <c r="U268">
        <v>0.67793133999999999</v>
      </c>
      <c r="V268">
        <v>3</v>
      </c>
      <c r="W268">
        <v>0.99992674999999998</v>
      </c>
      <c r="X268">
        <v>0</v>
      </c>
      <c r="Y268">
        <v>0</v>
      </c>
      <c r="Z268">
        <v>107</v>
      </c>
      <c r="AA268">
        <v>0</v>
      </c>
      <c r="AB268">
        <v>0</v>
      </c>
      <c r="AC268">
        <v>0</v>
      </c>
      <c r="AD268">
        <v>0</v>
      </c>
      <c r="AE268">
        <v>0</v>
      </c>
      <c r="AG268">
        <v>2306.0088300000002</v>
      </c>
      <c r="AH268" t="b">
        <v>1</v>
      </c>
      <c r="AI268" t="b">
        <v>1</v>
      </c>
      <c r="AJ268" t="b">
        <v>1</v>
      </c>
      <c r="AL268">
        <v>2306.0088300000002</v>
      </c>
      <c r="AM268" t="str">
        <v>Ryd.tex</v>
      </c>
      <c r="AN268" t="str">
        <v>revtex4-1</v>
      </c>
      <c r="AO268" t="str">
        <v>[notitlepage,aps,prl,reprint,twocolumn,longbibliography,superscriptaddress]</v>
      </c>
      <c r="AP268">
        <v>0</v>
      </c>
      <c r="AQ268">
        <v>0</v>
      </c>
      <c r="AR268">
        <v>0</v>
      </c>
      <c r="AS268" t="b">
        <v>0</v>
      </c>
      <c r="AT268" t="b">
        <v>0</v>
      </c>
      <c r="AV268">
        <v>2306.0088300000002</v>
      </c>
      <c r="AW268">
        <v>12</v>
      </c>
      <c r="AX268">
        <v>12</v>
      </c>
      <c r="AY268">
        <v>12</v>
      </c>
      <c r="AZ268">
        <v>0</v>
      </c>
      <c r="BA268">
        <v>0</v>
      </c>
    </row>
    <row r="269" spans="1:53" x14ac:dyDescent="0.2">
      <c r="A269">
        <v>2306.0088599999999</v>
      </c>
      <c r="B269">
        <v>177</v>
      </c>
      <c r="C269">
        <v>9575</v>
      </c>
      <c r="D269">
        <v>0.99668979000000002</v>
      </c>
      <c r="E269">
        <v>0.99337971000000003</v>
      </c>
      <c r="F269">
        <v>0.64186863999999999</v>
      </c>
      <c r="G269">
        <v>1</v>
      </c>
      <c r="H269">
        <v>0.99996260000000003</v>
      </c>
      <c r="I269">
        <v>0</v>
      </c>
      <c r="J269">
        <v>0</v>
      </c>
      <c r="K269">
        <v>88</v>
      </c>
      <c r="L269">
        <v>0</v>
      </c>
      <c r="M269">
        <v>0</v>
      </c>
      <c r="N269">
        <v>0</v>
      </c>
      <c r="O269">
        <v>0</v>
      </c>
      <c r="P269">
        <v>1</v>
      </c>
      <c r="Q269" s="3">
        <v>177</v>
      </c>
      <c r="R269">
        <v>9575</v>
      </c>
      <c r="S269">
        <v>0.99668979000000002</v>
      </c>
      <c r="T269">
        <v>0.99337971000000003</v>
      </c>
      <c r="U269">
        <v>0.64186863999999999</v>
      </c>
      <c r="V269">
        <v>1</v>
      </c>
      <c r="W269">
        <v>0.99996260000000003</v>
      </c>
      <c r="X269">
        <v>0</v>
      </c>
      <c r="Y269">
        <v>0</v>
      </c>
      <c r="Z269">
        <v>88</v>
      </c>
      <c r="AA269">
        <v>0</v>
      </c>
      <c r="AB269">
        <v>0</v>
      </c>
      <c r="AC269">
        <v>0</v>
      </c>
      <c r="AD269">
        <v>0</v>
      </c>
      <c r="AE269">
        <v>1</v>
      </c>
      <c r="AG269">
        <v>2306.0088599999999</v>
      </c>
      <c r="AH269" t="b">
        <v>1</v>
      </c>
      <c r="AI269" t="b">
        <v>1</v>
      </c>
      <c r="AJ269" t="b">
        <v>1</v>
      </c>
      <c r="AL269">
        <v>2306.0088599999999</v>
      </c>
      <c r="AM269" t="str">
        <v>buckets.tex</v>
      </c>
      <c r="AN269" t="str">
        <v>lipics-v2021</v>
      </c>
      <c r="AO269" t="str">
        <v>[a4paper]</v>
      </c>
      <c r="AP269">
        <v>12</v>
      </c>
      <c r="AQ269">
        <v>12</v>
      </c>
      <c r="AR269">
        <v>12</v>
      </c>
      <c r="AS269" t="b">
        <v>0</v>
      </c>
      <c r="AT269" t="b">
        <v>0</v>
      </c>
      <c r="AV269">
        <v>2306.0088599999999</v>
      </c>
      <c r="AW269">
        <v>11</v>
      </c>
      <c r="AX269">
        <v>11</v>
      </c>
      <c r="AY269">
        <v>11</v>
      </c>
      <c r="AZ269">
        <v>0</v>
      </c>
      <c r="BA269">
        <v>0</v>
      </c>
    </row>
    <row r="270" spans="1:53" x14ac:dyDescent="0.2">
      <c r="A270">
        <v>2306.009</v>
      </c>
      <c r="B270">
        <v>35</v>
      </c>
      <c r="C270">
        <v>35</v>
      </c>
      <c r="D270">
        <v>0.99842092999999998</v>
      </c>
      <c r="E270">
        <v>0.99842092999999998</v>
      </c>
      <c r="F270">
        <v>0.99842092999999998</v>
      </c>
      <c r="G270">
        <v>35</v>
      </c>
      <c r="H270">
        <v>0.99842092999999998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 s="3">
        <v>29</v>
      </c>
      <c r="R270">
        <v>4316</v>
      </c>
      <c r="S270">
        <v>0.99871421999999999</v>
      </c>
      <c r="T270">
        <v>0.99869169000000002</v>
      </c>
      <c r="U270">
        <v>0.80528738</v>
      </c>
      <c r="V270">
        <v>29</v>
      </c>
      <c r="W270">
        <v>0.99869169000000002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1</v>
      </c>
      <c r="AG270">
        <v>2306.009</v>
      </c>
      <c r="AH270" t="b">
        <v>1</v>
      </c>
      <c r="AI270" t="b">
        <v>1</v>
      </c>
      <c r="AJ270" t="b">
        <v>1</v>
      </c>
      <c r="AL270">
        <v>2306.009</v>
      </c>
      <c r="AM270" t="str">
        <v>master.tex</v>
      </c>
      <c r="AN270" t="str">
        <v>revtex4-1</v>
      </c>
      <c r="AO270" t="str">
        <v>[reprint,showkeys,frontmatterverbose,amsmath,amssymb,aps,nolongbibliography,prl,]</v>
      </c>
      <c r="AP270">
        <v>0</v>
      </c>
      <c r="AQ270">
        <v>0</v>
      </c>
      <c r="AR270">
        <v>0</v>
      </c>
      <c r="AS270" t="b">
        <v>0</v>
      </c>
      <c r="AT270" t="b">
        <v>0</v>
      </c>
      <c r="AV270">
        <v>2306.009</v>
      </c>
      <c r="AW270">
        <v>8</v>
      </c>
      <c r="AX270">
        <v>8</v>
      </c>
      <c r="AY270">
        <v>8</v>
      </c>
      <c r="AZ270">
        <v>0</v>
      </c>
      <c r="BA270">
        <v>0</v>
      </c>
    </row>
    <row r="271" spans="1:53" x14ac:dyDescent="0.2">
      <c r="A271">
        <v>2306.0090300000002</v>
      </c>
      <c r="B271">
        <v>2474</v>
      </c>
      <c r="C271">
        <v>59280</v>
      </c>
      <c r="D271">
        <v>0.97802257000000004</v>
      </c>
      <c r="E271">
        <v>0.96197005999999996</v>
      </c>
      <c r="F271">
        <v>8.8757030000000001E-2</v>
      </c>
      <c r="G271">
        <v>1283</v>
      </c>
      <c r="H271">
        <v>0.98027792000000002</v>
      </c>
      <c r="I271">
        <v>3</v>
      </c>
      <c r="J271">
        <v>0</v>
      </c>
      <c r="K271">
        <v>594</v>
      </c>
      <c r="L271">
        <v>0</v>
      </c>
      <c r="M271">
        <v>0</v>
      </c>
      <c r="N271">
        <v>0</v>
      </c>
      <c r="O271">
        <v>0</v>
      </c>
      <c r="P271">
        <v>-475</v>
      </c>
      <c r="Q271" s="3">
        <v>9</v>
      </c>
      <c r="R271">
        <v>9</v>
      </c>
      <c r="S271">
        <v>0.99986165000000005</v>
      </c>
      <c r="T271">
        <v>0.99986165000000005</v>
      </c>
      <c r="U271">
        <v>0.99986165000000005</v>
      </c>
      <c r="V271">
        <v>9</v>
      </c>
      <c r="W271">
        <v>0.99986165000000005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G271">
        <v>2306.0090300000002</v>
      </c>
      <c r="AH271" t="b">
        <v>1</v>
      </c>
      <c r="AI271" t="b">
        <v>1</v>
      </c>
      <c r="AJ271" t="b">
        <v>1</v>
      </c>
      <c r="AL271">
        <v>2306.0090300000002</v>
      </c>
      <c r="AM271" t="str">
        <v>main.tex</v>
      </c>
      <c r="AN271" t="str">
        <v>amsart</v>
      </c>
      <c r="AO271" t="str">
        <v>[a4,12pt]</v>
      </c>
      <c r="AP271">
        <v>12</v>
      </c>
      <c r="AQ271">
        <v>12</v>
      </c>
      <c r="AR271">
        <v>12</v>
      </c>
      <c r="AS271" t="b">
        <v>0</v>
      </c>
      <c r="AT271" t="b">
        <v>0</v>
      </c>
      <c r="AV271">
        <v>2306.0090300000002</v>
      </c>
      <c r="AW271">
        <v>26</v>
      </c>
      <c r="AX271">
        <v>26</v>
      </c>
      <c r="AY271">
        <v>26</v>
      </c>
      <c r="AZ271">
        <v>0</v>
      </c>
      <c r="BA271">
        <v>0</v>
      </c>
    </row>
    <row r="272" spans="1:53" x14ac:dyDescent="0.2">
      <c r="A272">
        <v>2306.0091600000001</v>
      </c>
      <c r="B272">
        <v>334</v>
      </c>
      <c r="C272">
        <v>33040</v>
      </c>
      <c r="D272">
        <v>0.99364912000000005</v>
      </c>
      <c r="E272">
        <v>0.99216623999999998</v>
      </c>
      <c r="F272">
        <v>0.22506802000000001</v>
      </c>
      <c r="G272">
        <v>334</v>
      </c>
      <c r="H272">
        <v>0.99216623999999998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-87</v>
      </c>
      <c r="Q272" s="3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G272">
        <v>2306.0091600000001</v>
      </c>
      <c r="AH272" t="b">
        <v>1</v>
      </c>
      <c r="AI272" t="b">
        <v>1</v>
      </c>
      <c r="AJ272" t="b">
        <v>1</v>
      </c>
      <c r="AL272">
        <v>2306.0091600000001</v>
      </c>
      <c r="AM272" t="str">
        <v>LS_category.tex</v>
      </c>
      <c r="AN272" t="str">
        <v>amsart</v>
      </c>
      <c r="AO272" t="str">
        <v>[11pt]</v>
      </c>
      <c r="AP272">
        <v>12</v>
      </c>
      <c r="AQ272">
        <v>12</v>
      </c>
      <c r="AR272">
        <v>12</v>
      </c>
      <c r="AS272" t="b">
        <v>0</v>
      </c>
      <c r="AT272" t="b">
        <v>0</v>
      </c>
      <c r="AV272">
        <v>2306.0091600000001</v>
      </c>
      <c r="AW272">
        <v>18</v>
      </c>
      <c r="AX272">
        <v>18</v>
      </c>
      <c r="AY272">
        <v>18</v>
      </c>
      <c r="AZ272">
        <v>0</v>
      </c>
      <c r="BA272">
        <v>0</v>
      </c>
    </row>
    <row r="273" spans="1:53" x14ac:dyDescent="0.2">
      <c r="A273">
        <v>2306.0092100000002</v>
      </c>
      <c r="B273">
        <v>7257</v>
      </c>
      <c r="C273">
        <v>71096</v>
      </c>
      <c r="D273">
        <v>0.95024034000000002</v>
      </c>
      <c r="E273">
        <v>0.90641079999999996</v>
      </c>
      <c r="F273">
        <v>8.3117319999999995E-2</v>
      </c>
      <c r="G273">
        <v>6947</v>
      </c>
      <c r="H273">
        <v>0.91040869000000002</v>
      </c>
      <c r="I273">
        <v>1</v>
      </c>
      <c r="J273">
        <v>1</v>
      </c>
      <c r="K273">
        <v>154</v>
      </c>
      <c r="L273">
        <v>0</v>
      </c>
      <c r="M273">
        <v>0</v>
      </c>
      <c r="N273">
        <v>0</v>
      </c>
      <c r="O273">
        <v>0</v>
      </c>
      <c r="P273">
        <v>-6749</v>
      </c>
      <c r="Q273" s="3">
        <v>980</v>
      </c>
      <c r="R273">
        <v>70895</v>
      </c>
      <c r="S273">
        <v>0.99287747999999998</v>
      </c>
      <c r="T273">
        <v>0.98736151999999999</v>
      </c>
      <c r="U273">
        <v>8.5709499999999994E-2</v>
      </c>
      <c r="V273">
        <v>422</v>
      </c>
      <c r="W273">
        <v>0.99455771999999998</v>
      </c>
      <c r="X273">
        <v>1</v>
      </c>
      <c r="Y273">
        <v>1</v>
      </c>
      <c r="Z273">
        <v>278</v>
      </c>
      <c r="AA273">
        <v>0</v>
      </c>
      <c r="AB273">
        <v>0</v>
      </c>
      <c r="AC273">
        <v>0</v>
      </c>
      <c r="AD273">
        <v>0</v>
      </c>
      <c r="AE273">
        <v>-221</v>
      </c>
      <c r="AG273">
        <v>2306.0092100000002</v>
      </c>
      <c r="AH273" t="b">
        <v>1</v>
      </c>
      <c r="AI273" t="b">
        <v>1</v>
      </c>
      <c r="AJ273" t="b">
        <v>1</v>
      </c>
      <c r="AL273">
        <v>2306.0092100000002</v>
      </c>
      <c r="AM273" t="str">
        <v>main.tex</v>
      </c>
      <c r="AN273" t="str">
        <v>revtex4-2</v>
      </c>
      <c r="AO273" t="str">
        <v>[%reprint,superscriptaddress,amsmath,amssymb,aps,prper]</v>
      </c>
      <c r="AP273">
        <v>12</v>
      </c>
      <c r="AQ273">
        <v>12</v>
      </c>
      <c r="AR273">
        <v>0</v>
      </c>
      <c r="AS273" t="b">
        <v>0</v>
      </c>
      <c r="AT273" t="b">
        <v>0</v>
      </c>
      <c r="AV273">
        <v>2306.0092100000002</v>
      </c>
      <c r="AW273">
        <v>27</v>
      </c>
      <c r="AX273">
        <v>27</v>
      </c>
      <c r="AY273">
        <v>25</v>
      </c>
      <c r="AZ273">
        <v>0</v>
      </c>
      <c r="BA273">
        <v>1</v>
      </c>
    </row>
    <row r="274" spans="1:53" x14ac:dyDescent="0.2">
      <c r="A274">
        <v>2306.0092199999999</v>
      </c>
      <c r="B274">
        <v>103</v>
      </c>
      <c r="C274">
        <v>103</v>
      </c>
      <c r="D274">
        <v>0.99668084999999995</v>
      </c>
      <c r="E274">
        <v>0.99668084999999995</v>
      </c>
      <c r="F274">
        <v>0.99668084999999995</v>
      </c>
      <c r="G274">
        <v>103</v>
      </c>
      <c r="H274">
        <v>0.99668084999999995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103</v>
      </c>
      <c r="R274">
        <v>103</v>
      </c>
      <c r="S274">
        <v>0.99668084999999995</v>
      </c>
      <c r="T274">
        <v>0.99668084999999995</v>
      </c>
      <c r="U274">
        <v>0.99668084999999995</v>
      </c>
      <c r="V274">
        <v>103</v>
      </c>
      <c r="W274">
        <v>0.99668084999999995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G274">
        <v>2306.0092199999999</v>
      </c>
      <c r="AH274" t="b">
        <v>1</v>
      </c>
      <c r="AI274" t="b">
        <v>1</v>
      </c>
      <c r="AJ274" t="b">
        <v>1</v>
      </c>
      <c r="AL274">
        <v>2306.0092199999999</v>
      </c>
      <c r="AM274" t="str">
        <v>ResolutionEquationsFrancaisLatex5.tex</v>
      </c>
      <c r="AN274" t="str">
        <v>amsart</v>
      </c>
      <c r="AO274">
        <v>0</v>
      </c>
      <c r="AP274">
        <v>0</v>
      </c>
      <c r="AQ274">
        <v>0</v>
      </c>
      <c r="AR274">
        <v>0</v>
      </c>
      <c r="AS274" t="b">
        <v>0</v>
      </c>
      <c r="AT274" t="b">
        <v>0</v>
      </c>
      <c r="AV274">
        <v>2306.0092199999999</v>
      </c>
      <c r="AW274">
        <v>13</v>
      </c>
      <c r="AX274">
        <v>13</v>
      </c>
      <c r="AY274">
        <v>13</v>
      </c>
      <c r="AZ274">
        <v>0</v>
      </c>
      <c r="BA274">
        <v>0</v>
      </c>
    </row>
    <row r="275" spans="1:53" x14ac:dyDescent="0.2">
      <c r="A275">
        <v>2306.00927</v>
      </c>
      <c r="B275">
        <v>2231</v>
      </c>
      <c r="C275">
        <v>31263</v>
      </c>
      <c r="D275">
        <v>0.97218287999999997</v>
      </c>
      <c r="E275">
        <v>0.94819699999999996</v>
      </c>
      <c r="F275">
        <v>0.27408457000000003</v>
      </c>
      <c r="G275">
        <v>899</v>
      </c>
      <c r="H275">
        <v>0.97912555000000001</v>
      </c>
      <c r="I275">
        <v>4</v>
      </c>
      <c r="J275">
        <v>3</v>
      </c>
      <c r="K275">
        <v>661</v>
      </c>
      <c r="L275">
        <v>0</v>
      </c>
      <c r="M275">
        <v>0</v>
      </c>
      <c r="N275">
        <v>1</v>
      </c>
      <c r="O275">
        <v>1</v>
      </c>
      <c r="P275">
        <v>0</v>
      </c>
      <c r="Q275" s="3">
        <v>2278</v>
      </c>
      <c r="R275">
        <v>36455</v>
      </c>
      <c r="S275">
        <v>0.97166330000000001</v>
      </c>
      <c r="T275">
        <v>0.94715965999999996</v>
      </c>
      <c r="U275">
        <v>0.15439215000000001</v>
      </c>
      <c r="V275">
        <v>944</v>
      </c>
      <c r="W275">
        <v>0.97810304000000003</v>
      </c>
      <c r="X275">
        <v>4</v>
      </c>
      <c r="Y275">
        <v>3</v>
      </c>
      <c r="Z275">
        <v>662</v>
      </c>
      <c r="AA275">
        <v>0</v>
      </c>
      <c r="AB275">
        <v>0</v>
      </c>
      <c r="AC275">
        <v>1</v>
      </c>
      <c r="AD275">
        <v>1</v>
      </c>
      <c r="AE275">
        <v>44</v>
      </c>
      <c r="AG275">
        <v>2306.00927</v>
      </c>
      <c r="AH275" t="b">
        <v>1</v>
      </c>
      <c r="AI275" t="b">
        <v>1</v>
      </c>
      <c r="AJ275" t="b">
        <v>1</v>
      </c>
      <c r="AL275">
        <v>2306.00927</v>
      </c>
      <c r="AM275" t="str">
        <v>text.tex</v>
      </c>
      <c r="AN275" t="str">
        <v>article</v>
      </c>
      <c r="AO275">
        <v>0</v>
      </c>
      <c r="AP275">
        <v>0</v>
      </c>
      <c r="AQ275">
        <v>0</v>
      </c>
      <c r="AR275">
        <v>0</v>
      </c>
      <c r="AS275" t="b">
        <v>0</v>
      </c>
      <c r="AT275" t="b">
        <v>0</v>
      </c>
      <c r="AV275">
        <v>2306.00927</v>
      </c>
      <c r="AW275">
        <v>19</v>
      </c>
      <c r="AX275">
        <v>20</v>
      </c>
      <c r="AY275">
        <v>19</v>
      </c>
      <c r="AZ275">
        <v>1</v>
      </c>
      <c r="BA275">
        <v>1</v>
      </c>
    </row>
    <row r="276" spans="1:53" x14ac:dyDescent="0.2">
      <c r="A276">
        <v>2306.00981</v>
      </c>
      <c r="B276">
        <v>8</v>
      </c>
      <c r="C276">
        <v>8</v>
      </c>
      <c r="D276">
        <v>0.99959281</v>
      </c>
      <c r="E276">
        <v>0.99959281</v>
      </c>
      <c r="F276">
        <v>0.99959281</v>
      </c>
      <c r="G276">
        <v>8</v>
      </c>
      <c r="H276">
        <v>0.99959281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 s="3">
        <v>12</v>
      </c>
      <c r="R276">
        <v>568</v>
      </c>
      <c r="S276">
        <v>0.99949104</v>
      </c>
      <c r="T276">
        <v>0.99938928000000005</v>
      </c>
      <c r="U276">
        <v>0.97109268000000004</v>
      </c>
      <c r="V276">
        <v>10</v>
      </c>
      <c r="W276">
        <v>0.99949107000000004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1</v>
      </c>
      <c r="AE276">
        <v>2</v>
      </c>
      <c r="AG276">
        <v>2306.00981</v>
      </c>
      <c r="AH276" t="b">
        <v>1</v>
      </c>
      <c r="AI276" t="b">
        <v>1</v>
      </c>
      <c r="AJ276" t="b">
        <v>1</v>
      </c>
      <c r="AL276">
        <v>2306.00981</v>
      </c>
      <c r="AM276" t="str">
        <v>main.tex</v>
      </c>
      <c r="AN276" t="str">
        <v>revtex4-2</v>
      </c>
      <c r="AO276" t="str">
        <v>[aps,prl,reprint,superscriptaddress,floatfix]</v>
      </c>
      <c r="AP276">
        <v>12</v>
      </c>
      <c r="AQ276">
        <v>12</v>
      </c>
      <c r="AR276">
        <v>12</v>
      </c>
      <c r="AS276" t="b">
        <v>0</v>
      </c>
      <c r="AT276" t="b">
        <v>0</v>
      </c>
      <c r="AV276">
        <v>2306.00981</v>
      </c>
      <c r="AW276">
        <v>5</v>
      </c>
      <c r="AX276">
        <v>5</v>
      </c>
      <c r="AY276">
        <v>5</v>
      </c>
      <c r="AZ276">
        <v>0</v>
      </c>
      <c r="BA276">
        <v>0</v>
      </c>
    </row>
    <row r="277" spans="1:53" x14ac:dyDescent="0.2">
      <c r="A277">
        <v>2306.0099100000002</v>
      </c>
      <c r="B277">
        <v>31</v>
      </c>
      <c r="C277">
        <v>107</v>
      </c>
      <c r="D277">
        <v>0.99958992999999996</v>
      </c>
      <c r="E277">
        <v>0.99920549000000003</v>
      </c>
      <c r="F277">
        <v>0.99725768000000004</v>
      </c>
      <c r="G277">
        <v>1</v>
      </c>
      <c r="H277">
        <v>0.99997437</v>
      </c>
      <c r="I277">
        <v>0</v>
      </c>
      <c r="J277">
        <v>0</v>
      </c>
      <c r="K277">
        <v>15</v>
      </c>
      <c r="L277">
        <v>0</v>
      </c>
      <c r="M277">
        <v>1</v>
      </c>
      <c r="N277">
        <v>1</v>
      </c>
      <c r="O277">
        <v>1</v>
      </c>
      <c r="P277">
        <v>0</v>
      </c>
      <c r="Q277" s="3">
        <v>1</v>
      </c>
      <c r="R277">
        <v>1</v>
      </c>
      <c r="S277">
        <v>0.99997437</v>
      </c>
      <c r="T277">
        <v>0.99997437</v>
      </c>
      <c r="U277">
        <v>0.99997437</v>
      </c>
      <c r="V277">
        <v>1</v>
      </c>
      <c r="W277">
        <v>0.99997437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0</v>
      </c>
      <c r="AG277">
        <v>2306.0099100000002</v>
      </c>
      <c r="AH277" t="b">
        <v>1</v>
      </c>
      <c r="AI277" t="b">
        <v>1</v>
      </c>
      <c r="AJ277" t="b">
        <v>1</v>
      </c>
      <c r="AL277">
        <v>2306.0099100000002</v>
      </c>
      <c r="AM277" t="str">
        <v>Celletti_Keplero_materia_oscura.tex</v>
      </c>
      <c r="AN277" t="str">
        <v>amsart</v>
      </c>
      <c r="AO277" t="str">
        <v>[12pt,reqno]</v>
      </c>
      <c r="AP277">
        <v>0</v>
      </c>
      <c r="AQ277">
        <v>0</v>
      </c>
      <c r="AR277">
        <v>0</v>
      </c>
      <c r="AS277" t="b">
        <v>0</v>
      </c>
      <c r="AT277" t="b">
        <v>0</v>
      </c>
      <c r="AV277">
        <v>2306.0099100000002</v>
      </c>
      <c r="AW277">
        <v>21</v>
      </c>
      <c r="AX277">
        <v>21</v>
      </c>
      <c r="AY277">
        <v>21</v>
      </c>
      <c r="AZ277">
        <v>0</v>
      </c>
      <c r="BA277">
        <v>0</v>
      </c>
    </row>
    <row r="278" spans="1:53" x14ac:dyDescent="0.2">
      <c r="A278">
        <v>2306.0099399999999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s="3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G278">
        <v>2306.0099399999999</v>
      </c>
      <c r="AH278" t="b">
        <v>1</v>
      </c>
      <c r="AI278" t="b">
        <v>0</v>
      </c>
      <c r="AJ278" t="b">
        <v>1</v>
      </c>
      <c r="AL278">
        <v>2306.0099399999999</v>
      </c>
      <c r="AM278" t="str">
        <v>ChaoticMillingInteractingSwarmsFinal.tex</v>
      </c>
      <c r="AN278" t="str">
        <v>revtex4-1</v>
      </c>
      <c r="AO278" t="str">
        <v>[%aip,amsmath,amssymb,reprint,%]</v>
      </c>
      <c r="AP278">
        <v>12</v>
      </c>
      <c r="AQ278">
        <v>12</v>
      </c>
      <c r="AR278">
        <v>12</v>
      </c>
      <c r="AS278" t="b">
        <v>0</v>
      </c>
      <c r="AT278" t="b">
        <v>0</v>
      </c>
      <c r="AV278">
        <v>2306.0099399999999</v>
      </c>
      <c r="AW278">
        <v>7</v>
      </c>
      <c r="AX278" t="str">
        <v/>
      </c>
      <c r="AY278">
        <v>7</v>
      </c>
      <c r="AZ278" t="str">
        <v/>
      </c>
      <c r="BA278" t="str">
        <v/>
      </c>
    </row>
    <row r="279" spans="1:53" x14ac:dyDescent="0.2">
      <c r="A279">
        <v>2306.01017</v>
      </c>
      <c r="B279">
        <v>4</v>
      </c>
      <c r="C279">
        <v>4</v>
      </c>
      <c r="D279">
        <v>0.99988977000000001</v>
      </c>
      <c r="E279">
        <v>0.99988977000000001</v>
      </c>
      <c r="F279">
        <v>0.99988977000000001</v>
      </c>
      <c r="G279">
        <v>4</v>
      </c>
      <c r="H279">
        <v>0.99988977000000001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3</v>
      </c>
      <c r="R279">
        <v>35374</v>
      </c>
      <c r="S279">
        <v>0.99993111000000001</v>
      </c>
      <c r="T279">
        <v>0.99991733000000005</v>
      </c>
      <c r="U279">
        <v>2.5214250000000001E-2</v>
      </c>
      <c r="V279">
        <v>3</v>
      </c>
      <c r="W279">
        <v>0.99991733000000005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-1</v>
      </c>
      <c r="AG279">
        <v>2306.01017</v>
      </c>
      <c r="AH279" t="b">
        <v>1</v>
      </c>
      <c r="AI279" t="b">
        <v>1</v>
      </c>
      <c r="AJ279" t="b">
        <v>1</v>
      </c>
      <c r="AL279">
        <v>2306.01017</v>
      </c>
      <c r="AM279">
        <v>2306.01017</v>
      </c>
      <c r="AN279" t="str">
        <v>revtex4-2</v>
      </c>
      <c r="AO279" t="str">
        <v>[aps, singlecolumn, showpacs]</v>
      </c>
      <c r="AP279">
        <v>0</v>
      </c>
      <c r="AQ279">
        <v>0</v>
      </c>
      <c r="AR279">
        <v>0</v>
      </c>
      <c r="AS279" t="b">
        <v>0</v>
      </c>
      <c r="AT279" t="b">
        <v>0</v>
      </c>
      <c r="AV279">
        <v>2306.01017</v>
      </c>
      <c r="AW279">
        <v>12</v>
      </c>
      <c r="AX279">
        <v>12</v>
      </c>
      <c r="AY279">
        <v>12</v>
      </c>
      <c r="AZ279">
        <v>0</v>
      </c>
      <c r="BA279">
        <v>0</v>
      </c>
    </row>
    <row r="280" spans="1:53" x14ac:dyDescent="0.2">
      <c r="A280">
        <v>2306.01028</v>
      </c>
      <c r="B280">
        <v>4</v>
      </c>
      <c r="C280">
        <v>4</v>
      </c>
      <c r="D280">
        <v>0.99982804999999997</v>
      </c>
      <c r="E280">
        <v>0.99982804999999997</v>
      </c>
      <c r="F280">
        <v>0.99982804999999997</v>
      </c>
      <c r="G280">
        <v>4</v>
      </c>
      <c r="H280">
        <v>0.99982804999999997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4</v>
      </c>
      <c r="R280">
        <v>4</v>
      </c>
      <c r="S280">
        <v>0.99982804999999997</v>
      </c>
      <c r="T280">
        <v>0.99982804999999997</v>
      </c>
      <c r="U280">
        <v>0.99982804999999997</v>
      </c>
      <c r="V280">
        <v>4</v>
      </c>
      <c r="W280">
        <v>0.99982804999999997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G280">
        <v>2306.01028</v>
      </c>
      <c r="AH280" t="b">
        <v>1</v>
      </c>
      <c r="AI280" t="b">
        <v>1</v>
      </c>
      <c r="AJ280" t="b">
        <v>1</v>
      </c>
      <c r="AL280">
        <v>2306.01028</v>
      </c>
      <c r="AM280" t="str">
        <v>ITR.tex</v>
      </c>
      <c r="AN280" t="str">
        <v>llncs</v>
      </c>
      <c r="AO280" t="str">
        <v>[runningheads]</v>
      </c>
      <c r="AP280">
        <v>12</v>
      </c>
      <c r="AQ280">
        <v>12</v>
      </c>
      <c r="AR280">
        <v>12</v>
      </c>
      <c r="AS280" t="b">
        <v>0</v>
      </c>
      <c r="AT280" t="b">
        <v>0</v>
      </c>
      <c r="AV280">
        <v>2306.01028</v>
      </c>
      <c r="AW280">
        <v>12</v>
      </c>
      <c r="AX280">
        <v>12</v>
      </c>
      <c r="AY280">
        <v>12</v>
      </c>
      <c r="AZ280">
        <v>0</v>
      </c>
      <c r="BA280">
        <v>0</v>
      </c>
    </row>
    <row r="281" spans="1:53" x14ac:dyDescent="0.2">
      <c r="A281">
        <v>2306.0106300000002</v>
      </c>
      <c r="B281">
        <v>3766</v>
      </c>
      <c r="C281">
        <v>49086</v>
      </c>
      <c r="D281">
        <v>0.96192462999999995</v>
      </c>
      <c r="E281">
        <v>0.92718906000000001</v>
      </c>
      <c r="F281">
        <v>5.098312E-2</v>
      </c>
      <c r="G281">
        <v>532</v>
      </c>
      <c r="H281">
        <v>0.98971443999999997</v>
      </c>
      <c r="I281">
        <v>0</v>
      </c>
      <c r="J281">
        <v>0</v>
      </c>
      <c r="K281">
        <v>1617</v>
      </c>
      <c r="L281">
        <v>0</v>
      </c>
      <c r="M281">
        <v>0</v>
      </c>
      <c r="N281">
        <v>0</v>
      </c>
      <c r="O281">
        <v>0</v>
      </c>
      <c r="P281">
        <v>-361</v>
      </c>
      <c r="Q281" s="3">
        <v>36</v>
      </c>
      <c r="R281">
        <v>36</v>
      </c>
      <c r="S281">
        <v>0.99930397999999998</v>
      </c>
      <c r="T281">
        <v>0.99930397999999998</v>
      </c>
      <c r="U281">
        <v>0.99930397999999998</v>
      </c>
      <c r="V281">
        <v>36</v>
      </c>
      <c r="W281">
        <v>0.99930397999999998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G281">
        <v>2306.0106300000002</v>
      </c>
      <c r="AH281" t="b">
        <v>1</v>
      </c>
      <c r="AI281" t="b">
        <v>1</v>
      </c>
      <c r="AJ281" t="b">
        <v>1</v>
      </c>
      <c r="AL281">
        <v>2306.0106300000002</v>
      </c>
      <c r="AM281" t="str">
        <v>cartsmsyn.tex</v>
      </c>
      <c r="AN281" t="str">
        <v>amsart</v>
      </c>
      <c r="AO281" t="str">
        <v>[oneside]</v>
      </c>
      <c r="AP281">
        <v>12</v>
      </c>
      <c r="AQ281">
        <v>12</v>
      </c>
      <c r="AR281">
        <v>12</v>
      </c>
      <c r="AS281" t="b">
        <v>1</v>
      </c>
      <c r="AT281" t="b">
        <v>0</v>
      </c>
      <c r="AV281">
        <v>2306.0106300000002</v>
      </c>
      <c r="AW281">
        <v>21</v>
      </c>
      <c r="AX281">
        <v>21</v>
      </c>
      <c r="AY281">
        <v>21</v>
      </c>
      <c r="AZ281">
        <v>0</v>
      </c>
      <c r="BA281">
        <v>0</v>
      </c>
    </row>
    <row r="282" spans="1:53" x14ac:dyDescent="0.2">
      <c r="A282">
        <v>2306.01073</v>
      </c>
      <c r="B282">
        <v>68</v>
      </c>
      <c r="C282">
        <v>68</v>
      </c>
      <c r="D282">
        <v>0.99872353000000003</v>
      </c>
      <c r="E282">
        <v>0.99872353000000003</v>
      </c>
      <c r="F282">
        <v>0.99872353000000003</v>
      </c>
      <c r="G282">
        <v>68</v>
      </c>
      <c r="H282">
        <v>0.99872353000000003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70</v>
      </c>
      <c r="R282">
        <v>947</v>
      </c>
      <c r="S282">
        <v>0.99869538999999996</v>
      </c>
      <c r="T282">
        <v>0.99868601000000001</v>
      </c>
      <c r="U282">
        <v>0.98222363999999995</v>
      </c>
      <c r="V282">
        <v>70</v>
      </c>
      <c r="W282">
        <v>0.99868601000000001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G282">
        <v>2306.01073</v>
      </c>
      <c r="AH282" t="b">
        <v>1</v>
      </c>
      <c r="AI282" t="b">
        <v>1</v>
      </c>
      <c r="AJ282" t="b">
        <v>1</v>
      </c>
      <c r="AL282">
        <v>2306.01073</v>
      </c>
      <c r="AM282" t="str">
        <v>main.tex</v>
      </c>
      <c r="AN282" t="str">
        <v>article</v>
      </c>
      <c r="AO282" t="str">
        <v>[11pt]</v>
      </c>
      <c r="AP282">
        <v>0</v>
      </c>
      <c r="AQ282">
        <v>0</v>
      </c>
      <c r="AR282">
        <v>0</v>
      </c>
      <c r="AS282" t="b">
        <v>0</v>
      </c>
      <c r="AT282" t="b">
        <v>0</v>
      </c>
      <c r="AV282">
        <v>2306.01073</v>
      </c>
      <c r="AW282">
        <v>18</v>
      </c>
      <c r="AX282">
        <v>18</v>
      </c>
      <c r="AY282">
        <v>18</v>
      </c>
      <c r="AZ282">
        <v>0</v>
      </c>
      <c r="BA282">
        <v>0</v>
      </c>
    </row>
    <row r="283" spans="1:53" x14ac:dyDescent="0.2">
      <c r="A283">
        <v>2306.0108500000001</v>
      </c>
      <c r="B283">
        <v>21</v>
      </c>
      <c r="C283">
        <v>21</v>
      </c>
      <c r="D283">
        <v>0.99960305999999999</v>
      </c>
      <c r="E283">
        <v>0.99960305999999999</v>
      </c>
      <c r="F283">
        <v>0.99960305999999999</v>
      </c>
      <c r="G283">
        <v>21</v>
      </c>
      <c r="H283">
        <v>0.99960305999999999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1</v>
      </c>
      <c r="R283">
        <v>16529</v>
      </c>
      <c r="S283">
        <v>0.99999055000000003</v>
      </c>
      <c r="T283">
        <v>0.99998109999999996</v>
      </c>
      <c r="U283">
        <v>0.68757796999999998</v>
      </c>
      <c r="V283">
        <v>1</v>
      </c>
      <c r="W283">
        <v>0.99998109999999996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G283">
        <v>2306.0108500000001</v>
      </c>
      <c r="AH283" t="b">
        <v>1</v>
      </c>
      <c r="AI283" t="b">
        <v>1</v>
      </c>
      <c r="AJ283" t="b">
        <v>1</v>
      </c>
      <c r="AL283">
        <v>2306.0108500000001</v>
      </c>
      <c r="AM283" t="str">
        <v>NeutralSW.tex</v>
      </c>
      <c r="AN283" t="str">
        <v>elsarticle</v>
      </c>
      <c r="AO283" t="str">
        <v>[final,3p,times]</v>
      </c>
      <c r="AP283">
        <v>0</v>
      </c>
      <c r="AQ283">
        <v>0</v>
      </c>
      <c r="AR283">
        <v>0</v>
      </c>
      <c r="AS283" t="b">
        <v>0</v>
      </c>
      <c r="AT283" t="b">
        <v>0</v>
      </c>
      <c r="AV283">
        <v>2306.0108500000001</v>
      </c>
      <c r="AW283">
        <v>24</v>
      </c>
      <c r="AX283">
        <v>24</v>
      </c>
      <c r="AY283">
        <v>24</v>
      </c>
      <c r="AZ283">
        <v>0</v>
      </c>
      <c r="BA283">
        <v>0</v>
      </c>
    </row>
    <row r="284" spans="1:53" x14ac:dyDescent="0.2">
      <c r="A284">
        <v>2306.0109200000002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s="3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  <c r="AG284">
        <v>2306.0109200000002</v>
      </c>
      <c r="AH284" t="b">
        <v>1</v>
      </c>
      <c r="AI284" t="b">
        <v>0</v>
      </c>
      <c r="AJ284" t="b">
        <v>1</v>
      </c>
      <c r="AL284">
        <v>2306.0109200000002</v>
      </c>
      <c r="AM284" t="str">
        <v>main.tex</v>
      </c>
      <c r="AN284" t="str">
        <v>IEEEtran</v>
      </c>
      <c r="AO284" t="str">
        <v>[journal,twocolumn]</v>
      </c>
      <c r="AP284">
        <v>0</v>
      </c>
      <c r="AQ284">
        <v>12</v>
      </c>
      <c r="AR284">
        <v>12</v>
      </c>
      <c r="AS284" t="b">
        <v>0</v>
      </c>
      <c r="AT284" t="b">
        <v>0</v>
      </c>
      <c r="AV284">
        <v>2306.0109200000002</v>
      </c>
      <c r="AW284">
        <v>9</v>
      </c>
      <c r="AX284" t="str">
        <v/>
      </c>
      <c r="AY284">
        <v>8</v>
      </c>
      <c r="AZ284" t="str">
        <v/>
      </c>
      <c r="BA284" t="str">
        <v/>
      </c>
    </row>
    <row r="285" spans="1:53" x14ac:dyDescent="0.2">
      <c r="A285">
        <v>2306.01127</v>
      </c>
      <c r="B285">
        <v>4229</v>
      </c>
      <c r="C285">
        <v>50347</v>
      </c>
      <c r="D285">
        <v>0.95081086999999997</v>
      </c>
      <c r="E285">
        <v>0.92050005000000001</v>
      </c>
      <c r="F285">
        <v>5.3538870000000002E-2</v>
      </c>
      <c r="G285">
        <v>3073</v>
      </c>
      <c r="H285">
        <v>0.94223140999999999</v>
      </c>
      <c r="I285">
        <v>0</v>
      </c>
      <c r="J285">
        <v>0</v>
      </c>
      <c r="K285">
        <v>578</v>
      </c>
      <c r="L285">
        <v>0</v>
      </c>
      <c r="M285">
        <v>0</v>
      </c>
      <c r="N285">
        <v>0</v>
      </c>
      <c r="O285">
        <v>0</v>
      </c>
      <c r="P285">
        <v>-2119</v>
      </c>
      <c r="Q285" s="3">
        <v>41</v>
      </c>
      <c r="R285">
        <v>949</v>
      </c>
      <c r="S285">
        <v>0.99957702000000004</v>
      </c>
      <c r="T285">
        <v>0.99922924999999996</v>
      </c>
      <c r="U285">
        <v>0.98215998000000004</v>
      </c>
      <c r="V285">
        <v>5</v>
      </c>
      <c r="W285">
        <v>0.99990601000000001</v>
      </c>
      <c r="X285">
        <v>0</v>
      </c>
      <c r="Y285">
        <v>0</v>
      </c>
      <c r="Z285">
        <v>18</v>
      </c>
      <c r="AA285">
        <v>0</v>
      </c>
      <c r="AB285">
        <v>0</v>
      </c>
      <c r="AC285">
        <v>0</v>
      </c>
      <c r="AD285">
        <v>0</v>
      </c>
      <c r="AE285">
        <v>-1</v>
      </c>
      <c r="AG285">
        <v>2306.01127</v>
      </c>
      <c r="AH285" t="b">
        <v>1</v>
      </c>
      <c r="AI285" t="b">
        <v>1</v>
      </c>
      <c r="AJ285" t="b">
        <v>1</v>
      </c>
      <c r="AL285">
        <v>2306.01127</v>
      </c>
      <c r="AM285" t="str">
        <v>main.tex</v>
      </c>
      <c r="AN285" t="str">
        <v>amsart</v>
      </c>
      <c r="AO285">
        <v>0</v>
      </c>
      <c r="AP285">
        <v>0</v>
      </c>
      <c r="AQ285">
        <v>12</v>
      </c>
      <c r="AR285">
        <v>0</v>
      </c>
      <c r="AS285" t="b">
        <v>0</v>
      </c>
      <c r="AT285" t="b">
        <v>0</v>
      </c>
      <c r="AV285">
        <v>2306.01127</v>
      </c>
      <c r="AW285">
        <v>26</v>
      </c>
      <c r="AX285">
        <v>26</v>
      </c>
      <c r="AY285">
        <v>26</v>
      </c>
      <c r="AZ285">
        <v>0</v>
      </c>
      <c r="BA285">
        <v>0</v>
      </c>
    </row>
    <row r="286" spans="1:53" x14ac:dyDescent="0.2">
      <c r="A286">
        <v>2306.0113299999998</v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s="3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  <c r="AG286">
        <v>2306.0113299999998</v>
      </c>
      <c r="AH286" t="b">
        <v>1</v>
      </c>
      <c r="AI286" t="b">
        <v>0</v>
      </c>
      <c r="AJ286" t="b">
        <v>1</v>
      </c>
      <c r="AL286">
        <v>2306.0113299999998</v>
      </c>
      <c r="AM286">
        <v>2306.0113299999998</v>
      </c>
      <c r="AN286" t="str">
        <v>amsart</v>
      </c>
      <c r="AO286" t="str">
        <v>[a4paper,12pt]</v>
      </c>
      <c r="AP286">
        <v>0</v>
      </c>
      <c r="AQ286">
        <v>12</v>
      </c>
      <c r="AR286">
        <v>12</v>
      </c>
      <c r="AS286" t="b">
        <v>0</v>
      </c>
      <c r="AT286" t="b">
        <v>0</v>
      </c>
      <c r="AV286">
        <v>2306.0113299999998</v>
      </c>
      <c r="AW286">
        <v>13</v>
      </c>
      <c r="AX286" t="str">
        <v/>
      </c>
      <c r="AY286">
        <v>13</v>
      </c>
      <c r="AZ286" t="str">
        <v/>
      </c>
      <c r="BA286" t="str">
        <v/>
      </c>
    </row>
    <row r="287" spans="1:53" x14ac:dyDescent="0.2">
      <c r="A287">
        <v>2306.01179</v>
      </c>
      <c r="B287">
        <v>3</v>
      </c>
      <c r="C287">
        <v>3</v>
      </c>
      <c r="D287">
        <v>0.99991070999999998</v>
      </c>
      <c r="E287">
        <v>0.99991070999999998</v>
      </c>
      <c r="F287">
        <v>0.99991070999999998</v>
      </c>
      <c r="G287">
        <v>3</v>
      </c>
      <c r="H287">
        <v>0.99991070999999998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3</v>
      </c>
      <c r="R287">
        <v>3</v>
      </c>
      <c r="S287">
        <v>0.99991070999999998</v>
      </c>
      <c r="T287">
        <v>0.99991070999999998</v>
      </c>
      <c r="U287">
        <v>0.99991070999999998</v>
      </c>
      <c r="V287">
        <v>3</v>
      </c>
      <c r="W287">
        <v>0.99991070999999998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G287">
        <v>2306.01179</v>
      </c>
      <c r="AH287" t="b">
        <v>1</v>
      </c>
      <c r="AI287" t="b">
        <v>1</v>
      </c>
      <c r="AJ287" t="b">
        <v>1</v>
      </c>
      <c r="AL287">
        <v>2306.01179</v>
      </c>
      <c r="AM287" t="str">
        <v>main.tex</v>
      </c>
      <c r="AN287" t="str">
        <v>svproc</v>
      </c>
      <c r="AO287">
        <v>0</v>
      </c>
      <c r="AP287">
        <v>0</v>
      </c>
      <c r="AQ287">
        <v>0</v>
      </c>
      <c r="AR287">
        <v>0</v>
      </c>
      <c r="AS287" t="b">
        <v>0</v>
      </c>
      <c r="AT287" t="b">
        <v>0</v>
      </c>
      <c r="AV287">
        <v>2306.01179</v>
      </c>
      <c r="AW287">
        <v>15</v>
      </c>
      <c r="AX287">
        <v>15</v>
      </c>
      <c r="AY287">
        <v>15</v>
      </c>
      <c r="AZ287">
        <v>0</v>
      </c>
      <c r="BA287">
        <v>0</v>
      </c>
    </row>
    <row r="288" spans="1:53" x14ac:dyDescent="0.2">
      <c r="A288">
        <v>2306.0119199999999</v>
      </c>
      <c r="B288">
        <v>44</v>
      </c>
      <c r="C288">
        <v>22644</v>
      </c>
      <c r="D288">
        <v>0.99925518000000002</v>
      </c>
      <c r="E288">
        <v>0.99890767000000003</v>
      </c>
      <c r="F288">
        <v>0.43784910999999999</v>
      </c>
      <c r="G288">
        <v>22</v>
      </c>
      <c r="H288">
        <v>0.99945384000000004</v>
      </c>
      <c r="I288">
        <v>0</v>
      </c>
      <c r="J288">
        <v>0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-6</v>
      </c>
      <c r="Q288" s="3">
        <v>4267</v>
      </c>
      <c r="R288">
        <v>37245</v>
      </c>
      <c r="S288">
        <v>0.94673087</v>
      </c>
      <c r="T288">
        <v>0.89409545999999995</v>
      </c>
      <c r="U288">
        <v>7.5600009999999995E-2</v>
      </c>
      <c r="V288">
        <v>422</v>
      </c>
      <c r="W288">
        <v>0.98952620000000002</v>
      </c>
      <c r="X288">
        <v>0</v>
      </c>
      <c r="Y288">
        <v>1</v>
      </c>
      <c r="Z288">
        <v>1922</v>
      </c>
      <c r="AA288">
        <v>0</v>
      </c>
      <c r="AB288">
        <v>0</v>
      </c>
      <c r="AC288">
        <v>1</v>
      </c>
      <c r="AD288">
        <v>1</v>
      </c>
      <c r="AE288">
        <v>10</v>
      </c>
      <c r="AG288">
        <v>2306.0119199999999</v>
      </c>
      <c r="AH288" t="b">
        <v>1</v>
      </c>
      <c r="AI288" t="b">
        <v>1</v>
      </c>
      <c r="AJ288" t="b">
        <v>1</v>
      </c>
      <c r="AL288">
        <v>2306.0119199999999</v>
      </c>
      <c r="AM288" t="str">
        <v>main.tex</v>
      </c>
      <c r="AN288" t="str">
        <v>elsarticle</v>
      </c>
      <c r="AO288" t="str">
        <v>[preprint,5p,times,twocolumn]</v>
      </c>
      <c r="AP288">
        <v>0</v>
      </c>
      <c r="AQ288">
        <v>0</v>
      </c>
      <c r="AR288">
        <v>0</v>
      </c>
      <c r="AS288" t="b">
        <v>0</v>
      </c>
      <c r="AT288" t="b">
        <v>0</v>
      </c>
      <c r="AV288">
        <v>2306.0119199999999</v>
      </c>
      <c r="AW288">
        <v>11</v>
      </c>
      <c r="AX288">
        <v>11</v>
      </c>
      <c r="AY288">
        <v>11</v>
      </c>
      <c r="AZ288">
        <v>0</v>
      </c>
      <c r="BA288">
        <v>0</v>
      </c>
    </row>
    <row r="289" spans="1:53" x14ac:dyDescent="0.2">
      <c r="A289">
        <v>2306.01235</v>
      </c>
      <c r="B289">
        <v>22</v>
      </c>
      <c r="C289">
        <v>4362</v>
      </c>
      <c r="D289">
        <v>0.99889771999999999</v>
      </c>
      <c r="E289">
        <v>0.99826784999999996</v>
      </c>
      <c r="F289">
        <v>0.65656247999999995</v>
      </c>
      <c r="G289">
        <v>6</v>
      </c>
      <c r="H289">
        <v>0.99952759999999996</v>
      </c>
      <c r="I289">
        <v>0</v>
      </c>
      <c r="J289">
        <v>0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10</v>
      </c>
      <c r="R289">
        <v>3395</v>
      </c>
      <c r="S289">
        <v>0.99937018</v>
      </c>
      <c r="T289">
        <v>0.99921278000000002</v>
      </c>
      <c r="U289">
        <v>0.73274030000000001</v>
      </c>
      <c r="V289">
        <v>8</v>
      </c>
      <c r="W289">
        <v>0.99937023000000003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2</v>
      </c>
      <c r="AG289">
        <v>2306.01235</v>
      </c>
      <c r="AH289" t="b">
        <v>1</v>
      </c>
      <c r="AI289" t="b">
        <v>1</v>
      </c>
      <c r="AJ289" t="b">
        <v>1</v>
      </c>
      <c r="AL289">
        <v>2306.01235</v>
      </c>
      <c r="AM289">
        <v>2306.01235</v>
      </c>
      <c r="AN289" t="str">
        <v>amsart</v>
      </c>
      <c r="AO289" t="str">
        <v>[J,12pt]</v>
      </c>
      <c r="AP289">
        <v>0</v>
      </c>
      <c r="AQ289">
        <v>0</v>
      </c>
      <c r="AR289">
        <v>0</v>
      </c>
      <c r="AS289" t="b">
        <v>0</v>
      </c>
      <c r="AT289" t="b">
        <v>0</v>
      </c>
      <c r="AV289">
        <v>2306.01235</v>
      </c>
      <c r="AW289">
        <v>8</v>
      </c>
      <c r="AX289">
        <v>8</v>
      </c>
      <c r="AY289">
        <v>8</v>
      </c>
      <c r="AZ289">
        <v>0</v>
      </c>
      <c r="BA289">
        <v>0</v>
      </c>
    </row>
    <row r="290" spans="1:53" x14ac:dyDescent="0.2">
      <c r="A290">
        <v>2306.0128399999999</v>
      </c>
      <c r="B290">
        <v>24</v>
      </c>
      <c r="C290">
        <v>97517</v>
      </c>
      <c r="D290">
        <v>0.99979320999999999</v>
      </c>
      <c r="E290">
        <v>0.99977943000000002</v>
      </c>
      <c r="F290">
        <v>0.10378642</v>
      </c>
      <c r="G290">
        <v>24</v>
      </c>
      <c r="H290">
        <v>0.99977943000000002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 s="3">
        <v>3</v>
      </c>
      <c r="R290">
        <v>36760</v>
      </c>
      <c r="S290">
        <v>0.99998620999999999</v>
      </c>
      <c r="T290">
        <v>0.99997243000000002</v>
      </c>
      <c r="U290">
        <v>0.66215718999999995</v>
      </c>
      <c r="V290">
        <v>3</v>
      </c>
      <c r="W290">
        <v>0.99997243000000002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G290">
        <v>2306.0128399999999</v>
      </c>
      <c r="AH290" t="b">
        <v>1</v>
      </c>
      <c r="AI290" t="b">
        <v>1</v>
      </c>
      <c r="AJ290" t="b">
        <v>1</v>
      </c>
      <c r="AL290">
        <v>2306.0128399999999</v>
      </c>
      <c r="AM290" t="str">
        <v>draft.tex</v>
      </c>
      <c r="AN290" t="str">
        <v>article</v>
      </c>
      <c r="AO290">
        <v>0</v>
      </c>
      <c r="AP290">
        <v>0</v>
      </c>
      <c r="AQ290">
        <v>0</v>
      </c>
      <c r="AR290">
        <v>0</v>
      </c>
      <c r="AS290" t="b">
        <v>0</v>
      </c>
      <c r="AT290" t="b">
        <v>0</v>
      </c>
      <c r="AV290">
        <v>2306.0128399999999</v>
      </c>
      <c r="AW290">
        <v>50</v>
      </c>
      <c r="AX290">
        <v>50</v>
      </c>
      <c r="AY290">
        <v>50</v>
      </c>
      <c r="AZ290">
        <v>0</v>
      </c>
      <c r="BA290">
        <v>0</v>
      </c>
    </row>
    <row r="291" spans="1:53" x14ac:dyDescent="0.2">
      <c r="A291">
        <v>2306.0129400000001</v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s="3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  <c r="AG291">
        <v>2306.0129400000001</v>
      </c>
      <c r="AH291" t="b">
        <v>1</v>
      </c>
      <c r="AI291" t="b">
        <v>0</v>
      </c>
      <c r="AJ291" t="b">
        <v>1</v>
      </c>
      <c r="AL291">
        <v>2306.0129400000001</v>
      </c>
      <c r="AM291">
        <v>2306.0129400000001</v>
      </c>
      <c r="AN291" t="str">
        <v>amsart</v>
      </c>
      <c r="AO291" t="str">
        <v>[12pt]</v>
      </c>
      <c r="AP291">
        <v>0</v>
      </c>
      <c r="AQ291">
        <v>12</v>
      </c>
      <c r="AR291">
        <v>12</v>
      </c>
      <c r="AS291" t="b">
        <v>0</v>
      </c>
      <c r="AT291" t="b">
        <v>0</v>
      </c>
      <c r="AV291">
        <v>2306.0129400000001</v>
      </c>
      <c r="AW291">
        <v>7</v>
      </c>
      <c r="AX291" t="str">
        <v/>
      </c>
      <c r="AY291">
        <v>7</v>
      </c>
      <c r="AZ291" t="str">
        <v/>
      </c>
      <c r="BA291" t="str">
        <v/>
      </c>
    </row>
    <row r="292" spans="1:53" x14ac:dyDescent="0.2">
      <c r="A292">
        <v>2306.0130800000002</v>
      </c>
      <c r="B292">
        <v>41</v>
      </c>
      <c r="C292">
        <v>29329</v>
      </c>
      <c r="D292">
        <v>0.99897398999999998</v>
      </c>
      <c r="E292">
        <v>0.99886313000000004</v>
      </c>
      <c r="F292">
        <v>0.18675132999999999</v>
      </c>
      <c r="G292">
        <v>37</v>
      </c>
      <c r="H292">
        <v>0.99897404999999995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4</v>
      </c>
      <c r="Q292" s="3">
        <v>496</v>
      </c>
      <c r="R292">
        <v>34185</v>
      </c>
      <c r="S292">
        <v>0.99212838000000003</v>
      </c>
      <c r="T292">
        <v>0.98625963000000005</v>
      </c>
      <c r="U292">
        <v>5.2994630000000001E-2</v>
      </c>
      <c r="V292">
        <v>114</v>
      </c>
      <c r="W292">
        <v>0.99684192999999999</v>
      </c>
      <c r="X292">
        <v>0</v>
      </c>
      <c r="Y292">
        <v>0</v>
      </c>
      <c r="Z292">
        <v>191</v>
      </c>
      <c r="AA292">
        <v>0</v>
      </c>
      <c r="AB292">
        <v>0</v>
      </c>
      <c r="AC292">
        <v>0</v>
      </c>
      <c r="AD292">
        <v>0</v>
      </c>
      <c r="AE292">
        <v>38</v>
      </c>
      <c r="AG292">
        <v>2306.0130800000002</v>
      </c>
      <c r="AH292" t="b">
        <v>1</v>
      </c>
      <c r="AI292" t="b">
        <v>1</v>
      </c>
      <c r="AJ292" t="b">
        <v>1</v>
      </c>
      <c r="AL292">
        <v>2306.0130800000002</v>
      </c>
      <c r="AM292" t="str">
        <v>Bydzovsky_Structure_v3-arxiv.tex</v>
      </c>
      <c r="AN292" t="str">
        <v>revtex4</v>
      </c>
      <c r="AO292" t="str">
        <v>[prc,twocolumn,showpacs,preprintnumbers,amsmath,amssymb]</v>
      </c>
      <c r="AP292">
        <v>0</v>
      </c>
      <c r="AQ292">
        <v>0</v>
      </c>
      <c r="AR292">
        <v>0</v>
      </c>
      <c r="AS292" t="b">
        <v>0</v>
      </c>
      <c r="AT292" t="b">
        <v>0</v>
      </c>
      <c r="AV292">
        <v>2306.0130800000002</v>
      </c>
      <c r="AW292">
        <v>11</v>
      </c>
      <c r="AX292">
        <v>11</v>
      </c>
      <c r="AY292">
        <v>11</v>
      </c>
      <c r="AZ292">
        <v>0</v>
      </c>
      <c r="BA292">
        <v>0</v>
      </c>
    </row>
    <row r="293" spans="1:53" x14ac:dyDescent="0.2">
      <c r="A293">
        <v>2306.0135300000002</v>
      </c>
      <c r="B293">
        <v>4</v>
      </c>
      <c r="C293">
        <v>4</v>
      </c>
      <c r="D293">
        <v>0.99989810000000001</v>
      </c>
      <c r="E293">
        <v>0.99989810000000001</v>
      </c>
      <c r="F293">
        <v>0.99989810000000001</v>
      </c>
      <c r="G293">
        <v>4</v>
      </c>
      <c r="H293">
        <v>0.99989810000000001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4</v>
      </c>
      <c r="R293">
        <v>36983</v>
      </c>
      <c r="S293">
        <v>0.99993631000000005</v>
      </c>
      <c r="T293">
        <v>0.99989810999999995</v>
      </c>
      <c r="U293">
        <v>5.792597E-2</v>
      </c>
      <c r="V293">
        <v>4</v>
      </c>
      <c r="W293">
        <v>0.99989810999999995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</v>
      </c>
      <c r="AG293">
        <v>2306.0135300000002</v>
      </c>
      <c r="AH293" t="b">
        <v>1</v>
      </c>
      <c r="AI293" t="b">
        <v>1</v>
      </c>
      <c r="AJ293" t="b">
        <v>1</v>
      </c>
      <c r="AL293">
        <v>2306.0135300000002</v>
      </c>
      <c r="AM293" t="str">
        <v>CTScan_ShapleyPME.tex</v>
      </c>
      <c r="AN293" t="str">
        <v>elsarticle</v>
      </c>
      <c r="AO293" t="str">
        <v>[preprint,svgnames,dvipsnames,authoryear]</v>
      </c>
      <c r="AP293">
        <v>12</v>
      </c>
      <c r="AQ293">
        <v>12</v>
      </c>
      <c r="AR293">
        <v>12</v>
      </c>
      <c r="AS293" t="b">
        <v>0</v>
      </c>
      <c r="AT293" t="b">
        <v>0</v>
      </c>
      <c r="AV293">
        <v>2306.0135300000002</v>
      </c>
      <c r="AW293">
        <v>17</v>
      </c>
      <c r="AX293">
        <v>17</v>
      </c>
      <c r="AY293">
        <v>17</v>
      </c>
      <c r="AZ293">
        <v>0</v>
      </c>
      <c r="BA293">
        <v>0</v>
      </c>
    </row>
    <row r="294" spans="1:53" x14ac:dyDescent="0.2">
      <c r="A294">
        <v>2306.0135799999998</v>
      </c>
      <c r="B294">
        <v>123</v>
      </c>
      <c r="C294">
        <v>22437</v>
      </c>
      <c r="D294">
        <v>0.99773887999999999</v>
      </c>
      <c r="E294">
        <v>0.99552043000000001</v>
      </c>
      <c r="F294">
        <v>0.1828611</v>
      </c>
      <c r="G294">
        <v>85</v>
      </c>
      <c r="H294">
        <v>0.99690436000000004</v>
      </c>
      <c r="I294">
        <v>0</v>
      </c>
      <c r="J294">
        <v>0</v>
      </c>
      <c r="K294">
        <v>19</v>
      </c>
      <c r="L294">
        <v>0</v>
      </c>
      <c r="M294">
        <v>0</v>
      </c>
      <c r="N294">
        <v>0</v>
      </c>
      <c r="O294">
        <v>1</v>
      </c>
      <c r="P294">
        <v>-76</v>
      </c>
      <c r="Q294" s="3">
        <v>169</v>
      </c>
      <c r="R294">
        <v>22313</v>
      </c>
      <c r="S294">
        <v>0.99664514999999998</v>
      </c>
      <c r="T294">
        <v>0.99384514999999995</v>
      </c>
      <c r="U294">
        <v>0.18737709</v>
      </c>
      <c r="V294">
        <v>131</v>
      </c>
      <c r="W294">
        <v>0.99522907999999999</v>
      </c>
      <c r="X294">
        <v>0</v>
      </c>
      <c r="Y294">
        <v>0</v>
      </c>
      <c r="Z294">
        <v>19</v>
      </c>
      <c r="AA294">
        <v>0</v>
      </c>
      <c r="AB294">
        <v>0</v>
      </c>
      <c r="AC294">
        <v>0</v>
      </c>
      <c r="AD294">
        <v>1</v>
      </c>
      <c r="AE294">
        <v>-70</v>
      </c>
      <c r="AG294">
        <v>2306.0135799999998</v>
      </c>
      <c r="AH294" t="b">
        <v>1</v>
      </c>
      <c r="AI294" t="b">
        <v>1</v>
      </c>
      <c r="AJ294" t="b">
        <v>1</v>
      </c>
      <c r="AL294">
        <v>2306.0135799999998</v>
      </c>
      <c r="AM294" t="str">
        <v>templateArxiv.tex</v>
      </c>
      <c r="AN294" t="str">
        <v>article</v>
      </c>
      <c r="AO294">
        <v>0</v>
      </c>
      <c r="AP294">
        <v>0</v>
      </c>
      <c r="AQ294">
        <v>0</v>
      </c>
      <c r="AR294">
        <v>0</v>
      </c>
      <c r="AS294" t="b">
        <v>0</v>
      </c>
      <c r="AT294" t="b">
        <v>0</v>
      </c>
      <c r="AV294">
        <v>2306.0135799999998</v>
      </c>
      <c r="AW294">
        <v>8</v>
      </c>
      <c r="AX294">
        <v>9</v>
      </c>
      <c r="AY294">
        <v>8</v>
      </c>
      <c r="AZ294">
        <v>1</v>
      </c>
      <c r="BA294">
        <v>1</v>
      </c>
    </row>
    <row r="295" spans="1:53" x14ac:dyDescent="0.2">
      <c r="A295">
        <v>2306.0137199999999</v>
      </c>
      <c r="B295">
        <v>122</v>
      </c>
      <c r="C295">
        <v>122</v>
      </c>
      <c r="D295">
        <v>0.99888533999999995</v>
      </c>
      <c r="E295">
        <v>0.99888533999999995</v>
      </c>
      <c r="F295">
        <v>0.99888533999999995</v>
      </c>
      <c r="G295">
        <v>122</v>
      </c>
      <c r="H295">
        <v>0.99888533999999995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G295">
        <v>2306.0137199999999</v>
      </c>
      <c r="AH295" t="b">
        <v>1</v>
      </c>
      <c r="AI295" t="b">
        <v>1</v>
      </c>
      <c r="AJ295" t="b">
        <v>1</v>
      </c>
      <c r="AL295">
        <v>2306.0137199999999</v>
      </c>
      <c r="AM295">
        <v>2306.0137199999999</v>
      </c>
      <c r="AN295" t="str">
        <v>amsart</v>
      </c>
      <c r="AO295" t="str">
        <v>[11pt,reqno]</v>
      </c>
      <c r="AP295">
        <v>0</v>
      </c>
      <c r="AQ295">
        <v>0</v>
      </c>
      <c r="AR295">
        <v>0</v>
      </c>
      <c r="AS295" t="b">
        <v>0</v>
      </c>
      <c r="AT295" t="b">
        <v>0</v>
      </c>
      <c r="AV295">
        <v>2306.0137199999999</v>
      </c>
      <c r="AW295">
        <v>49</v>
      </c>
      <c r="AX295">
        <v>49</v>
      </c>
      <c r="AY295">
        <v>49</v>
      </c>
      <c r="AZ295">
        <v>0</v>
      </c>
      <c r="BA295">
        <v>0</v>
      </c>
    </row>
    <row r="296" spans="1:53" x14ac:dyDescent="0.2">
      <c r="A296">
        <v>2306.0137800000002</v>
      </c>
      <c r="B296">
        <v>163</v>
      </c>
      <c r="C296">
        <v>730</v>
      </c>
      <c r="D296">
        <v>0.99760280999999995</v>
      </c>
      <c r="E296">
        <v>0.99620639</v>
      </c>
      <c r="F296">
        <v>0.98301022000000005</v>
      </c>
      <c r="G296">
        <v>43</v>
      </c>
      <c r="H296">
        <v>0.99899923000000002</v>
      </c>
      <c r="I296">
        <v>0</v>
      </c>
      <c r="J296">
        <v>0</v>
      </c>
      <c r="K296">
        <v>60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2603</v>
      </c>
      <c r="R296">
        <v>31379</v>
      </c>
      <c r="S296">
        <v>0.96862636000000002</v>
      </c>
      <c r="T296">
        <v>0.93941861999999998</v>
      </c>
      <c r="U296">
        <v>0.26969535</v>
      </c>
      <c r="V296">
        <v>649</v>
      </c>
      <c r="W296">
        <v>0.98489537999999999</v>
      </c>
      <c r="X296">
        <v>2</v>
      </c>
      <c r="Y296">
        <v>3</v>
      </c>
      <c r="Z296">
        <v>974</v>
      </c>
      <c r="AA296">
        <v>0</v>
      </c>
      <c r="AB296">
        <v>0</v>
      </c>
      <c r="AC296">
        <v>1</v>
      </c>
      <c r="AD296">
        <v>0</v>
      </c>
      <c r="AE296">
        <v>-2</v>
      </c>
      <c r="AG296">
        <v>2306.0137800000002</v>
      </c>
      <c r="AH296" t="b">
        <v>1</v>
      </c>
      <c r="AI296" t="b">
        <v>1</v>
      </c>
      <c r="AJ296" t="b">
        <v>1</v>
      </c>
      <c r="AL296">
        <v>2306.0137800000002</v>
      </c>
      <c r="AM296" t="str">
        <v>ridesharing.tex</v>
      </c>
      <c r="AN296" t="str">
        <v>comsoc2023</v>
      </c>
      <c r="AO296">
        <v>0</v>
      </c>
      <c r="AP296">
        <v>0</v>
      </c>
      <c r="AQ296">
        <v>0</v>
      </c>
      <c r="AR296">
        <v>0</v>
      </c>
      <c r="AS296" t="b">
        <v>0</v>
      </c>
      <c r="AT296" t="b">
        <v>0</v>
      </c>
      <c r="AV296">
        <v>2306.0137800000002</v>
      </c>
      <c r="AW296">
        <v>22</v>
      </c>
      <c r="AX296">
        <v>23</v>
      </c>
      <c r="AY296">
        <v>23</v>
      </c>
      <c r="AZ296">
        <v>1</v>
      </c>
      <c r="BA296">
        <v>0</v>
      </c>
    </row>
    <row r="297" spans="1:53" x14ac:dyDescent="0.2">
      <c r="A297">
        <v>2306.01388</v>
      </c>
      <c r="B297">
        <v>1310</v>
      </c>
      <c r="C297">
        <v>31888</v>
      </c>
      <c r="D297">
        <v>0.98107124000000001</v>
      </c>
      <c r="E297">
        <v>0.96232817999999998</v>
      </c>
      <c r="F297">
        <v>8.2993040000000004E-2</v>
      </c>
      <c r="G297">
        <v>88</v>
      </c>
      <c r="H297">
        <v>0.99746937000000002</v>
      </c>
      <c r="I297">
        <v>0</v>
      </c>
      <c r="J297">
        <v>0</v>
      </c>
      <c r="K297">
        <v>611</v>
      </c>
      <c r="L297">
        <v>0</v>
      </c>
      <c r="M297">
        <v>0</v>
      </c>
      <c r="N297">
        <v>0</v>
      </c>
      <c r="O297">
        <v>0</v>
      </c>
      <c r="P297">
        <v>-77</v>
      </c>
      <c r="Q297" s="3">
        <v>1230</v>
      </c>
      <c r="R297">
        <v>24552</v>
      </c>
      <c r="S297">
        <v>0.98229973999999998</v>
      </c>
      <c r="T297">
        <v>0.96462875000000003</v>
      </c>
      <c r="U297">
        <v>0.29395525</v>
      </c>
      <c r="V297">
        <v>4</v>
      </c>
      <c r="W297">
        <v>0.99988496999999998</v>
      </c>
      <c r="X297">
        <v>0</v>
      </c>
      <c r="Y297">
        <v>0</v>
      </c>
      <c r="Z297">
        <v>611</v>
      </c>
      <c r="AA297">
        <v>1</v>
      </c>
      <c r="AB297">
        <v>0</v>
      </c>
      <c r="AC297">
        <v>0</v>
      </c>
      <c r="AD297">
        <v>0</v>
      </c>
      <c r="AE297">
        <v>-1</v>
      </c>
      <c r="AG297">
        <v>2306.01388</v>
      </c>
      <c r="AH297" t="b">
        <v>1</v>
      </c>
      <c r="AI297" t="b">
        <v>1</v>
      </c>
      <c r="AJ297" t="b">
        <v>1</v>
      </c>
      <c r="AL297">
        <v>2306.01388</v>
      </c>
      <c r="AM297" t="str">
        <v>main.tex</v>
      </c>
      <c r="AN297" t="str">
        <v>acmart</v>
      </c>
      <c r="AO297" t="str">
        <v>[sigconf, nonacm, amssymb]</v>
      </c>
      <c r="AP297">
        <v>0</v>
      </c>
      <c r="AQ297">
        <v>0</v>
      </c>
      <c r="AR297">
        <v>0</v>
      </c>
      <c r="AS297" t="b">
        <v>0</v>
      </c>
      <c r="AT297" t="b">
        <v>0</v>
      </c>
      <c r="AV297">
        <v>2306.01388</v>
      </c>
      <c r="AW297">
        <v>7</v>
      </c>
      <c r="AX297">
        <v>7</v>
      </c>
      <c r="AY297">
        <v>7</v>
      </c>
      <c r="AZ297">
        <v>0</v>
      </c>
      <c r="BA297">
        <v>0</v>
      </c>
    </row>
    <row r="298" spans="1:53" x14ac:dyDescent="0.2">
      <c r="A298">
        <v>2306.0140200000001</v>
      </c>
      <c r="B298">
        <v>52</v>
      </c>
      <c r="C298">
        <v>32144</v>
      </c>
      <c r="D298">
        <v>0.99870689999999995</v>
      </c>
      <c r="E298">
        <v>0.99858442000000003</v>
      </c>
      <c r="F298">
        <v>0.12495236</v>
      </c>
      <c r="G298">
        <v>44</v>
      </c>
      <c r="H298">
        <v>0.99880219999999997</v>
      </c>
      <c r="I298">
        <v>0</v>
      </c>
      <c r="J298">
        <v>0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1</v>
      </c>
      <c r="Q298" s="3">
        <v>53</v>
      </c>
      <c r="R298">
        <v>34666</v>
      </c>
      <c r="S298">
        <v>0.99873418999999997</v>
      </c>
      <c r="T298">
        <v>0.99855735000000001</v>
      </c>
      <c r="U298">
        <v>5.6399369999999997E-2</v>
      </c>
      <c r="V298">
        <v>45</v>
      </c>
      <c r="W298">
        <v>0.99877510999999997</v>
      </c>
      <c r="X298">
        <v>0</v>
      </c>
      <c r="Y298">
        <v>0</v>
      </c>
      <c r="Z298">
        <v>4</v>
      </c>
      <c r="AA298">
        <v>0</v>
      </c>
      <c r="AB298">
        <v>0</v>
      </c>
      <c r="AC298">
        <v>0</v>
      </c>
      <c r="AD298">
        <v>0</v>
      </c>
      <c r="AE298">
        <v>5</v>
      </c>
      <c r="AG298">
        <v>2306.0140200000001</v>
      </c>
      <c r="AH298" t="b">
        <v>1</v>
      </c>
      <c r="AI298" t="b">
        <v>1</v>
      </c>
      <c r="AJ298" t="b">
        <v>1</v>
      </c>
      <c r="AL298">
        <v>2306.0140200000001</v>
      </c>
      <c r="AM298" t="str">
        <v>main.tex</v>
      </c>
      <c r="AN298" t="str">
        <v>revtex4-2</v>
      </c>
      <c r="AO298" t="str">
        <v>[amsmath,amssymb,aps,prb,english,showkeys,twocolumn]</v>
      </c>
      <c r="AP298">
        <v>12</v>
      </c>
      <c r="AQ298">
        <v>12</v>
      </c>
      <c r="AR298">
        <v>12</v>
      </c>
      <c r="AS298" t="b">
        <v>0</v>
      </c>
      <c r="AT298" t="b">
        <v>0</v>
      </c>
      <c r="AV298">
        <v>2306.0140200000001</v>
      </c>
      <c r="AW298">
        <v>11</v>
      </c>
      <c r="AX298">
        <v>11</v>
      </c>
      <c r="AY298">
        <v>11</v>
      </c>
      <c r="AZ298">
        <v>0</v>
      </c>
      <c r="BA298">
        <v>0</v>
      </c>
    </row>
    <row r="299" spans="1:53" x14ac:dyDescent="0.2">
      <c r="A299">
        <v>2306.0140299999998</v>
      </c>
      <c r="B299">
        <v>5</v>
      </c>
      <c r="C299">
        <v>5</v>
      </c>
      <c r="D299">
        <v>0.99985122000000004</v>
      </c>
      <c r="E299">
        <v>0.99985122000000004</v>
      </c>
      <c r="F299">
        <v>0.99985122000000004</v>
      </c>
      <c r="G299">
        <v>5</v>
      </c>
      <c r="H299">
        <v>0.99985122000000004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9</v>
      </c>
      <c r="R299">
        <v>100</v>
      </c>
      <c r="S299">
        <v>0.99979171</v>
      </c>
      <c r="T299">
        <v>0.99973219999999996</v>
      </c>
      <c r="U299">
        <v>0.99702442999999996</v>
      </c>
      <c r="V299">
        <v>5</v>
      </c>
      <c r="W299">
        <v>0.99985122000000004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G299">
        <v>2306.0140299999998</v>
      </c>
      <c r="AH299" t="b">
        <v>1</v>
      </c>
      <c r="AI299" t="b">
        <v>1</v>
      </c>
      <c r="AJ299" t="b">
        <v>1</v>
      </c>
      <c r="AL299">
        <v>2306.0140299999998</v>
      </c>
      <c r="AM299" t="str">
        <v>Doublereplica.tex</v>
      </c>
      <c r="AN299" t="str">
        <v>revtex4-2</v>
      </c>
      <c r="AO299" t="str">
        <v>[%reprint,superscriptaddress,amsmath,amssymb,prl,]</v>
      </c>
      <c r="AP299">
        <v>0</v>
      </c>
      <c r="AQ299">
        <v>0</v>
      </c>
      <c r="AR299">
        <v>0</v>
      </c>
      <c r="AS299" t="b">
        <v>0</v>
      </c>
      <c r="AT299" t="b">
        <v>0</v>
      </c>
      <c r="AV299">
        <v>2306.0140299999998</v>
      </c>
      <c r="AW299">
        <v>12</v>
      </c>
      <c r="AX299">
        <v>12</v>
      </c>
      <c r="AY299">
        <v>12</v>
      </c>
      <c r="AZ299">
        <v>0</v>
      </c>
      <c r="BA299">
        <v>0</v>
      </c>
    </row>
    <row r="300" spans="1:53" x14ac:dyDescent="0.2">
      <c r="A300">
        <v>2306.0144100000002</v>
      </c>
      <c r="B300">
        <v>31</v>
      </c>
      <c r="C300">
        <v>31</v>
      </c>
      <c r="D300">
        <v>0.99915931999999996</v>
      </c>
      <c r="E300">
        <v>0.99915931999999996</v>
      </c>
      <c r="F300">
        <v>0.99915931999999996</v>
      </c>
      <c r="G300">
        <v>31</v>
      </c>
      <c r="H300">
        <v>0.99915931999999996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G300">
        <v>2306.0144100000002</v>
      </c>
      <c r="AH300" t="b">
        <v>1</v>
      </c>
      <c r="AI300" t="b">
        <v>1</v>
      </c>
      <c r="AJ300" t="b">
        <v>1</v>
      </c>
      <c r="AL300">
        <v>2306.0144100000002</v>
      </c>
      <c r="AM300">
        <v>2306.0144100000002</v>
      </c>
      <c r="AN300" t="str">
        <v>amsart</v>
      </c>
      <c r="AO300" t="str">
        <v>[12pt, reqno]</v>
      </c>
      <c r="AP300">
        <v>0</v>
      </c>
      <c r="AQ300">
        <v>0</v>
      </c>
      <c r="AR300">
        <v>0</v>
      </c>
      <c r="AS300" t="b">
        <v>0</v>
      </c>
      <c r="AT300" t="b">
        <v>0</v>
      </c>
      <c r="AV300">
        <v>2306.0144100000002</v>
      </c>
      <c r="AW300">
        <v>30</v>
      </c>
      <c r="AX300">
        <v>30</v>
      </c>
      <c r="AY300">
        <v>30</v>
      </c>
      <c r="AZ300">
        <v>0</v>
      </c>
      <c r="BA300">
        <v>0</v>
      </c>
    </row>
    <row r="301" spans="1:53" x14ac:dyDescent="0.2">
      <c r="A301">
        <v>2306.0150800000001</v>
      </c>
      <c r="B301">
        <v>9852</v>
      </c>
      <c r="C301">
        <v>148777</v>
      </c>
      <c r="D301">
        <v>0.96415132999999997</v>
      </c>
      <c r="E301">
        <v>0.93644527</v>
      </c>
      <c r="F301">
        <v>4.0247459999999999E-2</v>
      </c>
      <c r="G301">
        <v>3784</v>
      </c>
      <c r="H301">
        <v>0.97558962000000005</v>
      </c>
      <c r="I301">
        <v>0</v>
      </c>
      <c r="J301">
        <v>0</v>
      </c>
      <c r="K301">
        <v>3034</v>
      </c>
      <c r="L301">
        <v>0</v>
      </c>
      <c r="M301">
        <v>0</v>
      </c>
      <c r="N301">
        <v>0</v>
      </c>
      <c r="O301">
        <v>0</v>
      </c>
      <c r="P301">
        <v>-2545</v>
      </c>
      <c r="Q301" s="3">
        <v>375</v>
      </c>
      <c r="R301">
        <v>146103</v>
      </c>
      <c r="S301">
        <v>0.99832270999999995</v>
      </c>
      <c r="T301">
        <v>0.99758089000000005</v>
      </c>
      <c r="U301">
        <v>5.749729E-2</v>
      </c>
      <c r="V301">
        <v>209</v>
      </c>
      <c r="W301">
        <v>0.99865174999999995</v>
      </c>
      <c r="X301">
        <v>0</v>
      </c>
      <c r="Y301">
        <v>0</v>
      </c>
      <c r="Z301">
        <v>83</v>
      </c>
      <c r="AA301">
        <v>0</v>
      </c>
      <c r="AB301">
        <v>0</v>
      </c>
      <c r="AC301">
        <v>0</v>
      </c>
      <c r="AD301">
        <v>0</v>
      </c>
      <c r="AE301">
        <v>-8</v>
      </c>
      <c r="AG301">
        <v>2306.0150800000001</v>
      </c>
      <c r="AH301" t="b">
        <v>1</v>
      </c>
      <c r="AI301" t="b">
        <v>1</v>
      </c>
      <c r="AJ301" t="b">
        <v>1</v>
      </c>
      <c r="AL301">
        <v>2306.0150800000001</v>
      </c>
      <c r="AM301">
        <v>2306.0150800000001</v>
      </c>
      <c r="AN301" t="str">
        <v>amsart</v>
      </c>
      <c r="AO301" t="str">
        <v>[11 pt]</v>
      </c>
      <c r="AP301">
        <v>0</v>
      </c>
      <c r="AQ301">
        <v>12</v>
      </c>
      <c r="AR301">
        <v>0</v>
      </c>
      <c r="AS301" t="b">
        <v>0</v>
      </c>
      <c r="AT301" t="b">
        <v>0</v>
      </c>
      <c r="AV301">
        <v>2306.0150800000001</v>
      </c>
      <c r="AW301">
        <v>74</v>
      </c>
      <c r="AX301">
        <v>74</v>
      </c>
      <c r="AY301">
        <v>73</v>
      </c>
      <c r="AZ301">
        <v>0</v>
      </c>
      <c r="BA301">
        <v>1</v>
      </c>
    </row>
    <row r="302" spans="1:53" x14ac:dyDescent="0.2">
      <c r="A302">
        <v>2306.0151000000001</v>
      </c>
      <c r="B302">
        <v>2452</v>
      </c>
      <c r="C302">
        <v>39367</v>
      </c>
      <c r="D302">
        <v>0.96774037999999996</v>
      </c>
      <c r="E302">
        <v>0.94145736000000002</v>
      </c>
      <c r="F302">
        <v>6.0094549999999997E-2</v>
      </c>
      <c r="G302">
        <v>1280</v>
      </c>
      <c r="H302">
        <v>0.96943939999999995</v>
      </c>
      <c r="I302">
        <v>0</v>
      </c>
      <c r="J302">
        <v>0</v>
      </c>
      <c r="K302">
        <v>586</v>
      </c>
      <c r="L302">
        <v>0</v>
      </c>
      <c r="M302">
        <v>0</v>
      </c>
      <c r="N302">
        <v>0</v>
      </c>
      <c r="O302">
        <v>0</v>
      </c>
      <c r="P302">
        <v>-1033</v>
      </c>
      <c r="Q302" s="3">
        <v>68</v>
      </c>
      <c r="R302">
        <v>40089</v>
      </c>
      <c r="S302">
        <v>0.99904459000000001</v>
      </c>
      <c r="T302">
        <v>0.99837646999999996</v>
      </c>
      <c r="U302">
        <v>4.2856459999999999E-2</v>
      </c>
      <c r="V302">
        <v>68</v>
      </c>
      <c r="W302">
        <v>0.99837646999999996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-34</v>
      </c>
      <c r="AG302">
        <v>2306.0151000000001</v>
      </c>
      <c r="AH302" t="b">
        <v>1</v>
      </c>
      <c r="AI302" t="b">
        <v>1</v>
      </c>
      <c r="AJ302" t="b">
        <v>1</v>
      </c>
      <c r="AL302">
        <v>2306.0151000000001</v>
      </c>
      <c r="AM302">
        <v>2306.0151000000001</v>
      </c>
      <c r="AN302" t="str">
        <v>amsart</v>
      </c>
      <c r="AO302" t="str">
        <v>[a4paper,10pt,leqno]</v>
      </c>
      <c r="AP302">
        <v>0</v>
      </c>
      <c r="AQ302">
        <v>12</v>
      </c>
      <c r="AR302">
        <v>0</v>
      </c>
      <c r="AS302" t="b">
        <v>0</v>
      </c>
      <c r="AT302" t="b">
        <v>0</v>
      </c>
      <c r="AV302">
        <v>2306.0151000000001</v>
      </c>
      <c r="AW302">
        <v>20</v>
      </c>
      <c r="AX302">
        <v>20</v>
      </c>
      <c r="AY302">
        <v>19</v>
      </c>
      <c r="AZ302">
        <v>0</v>
      </c>
      <c r="BA302">
        <v>1</v>
      </c>
    </row>
    <row r="303" spans="1:53" x14ac:dyDescent="0.2">
      <c r="A303">
        <v>2306.0151099999998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s="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  <c r="AG303">
        <v>2306.0151099999998</v>
      </c>
      <c r="AH303" t="b">
        <v>1</v>
      </c>
      <c r="AI303" t="b">
        <v>0</v>
      </c>
      <c r="AJ303" t="b">
        <v>1</v>
      </c>
      <c r="AL303">
        <v>2306.0151099999998</v>
      </c>
      <c r="AM303" t="str">
        <v>LEWD_paper.tex</v>
      </c>
      <c r="AN303" t="str">
        <v>article</v>
      </c>
      <c r="AO303" t="str">
        <v>[12pt,onepage,oneside]</v>
      </c>
      <c r="AP303">
        <v>0</v>
      </c>
      <c r="AQ303">
        <v>12</v>
      </c>
      <c r="AR303">
        <v>12</v>
      </c>
      <c r="AS303" t="b">
        <v>0</v>
      </c>
      <c r="AT303" t="b">
        <v>0</v>
      </c>
      <c r="AV303">
        <v>2306.0151099999998</v>
      </c>
      <c r="AW303">
        <v>27</v>
      </c>
      <c r="AX303" t="str">
        <v/>
      </c>
      <c r="AY303">
        <v>24</v>
      </c>
      <c r="AZ303" t="str">
        <v/>
      </c>
      <c r="BA303" t="str">
        <v/>
      </c>
    </row>
    <row r="304" spans="1:53" x14ac:dyDescent="0.2">
      <c r="A304">
        <v>2306.0151500000002</v>
      </c>
      <c r="B304">
        <v>28</v>
      </c>
      <c r="C304">
        <v>28</v>
      </c>
      <c r="D304">
        <v>0.99961836999999998</v>
      </c>
      <c r="E304">
        <v>0.99961836999999998</v>
      </c>
      <c r="F304">
        <v>0.99961836999999998</v>
      </c>
      <c r="G304">
        <v>28</v>
      </c>
      <c r="H304">
        <v>0.99961836999999998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 s="3">
        <v>384</v>
      </c>
      <c r="R304">
        <v>17045</v>
      </c>
      <c r="S304">
        <v>0.99699470000000001</v>
      </c>
      <c r="T304">
        <v>0.99476640000000005</v>
      </c>
      <c r="U304">
        <v>0.76769067000000002</v>
      </c>
      <c r="V304">
        <v>220</v>
      </c>
      <c r="W304">
        <v>0.99700158000000005</v>
      </c>
      <c r="X304">
        <v>0</v>
      </c>
      <c r="Y304">
        <v>0</v>
      </c>
      <c r="Z304">
        <v>82</v>
      </c>
      <c r="AA304">
        <v>0</v>
      </c>
      <c r="AB304">
        <v>0</v>
      </c>
      <c r="AC304">
        <v>1</v>
      </c>
      <c r="AD304">
        <v>1</v>
      </c>
      <c r="AE304">
        <v>3</v>
      </c>
      <c r="AG304">
        <v>2306.0151500000002</v>
      </c>
      <c r="AH304" t="b">
        <v>1</v>
      </c>
      <c r="AI304" t="b">
        <v>1</v>
      </c>
      <c r="AJ304" t="b">
        <v>1</v>
      </c>
      <c r="AL304">
        <v>2306.0151500000002</v>
      </c>
      <c r="AM304" t="str">
        <v>main_v9.tex</v>
      </c>
      <c r="AN304" t="str">
        <v>iopart</v>
      </c>
      <c r="AO304" t="str">
        <v>[12pt]</v>
      </c>
      <c r="AP304">
        <v>0</v>
      </c>
      <c r="AQ304">
        <v>0</v>
      </c>
      <c r="AR304">
        <v>0</v>
      </c>
      <c r="AS304" t="b">
        <v>0</v>
      </c>
      <c r="AT304" t="b">
        <v>0</v>
      </c>
      <c r="AV304">
        <v>2306.0151500000002</v>
      </c>
      <c r="AW304">
        <v>37</v>
      </c>
      <c r="AX304">
        <v>37</v>
      </c>
      <c r="AY304">
        <v>37</v>
      </c>
      <c r="AZ304">
        <v>0</v>
      </c>
      <c r="BA304">
        <v>0</v>
      </c>
    </row>
    <row r="305" spans="1:53" x14ac:dyDescent="0.2">
      <c r="A305">
        <v>2306.0153399999999</v>
      </c>
      <c r="B305">
        <v>250</v>
      </c>
      <c r="C305">
        <v>28821</v>
      </c>
      <c r="D305">
        <v>0.99557516000000001</v>
      </c>
      <c r="E305">
        <v>0.99332443000000004</v>
      </c>
      <c r="F305">
        <v>0.23041389000000001</v>
      </c>
      <c r="G305">
        <v>188</v>
      </c>
      <c r="H305">
        <v>0.99497997000000005</v>
      </c>
      <c r="I305">
        <v>0</v>
      </c>
      <c r="J305">
        <v>0</v>
      </c>
      <c r="K305">
        <v>31</v>
      </c>
      <c r="L305">
        <v>0</v>
      </c>
      <c r="M305">
        <v>0</v>
      </c>
      <c r="N305">
        <v>0</v>
      </c>
      <c r="O305">
        <v>0</v>
      </c>
      <c r="P305">
        <v>95</v>
      </c>
      <c r="Q305" s="3">
        <v>3</v>
      </c>
      <c r="R305">
        <v>3</v>
      </c>
      <c r="S305">
        <v>0.99991969000000003</v>
      </c>
      <c r="T305">
        <v>0.99991969000000003</v>
      </c>
      <c r="U305">
        <v>0.99991969000000003</v>
      </c>
      <c r="V305">
        <v>3</v>
      </c>
      <c r="W305">
        <v>0.99991969000000003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G305">
        <v>2306.0153399999999</v>
      </c>
      <c r="AH305" t="b">
        <v>1</v>
      </c>
      <c r="AI305" t="b">
        <v>1</v>
      </c>
      <c r="AJ305" t="b">
        <v>1</v>
      </c>
      <c r="AL305">
        <v>2306.0153399999999</v>
      </c>
      <c r="AM305" t="str">
        <v>Magnitude_v14.tex</v>
      </c>
      <c r="AN305" t="str">
        <v>article</v>
      </c>
      <c r="AO305" t="str">
        <v>[a4paper]</v>
      </c>
      <c r="AP305">
        <v>12</v>
      </c>
      <c r="AQ305">
        <v>12</v>
      </c>
      <c r="AR305">
        <v>12</v>
      </c>
      <c r="AS305" t="b">
        <v>0</v>
      </c>
      <c r="AT305" t="b">
        <v>0</v>
      </c>
      <c r="AV305">
        <v>2306.0153399999999</v>
      </c>
      <c r="AW305">
        <v>20</v>
      </c>
      <c r="AX305">
        <v>20</v>
      </c>
      <c r="AY305">
        <v>20</v>
      </c>
      <c r="AZ305">
        <v>0</v>
      </c>
      <c r="BA305">
        <v>0</v>
      </c>
    </row>
    <row r="306" spans="1:53" x14ac:dyDescent="0.2">
      <c r="A306">
        <v>2306.0154400000001</v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s="3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  <c r="AE306" t="str">
        <v/>
      </c>
      <c r="AG306">
        <v>2306.0154400000001</v>
      </c>
      <c r="AH306" t="b">
        <v>1</v>
      </c>
      <c r="AI306" t="b">
        <v>0</v>
      </c>
      <c r="AJ306" t="b">
        <v>1</v>
      </c>
      <c r="AL306">
        <v>2306.0154400000001</v>
      </c>
      <c r="AM306" t="str">
        <v>Endo_groups_Jun_2023_submission.tex</v>
      </c>
      <c r="AN306" t="str">
        <v>article</v>
      </c>
      <c r="AO306" t="str">
        <v>[12pt,english]</v>
      </c>
      <c r="AP306">
        <v>12</v>
      </c>
      <c r="AQ306">
        <v>12</v>
      </c>
      <c r="AR306">
        <v>12</v>
      </c>
      <c r="AS306" t="b">
        <v>0</v>
      </c>
      <c r="AT306" t="b">
        <v>0</v>
      </c>
      <c r="AV306">
        <v>2306.0154400000001</v>
      </c>
      <c r="AW306">
        <v>65</v>
      </c>
      <c r="AX306" t="str">
        <v/>
      </c>
      <c r="AY306">
        <v>66</v>
      </c>
      <c r="AZ306" t="str">
        <v/>
      </c>
      <c r="BA306" t="str">
        <v/>
      </c>
    </row>
    <row r="307" spans="1:53" x14ac:dyDescent="0.2">
      <c r="A307">
        <v>2306.0156900000002</v>
      </c>
      <c r="B307">
        <v>30</v>
      </c>
      <c r="C307">
        <v>491</v>
      </c>
      <c r="D307">
        <v>0.99945333000000003</v>
      </c>
      <c r="E307">
        <v>0.99897499000000001</v>
      </c>
      <c r="F307">
        <v>0.98322399999999999</v>
      </c>
      <c r="G307">
        <v>2</v>
      </c>
      <c r="H307">
        <v>0.99993167000000005</v>
      </c>
      <c r="I307">
        <v>0</v>
      </c>
      <c r="J307">
        <v>0</v>
      </c>
      <c r="K307">
        <v>14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4085</v>
      </c>
      <c r="R307">
        <v>24148</v>
      </c>
      <c r="S307">
        <v>0.92625429000000004</v>
      </c>
      <c r="T307">
        <v>0.86044208</v>
      </c>
      <c r="U307">
        <v>0.17501964</v>
      </c>
      <c r="V307">
        <v>1008</v>
      </c>
      <c r="W307">
        <v>0.96556319000000002</v>
      </c>
      <c r="X307">
        <v>1</v>
      </c>
      <c r="Y307">
        <v>4</v>
      </c>
      <c r="Z307">
        <v>1535</v>
      </c>
      <c r="AA307">
        <v>0</v>
      </c>
      <c r="AB307">
        <v>0</v>
      </c>
      <c r="AC307">
        <v>0</v>
      </c>
      <c r="AD307">
        <v>1</v>
      </c>
      <c r="AE307">
        <v>3</v>
      </c>
      <c r="AG307">
        <v>2306.0156900000002</v>
      </c>
      <c r="AH307" t="b">
        <v>1</v>
      </c>
      <c r="AI307" t="b">
        <v>1</v>
      </c>
      <c r="AJ307" t="b">
        <v>1</v>
      </c>
      <c r="AL307">
        <v>2306.0156900000002</v>
      </c>
      <c r="AM307" t="str">
        <v>arXiv-FPIM.tex</v>
      </c>
      <c r="AN307" t="str">
        <v>article</v>
      </c>
      <c r="AO307" t="str">
        <v>[10pt,twocolumn]</v>
      </c>
      <c r="AP307">
        <v>0</v>
      </c>
      <c r="AQ307">
        <v>0</v>
      </c>
      <c r="AR307">
        <v>0</v>
      </c>
      <c r="AS307" t="b">
        <v>0</v>
      </c>
      <c r="AT307" t="b">
        <v>0</v>
      </c>
      <c r="AV307">
        <v>2306.0156900000002</v>
      </c>
      <c r="AW307">
        <v>6</v>
      </c>
      <c r="AX307">
        <v>7</v>
      </c>
      <c r="AY307">
        <v>7</v>
      </c>
      <c r="AZ307">
        <v>1</v>
      </c>
      <c r="BA307">
        <v>0</v>
      </c>
    </row>
    <row r="308" spans="1:53" x14ac:dyDescent="0.2">
      <c r="A308">
        <v>2306.0159199999998</v>
      </c>
      <c r="B308">
        <v>35</v>
      </c>
      <c r="C308">
        <v>35</v>
      </c>
      <c r="D308">
        <v>0.99873142000000004</v>
      </c>
      <c r="E308">
        <v>0.99873142000000004</v>
      </c>
      <c r="F308">
        <v>0.99873142000000004</v>
      </c>
      <c r="G308">
        <v>35</v>
      </c>
      <c r="H308">
        <v>0.99873142000000004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5</v>
      </c>
      <c r="R308">
        <v>6</v>
      </c>
      <c r="S308">
        <v>0.99985502000000004</v>
      </c>
      <c r="T308">
        <v>0.99981876999999997</v>
      </c>
      <c r="U308">
        <v>0.99978252999999995</v>
      </c>
      <c r="V308">
        <v>3</v>
      </c>
      <c r="W308">
        <v>0.99989125999999995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G308">
        <v>2306.0159199999998</v>
      </c>
      <c r="AH308" t="b">
        <v>1</v>
      </c>
      <c r="AI308" t="b">
        <v>1</v>
      </c>
      <c r="AJ308" t="b">
        <v>1</v>
      </c>
      <c r="AL308">
        <v>2306.0159199999998</v>
      </c>
      <c r="AM308">
        <v>2306.0159199999998</v>
      </c>
      <c r="AN308" t="str">
        <v>article</v>
      </c>
      <c r="AO308" t="str">
        <v>[12pt]</v>
      </c>
      <c r="AP308">
        <v>0</v>
      </c>
      <c r="AQ308">
        <v>0</v>
      </c>
      <c r="AR308">
        <v>0</v>
      </c>
      <c r="AS308" t="b">
        <v>0</v>
      </c>
      <c r="AT308" t="b">
        <v>1</v>
      </c>
      <c r="AV308">
        <v>2306.0159199999998</v>
      </c>
      <c r="AW308">
        <v>19</v>
      </c>
      <c r="AX308">
        <v>19</v>
      </c>
      <c r="AY308">
        <v>19</v>
      </c>
      <c r="AZ308">
        <v>0</v>
      </c>
      <c r="BA308">
        <v>0</v>
      </c>
    </row>
    <row r="309" spans="1:53" x14ac:dyDescent="0.2">
      <c r="A309">
        <v>2306.0162500000001</v>
      </c>
      <c r="B309">
        <v>778</v>
      </c>
      <c r="C309">
        <v>41858</v>
      </c>
      <c r="D309">
        <v>0.99233452</v>
      </c>
      <c r="E309">
        <v>0.98466995000000002</v>
      </c>
      <c r="F309">
        <v>0.17521181999999999</v>
      </c>
      <c r="G309">
        <v>22</v>
      </c>
      <c r="H309">
        <v>0.99956650000000002</v>
      </c>
      <c r="I309">
        <v>0</v>
      </c>
      <c r="J309">
        <v>0</v>
      </c>
      <c r="K309">
        <v>378</v>
      </c>
      <c r="L309">
        <v>0</v>
      </c>
      <c r="M309">
        <v>0</v>
      </c>
      <c r="N309">
        <v>0</v>
      </c>
      <c r="O309">
        <v>0</v>
      </c>
      <c r="P309">
        <v>-6</v>
      </c>
      <c r="Q309" s="3">
        <v>801</v>
      </c>
      <c r="R309">
        <v>41858</v>
      </c>
      <c r="S309">
        <v>0.99189123000000001</v>
      </c>
      <c r="T309">
        <v>0.98421674999999997</v>
      </c>
      <c r="U309">
        <v>0.17521181999999999</v>
      </c>
      <c r="V309">
        <v>45</v>
      </c>
      <c r="W309">
        <v>0.99911329999999998</v>
      </c>
      <c r="X309">
        <v>0</v>
      </c>
      <c r="Y309">
        <v>0</v>
      </c>
      <c r="Z309">
        <v>378</v>
      </c>
      <c r="AA309">
        <v>0</v>
      </c>
      <c r="AB309">
        <v>0</v>
      </c>
      <c r="AC309">
        <v>0</v>
      </c>
      <c r="AD309">
        <v>0</v>
      </c>
      <c r="AE309">
        <v>-5</v>
      </c>
      <c r="AG309">
        <v>2306.0162500000001</v>
      </c>
      <c r="AH309" t="b">
        <v>1</v>
      </c>
      <c r="AI309" t="b">
        <v>1</v>
      </c>
      <c r="AJ309" t="b">
        <v>1</v>
      </c>
      <c r="AL309">
        <v>2306.0162500000001</v>
      </c>
      <c r="AM309" t="str">
        <v>dotted_limits_arxiv.tex</v>
      </c>
      <c r="AN309" t="str">
        <v>amsart</v>
      </c>
      <c r="AO309" t="str">
        <v>[a4paper]</v>
      </c>
      <c r="AP309">
        <v>0</v>
      </c>
      <c r="AQ309">
        <v>0</v>
      </c>
      <c r="AR309">
        <v>0</v>
      </c>
      <c r="AS309" t="b">
        <v>0</v>
      </c>
      <c r="AT309" t="b">
        <v>0</v>
      </c>
      <c r="AV309">
        <v>2306.0162500000001</v>
      </c>
      <c r="AW309">
        <v>26</v>
      </c>
      <c r="AX309">
        <v>27</v>
      </c>
      <c r="AY309">
        <v>26</v>
      </c>
      <c r="AZ309">
        <v>1</v>
      </c>
      <c r="BA309">
        <v>1</v>
      </c>
    </row>
    <row r="310" spans="1:53" x14ac:dyDescent="0.2">
      <c r="A310">
        <v>2306.01629</v>
      </c>
      <c r="B310">
        <v>94</v>
      </c>
      <c r="C310">
        <v>94</v>
      </c>
      <c r="D310">
        <v>0.99392294000000003</v>
      </c>
      <c r="E310">
        <v>0.99392294000000003</v>
      </c>
      <c r="F310">
        <v>0.99392294000000003</v>
      </c>
      <c r="G310">
        <v>94</v>
      </c>
      <c r="H310">
        <v>0.99392294000000003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96</v>
      </c>
      <c r="R310">
        <v>2130</v>
      </c>
      <c r="S310">
        <v>0.99382616000000001</v>
      </c>
      <c r="T310">
        <v>0.99379404000000005</v>
      </c>
      <c r="U310">
        <v>0.86230525999999996</v>
      </c>
      <c r="V310">
        <v>96</v>
      </c>
      <c r="W310">
        <v>0.99379404000000005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G310">
        <v>2306.01629</v>
      </c>
      <c r="AH310" t="b">
        <v>1</v>
      </c>
      <c r="AI310" t="b">
        <v>1</v>
      </c>
      <c r="AJ310" t="b">
        <v>1</v>
      </c>
      <c r="AL310">
        <v>2306.01629</v>
      </c>
      <c r="AM310" t="str">
        <v>main.tex</v>
      </c>
      <c r="AN310" t="str">
        <v>revtex4</v>
      </c>
      <c r="AO310" t="str">
        <v>[twocolumn,prl,aps,floats]</v>
      </c>
      <c r="AP310">
        <v>0</v>
      </c>
      <c r="AQ310">
        <v>0</v>
      </c>
      <c r="AR310">
        <v>0</v>
      </c>
      <c r="AS310" t="b">
        <v>0</v>
      </c>
      <c r="AT310" t="b">
        <v>0</v>
      </c>
      <c r="AV310">
        <v>2306.01629</v>
      </c>
      <c r="AW310">
        <v>5</v>
      </c>
      <c r="AX310">
        <v>5</v>
      </c>
      <c r="AY310">
        <v>5</v>
      </c>
      <c r="AZ310">
        <v>0</v>
      </c>
      <c r="BA310">
        <v>0</v>
      </c>
    </row>
    <row r="311" spans="1:53" x14ac:dyDescent="0.2">
      <c r="A311">
        <v>2306.0163200000002</v>
      </c>
      <c r="B311">
        <v>178</v>
      </c>
      <c r="C311">
        <v>637</v>
      </c>
      <c r="D311">
        <v>0.99559883999999998</v>
      </c>
      <c r="E311">
        <v>0.99549765999999995</v>
      </c>
      <c r="F311">
        <v>0.98388768999999998</v>
      </c>
      <c r="G311">
        <v>170</v>
      </c>
      <c r="H311">
        <v>0.99570000999999997</v>
      </c>
      <c r="I311">
        <v>0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178</v>
      </c>
      <c r="R311">
        <v>637</v>
      </c>
      <c r="S311">
        <v>0.99559883999999998</v>
      </c>
      <c r="T311">
        <v>0.99549765999999995</v>
      </c>
      <c r="U311">
        <v>0.98388768999999998</v>
      </c>
      <c r="V311">
        <v>170</v>
      </c>
      <c r="W311">
        <v>0.99570000999999997</v>
      </c>
      <c r="X311">
        <v>0</v>
      </c>
      <c r="Y311">
        <v>0</v>
      </c>
      <c r="Z311">
        <v>4</v>
      </c>
      <c r="AA311">
        <v>0</v>
      </c>
      <c r="AB311">
        <v>0</v>
      </c>
      <c r="AC311">
        <v>0</v>
      </c>
      <c r="AD311">
        <v>0</v>
      </c>
      <c r="AE311">
        <v>0</v>
      </c>
      <c r="AG311">
        <v>2306.0163200000002</v>
      </c>
      <c r="AH311" t="b">
        <v>1</v>
      </c>
      <c r="AI311" t="b">
        <v>1</v>
      </c>
      <c r="AJ311" t="b">
        <v>1</v>
      </c>
      <c r="AL311">
        <v>2306.0163200000002</v>
      </c>
      <c r="AM311">
        <v>2306.0163200000002</v>
      </c>
      <c r="AN311" t="str">
        <v>article</v>
      </c>
      <c r="AO311" t="str">
        <v>[12pt]</v>
      </c>
      <c r="AP311">
        <v>0</v>
      </c>
      <c r="AQ311">
        <v>0</v>
      </c>
      <c r="AR311">
        <v>0</v>
      </c>
      <c r="AS311" t="b">
        <v>0</v>
      </c>
      <c r="AT311" t="b">
        <v>0</v>
      </c>
      <c r="AV311">
        <v>2306.0163200000002</v>
      </c>
      <c r="AW311">
        <v>18</v>
      </c>
      <c r="AX311">
        <v>18</v>
      </c>
      <c r="AY311">
        <v>18</v>
      </c>
      <c r="AZ311">
        <v>0</v>
      </c>
      <c r="BA311">
        <v>0</v>
      </c>
    </row>
    <row r="312" spans="1:53" x14ac:dyDescent="0.2">
      <c r="A312">
        <v>2306.0165999999999</v>
      </c>
      <c r="B312">
        <v>2453</v>
      </c>
      <c r="C312">
        <v>19058</v>
      </c>
      <c r="D312">
        <v>0.95791766</v>
      </c>
      <c r="E312">
        <v>0.92028986000000002</v>
      </c>
      <c r="F312">
        <v>0.38071099000000003</v>
      </c>
      <c r="G312">
        <v>280</v>
      </c>
      <c r="H312">
        <v>0.99090140999999998</v>
      </c>
      <c r="I312">
        <v>0</v>
      </c>
      <c r="J312">
        <v>1</v>
      </c>
      <c r="K312">
        <v>1086</v>
      </c>
      <c r="L312">
        <v>0</v>
      </c>
      <c r="M312">
        <v>0</v>
      </c>
      <c r="N312">
        <v>1</v>
      </c>
      <c r="O312">
        <v>1</v>
      </c>
      <c r="P312">
        <v>2</v>
      </c>
      <c r="Q312" s="3">
        <v>2453</v>
      </c>
      <c r="R312">
        <v>19058</v>
      </c>
      <c r="S312">
        <v>0.95791766</v>
      </c>
      <c r="T312">
        <v>0.92028986000000002</v>
      </c>
      <c r="U312">
        <v>0.38071099000000003</v>
      </c>
      <c r="V312">
        <v>280</v>
      </c>
      <c r="W312">
        <v>0.99090140999999998</v>
      </c>
      <c r="X312">
        <v>0</v>
      </c>
      <c r="Y312">
        <v>1</v>
      </c>
      <c r="Z312">
        <v>1086</v>
      </c>
      <c r="AA312">
        <v>0</v>
      </c>
      <c r="AB312">
        <v>0</v>
      </c>
      <c r="AC312">
        <v>1</v>
      </c>
      <c r="AD312">
        <v>1</v>
      </c>
      <c r="AE312">
        <v>2</v>
      </c>
      <c r="AG312">
        <v>2306.0165999999999</v>
      </c>
      <c r="AH312" t="b">
        <v>1</v>
      </c>
      <c r="AI312" t="b">
        <v>1</v>
      </c>
      <c r="AJ312" t="b">
        <v>1</v>
      </c>
      <c r="AL312">
        <v>2306.0165999999999</v>
      </c>
      <c r="AM312" t="str">
        <v>main.tex</v>
      </c>
      <c r="AN312" t="str">
        <v>article</v>
      </c>
      <c r="AO312">
        <v>0</v>
      </c>
      <c r="AP312">
        <v>12</v>
      </c>
      <c r="AQ312">
        <v>12</v>
      </c>
      <c r="AR312">
        <v>12</v>
      </c>
      <c r="AS312" t="b">
        <v>0</v>
      </c>
      <c r="AT312" t="b">
        <v>0</v>
      </c>
      <c r="AV312">
        <v>2306.0165999999999</v>
      </c>
      <c r="AW312">
        <v>18</v>
      </c>
      <c r="AX312">
        <v>18</v>
      </c>
      <c r="AY312">
        <v>18</v>
      </c>
      <c r="AZ312">
        <v>0</v>
      </c>
      <c r="BA312">
        <v>0</v>
      </c>
    </row>
    <row r="313" spans="1:53" x14ac:dyDescent="0.2">
      <c r="A313">
        <v>2306.0166100000001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4</v>
      </c>
      <c r="R313">
        <v>46432</v>
      </c>
      <c r="S313">
        <v>0.99997952000000001</v>
      </c>
      <c r="T313">
        <v>0.99995904000000002</v>
      </c>
      <c r="U313">
        <v>0.52453022999999999</v>
      </c>
      <c r="V313">
        <v>3</v>
      </c>
      <c r="W313">
        <v>0.99996927999999996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-4</v>
      </c>
      <c r="AG313">
        <v>2306.0166100000001</v>
      </c>
      <c r="AH313" t="b">
        <v>1</v>
      </c>
      <c r="AI313" t="b">
        <v>1</v>
      </c>
      <c r="AJ313" t="b">
        <v>1</v>
      </c>
      <c r="AL313">
        <v>2306.0166100000001</v>
      </c>
      <c r="AM313" t="str">
        <v>main.tex</v>
      </c>
      <c r="AN313" t="str">
        <v>revtex4-1</v>
      </c>
      <c r="AO313" t="str">
        <v>[%aps,showkeys,amsmath,amssymb,superscriptaddress, % avoids a very long list of author affiliationsfloatfix,]</v>
      </c>
      <c r="AP313">
        <v>12</v>
      </c>
      <c r="AQ313">
        <v>12</v>
      </c>
      <c r="AR313">
        <v>12</v>
      </c>
      <c r="AS313" t="b">
        <v>0</v>
      </c>
      <c r="AT313" t="b">
        <v>0</v>
      </c>
      <c r="AV313">
        <v>2306.0166100000001</v>
      </c>
      <c r="AW313">
        <v>31</v>
      </c>
      <c r="AX313">
        <v>31</v>
      </c>
      <c r="AY313">
        <v>31</v>
      </c>
      <c r="AZ313">
        <v>0</v>
      </c>
      <c r="BA313">
        <v>0</v>
      </c>
    </row>
    <row r="314" spans="1:53" x14ac:dyDescent="0.2">
      <c r="A314">
        <v>2306.0166300000001</v>
      </c>
      <c r="B314">
        <v>79</v>
      </c>
      <c r="C314">
        <v>79</v>
      </c>
      <c r="D314">
        <v>0.98828762000000003</v>
      </c>
      <c r="E314">
        <v>0.98828762000000003</v>
      </c>
      <c r="F314">
        <v>0.98828762000000003</v>
      </c>
      <c r="G314">
        <v>79</v>
      </c>
      <c r="H314">
        <v>0.98828762000000003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81</v>
      </c>
      <c r="R314">
        <v>4316</v>
      </c>
      <c r="S314">
        <v>0.98806612000000005</v>
      </c>
      <c r="T314">
        <v>0.98799287999999996</v>
      </c>
      <c r="U314">
        <v>0.36021345999999999</v>
      </c>
      <c r="V314">
        <v>81</v>
      </c>
      <c r="W314">
        <v>0.98799287999999996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G314">
        <v>2306.0166300000001</v>
      </c>
      <c r="AH314" t="b">
        <v>1</v>
      </c>
      <c r="AI314" t="b">
        <v>1</v>
      </c>
      <c r="AJ314" t="b">
        <v>1</v>
      </c>
      <c r="AL314">
        <v>2306.0166300000001</v>
      </c>
      <c r="AM314" t="str">
        <v>QST_cone20230711.tex</v>
      </c>
      <c r="AN314" t="str">
        <v>amsart</v>
      </c>
      <c r="AO314" t="str">
        <v>[12pt,a4paper,oneside]</v>
      </c>
      <c r="AP314">
        <v>12</v>
      </c>
      <c r="AQ314">
        <v>12</v>
      </c>
      <c r="AR314">
        <v>12</v>
      </c>
      <c r="AS314" t="b">
        <v>0</v>
      </c>
      <c r="AT314" t="b">
        <v>0</v>
      </c>
      <c r="AV314">
        <v>2306.0166300000001</v>
      </c>
      <c r="AW314">
        <v>4</v>
      </c>
      <c r="AX314">
        <v>4</v>
      </c>
      <c r="AY314">
        <v>4</v>
      </c>
      <c r="AZ314">
        <v>0</v>
      </c>
      <c r="BA314">
        <v>0</v>
      </c>
    </row>
    <row r="315" spans="1:53" x14ac:dyDescent="0.2">
      <c r="A315">
        <v>2306.0169099999998</v>
      </c>
      <c r="B315">
        <v>5727</v>
      </c>
      <c r="C315">
        <v>44731</v>
      </c>
      <c r="D315">
        <v>0.94605877999999999</v>
      </c>
      <c r="E315">
        <v>0.89490778999999998</v>
      </c>
      <c r="F315">
        <v>0.17917240000000001</v>
      </c>
      <c r="G315">
        <v>649</v>
      </c>
      <c r="H315">
        <v>0.98809064999999996</v>
      </c>
      <c r="I315">
        <v>2</v>
      </c>
      <c r="J315">
        <v>1</v>
      </c>
      <c r="K315">
        <v>2537</v>
      </c>
      <c r="L315">
        <v>0</v>
      </c>
      <c r="M315">
        <v>0</v>
      </c>
      <c r="N315">
        <v>0</v>
      </c>
      <c r="O315">
        <v>0</v>
      </c>
      <c r="P315">
        <v>1</v>
      </c>
      <c r="Q315" s="3">
        <v>778</v>
      </c>
      <c r="R315">
        <v>48423</v>
      </c>
      <c r="S315">
        <v>0.99250201999999998</v>
      </c>
      <c r="T315">
        <v>0.98575144000000003</v>
      </c>
      <c r="U315">
        <v>0.11316435</v>
      </c>
      <c r="V315">
        <v>148</v>
      </c>
      <c r="W315">
        <v>0.99728947999999995</v>
      </c>
      <c r="X315">
        <v>0</v>
      </c>
      <c r="Y315">
        <v>0</v>
      </c>
      <c r="Z315">
        <v>315</v>
      </c>
      <c r="AA315">
        <v>0</v>
      </c>
      <c r="AB315">
        <v>0</v>
      </c>
      <c r="AC315">
        <v>0</v>
      </c>
      <c r="AD315">
        <v>0</v>
      </c>
      <c r="AE315">
        <v>108</v>
      </c>
      <c r="AG315">
        <v>2306.0169099999998</v>
      </c>
      <c r="AH315" t="b">
        <v>1</v>
      </c>
      <c r="AI315" t="b">
        <v>1</v>
      </c>
      <c r="AJ315" t="b">
        <v>1</v>
      </c>
      <c r="AL315">
        <v>2306.0169099999998</v>
      </c>
      <c r="AM315" t="str">
        <v>main.tex</v>
      </c>
      <c r="AN315" t="str">
        <v>acmart</v>
      </c>
      <c r="AO315" t="str">
        <v>[authorversion,manuscript,screen,acmtog]</v>
      </c>
      <c r="AP315">
        <v>0</v>
      </c>
      <c r="AQ315">
        <v>0</v>
      </c>
      <c r="AR315">
        <v>0</v>
      </c>
      <c r="AS315" t="b">
        <v>0</v>
      </c>
      <c r="AT315" t="b">
        <v>0</v>
      </c>
      <c r="AV315">
        <v>2306.0169099999998</v>
      </c>
      <c r="AW315">
        <v>12</v>
      </c>
      <c r="AX315">
        <v>12</v>
      </c>
      <c r="AY315">
        <v>12</v>
      </c>
      <c r="AZ315">
        <v>0</v>
      </c>
      <c r="BA315">
        <v>0</v>
      </c>
    </row>
    <row r="316" spans="1:53" x14ac:dyDescent="0.2">
      <c r="A316">
        <v>2306.0171300000002</v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s="3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  <c r="AG316">
        <v>2306.0171300000002</v>
      </c>
      <c r="AH316" t="b">
        <v>1</v>
      </c>
      <c r="AI316" t="b">
        <v>0</v>
      </c>
      <c r="AJ316" t="b">
        <v>1</v>
      </c>
      <c r="AL316">
        <v>2306.0171300000002</v>
      </c>
      <c r="AM316" t="str">
        <v>main.tex</v>
      </c>
      <c r="AN316" t="str">
        <v>revtex4-2</v>
      </c>
      <c r="AO316" t="str">
        <v>[%reprint,amsmath,amssymb,prd,]</v>
      </c>
      <c r="AP316">
        <v>0</v>
      </c>
      <c r="AQ316">
        <v>0</v>
      </c>
      <c r="AR316">
        <v>12</v>
      </c>
      <c r="AS316" t="b">
        <v>0</v>
      </c>
      <c r="AT316" t="b">
        <v>0</v>
      </c>
      <c r="AV316">
        <v>2306.0171300000002</v>
      </c>
      <c r="AW316">
        <v>10</v>
      </c>
      <c r="AX316" t="str">
        <v/>
      </c>
      <c r="AY316">
        <v>10</v>
      </c>
      <c r="AZ316" t="str">
        <v/>
      </c>
      <c r="BA316" t="str">
        <v/>
      </c>
    </row>
    <row r="317" spans="1:53" x14ac:dyDescent="0.2">
      <c r="A317">
        <v>2306.0174000000002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500</v>
      </c>
      <c r="R317">
        <v>45581</v>
      </c>
      <c r="S317">
        <v>0.99494526000000005</v>
      </c>
      <c r="T317">
        <v>0.99001258000000003</v>
      </c>
      <c r="U317">
        <v>8.9527200000000001E-2</v>
      </c>
      <c r="V317">
        <v>30</v>
      </c>
      <c r="W317">
        <v>0.99940076</v>
      </c>
      <c r="X317">
        <v>0</v>
      </c>
      <c r="Y317">
        <v>0</v>
      </c>
      <c r="Z317">
        <v>235</v>
      </c>
      <c r="AA317">
        <v>0</v>
      </c>
      <c r="AB317">
        <v>0</v>
      </c>
      <c r="AC317">
        <v>0</v>
      </c>
      <c r="AD317">
        <v>0</v>
      </c>
      <c r="AE317">
        <v>-22</v>
      </c>
      <c r="AG317">
        <v>2306.0174000000002</v>
      </c>
      <c r="AH317" t="b">
        <v>1</v>
      </c>
      <c r="AI317" t="b">
        <v>1</v>
      </c>
      <c r="AJ317" t="b">
        <v>1</v>
      </c>
      <c r="AL317">
        <v>2306.0174000000002</v>
      </c>
      <c r="AM317" t="str">
        <v>main.tex</v>
      </c>
      <c r="AN317" t="str">
        <v>elsarticle</v>
      </c>
      <c r="AO317" t="str">
        <v>[authoryear,preprint,12pt]</v>
      </c>
      <c r="AP317">
        <v>0</v>
      </c>
      <c r="AQ317">
        <v>0</v>
      </c>
      <c r="AR317">
        <v>0</v>
      </c>
      <c r="AS317" t="b">
        <v>0</v>
      </c>
      <c r="AT317" t="b">
        <v>0</v>
      </c>
      <c r="AV317">
        <v>2306.0174000000002</v>
      </c>
      <c r="AW317">
        <v>26</v>
      </c>
      <c r="AX317">
        <v>28</v>
      </c>
      <c r="AY317">
        <v>28</v>
      </c>
      <c r="AZ317">
        <v>1</v>
      </c>
      <c r="BA317">
        <v>0</v>
      </c>
    </row>
    <row r="318" spans="1:53" x14ac:dyDescent="0.2">
      <c r="A318">
        <v>2306.0174499999998</v>
      </c>
      <c r="B318">
        <v>127</v>
      </c>
      <c r="C318">
        <v>33386</v>
      </c>
      <c r="D318">
        <v>0.99861295999999999</v>
      </c>
      <c r="E318">
        <v>0.99769739999999996</v>
      </c>
      <c r="F318">
        <v>0.39468769999999997</v>
      </c>
      <c r="G318">
        <v>29</v>
      </c>
      <c r="H318">
        <v>0.99947421000000003</v>
      </c>
      <c r="I318">
        <v>0</v>
      </c>
      <c r="J318">
        <v>0</v>
      </c>
      <c r="K318">
        <v>49</v>
      </c>
      <c r="L318">
        <v>0</v>
      </c>
      <c r="M318">
        <v>0</v>
      </c>
      <c r="N318">
        <v>0</v>
      </c>
      <c r="O318">
        <v>0</v>
      </c>
      <c r="P318">
        <v>3</v>
      </c>
      <c r="Q318" s="3">
        <v>124</v>
      </c>
      <c r="R318">
        <v>52370</v>
      </c>
      <c r="S318">
        <v>0.99868551000000005</v>
      </c>
      <c r="T318">
        <v>0.99775186999999999</v>
      </c>
      <c r="U318">
        <v>5.0528490000000002E-2</v>
      </c>
      <c r="V318">
        <v>26</v>
      </c>
      <c r="W318">
        <v>0.99952861999999998</v>
      </c>
      <c r="X318">
        <v>0</v>
      </c>
      <c r="Y318">
        <v>0</v>
      </c>
      <c r="Z318">
        <v>49</v>
      </c>
      <c r="AA318">
        <v>0</v>
      </c>
      <c r="AB318">
        <v>0</v>
      </c>
      <c r="AC318">
        <v>0</v>
      </c>
      <c r="AD318">
        <v>0</v>
      </c>
      <c r="AE318">
        <v>5</v>
      </c>
      <c r="AG318">
        <v>2306.0174499999998</v>
      </c>
      <c r="AH318" t="b">
        <v>1</v>
      </c>
      <c r="AI318" t="b">
        <v>1</v>
      </c>
      <c r="AJ318" t="b">
        <v>1</v>
      </c>
      <c r="AL318">
        <v>2306.0174499999998</v>
      </c>
      <c r="AM318" t="str">
        <v>output.tex</v>
      </c>
      <c r="AN318" t="str">
        <v>article</v>
      </c>
      <c r="AO318">
        <v>0</v>
      </c>
      <c r="AP318">
        <v>0</v>
      </c>
      <c r="AQ318">
        <v>0</v>
      </c>
      <c r="AR318">
        <v>0</v>
      </c>
      <c r="AS318" t="b">
        <v>0</v>
      </c>
      <c r="AT318" t="b">
        <v>0</v>
      </c>
      <c r="AV318">
        <v>2306.0174499999998</v>
      </c>
      <c r="AW318">
        <v>20</v>
      </c>
      <c r="AX318">
        <v>20</v>
      </c>
      <c r="AY318">
        <v>20</v>
      </c>
      <c r="AZ318">
        <v>0</v>
      </c>
      <c r="BA318">
        <v>0</v>
      </c>
    </row>
    <row r="319" spans="1:53" x14ac:dyDescent="0.2">
      <c r="A319">
        <v>2306.01791</v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s="3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G319">
        <v>2306.01791</v>
      </c>
      <c r="AH319" t="b">
        <v>1</v>
      </c>
      <c r="AI319" t="b">
        <v>0</v>
      </c>
      <c r="AJ319" t="b">
        <v>1</v>
      </c>
      <c r="AL319">
        <v>2306.01791</v>
      </c>
      <c r="AM319" t="str">
        <v>sn-article.tex</v>
      </c>
      <c r="AN319" t="str">
        <v>sn-jnl</v>
      </c>
      <c r="AO319" t="str">
        <v>[sn-mathphys]</v>
      </c>
      <c r="AP319">
        <v>0</v>
      </c>
      <c r="AQ319">
        <v>0</v>
      </c>
      <c r="AR319">
        <v>12</v>
      </c>
      <c r="AS319" t="b">
        <v>0</v>
      </c>
      <c r="AT319" t="b">
        <v>0</v>
      </c>
      <c r="AV319">
        <v>2306.01791</v>
      </c>
      <c r="AW319">
        <v>22</v>
      </c>
      <c r="AX319" t="str">
        <v/>
      </c>
      <c r="AY319">
        <v>22</v>
      </c>
      <c r="AZ319" t="str">
        <v/>
      </c>
      <c r="BA319" t="str">
        <v/>
      </c>
    </row>
    <row r="320" spans="1:53" x14ac:dyDescent="0.2">
      <c r="A320">
        <v>2306.01793</v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s="3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G320">
        <v>2306.01793</v>
      </c>
      <c r="AH320" t="b">
        <v>1</v>
      </c>
      <c r="AI320" t="b">
        <v>0</v>
      </c>
      <c r="AJ320" t="b">
        <v>1</v>
      </c>
      <c r="AL320">
        <v>2306.01793</v>
      </c>
      <c r="AM320" t="str">
        <v>mainV2.tex</v>
      </c>
      <c r="AN320" t="str">
        <v>article</v>
      </c>
      <c r="AO320" t="str">
        <v>[]</v>
      </c>
      <c r="AP320">
        <v>0</v>
      </c>
      <c r="AQ320">
        <v>12</v>
      </c>
      <c r="AR320">
        <v>12</v>
      </c>
      <c r="AS320" t="b">
        <v>0</v>
      </c>
      <c r="AT320" t="b">
        <v>0</v>
      </c>
      <c r="AV320">
        <v>2306.01793</v>
      </c>
      <c r="AW320">
        <v>33</v>
      </c>
      <c r="AX320" t="str">
        <v/>
      </c>
      <c r="AY320">
        <v>30</v>
      </c>
      <c r="AZ320" t="str">
        <v/>
      </c>
      <c r="BA320" t="str">
        <v/>
      </c>
    </row>
    <row r="321" spans="1:53" x14ac:dyDescent="0.2">
      <c r="A321">
        <v>2306.0179699999999</v>
      </c>
      <c r="B321">
        <v>3</v>
      </c>
      <c r="C321">
        <v>12135</v>
      </c>
      <c r="D321">
        <v>0.99993553000000002</v>
      </c>
      <c r="E321">
        <v>0.99987106999999997</v>
      </c>
      <c r="F321">
        <v>0.47846828000000002</v>
      </c>
      <c r="G321">
        <v>1</v>
      </c>
      <c r="H321">
        <v>0.99995701999999997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-1</v>
      </c>
      <c r="Q321" s="3">
        <v>1</v>
      </c>
      <c r="R321">
        <v>1571</v>
      </c>
      <c r="S321">
        <v>0.99997851000000004</v>
      </c>
      <c r="T321">
        <v>0.99995701999999997</v>
      </c>
      <c r="U321">
        <v>0.93248238000000006</v>
      </c>
      <c r="V321">
        <v>1</v>
      </c>
      <c r="W321">
        <v>0.99995701999999997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-1</v>
      </c>
      <c r="AG321">
        <v>2306.0179699999999</v>
      </c>
      <c r="AH321" t="b">
        <v>1</v>
      </c>
      <c r="AI321" t="b">
        <v>1</v>
      </c>
      <c r="AJ321" t="b">
        <v>1</v>
      </c>
      <c r="AL321">
        <v>2306.0179699999999</v>
      </c>
      <c r="AM321" t="str">
        <v>sdv-main.tex</v>
      </c>
      <c r="AN321" t="str">
        <v>llncs</v>
      </c>
      <c r="AO321" t="str">
        <v>[runningheads]</v>
      </c>
      <c r="AP321">
        <v>0</v>
      </c>
      <c r="AQ321">
        <v>0</v>
      </c>
      <c r="AR321">
        <v>0</v>
      </c>
      <c r="AS321" t="b">
        <v>0</v>
      </c>
      <c r="AT321" t="b">
        <v>0</v>
      </c>
      <c r="AV321">
        <v>2306.0179699999999</v>
      </c>
      <c r="AW321">
        <v>12</v>
      </c>
      <c r="AX321">
        <v>12</v>
      </c>
      <c r="AY321">
        <v>12</v>
      </c>
      <c r="AZ321">
        <v>0</v>
      </c>
      <c r="BA321">
        <v>0</v>
      </c>
    </row>
    <row r="322" spans="1:53" x14ac:dyDescent="0.2">
      <c r="A322">
        <v>2306.0179899999998</v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s="3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  <c r="AG322">
        <v>2306.0179899999998</v>
      </c>
      <c r="AH322" t="b">
        <v>1</v>
      </c>
      <c r="AI322" t="b">
        <v>0</v>
      </c>
      <c r="AJ322" t="b">
        <v>1</v>
      </c>
      <c r="AL322">
        <v>2306.0179899999998</v>
      </c>
      <c r="AM322" t="str">
        <v>example_paper.tex</v>
      </c>
      <c r="AN322" t="str">
        <v>article</v>
      </c>
      <c r="AO322" t="str">
        <v>[nohyperref]</v>
      </c>
      <c r="AP322">
        <v>12</v>
      </c>
      <c r="AQ322">
        <v>12</v>
      </c>
      <c r="AR322">
        <v>12</v>
      </c>
      <c r="AS322" t="b">
        <v>0</v>
      </c>
      <c r="AT322" t="b">
        <v>0</v>
      </c>
      <c r="AV322">
        <v>2306.0179899999998</v>
      </c>
      <c r="AW322">
        <v>6</v>
      </c>
      <c r="AX322" t="str">
        <v/>
      </c>
      <c r="AY322">
        <v>6</v>
      </c>
      <c r="AZ322" t="str">
        <v/>
      </c>
      <c r="BA322" t="str">
        <v/>
      </c>
    </row>
    <row r="323" spans="1:53" x14ac:dyDescent="0.2">
      <c r="A323">
        <v>2306.0180300000002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2</v>
      </c>
      <c r="R323">
        <v>27321</v>
      </c>
      <c r="S323">
        <v>0.99997055999999995</v>
      </c>
      <c r="T323">
        <v>0.99994112000000002</v>
      </c>
      <c r="U323">
        <v>0.19570784999999999</v>
      </c>
      <c r="V323">
        <v>2</v>
      </c>
      <c r="W323">
        <v>0.99994112000000002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</v>
      </c>
      <c r="AG323">
        <v>2306.0180300000002</v>
      </c>
      <c r="AH323" t="b">
        <v>1</v>
      </c>
      <c r="AI323" t="b">
        <v>1</v>
      </c>
      <c r="AJ323" t="b">
        <v>1</v>
      </c>
      <c r="AL323">
        <v>2306.0180300000002</v>
      </c>
      <c r="AM323" t="str">
        <v>aipsamp.tex</v>
      </c>
      <c r="AN323" t="str">
        <v>revtex4-1</v>
      </c>
      <c r="AO323" t="str">
        <v>[%aip,amsmath,amssymb,reprint,%]</v>
      </c>
      <c r="AP323">
        <v>0</v>
      </c>
      <c r="AQ323">
        <v>0</v>
      </c>
      <c r="AR323">
        <v>0</v>
      </c>
      <c r="AS323" t="b">
        <v>0</v>
      </c>
      <c r="AT323" t="b">
        <v>0</v>
      </c>
      <c r="AV323">
        <v>2306.0180300000002</v>
      </c>
      <c r="AW323">
        <v>8</v>
      </c>
      <c r="AX323">
        <v>8</v>
      </c>
      <c r="AY323">
        <v>8</v>
      </c>
      <c r="AZ323">
        <v>0</v>
      </c>
      <c r="BA323">
        <v>0</v>
      </c>
    </row>
    <row r="324" spans="1:53" x14ac:dyDescent="0.2">
      <c r="A324">
        <v>2306.0182500000001</v>
      </c>
      <c r="B324">
        <v>143</v>
      </c>
      <c r="C324">
        <v>438</v>
      </c>
      <c r="D324">
        <v>0.99475321999999999</v>
      </c>
      <c r="E324">
        <v>0.99473489999999998</v>
      </c>
      <c r="F324">
        <v>0.98387334000000004</v>
      </c>
      <c r="G324">
        <v>143</v>
      </c>
      <c r="H324">
        <v>0.99473489999999998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-1</v>
      </c>
      <c r="Q324" s="3">
        <v>86</v>
      </c>
      <c r="R324">
        <v>4157</v>
      </c>
      <c r="S324">
        <v>0.99688898000000004</v>
      </c>
      <c r="T324">
        <v>0.99683392999999998</v>
      </c>
      <c r="U324">
        <v>0.84696094</v>
      </c>
      <c r="V324">
        <v>86</v>
      </c>
      <c r="W324">
        <v>0.99683392999999998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G324">
        <v>2306.0182500000001</v>
      </c>
      <c r="AH324" t="b">
        <v>1</v>
      </c>
      <c r="AI324" t="b">
        <v>1</v>
      </c>
      <c r="AJ324" t="b">
        <v>1</v>
      </c>
      <c r="AL324">
        <v>2306.0182500000001</v>
      </c>
      <c r="AM324" t="str">
        <v>gravtherm_numsol_sub.tex</v>
      </c>
      <c r="AN324" t="str">
        <v>amsart</v>
      </c>
      <c r="AO324" t="str">
        <v>[12pt, hidelinks, a4paper]</v>
      </c>
      <c r="AP324">
        <v>0</v>
      </c>
      <c r="AQ324">
        <v>0</v>
      </c>
      <c r="AR324">
        <v>0</v>
      </c>
      <c r="AS324" t="b">
        <v>0</v>
      </c>
      <c r="AT324" t="b">
        <v>0</v>
      </c>
      <c r="AV324">
        <v>2306.0182500000001</v>
      </c>
      <c r="AW324">
        <v>17</v>
      </c>
      <c r="AX324">
        <v>17</v>
      </c>
      <c r="AY324">
        <v>17</v>
      </c>
      <c r="AZ324">
        <v>0</v>
      </c>
      <c r="BA324">
        <v>0</v>
      </c>
    </row>
    <row r="325" spans="1:53" x14ac:dyDescent="0.2">
      <c r="A325">
        <v>2306.01838</v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s="3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  <c r="AG325">
        <v>2306.01838</v>
      </c>
      <c r="AH325" t="b">
        <v>1</v>
      </c>
      <c r="AI325" t="b">
        <v>0</v>
      </c>
      <c r="AJ325" t="b">
        <v>1</v>
      </c>
      <c r="AL325">
        <v>2306.01838</v>
      </c>
      <c r="AM325" t="str">
        <v>Core_of_homotopy_classes_in_H_1.tex</v>
      </c>
      <c r="AN325" t="str">
        <v>article</v>
      </c>
      <c r="AO325">
        <v>0</v>
      </c>
      <c r="AP325">
        <v>12</v>
      </c>
      <c r="AQ325">
        <v>12</v>
      </c>
      <c r="AR325">
        <v>12</v>
      </c>
      <c r="AS325" t="b">
        <v>0</v>
      </c>
      <c r="AT325" t="b">
        <v>0</v>
      </c>
      <c r="AV325">
        <v>2306.01838</v>
      </c>
      <c r="AW325">
        <v>12</v>
      </c>
      <c r="AX325" t="str">
        <v/>
      </c>
      <c r="AY325">
        <v>12</v>
      </c>
      <c r="AZ325" t="str">
        <v/>
      </c>
      <c r="BA325" t="str">
        <v/>
      </c>
    </row>
    <row r="326" spans="1:53" x14ac:dyDescent="0.2">
      <c r="A326">
        <v>2306.0184199999999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184</v>
      </c>
      <c r="R326">
        <v>1189</v>
      </c>
      <c r="S326">
        <v>0.99720390000000003</v>
      </c>
      <c r="T326">
        <v>0.99440779999999995</v>
      </c>
      <c r="U326">
        <v>0.96386347999999999</v>
      </c>
      <c r="V326">
        <v>0</v>
      </c>
      <c r="W326">
        <v>1</v>
      </c>
      <c r="X326">
        <v>0</v>
      </c>
      <c r="Y326">
        <v>0</v>
      </c>
      <c r="Z326">
        <v>92</v>
      </c>
      <c r="AA326">
        <v>0</v>
      </c>
      <c r="AB326">
        <v>0</v>
      </c>
      <c r="AC326">
        <v>0</v>
      </c>
      <c r="AD326">
        <v>0</v>
      </c>
      <c r="AE326">
        <v>0</v>
      </c>
      <c r="AG326">
        <v>2306.0184199999999</v>
      </c>
      <c r="AH326" t="b">
        <v>1</v>
      </c>
      <c r="AI326" t="b">
        <v>1</v>
      </c>
      <c r="AJ326" t="b">
        <v>1</v>
      </c>
      <c r="AL326">
        <v>2306.0184199999999</v>
      </c>
      <c r="AM326" t="str">
        <v>133In_decay.tex</v>
      </c>
      <c r="AN326" t="str">
        <v>revtex4-1</v>
      </c>
      <c r="AO326" t="str">
        <v>[aps, prl, twocolumn, superscriptaddress]</v>
      </c>
      <c r="AP326">
        <v>0</v>
      </c>
      <c r="AQ326">
        <v>0</v>
      </c>
      <c r="AR326">
        <v>0</v>
      </c>
      <c r="AS326" t="b">
        <v>0</v>
      </c>
      <c r="AT326" t="b">
        <v>0</v>
      </c>
      <c r="AV326">
        <v>2306.0184199999999</v>
      </c>
      <c r="AW326">
        <v>8</v>
      </c>
      <c r="AX326">
        <v>8</v>
      </c>
      <c r="AY326">
        <v>8</v>
      </c>
      <c r="AZ326">
        <v>0</v>
      </c>
      <c r="BA326">
        <v>0</v>
      </c>
    </row>
    <row r="327" spans="1:53" x14ac:dyDescent="0.2">
      <c r="A327">
        <v>2306.01863</v>
      </c>
      <c r="B327">
        <v>4</v>
      </c>
      <c r="C327">
        <v>12</v>
      </c>
      <c r="D327">
        <v>0.99993432999999998</v>
      </c>
      <c r="E327">
        <v>0.99986865000000003</v>
      </c>
      <c r="F327">
        <v>0.99960594999999997</v>
      </c>
      <c r="G327">
        <v>0</v>
      </c>
      <c r="H327">
        <v>1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1</v>
      </c>
      <c r="O327">
        <v>1</v>
      </c>
      <c r="P327">
        <v>0</v>
      </c>
      <c r="Q327" s="3">
        <v>51</v>
      </c>
      <c r="R327">
        <v>12730</v>
      </c>
      <c r="S327">
        <v>0.99914616999999994</v>
      </c>
      <c r="T327">
        <v>0.99832529000000003</v>
      </c>
      <c r="U327">
        <v>0.58197878999999997</v>
      </c>
      <c r="V327">
        <v>7</v>
      </c>
      <c r="W327">
        <v>0.99977013999999997</v>
      </c>
      <c r="X327">
        <v>0</v>
      </c>
      <c r="Y327">
        <v>0</v>
      </c>
      <c r="Z327">
        <v>22</v>
      </c>
      <c r="AA327">
        <v>0</v>
      </c>
      <c r="AB327">
        <v>0</v>
      </c>
      <c r="AC327">
        <v>1</v>
      </c>
      <c r="AD327">
        <v>1</v>
      </c>
      <c r="AE327">
        <v>-4</v>
      </c>
      <c r="AG327">
        <v>2306.01863</v>
      </c>
      <c r="AH327" t="b">
        <v>1</v>
      </c>
      <c r="AI327" t="b">
        <v>1</v>
      </c>
      <c r="AJ327" t="b">
        <v>1</v>
      </c>
      <c r="AL327">
        <v>2306.01863</v>
      </c>
      <c r="AM327" t="str">
        <v>main.tex</v>
      </c>
      <c r="AN327" t="str">
        <v>nature</v>
      </c>
      <c r="AO327">
        <v>0</v>
      </c>
      <c r="AP327">
        <v>0</v>
      </c>
      <c r="AQ327">
        <v>0</v>
      </c>
      <c r="AR327">
        <v>0</v>
      </c>
      <c r="AS327" t="b">
        <v>0</v>
      </c>
      <c r="AT327" t="b">
        <v>0</v>
      </c>
      <c r="AV327">
        <v>2306.01863</v>
      </c>
      <c r="AW327">
        <v>30</v>
      </c>
      <c r="AX327">
        <v>30</v>
      </c>
      <c r="AY327">
        <v>30</v>
      </c>
      <c r="AZ327">
        <v>0</v>
      </c>
      <c r="BA327">
        <v>0</v>
      </c>
    </row>
    <row r="328" spans="1:53" x14ac:dyDescent="0.2">
      <c r="A328">
        <v>2306.0190299999999</v>
      </c>
      <c r="B328">
        <v>168</v>
      </c>
      <c r="C328">
        <v>797</v>
      </c>
      <c r="D328">
        <v>0.99834314000000002</v>
      </c>
      <c r="E328">
        <v>0.99826029000000005</v>
      </c>
      <c r="F328">
        <v>0.99174675000000001</v>
      </c>
      <c r="G328">
        <v>152</v>
      </c>
      <c r="H328">
        <v>0.99842598000000005</v>
      </c>
      <c r="I328">
        <v>0</v>
      </c>
      <c r="J328">
        <v>0</v>
      </c>
      <c r="K328">
        <v>8</v>
      </c>
      <c r="L328">
        <v>0</v>
      </c>
      <c r="M328">
        <v>0</v>
      </c>
      <c r="N328">
        <v>1</v>
      </c>
      <c r="O328">
        <v>1</v>
      </c>
      <c r="P328">
        <v>0</v>
      </c>
      <c r="Q328" s="3">
        <v>57</v>
      </c>
      <c r="R328">
        <v>91454</v>
      </c>
      <c r="S328">
        <v>0.99955996000000003</v>
      </c>
      <c r="T328">
        <v>0.99940991000000001</v>
      </c>
      <c r="U328">
        <v>5.3222220000000001E-2</v>
      </c>
      <c r="V328">
        <v>57</v>
      </c>
      <c r="W328">
        <v>0.99940991000000001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27</v>
      </c>
      <c r="AG328">
        <v>2306.0190299999999</v>
      </c>
      <c r="AH328" t="b">
        <v>1</v>
      </c>
      <c r="AI328" t="b">
        <v>1</v>
      </c>
      <c r="AJ328" t="b">
        <v>1</v>
      </c>
      <c r="AL328">
        <v>2306.0190299999999</v>
      </c>
      <c r="AM328" t="str">
        <v>paperRevision1.tex</v>
      </c>
      <c r="AN328" t="str">
        <v>elsarticle</v>
      </c>
      <c r="AO328" t="str">
        <v>[review, preprint,12pt]</v>
      </c>
      <c r="AP328">
        <v>0</v>
      </c>
      <c r="AQ328">
        <v>0</v>
      </c>
      <c r="AR328">
        <v>0</v>
      </c>
      <c r="AS328" t="b">
        <v>0</v>
      </c>
      <c r="AT328" t="b">
        <v>0</v>
      </c>
      <c r="AV328">
        <v>2306.0190299999999</v>
      </c>
      <c r="AW328">
        <v>58</v>
      </c>
      <c r="AX328">
        <v>58</v>
      </c>
      <c r="AY328">
        <v>58</v>
      </c>
      <c r="AZ328">
        <v>0</v>
      </c>
      <c r="BA328">
        <v>0</v>
      </c>
    </row>
    <row r="329" spans="1:53" x14ac:dyDescent="0.2">
      <c r="A329">
        <v>2306.0192000000002</v>
      </c>
      <c r="B329">
        <v>11908</v>
      </c>
      <c r="C329">
        <v>54639</v>
      </c>
      <c r="D329">
        <v>0.88578239999999997</v>
      </c>
      <c r="E329">
        <v>0.79443447</v>
      </c>
      <c r="F329">
        <v>5.6777380000000002E-2</v>
      </c>
      <c r="G329">
        <v>5950</v>
      </c>
      <c r="H329">
        <v>0.89728629000000004</v>
      </c>
      <c r="I329">
        <v>2</v>
      </c>
      <c r="J329">
        <v>2</v>
      </c>
      <c r="K329">
        <v>2976</v>
      </c>
      <c r="L329">
        <v>0</v>
      </c>
      <c r="M329">
        <v>0</v>
      </c>
      <c r="N329">
        <v>0</v>
      </c>
      <c r="O329">
        <v>0</v>
      </c>
      <c r="P329">
        <v>-4691</v>
      </c>
      <c r="Q329" s="3">
        <v>8104</v>
      </c>
      <c r="R329">
        <v>55525</v>
      </c>
      <c r="S329">
        <v>0.92682302000000005</v>
      </c>
      <c r="T329">
        <v>0.86320054000000002</v>
      </c>
      <c r="U329">
        <v>6.2711009999999998E-2</v>
      </c>
      <c r="V329">
        <v>3214</v>
      </c>
      <c r="W329">
        <v>0.94574612000000002</v>
      </c>
      <c r="X329">
        <v>20</v>
      </c>
      <c r="Y329">
        <v>4</v>
      </c>
      <c r="Z329">
        <v>2365</v>
      </c>
      <c r="AA329">
        <v>0</v>
      </c>
      <c r="AB329">
        <v>0</v>
      </c>
      <c r="AC329">
        <v>0</v>
      </c>
      <c r="AD329">
        <v>0</v>
      </c>
      <c r="AE329">
        <v>1312</v>
      </c>
      <c r="AG329">
        <v>2306.0192000000002</v>
      </c>
      <c r="AH329" t="b">
        <v>1</v>
      </c>
      <c r="AI329" t="b">
        <v>1</v>
      </c>
      <c r="AJ329" t="b">
        <v>1</v>
      </c>
      <c r="AL329">
        <v>2306.0192000000002</v>
      </c>
      <c r="AM329" t="str">
        <v>example_paper.tex</v>
      </c>
      <c r="AN329" t="str">
        <v>article</v>
      </c>
      <c r="AO329">
        <v>0</v>
      </c>
      <c r="AP329">
        <v>0</v>
      </c>
      <c r="AQ329">
        <v>12</v>
      </c>
      <c r="AR329">
        <v>0</v>
      </c>
      <c r="AS329" t="b">
        <v>0</v>
      </c>
      <c r="AT329" t="b">
        <v>0</v>
      </c>
      <c r="AV329">
        <v>2306.0192000000002</v>
      </c>
      <c r="AW329">
        <v>24</v>
      </c>
      <c r="AX329">
        <v>25</v>
      </c>
      <c r="AY329">
        <v>24</v>
      </c>
      <c r="AZ329">
        <v>1</v>
      </c>
      <c r="BA329">
        <v>1</v>
      </c>
    </row>
    <row r="330" spans="1:53" x14ac:dyDescent="0.2">
      <c r="A330">
        <v>2306.0193300000001</v>
      </c>
      <c r="B330">
        <v>54</v>
      </c>
      <c r="C330">
        <v>54</v>
      </c>
      <c r="D330">
        <v>0.99631398999999998</v>
      </c>
      <c r="E330">
        <v>0.99631398999999998</v>
      </c>
      <c r="F330">
        <v>0.99631398999999998</v>
      </c>
      <c r="G330">
        <v>54</v>
      </c>
      <c r="H330">
        <v>0.99631398999999998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163</v>
      </c>
      <c r="R330">
        <v>12442</v>
      </c>
      <c r="S330">
        <v>0.99306640999999996</v>
      </c>
      <c r="T330">
        <v>0.98896561000000005</v>
      </c>
      <c r="U330">
        <v>0.15773084000000001</v>
      </c>
      <c r="V330">
        <v>163</v>
      </c>
      <c r="W330">
        <v>0.98896561000000005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122</v>
      </c>
      <c r="AG330">
        <v>2306.0193300000001</v>
      </c>
      <c r="AH330" t="b">
        <v>1</v>
      </c>
      <c r="AI330" t="b">
        <v>1</v>
      </c>
      <c r="AJ330" t="b">
        <v>1</v>
      </c>
      <c r="AL330">
        <v>2306.0193300000001</v>
      </c>
      <c r="AM330" t="str">
        <v>MRM-AMA.tex</v>
      </c>
      <c r="AN330" t="str">
        <v>MRM</v>
      </c>
      <c r="AO330" t="str">
        <v>[AMA,STIX2COL,Linenumbersoff]</v>
      </c>
      <c r="AP330">
        <v>0</v>
      </c>
      <c r="AQ330">
        <v>0</v>
      </c>
      <c r="AR330">
        <v>0</v>
      </c>
      <c r="AS330" t="b">
        <v>0</v>
      </c>
      <c r="AT330" t="b">
        <v>0</v>
      </c>
      <c r="AV330">
        <v>2306.0193300000001</v>
      </c>
      <c r="AW330">
        <v>7</v>
      </c>
      <c r="AX330">
        <v>7</v>
      </c>
      <c r="AY330">
        <v>7</v>
      </c>
      <c r="AZ330">
        <v>0</v>
      </c>
      <c r="BA330">
        <v>0</v>
      </c>
    </row>
    <row r="331" spans="1:53" x14ac:dyDescent="0.2">
      <c r="A331">
        <v>2306.01935</v>
      </c>
      <c r="B331">
        <v>1</v>
      </c>
      <c r="C331">
        <v>8468</v>
      </c>
      <c r="D331">
        <v>0.99998814999999996</v>
      </c>
      <c r="E331">
        <v>0.99997630999999998</v>
      </c>
      <c r="F331">
        <v>0.79936501999999998</v>
      </c>
      <c r="G331">
        <v>1</v>
      </c>
      <c r="H331">
        <v>0.99997630999999998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-1</v>
      </c>
      <c r="Q331" s="3">
        <v>1302</v>
      </c>
      <c r="R331">
        <v>35451</v>
      </c>
      <c r="S331">
        <v>0.98454945000000005</v>
      </c>
      <c r="T331">
        <v>0.96918853999999999</v>
      </c>
      <c r="U331">
        <v>0.16106207</v>
      </c>
      <c r="V331">
        <v>58</v>
      </c>
      <c r="W331">
        <v>0.99862744999999997</v>
      </c>
      <c r="X331">
        <v>0</v>
      </c>
      <c r="Y331">
        <v>0</v>
      </c>
      <c r="Z331">
        <v>620</v>
      </c>
      <c r="AA331">
        <v>1</v>
      </c>
      <c r="AB331">
        <v>0</v>
      </c>
      <c r="AC331">
        <v>0</v>
      </c>
      <c r="AD331">
        <v>0</v>
      </c>
      <c r="AE331">
        <v>51</v>
      </c>
      <c r="AG331">
        <v>2306.01935</v>
      </c>
      <c r="AH331" t="b">
        <v>1</v>
      </c>
      <c r="AI331" t="b">
        <v>1</v>
      </c>
      <c r="AJ331" t="b">
        <v>1</v>
      </c>
      <c r="AL331">
        <v>2306.01935</v>
      </c>
      <c r="AM331" t="str">
        <v>main.tex</v>
      </c>
      <c r="AN331" t="str">
        <v>oup-authoring-template</v>
      </c>
      <c r="AO331" t="str">
        <v>[unnumsec,webpdf,modern,medium]</v>
      </c>
      <c r="AP331">
        <v>0</v>
      </c>
      <c r="AQ331">
        <v>0</v>
      </c>
      <c r="AR331">
        <v>0</v>
      </c>
      <c r="AS331" t="b">
        <v>0</v>
      </c>
      <c r="AT331" t="b">
        <v>0</v>
      </c>
      <c r="AV331">
        <v>2306.01935</v>
      </c>
      <c r="AW331">
        <v>13</v>
      </c>
      <c r="AX331">
        <v>12</v>
      </c>
      <c r="AY331">
        <v>12</v>
      </c>
      <c r="AZ331">
        <v>1</v>
      </c>
      <c r="BA331">
        <v>0</v>
      </c>
    </row>
    <row r="332" spans="1:53" x14ac:dyDescent="0.2">
      <c r="A332">
        <v>2306.0194900000001</v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s="3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G332">
        <v>2306.0194900000001</v>
      </c>
      <c r="AH332" t="b">
        <v>1</v>
      </c>
      <c r="AI332" t="b">
        <v>0</v>
      </c>
      <c r="AJ332" t="b">
        <v>1</v>
      </c>
      <c r="AL332">
        <v>2306.0194900000001</v>
      </c>
      <c r="AM332" t="str">
        <v>Distruption_Petersen.tex</v>
      </c>
      <c r="AN332" t="str">
        <v>revtex4</v>
      </c>
      <c r="AO332" t="str">
        <v>[onecolumn, amsmath, amssymb, superscriptaddress]</v>
      </c>
      <c r="AP332">
        <v>0</v>
      </c>
      <c r="AQ332">
        <v>0</v>
      </c>
      <c r="AR332">
        <v>12</v>
      </c>
      <c r="AS332" t="b">
        <v>0</v>
      </c>
      <c r="AT332" t="b">
        <v>0</v>
      </c>
      <c r="AV332">
        <v>2306.0194900000001</v>
      </c>
      <c r="AW332">
        <v>14</v>
      </c>
      <c r="AX332" t="str">
        <v/>
      </c>
      <c r="AY332">
        <v>15</v>
      </c>
      <c r="AZ332" t="str">
        <v/>
      </c>
      <c r="BA332" t="str">
        <v/>
      </c>
    </row>
    <row r="333" spans="1:53" x14ac:dyDescent="0.2">
      <c r="A333">
        <v>2306.0196500000002</v>
      </c>
      <c r="B333">
        <v>2</v>
      </c>
      <c r="C333">
        <v>41</v>
      </c>
      <c r="D333">
        <v>0.99996699</v>
      </c>
      <c r="E333">
        <v>0.99993398</v>
      </c>
      <c r="F333">
        <v>0.99864655000000002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4</v>
      </c>
      <c r="R333">
        <v>29125</v>
      </c>
      <c r="S333">
        <v>0.99991746999999997</v>
      </c>
      <c r="T333">
        <v>0.99986796</v>
      </c>
      <c r="U333">
        <v>3.8556760000000002E-2</v>
      </c>
      <c r="V333">
        <v>4</v>
      </c>
      <c r="W333">
        <v>0.99986796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-1</v>
      </c>
      <c r="AG333">
        <v>2306.0196500000002</v>
      </c>
      <c r="AH333" t="b">
        <v>1</v>
      </c>
      <c r="AI333" t="b">
        <v>1</v>
      </c>
      <c r="AJ333" t="b">
        <v>1</v>
      </c>
      <c r="AL333">
        <v>2306.0196500000002</v>
      </c>
      <c r="AM333" t="str">
        <v>main.tex</v>
      </c>
      <c r="AN333" t="str">
        <v>revtex4-2</v>
      </c>
      <c r="AO333" t="str">
        <v>[aps, floatfix,prl,twocolumn,showpacs,superscriptaddress]</v>
      </c>
      <c r="AP333">
        <v>0</v>
      </c>
      <c r="AQ333">
        <v>0</v>
      </c>
      <c r="AR333">
        <v>0</v>
      </c>
      <c r="AS333" t="b">
        <v>0</v>
      </c>
      <c r="AT333" t="b">
        <v>0</v>
      </c>
      <c r="AV333">
        <v>2306.0196500000002</v>
      </c>
      <c r="AW333">
        <v>8</v>
      </c>
      <c r="AX333">
        <v>8</v>
      </c>
      <c r="AY333">
        <v>8</v>
      </c>
      <c r="AZ333">
        <v>0</v>
      </c>
      <c r="BA333">
        <v>0</v>
      </c>
    </row>
    <row r="334" spans="1:53" x14ac:dyDescent="0.2">
      <c r="A334">
        <v>2306.0196700000001</v>
      </c>
      <c r="B334">
        <v>2</v>
      </c>
      <c r="C334">
        <v>5</v>
      </c>
      <c r="D334">
        <v>0.99998633999999997</v>
      </c>
      <c r="E334">
        <v>0.99997267999999995</v>
      </c>
      <c r="F334">
        <v>0.99993169000000004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7</v>
      </c>
      <c r="R334">
        <v>48671</v>
      </c>
      <c r="S334">
        <v>0.99994534999999996</v>
      </c>
      <c r="T334">
        <v>0.99990436999999999</v>
      </c>
      <c r="U334">
        <v>0.33508653999999999</v>
      </c>
      <c r="V334">
        <v>3</v>
      </c>
      <c r="W334">
        <v>0.99995902000000003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2</v>
      </c>
      <c r="AG334">
        <v>2306.0196700000001</v>
      </c>
      <c r="AH334" t="b">
        <v>1</v>
      </c>
      <c r="AI334" t="b">
        <v>1</v>
      </c>
      <c r="AJ334" t="b">
        <v>1</v>
      </c>
      <c r="AL334">
        <v>2306.0196700000001</v>
      </c>
      <c r="AM334" t="str">
        <v>Ch1-HK.tex</v>
      </c>
      <c r="AN334" t="str">
        <v>article</v>
      </c>
      <c r="AO334" t="str">
        <v>[a4paper,11pt]</v>
      </c>
      <c r="AP334">
        <v>0</v>
      </c>
      <c r="AQ334">
        <v>0</v>
      </c>
      <c r="AR334">
        <v>0</v>
      </c>
      <c r="AS334" t="b">
        <v>0</v>
      </c>
      <c r="AT334" t="b">
        <v>0</v>
      </c>
      <c r="AV334">
        <v>2306.0196700000001</v>
      </c>
      <c r="AW334">
        <v>36</v>
      </c>
      <c r="AX334">
        <v>36</v>
      </c>
      <c r="AY334">
        <v>36</v>
      </c>
      <c r="AZ334">
        <v>0</v>
      </c>
      <c r="BA334">
        <v>0</v>
      </c>
    </row>
    <row r="335" spans="1:53" x14ac:dyDescent="0.2">
      <c r="A335">
        <v>2306.0203299999998</v>
      </c>
      <c r="B335">
        <v>13</v>
      </c>
      <c r="C335">
        <v>106</v>
      </c>
      <c r="D335">
        <v>0.99981282999999999</v>
      </c>
      <c r="E335">
        <v>0.99965241000000005</v>
      </c>
      <c r="F335">
        <v>0.99716578</v>
      </c>
      <c r="G335">
        <v>1</v>
      </c>
      <c r="H335">
        <v>0.99997325999999997</v>
      </c>
      <c r="I335">
        <v>0</v>
      </c>
      <c r="J335">
        <v>0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38</v>
      </c>
      <c r="R335">
        <v>14551</v>
      </c>
      <c r="S335">
        <v>0.99934502000000003</v>
      </c>
      <c r="T335">
        <v>0.99898425999999996</v>
      </c>
      <c r="U335">
        <v>0.61105023000000003</v>
      </c>
      <c r="V335">
        <v>24</v>
      </c>
      <c r="W335">
        <v>0.99935848000000005</v>
      </c>
      <c r="X335">
        <v>0</v>
      </c>
      <c r="Y335">
        <v>0</v>
      </c>
      <c r="Z335">
        <v>7</v>
      </c>
      <c r="AA335">
        <v>0</v>
      </c>
      <c r="AB335">
        <v>0</v>
      </c>
      <c r="AC335">
        <v>0</v>
      </c>
      <c r="AD335">
        <v>0</v>
      </c>
      <c r="AE335">
        <v>11</v>
      </c>
      <c r="AG335">
        <v>2306.0203299999998</v>
      </c>
      <c r="AH335" t="b">
        <v>1</v>
      </c>
      <c r="AI335" t="b">
        <v>1</v>
      </c>
      <c r="AJ335" t="b">
        <v>1</v>
      </c>
      <c r="AL335">
        <v>2306.0203299999998</v>
      </c>
      <c r="AM335" t="str">
        <v>main.tex</v>
      </c>
      <c r="AN335" t="str">
        <v>revtex4-2</v>
      </c>
      <c r="AO335" t="str">
        <v>[superscriptaddress,amsmath,amssymb,aps,prl,twocolumn,preprint, tightenlines]</v>
      </c>
      <c r="AP335">
        <v>0</v>
      </c>
      <c r="AQ335">
        <v>0</v>
      </c>
      <c r="AR335">
        <v>0</v>
      </c>
      <c r="AS335" t="b">
        <v>0</v>
      </c>
      <c r="AT335" t="b">
        <v>0</v>
      </c>
      <c r="AV335">
        <v>2306.0203299999998</v>
      </c>
      <c r="AW335">
        <v>13</v>
      </c>
      <c r="AX335">
        <v>13</v>
      </c>
      <c r="AY335">
        <v>13</v>
      </c>
      <c r="AZ335">
        <v>0</v>
      </c>
      <c r="BA335">
        <v>0</v>
      </c>
    </row>
    <row r="336" spans="1:53" x14ac:dyDescent="0.2">
      <c r="A336">
        <v>2306.0206199999998</v>
      </c>
      <c r="B336">
        <v>47</v>
      </c>
      <c r="C336">
        <v>47</v>
      </c>
      <c r="D336">
        <v>0.99705569000000005</v>
      </c>
      <c r="E336">
        <v>0.99705569000000005</v>
      </c>
      <c r="F336">
        <v>0.99705569000000005</v>
      </c>
      <c r="G336">
        <v>47</v>
      </c>
      <c r="H336">
        <v>0.99705569000000005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1146</v>
      </c>
      <c r="R336">
        <v>5503</v>
      </c>
      <c r="S336">
        <v>0.95984716000000003</v>
      </c>
      <c r="T336">
        <v>0.92821798</v>
      </c>
      <c r="U336">
        <v>0.65530849000000002</v>
      </c>
      <c r="V336">
        <v>54</v>
      </c>
      <c r="W336">
        <v>0.99661759999999999</v>
      </c>
      <c r="X336">
        <v>18</v>
      </c>
      <c r="Y336">
        <v>0</v>
      </c>
      <c r="Z336">
        <v>503</v>
      </c>
      <c r="AA336">
        <v>0</v>
      </c>
      <c r="AB336">
        <v>0</v>
      </c>
      <c r="AC336">
        <v>0</v>
      </c>
      <c r="AD336">
        <v>0</v>
      </c>
      <c r="AE336">
        <v>2</v>
      </c>
      <c r="AG336">
        <v>2306.0206199999998</v>
      </c>
      <c r="AH336" t="b">
        <v>1</v>
      </c>
      <c r="AI336" t="b">
        <v>1</v>
      </c>
      <c r="AJ336" t="b">
        <v>1</v>
      </c>
      <c r="AL336">
        <v>2306.0206199999998</v>
      </c>
      <c r="AM336" t="str">
        <v>highorder.tex</v>
      </c>
      <c r="AN336" t="str">
        <v>IEEEtran</v>
      </c>
      <c r="AO336" t="str">
        <v>[journal]</v>
      </c>
      <c r="AP336">
        <v>0</v>
      </c>
      <c r="AQ336">
        <v>0</v>
      </c>
      <c r="AR336">
        <v>0</v>
      </c>
      <c r="AS336" t="b">
        <v>0</v>
      </c>
      <c r="AT336" t="b">
        <v>0</v>
      </c>
      <c r="AV336">
        <v>2306.0206199999998</v>
      </c>
      <c r="AW336">
        <v>5</v>
      </c>
      <c r="AX336">
        <v>5</v>
      </c>
      <c r="AY336">
        <v>5</v>
      </c>
      <c r="AZ336">
        <v>0</v>
      </c>
      <c r="BA336">
        <v>0</v>
      </c>
    </row>
    <row r="337" spans="1:53" x14ac:dyDescent="0.2">
      <c r="A337">
        <v>2306.0209599999998</v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s="3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  <c r="AG337">
        <v>2306.0209599999998</v>
      </c>
      <c r="AH337" t="b">
        <v>1</v>
      </c>
      <c r="AI337" t="b">
        <v>0</v>
      </c>
      <c r="AJ337" t="b">
        <v>1</v>
      </c>
      <c r="AL337">
        <v>2306.0209599999998</v>
      </c>
      <c r="AM337" t="str">
        <v>AI_THE.tex</v>
      </c>
      <c r="AN337" t="str">
        <v>elsarticle</v>
      </c>
      <c r="AO337" t="str">
        <v>[12pt,3p,review,]</v>
      </c>
      <c r="AP337">
        <v>12</v>
      </c>
      <c r="AQ337">
        <v>12</v>
      </c>
      <c r="AR337">
        <v>12</v>
      </c>
      <c r="AS337" t="b">
        <v>0</v>
      </c>
      <c r="AT337" t="b">
        <v>0</v>
      </c>
      <c r="AV337">
        <v>2306.0209599999998</v>
      </c>
      <c r="AW337">
        <v>13</v>
      </c>
      <c r="AX337" t="str">
        <v/>
      </c>
      <c r="AY337">
        <v>13</v>
      </c>
      <c r="AZ337" t="str">
        <v/>
      </c>
      <c r="BA337" t="str">
        <v/>
      </c>
    </row>
    <row r="338" spans="1:53" x14ac:dyDescent="0.2">
      <c r="A338">
        <v>2306.0213600000002</v>
      </c>
      <c r="B338">
        <v>24</v>
      </c>
      <c r="C338">
        <v>9189</v>
      </c>
      <c r="D338">
        <v>0.99917246999999998</v>
      </c>
      <c r="E338">
        <v>0.99834528</v>
      </c>
      <c r="F338">
        <v>0.36645063</v>
      </c>
      <c r="G338">
        <v>6</v>
      </c>
      <c r="H338">
        <v>0.99958632000000003</v>
      </c>
      <c r="I338">
        <v>0</v>
      </c>
      <c r="J338">
        <v>0</v>
      </c>
      <c r="K338">
        <v>9</v>
      </c>
      <c r="L338">
        <v>0</v>
      </c>
      <c r="M338">
        <v>0</v>
      </c>
      <c r="N338">
        <v>0</v>
      </c>
      <c r="O338">
        <v>0</v>
      </c>
      <c r="P338">
        <v>6</v>
      </c>
      <c r="Q338" s="3">
        <v>713</v>
      </c>
      <c r="R338">
        <v>12140</v>
      </c>
      <c r="S338">
        <v>0.97540786000000002</v>
      </c>
      <c r="T338">
        <v>0.95082080000000002</v>
      </c>
      <c r="U338">
        <v>0.16264312</v>
      </c>
      <c r="V338">
        <v>5</v>
      </c>
      <c r="W338">
        <v>0.99965512000000001</v>
      </c>
      <c r="X338">
        <v>0</v>
      </c>
      <c r="Y338">
        <v>0</v>
      </c>
      <c r="Z338">
        <v>354</v>
      </c>
      <c r="AA338">
        <v>0</v>
      </c>
      <c r="AB338">
        <v>0</v>
      </c>
      <c r="AC338">
        <v>1</v>
      </c>
      <c r="AD338">
        <v>1</v>
      </c>
      <c r="AE338">
        <v>-3</v>
      </c>
      <c r="AG338">
        <v>2306.0213600000002</v>
      </c>
      <c r="AH338" t="b">
        <v>1</v>
      </c>
      <c r="AI338" t="b">
        <v>1</v>
      </c>
      <c r="AJ338" t="b">
        <v>1</v>
      </c>
      <c r="AL338">
        <v>2306.0213600000002</v>
      </c>
      <c r="AM338" t="str">
        <v>acl2021.tex</v>
      </c>
      <c r="AN338" t="str">
        <v>article</v>
      </c>
      <c r="AO338" t="str">
        <v>[11pt,a4paper]</v>
      </c>
      <c r="AP338">
        <v>0</v>
      </c>
      <c r="AQ338">
        <v>0</v>
      </c>
      <c r="AR338">
        <v>0</v>
      </c>
      <c r="AS338" t="b">
        <v>0</v>
      </c>
      <c r="AT338" t="b">
        <v>0</v>
      </c>
      <c r="AV338">
        <v>2306.0213600000002</v>
      </c>
      <c r="AW338">
        <v>5</v>
      </c>
      <c r="AX338">
        <v>6</v>
      </c>
      <c r="AY338">
        <v>6</v>
      </c>
      <c r="AZ338">
        <v>1</v>
      </c>
      <c r="BA338">
        <v>0</v>
      </c>
    </row>
    <row r="339" spans="1:53" x14ac:dyDescent="0.2">
      <c r="A339">
        <v>2306.0214500000002</v>
      </c>
      <c r="B339">
        <v>1837</v>
      </c>
      <c r="C339">
        <v>28298</v>
      </c>
      <c r="D339">
        <v>0.97128055000000002</v>
      </c>
      <c r="E339">
        <v>0.94828266000000005</v>
      </c>
      <c r="F339">
        <v>0.20332206999999999</v>
      </c>
      <c r="G339">
        <v>792</v>
      </c>
      <c r="H339">
        <v>0.97770270000000004</v>
      </c>
      <c r="I339">
        <v>0</v>
      </c>
      <c r="J339">
        <v>1</v>
      </c>
      <c r="K339">
        <v>522</v>
      </c>
      <c r="L339">
        <v>0</v>
      </c>
      <c r="M339">
        <v>0</v>
      </c>
      <c r="N339">
        <v>0</v>
      </c>
      <c r="O339">
        <v>1</v>
      </c>
      <c r="P339">
        <v>8</v>
      </c>
      <c r="Q339" s="3">
        <v>1837</v>
      </c>
      <c r="R339">
        <v>28298</v>
      </c>
      <c r="S339">
        <v>0.97128055000000002</v>
      </c>
      <c r="T339">
        <v>0.94828266000000005</v>
      </c>
      <c r="U339">
        <v>0.20332206999999999</v>
      </c>
      <c r="V339">
        <v>792</v>
      </c>
      <c r="W339">
        <v>0.97770270000000004</v>
      </c>
      <c r="X339">
        <v>0</v>
      </c>
      <c r="Y339">
        <v>1</v>
      </c>
      <c r="Z339">
        <v>522</v>
      </c>
      <c r="AA339">
        <v>0</v>
      </c>
      <c r="AB339">
        <v>0</v>
      </c>
      <c r="AC339">
        <v>0</v>
      </c>
      <c r="AD339">
        <v>1</v>
      </c>
      <c r="AE339">
        <v>8</v>
      </c>
      <c r="AG339">
        <v>2306.0214500000002</v>
      </c>
      <c r="AH339" t="b">
        <v>1</v>
      </c>
      <c r="AI339" t="b">
        <v>1</v>
      </c>
      <c r="AJ339" t="b">
        <v>1</v>
      </c>
      <c r="AL339">
        <v>2306.0214500000002</v>
      </c>
      <c r="AM339" t="str">
        <v>KOSP.tex</v>
      </c>
      <c r="AN339" t="str">
        <v>wlscirep</v>
      </c>
      <c r="AO339" t="str">
        <v>[fleqn,12pt]</v>
      </c>
      <c r="AP339">
        <v>12</v>
      </c>
      <c r="AQ339">
        <v>12</v>
      </c>
      <c r="AR339">
        <v>12</v>
      </c>
      <c r="AS339" t="b">
        <v>0</v>
      </c>
      <c r="AT339" t="b">
        <v>0</v>
      </c>
      <c r="AV339">
        <v>2306.0214500000002</v>
      </c>
      <c r="AW339">
        <v>16</v>
      </c>
      <c r="AX339">
        <v>16</v>
      </c>
      <c r="AY339">
        <v>16</v>
      </c>
      <c r="AZ339">
        <v>0</v>
      </c>
      <c r="BA339">
        <v>0</v>
      </c>
    </row>
    <row r="340" spans="1:53" x14ac:dyDescent="0.2">
      <c r="A340">
        <v>2306.0214799999999</v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s="3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G340">
        <v>2306.0214799999999</v>
      </c>
      <c r="AH340" t="b">
        <v>1</v>
      </c>
      <c r="AI340" t="b">
        <v>0</v>
      </c>
      <c r="AJ340" t="b">
        <v>1</v>
      </c>
      <c r="AL340">
        <v>2306.0214799999999</v>
      </c>
      <c r="AM340" t="str">
        <v>PumpAndDump_03_arxiv.tex</v>
      </c>
      <c r="AN340" t="str">
        <v>elsarticle</v>
      </c>
      <c r="AO340" t="str">
        <v>[12pt,3p,authoryear]</v>
      </c>
      <c r="AP340">
        <v>0</v>
      </c>
      <c r="AQ340">
        <v>0</v>
      </c>
      <c r="AR340">
        <v>12</v>
      </c>
      <c r="AS340" t="b">
        <v>0</v>
      </c>
      <c r="AT340" t="b">
        <v>0</v>
      </c>
      <c r="AV340">
        <v>2306.0214799999999</v>
      </c>
      <c r="AW340">
        <v>33</v>
      </c>
      <c r="AX340" t="str">
        <v/>
      </c>
      <c r="AY340">
        <v>33</v>
      </c>
      <c r="AZ340" t="str">
        <v/>
      </c>
      <c r="BA340" t="str">
        <v/>
      </c>
    </row>
    <row r="341" spans="1:53" x14ac:dyDescent="0.2">
      <c r="A341">
        <v>2306.0215600000001</v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s="3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G341">
        <v>2306.0215600000001</v>
      </c>
      <c r="AH341" t="b">
        <v>1</v>
      </c>
      <c r="AI341" t="b">
        <v>0</v>
      </c>
      <c r="AJ341" t="b">
        <v>1</v>
      </c>
      <c r="AL341">
        <v>2306.0215600000001</v>
      </c>
      <c r="AM341" t="str">
        <v>main.tex</v>
      </c>
      <c r="AN341" t="str">
        <v>IEEEtran</v>
      </c>
      <c r="AO341" t="str">
        <v>[conference]</v>
      </c>
      <c r="AP341">
        <v>12</v>
      </c>
      <c r="AQ341">
        <v>12</v>
      </c>
      <c r="AR341">
        <v>12</v>
      </c>
      <c r="AS341" t="b">
        <v>0</v>
      </c>
      <c r="AT341" t="b">
        <v>0</v>
      </c>
      <c r="AV341">
        <v>2306.0215600000001</v>
      </c>
      <c r="AW341">
        <v>11</v>
      </c>
      <c r="AX341" t="str">
        <v/>
      </c>
      <c r="AY341">
        <v>12</v>
      </c>
      <c r="AZ341" t="str">
        <v/>
      </c>
      <c r="BA341" t="str">
        <v/>
      </c>
    </row>
    <row r="342" spans="1:53" x14ac:dyDescent="0.2">
      <c r="A342">
        <v>2306.02169</v>
      </c>
      <c r="B342">
        <v>3657</v>
      </c>
      <c r="C342">
        <v>14230</v>
      </c>
      <c r="D342">
        <v>0.96371722000000004</v>
      </c>
      <c r="E342">
        <v>0.92914026999999999</v>
      </c>
      <c r="F342">
        <v>0.7242729</v>
      </c>
      <c r="G342">
        <v>511</v>
      </c>
      <c r="H342">
        <v>0.99009862999999998</v>
      </c>
      <c r="I342">
        <v>0</v>
      </c>
      <c r="J342">
        <v>0</v>
      </c>
      <c r="K342">
        <v>1573</v>
      </c>
      <c r="L342">
        <v>0</v>
      </c>
      <c r="M342">
        <v>0</v>
      </c>
      <c r="N342">
        <v>1</v>
      </c>
      <c r="O342">
        <v>1</v>
      </c>
      <c r="P342">
        <v>1</v>
      </c>
      <c r="Q342" s="3">
        <v>3656</v>
      </c>
      <c r="R342">
        <v>10311</v>
      </c>
      <c r="S342">
        <v>0.96375527000000005</v>
      </c>
      <c r="T342">
        <v>0.92915826999999995</v>
      </c>
      <c r="U342">
        <v>0.80020539000000002</v>
      </c>
      <c r="V342">
        <v>510</v>
      </c>
      <c r="W342">
        <v>0.99011780999999999</v>
      </c>
      <c r="X342">
        <v>0</v>
      </c>
      <c r="Y342">
        <v>0</v>
      </c>
      <c r="Z342">
        <v>1573</v>
      </c>
      <c r="AA342">
        <v>0</v>
      </c>
      <c r="AB342">
        <v>0</v>
      </c>
      <c r="AC342">
        <v>1</v>
      </c>
      <c r="AD342">
        <v>1</v>
      </c>
      <c r="AE342">
        <v>-1</v>
      </c>
      <c r="AG342">
        <v>2306.02169</v>
      </c>
      <c r="AH342" t="b">
        <v>1</v>
      </c>
      <c r="AI342" t="b">
        <v>1</v>
      </c>
      <c r="AJ342" t="b">
        <v>1</v>
      </c>
      <c r="AL342">
        <v>2306.02169</v>
      </c>
      <c r="AM342" t="str">
        <v>probabilistic_solar_proxy_forecasting_with_neural_network_ensembles.tex</v>
      </c>
      <c r="AN342" t="str">
        <v>agujournal2019</v>
      </c>
      <c r="AO342" t="str">
        <v>[draft]</v>
      </c>
      <c r="AP342">
        <v>0</v>
      </c>
      <c r="AQ342">
        <v>0</v>
      </c>
      <c r="AR342">
        <v>0</v>
      </c>
      <c r="AS342" t="b">
        <v>0</v>
      </c>
      <c r="AT342" t="b">
        <v>0</v>
      </c>
      <c r="AV342">
        <v>2306.02169</v>
      </c>
      <c r="AW342">
        <v>23</v>
      </c>
      <c r="AX342">
        <v>23</v>
      </c>
      <c r="AY342">
        <v>23</v>
      </c>
      <c r="AZ342">
        <v>0</v>
      </c>
      <c r="BA342">
        <v>0</v>
      </c>
    </row>
    <row r="343" spans="1:53" x14ac:dyDescent="0.2">
      <c r="A343">
        <v>2306.0218500000001</v>
      </c>
      <c r="B343">
        <v>5</v>
      </c>
      <c r="C343">
        <v>222</v>
      </c>
      <c r="D343">
        <v>0.99991118000000001</v>
      </c>
      <c r="E343">
        <v>0.99988896999999999</v>
      </c>
      <c r="F343">
        <v>0.99507027999999997</v>
      </c>
      <c r="G343">
        <v>3</v>
      </c>
      <c r="H343">
        <v>0.99993337999999998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509</v>
      </c>
      <c r="R343">
        <v>42320</v>
      </c>
      <c r="S343">
        <v>0.99332452000000004</v>
      </c>
      <c r="T343">
        <v>0.98869717999999995</v>
      </c>
      <c r="U343">
        <v>6.024471E-2</v>
      </c>
      <c r="V343">
        <v>173</v>
      </c>
      <c r="W343">
        <v>0.99615836999999996</v>
      </c>
      <c r="X343">
        <v>0</v>
      </c>
      <c r="Y343">
        <v>0</v>
      </c>
      <c r="Z343">
        <v>168</v>
      </c>
      <c r="AA343">
        <v>0</v>
      </c>
      <c r="AB343">
        <v>0</v>
      </c>
      <c r="AC343">
        <v>0</v>
      </c>
      <c r="AD343">
        <v>1</v>
      </c>
      <c r="AE343">
        <v>-35</v>
      </c>
      <c r="AG343">
        <v>2306.0218500000001</v>
      </c>
      <c r="AH343" t="b">
        <v>1</v>
      </c>
      <c r="AI343" t="b">
        <v>1</v>
      </c>
      <c r="AJ343" t="b">
        <v>1</v>
      </c>
      <c r="AL343">
        <v>2306.0218500000001</v>
      </c>
      <c r="AM343" t="str">
        <v>MESO-Revised.tex</v>
      </c>
      <c r="AN343" t="str">
        <v>nature</v>
      </c>
      <c r="AO343">
        <v>0</v>
      </c>
      <c r="AP343">
        <v>12</v>
      </c>
      <c r="AQ343">
        <v>0</v>
      </c>
      <c r="AR343">
        <v>0</v>
      </c>
      <c r="AS343" t="b">
        <v>0</v>
      </c>
      <c r="AT343" t="b">
        <v>0</v>
      </c>
      <c r="AV343">
        <v>2306.0218500000001</v>
      </c>
      <c r="AW343">
        <v>31</v>
      </c>
      <c r="AX343">
        <v>31</v>
      </c>
      <c r="AY343">
        <v>31</v>
      </c>
      <c r="AZ343">
        <v>0</v>
      </c>
      <c r="BA343">
        <v>0</v>
      </c>
    </row>
    <row r="344" spans="1:53" x14ac:dyDescent="0.2">
      <c r="A344">
        <v>2306.0218799999998</v>
      </c>
      <c r="B344">
        <v>19</v>
      </c>
      <c r="C344">
        <v>19</v>
      </c>
      <c r="D344">
        <v>0.99929283999999996</v>
      </c>
      <c r="E344">
        <v>0.99929283999999996</v>
      </c>
      <c r="F344">
        <v>0.99929283999999996</v>
      </c>
      <c r="G344">
        <v>19</v>
      </c>
      <c r="H344">
        <v>0.99929283999999996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24</v>
      </c>
      <c r="R344">
        <v>2118</v>
      </c>
      <c r="S344">
        <v>0.99919986999999999</v>
      </c>
      <c r="T344">
        <v>0.99910690999999996</v>
      </c>
      <c r="U344">
        <v>0.92118482999999995</v>
      </c>
      <c r="V344">
        <v>24</v>
      </c>
      <c r="W344">
        <v>0.99910690999999996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5</v>
      </c>
      <c r="AG344">
        <v>2306.0218799999998</v>
      </c>
      <c r="AH344" t="b">
        <v>1</v>
      </c>
      <c r="AI344" t="b">
        <v>1</v>
      </c>
      <c r="AJ344" t="b">
        <v>1</v>
      </c>
      <c r="AL344">
        <v>2306.0218799999998</v>
      </c>
      <c r="AM344" t="str">
        <v>chimeres_arxiv.tex</v>
      </c>
      <c r="AN344" t="str">
        <v>amsart</v>
      </c>
      <c r="AO344" t="str">
        <v>[12pt]</v>
      </c>
      <c r="AP344">
        <v>0</v>
      </c>
      <c r="AQ344">
        <v>0</v>
      </c>
      <c r="AR344">
        <v>0</v>
      </c>
      <c r="AS344" t="b">
        <v>0</v>
      </c>
      <c r="AT344" t="b">
        <v>0</v>
      </c>
      <c r="AV344">
        <v>2306.0218799999998</v>
      </c>
      <c r="AW344">
        <v>16</v>
      </c>
      <c r="AX344">
        <v>16</v>
      </c>
      <c r="AY344">
        <v>16</v>
      </c>
      <c r="AZ344">
        <v>0</v>
      </c>
      <c r="BA344">
        <v>0</v>
      </c>
    </row>
    <row r="345" spans="1:53" x14ac:dyDescent="0.2">
      <c r="A345">
        <v>2306.0228099999999</v>
      </c>
      <c r="B345">
        <v>9080</v>
      </c>
      <c r="C345">
        <v>53081</v>
      </c>
      <c r="D345">
        <v>0.91772977</v>
      </c>
      <c r="E345">
        <v>0.84314809000000002</v>
      </c>
      <c r="F345">
        <v>8.3055500000000004E-2</v>
      </c>
      <c r="G345">
        <v>2039</v>
      </c>
      <c r="H345">
        <v>0.96477742</v>
      </c>
      <c r="I345">
        <v>3</v>
      </c>
      <c r="J345">
        <v>3</v>
      </c>
      <c r="K345">
        <v>3515</v>
      </c>
      <c r="L345">
        <v>0</v>
      </c>
      <c r="M345">
        <v>0</v>
      </c>
      <c r="N345">
        <v>0</v>
      </c>
      <c r="O345">
        <v>1</v>
      </c>
      <c r="P345">
        <v>1</v>
      </c>
      <c r="Q345" s="3">
        <v>3478</v>
      </c>
      <c r="R345">
        <v>15102</v>
      </c>
      <c r="S345">
        <v>0.96963991000000005</v>
      </c>
      <c r="T345">
        <v>0.93991950000000002</v>
      </c>
      <c r="U345">
        <v>0.73912142000000003</v>
      </c>
      <c r="V345">
        <v>40</v>
      </c>
      <c r="W345">
        <v>0.99930901999999999</v>
      </c>
      <c r="X345">
        <v>0</v>
      </c>
      <c r="Y345">
        <v>0</v>
      </c>
      <c r="Z345">
        <v>1719</v>
      </c>
      <c r="AA345">
        <v>0</v>
      </c>
      <c r="AB345">
        <v>0</v>
      </c>
      <c r="AC345">
        <v>0</v>
      </c>
      <c r="AD345">
        <v>0</v>
      </c>
      <c r="AE345">
        <v>1</v>
      </c>
      <c r="AG345">
        <v>2306.0228099999999</v>
      </c>
      <c r="AH345" t="b">
        <v>1</v>
      </c>
      <c r="AI345" t="b">
        <v>1</v>
      </c>
      <c r="AJ345" t="b">
        <v>1</v>
      </c>
      <c r="AL345">
        <v>2306.0228099999999</v>
      </c>
      <c r="AM345" t="str">
        <v>CondensatioNegativeMass.tex</v>
      </c>
      <c r="AN345" t="str">
        <v>revtex4-2</v>
      </c>
      <c r="AO345" t="str">
        <v>[prb,twocolumn,superscriptaddress,preprintnumbers,amsmath,amssymb,nofootinbib,floatfix,longbibliography]</v>
      </c>
      <c r="AP345">
        <v>0</v>
      </c>
      <c r="AQ345">
        <v>0</v>
      </c>
      <c r="AR345">
        <v>0</v>
      </c>
      <c r="AS345" t="b">
        <v>0</v>
      </c>
      <c r="AT345" t="b">
        <v>0</v>
      </c>
      <c r="AV345">
        <v>2306.0228099999999</v>
      </c>
      <c r="AW345">
        <v>16</v>
      </c>
      <c r="AX345">
        <v>16</v>
      </c>
      <c r="AY345">
        <v>16</v>
      </c>
      <c r="AZ345">
        <v>0</v>
      </c>
      <c r="BA345">
        <v>0</v>
      </c>
    </row>
    <row r="346" spans="1:53" x14ac:dyDescent="0.2">
      <c r="A346">
        <v>2306.0230299999998</v>
      </c>
      <c r="B346">
        <v>468</v>
      </c>
      <c r="C346">
        <v>14915</v>
      </c>
      <c r="D346">
        <v>0.98936338000000001</v>
      </c>
      <c r="E346">
        <v>0.98149465999999996</v>
      </c>
      <c r="F346">
        <v>0.41024119999999997</v>
      </c>
      <c r="G346">
        <v>70</v>
      </c>
      <c r="H346">
        <v>0.99723211</v>
      </c>
      <c r="I346">
        <v>0</v>
      </c>
      <c r="J346">
        <v>0</v>
      </c>
      <c r="K346">
        <v>199</v>
      </c>
      <c r="L346">
        <v>0</v>
      </c>
      <c r="M346">
        <v>0</v>
      </c>
      <c r="N346">
        <v>0</v>
      </c>
      <c r="O346">
        <v>1</v>
      </c>
      <c r="P346">
        <v>0</v>
      </c>
      <c r="Q346" s="3">
        <v>471</v>
      </c>
      <c r="R346">
        <v>13976</v>
      </c>
      <c r="S346">
        <v>0.98930470999999998</v>
      </c>
      <c r="T346">
        <v>0.98137825000000001</v>
      </c>
      <c r="U346">
        <v>0.44743604999999997</v>
      </c>
      <c r="V346">
        <v>73</v>
      </c>
      <c r="W346">
        <v>0.99711382999999998</v>
      </c>
      <c r="X346">
        <v>0</v>
      </c>
      <c r="Y346">
        <v>0</v>
      </c>
      <c r="Z346">
        <v>199</v>
      </c>
      <c r="AA346">
        <v>0</v>
      </c>
      <c r="AB346">
        <v>0</v>
      </c>
      <c r="AC346">
        <v>0</v>
      </c>
      <c r="AD346">
        <v>1</v>
      </c>
      <c r="AE346">
        <v>3</v>
      </c>
      <c r="AG346">
        <v>2306.0230299999998</v>
      </c>
      <c r="AH346" t="b">
        <v>1</v>
      </c>
      <c r="AI346" t="b">
        <v>1</v>
      </c>
      <c r="AJ346" t="b">
        <v>1</v>
      </c>
      <c r="AL346">
        <v>2306.0230299999998</v>
      </c>
      <c r="AM346" t="str">
        <v>main.tex</v>
      </c>
      <c r="AN346" t="str">
        <v>article</v>
      </c>
      <c r="AO346" t="str">
        <v>[11pt]</v>
      </c>
      <c r="AP346">
        <v>0</v>
      </c>
      <c r="AQ346">
        <v>0</v>
      </c>
      <c r="AR346">
        <v>0</v>
      </c>
      <c r="AS346" t="b">
        <v>0</v>
      </c>
      <c r="AT346" t="b">
        <v>0</v>
      </c>
      <c r="AV346">
        <v>2306.0230299999998</v>
      </c>
      <c r="AW346">
        <v>11</v>
      </c>
      <c r="AX346">
        <v>11</v>
      </c>
      <c r="AY346">
        <v>11</v>
      </c>
      <c r="AZ346">
        <v>0</v>
      </c>
      <c r="BA346">
        <v>0</v>
      </c>
    </row>
    <row r="347" spans="1:53" x14ac:dyDescent="0.2">
      <c r="A347">
        <v>2306.02394</v>
      </c>
      <c r="B347" t="str">
        <v/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s="3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  <c r="AG347">
        <v>2306.02394</v>
      </c>
      <c r="AH347" t="b">
        <v>1</v>
      </c>
      <c r="AI347" t="b">
        <v>0</v>
      </c>
      <c r="AJ347" t="b">
        <v>1</v>
      </c>
      <c r="AL347">
        <v>2306.02394</v>
      </c>
      <c r="AM347" t="str">
        <v>RB_Fix_P.tex</v>
      </c>
      <c r="AN347" t="str">
        <v>revtex4</v>
      </c>
      <c r="AO347" t="str">
        <v>[superscriptaddress,amsmath, nofootinbib]</v>
      </c>
      <c r="AP347">
        <v>0</v>
      </c>
      <c r="AQ347">
        <v>12</v>
      </c>
      <c r="AR347">
        <v>12</v>
      </c>
      <c r="AS347" t="b">
        <v>0</v>
      </c>
      <c r="AT347" t="b">
        <v>0</v>
      </c>
      <c r="AV347">
        <v>2306.02394</v>
      </c>
      <c r="AW347">
        <v>16</v>
      </c>
      <c r="AX347" t="str">
        <v/>
      </c>
      <c r="AY347">
        <v>16</v>
      </c>
      <c r="AZ347" t="str">
        <v/>
      </c>
      <c r="BA347" t="str">
        <v/>
      </c>
    </row>
    <row r="348" spans="1:53" x14ac:dyDescent="0.2">
      <c r="A348">
        <v>2306.0243399999999</v>
      </c>
      <c r="B348" t="str">
        <v/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s="3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  <c r="AG348">
        <v>2306.0243399999999</v>
      </c>
      <c r="AH348" t="b">
        <v>1</v>
      </c>
      <c r="AI348" t="b">
        <v>0</v>
      </c>
      <c r="AJ348" t="b">
        <v>1</v>
      </c>
      <c r="AL348">
        <v>2306.0243399999999</v>
      </c>
      <c r="AM348" t="str">
        <v>Final_version.tex</v>
      </c>
      <c r="AN348" t="str">
        <v>IEEEapm</v>
      </c>
      <c r="AO348" t="str">
        <v>[]</v>
      </c>
      <c r="AP348">
        <v>12</v>
      </c>
      <c r="AQ348">
        <v>12</v>
      </c>
      <c r="AR348">
        <v>12</v>
      </c>
      <c r="AS348" t="b">
        <v>0</v>
      </c>
      <c r="AT348" t="b">
        <v>0</v>
      </c>
      <c r="AV348">
        <v>2306.0243399999999</v>
      </c>
      <c r="AW348">
        <v>12</v>
      </c>
      <c r="AX348" t="str">
        <v/>
      </c>
      <c r="AY348">
        <v>12</v>
      </c>
      <c r="AZ348" t="str">
        <v/>
      </c>
      <c r="BA348" t="str">
        <v/>
      </c>
    </row>
    <row r="349" spans="1:53" x14ac:dyDescent="0.2">
      <c r="A349">
        <v>2306.0266700000002</v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s="3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G349">
        <v>2306.0266700000002</v>
      </c>
      <c r="AH349" t="b">
        <v>1</v>
      </c>
      <c r="AI349" t="b">
        <v>0</v>
      </c>
      <c r="AJ349" t="b">
        <v>1</v>
      </c>
      <c r="AL349">
        <v>2306.0266700000002</v>
      </c>
      <c r="AM349" t="str">
        <v>100keVDCRF.tex</v>
      </c>
      <c r="AN349" t="str">
        <v>elsarticle</v>
      </c>
      <c r="AO349" t="str">
        <v>[5p,sort&amp;compress]</v>
      </c>
      <c r="AP349">
        <v>12</v>
      </c>
      <c r="AQ349">
        <v>12</v>
      </c>
      <c r="AR349">
        <v>12</v>
      </c>
      <c r="AS349" t="b">
        <v>0</v>
      </c>
      <c r="AT349" t="b">
        <v>0</v>
      </c>
      <c r="AV349">
        <v>2306.0266700000002</v>
      </c>
      <c r="AW349">
        <v>8</v>
      </c>
      <c r="AX349" t="str">
        <v/>
      </c>
      <c r="AY349">
        <v>8</v>
      </c>
      <c r="AZ349" t="str">
        <v/>
      </c>
      <c r="BA349" t="str">
        <v/>
      </c>
    </row>
    <row r="350" spans="1:53" x14ac:dyDescent="0.2">
      <c r="A350">
        <v>2306.0268099999998</v>
      </c>
      <c r="B350" t="str">
        <v/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s="3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G350">
        <v>2306.0268099999998</v>
      </c>
      <c r="AH350" t="b">
        <v>1</v>
      </c>
      <c r="AI350" t="b">
        <v>0</v>
      </c>
      <c r="AJ350" t="b">
        <v>1</v>
      </c>
      <c r="AL350">
        <v>2306.0268099999998</v>
      </c>
      <c r="AM350" t="str">
        <v>aps_bb_skb.tex</v>
      </c>
      <c r="AN350" t="str">
        <v>revtex4-2</v>
      </c>
      <c r="AO350" t="str">
        <v>[%reprint,superscriptaddress,amsmath,amssymb,aps,prstab,]</v>
      </c>
      <c r="AP350">
        <v>12</v>
      </c>
      <c r="AQ350">
        <v>12</v>
      </c>
      <c r="AR350">
        <v>12</v>
      </c>
      <c r="AS350" t="b">
        <v>0</v>
      </c>
      <c r="AT350" t="b">
        <v>0</v>
      </c>
      <c r="AV350">
        <v>2306.0268099999998</v>
      </c>
      <c r="AW350">
        <v>15</v>
      </c>
      <c r="AX350" t="str">
        <v/>
      </c>
      <c r="AY350">
        <v>15</v>
      </c>
      <c r="AZ350" t="str">
        <v/>
      </c>
      <c r="BA350" t="str">
        <v/>
      </c>
    </row>
    <row r="351" spans="1:53" x14ac:dyDescent="0.2">
      <c r="A351">
        <v>2306.0269199999998</v>
      </c>
      <c r="B351">
        <v>845</v>
      </c>
      <c r="C351">
        <v>27238</v>
      </c>
      <c r="D351">
        <v>0.97749229999999998</v>
      </c>
      <c r="E351">
        <v>0.97047313000000002</v>
      </c>
      <c r="F351">
        <v>4.8221399999999998E-2</v>
      </c>
      <c r="G351">
        <v>809</v>
      </c>
      <c r="H351">
        <v>0.97173107999999997</v>
      </c>
      <c r="I351">
        <v>0</v>
      </c>
      <c r="J351">
        <v>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-411</v>
      </c>
      <c r="Q351" s="3">
        <v>1112</v>
      </c>
      <c r="R351">
        <v>27993</v>
      </c>
      <c r="S351">
        <v>0.97389683000000005</v>
      </c>
      <c r="T351">
        <v>0.96205554999999998</v>
      </c>
      <c r="U351">
        <v>4.480311E-2</v>
      </c>
      <c r="V351">
        <v>1052</v>
      </c>
      <c r="W351">
        <v>0.96410291000000004</v>
      </c>
      <c r="X351">
        <v>0</v>
      </c>
      <c r="Y351">
        <v>17</v>
      </c>
      <c r="Z351">
        <v>12</v>
      </c>
      <c r="AA351">
        <v>0</v>
      </c>
      <c r="AB351">
        <v>0</v>
      </c>
      <c r="AC351">
        <v>0</v>
      </c>
      <c r="AD351">
        <v>0</v>
      </c>
      <c r="AE351">
        <v>688</v>
      </c>
      <c r="AG351">
        <v>2306.0269199999998</v>
      </c>
      <c r="AH351" t="b">
        <v>1</v>
      </c>
      <c r="AI351" t="b">
        <v>1</v>
      </c>
      <c r="AJ351" t="b">
        <v>1</v>
      </c>
      <c r="AL351">
        <v>2306.0269199999998</v>
      </c>
      <c r="AM351" t="str">
        <v>main.tex</v>
      </c>
      <c r="AN351" t="str">
        <v>article</v>
      </c>
      <c r="AO351" t="str">
        <v>[a4paper,11pt]</v>
      </c>
      <c r="AP351">
        <v>0</v>
      </c>
      <c r="AQ351">
        <v>0</v>
      </c>
      <c r="AR351">
        <v>0</v>
      </c>
      <c r="AS351" t="b">
        <v>0</v>
      </c>
      <c r="AT351" t="b">
        <v>0</v>
      </c>
      <c r="AV351">
        <v>2306.0269199999998</v>
      </c>
      <c r="AW351">
        <v>15</v>
      </c>
      <c r="AX351">
        <v>15</v>
      </c>
      <c r="AY351">
        <v>15</v>
      </c>
      <c r="AZ351">
        <v>0</v>
      </c>
      <c r="BA351">
        <v>0</v>
      </c>
    </row>
    <row r="352" spans="1:53" x14ac:dyDescent="0.2">
      <c r="A352">
        <v>2306.0270799999998</v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s="3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  <c r="AG352">
        <v>2306.0270799999998</v>
      </c>
      <c r="AH352" t="b">
        <v>1</v>
      </c>
      <c r="AI352" t="b">
        <v>0</v>
      </c>
      <c r="AJ352" t="b">
        <v>1</v>
      </c>
      <c r="AL352">
        <v>2306.0270799999998</v>
      </c>
      <c r="AM352" t="str">
        <v>Final_arxiv.tex</v>
      </c>
      <c r="AN352" t="str">
        <v>amsart</v>
      </c>
      <c r="AO352" t="str">
        <v>[12pt,centertags,reqno]</v>
      </c>
      <c r="AP352">
        <v>12</v>
      </c>
      <c r="AQ352">
        <v>12</v>
      </c>
      <c r="AR352">
        <v>12</v>
      </c>
      <c r="AS352" t="b">
        <v>0</v>
      </c>
      <c r="AT352" t="b">
        <v>0</v>
      </c>
      <c r="AV352">
        <v>2306.0270799999998</v>
      </c>
      <c r="AW352">
        <v>33</v>
      </c>
      <c r="AX352" t="str">
        <v/>
      </c>
      <c r="AY352">
        <v>33</v>
      </c>
      <c r="AZ352" t="str">
        <v/>
      </c>
      <c r="BA352" t="str">
        <v/>
      </c>
    </row>
    <row r="353" spans="1:53" x14ac:dyDescent="0.2">
      <c r="A353">
        <v>2306.0276399999998</v>
      </c>
      <c r="B353">
        <v>157</v>
      </c>
      <c r="C353">
        <v>329</v>
      </c>
      <c r="D353">
        <v>0.99727613999999998</v>
      </c>
      <c r="E353">
        <v>0.99714902999999999</v>
      </c>
      <c r="F353">
        <v>0.99402568000000002</v>
      </c>
      <c r="G353">
        <v>143</v>
      </c>
      <c r="H353">
        <v>0.99740326000000001</v>
      </c>
      <c r="I353">
        <v>0</v>
      </c>
      <c r="J353">
        <v>0</v>
      </c>
      <c r="K353">
        <v>7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5222</v>
      </c>
      <c r="R353">
        <v>44001</v>
      </c>
      <c r="S353">
        <v>0.94696033999999996</v>
      </c>
      <c r="T353">
        <v>0.90518383999999996</v>
      </c>
      <c r="U353">
        <v>0.20107127</v>
      </c>
      <c r="V353">
        <v>2522</v>
      </c>
      <c r="W353">
        <v>0.9542079</v>
      </c>
      <c r="X353">
        <v>4</v>
      </c>
      <c r="Y353">
        <v>2</v>
      </c>
      <c r="Z353">
        <v>1346</v>
      </c>
      <c r="AA353">
        <v>0</v>
      </c>
      <c r="AB353">
        <v>0</v>
      </c>
      <c r="AC353">
        <v>1</v>
      </c>
      <c r="AD353">
        <v>1</v>
      </c>
      <c r="AE353">
        <v>6</v>
      </c>
      <c r="AG353">
        <v>2306.0276399999998</v>
      </c>
      <c r="AH353" t="b">
        <v>1</v>
      </c>
      <c r="AI353" t="b">
        <v>1</v>
      </c>
      <c r="AJ353" t="b">
        <v>1</v>
      </c>
      <c r="AL353">
        <v>2306.0276399999998</v>
      </c>
      <c r="AM353" t="str">
        <v>arxiv.tex</v>
      </c>
      <c r="AN353" t="str">
        <v>elsarticle</v>
      </c>
      <c r="AO353" t="str">
        <v>[preprint,12pt]</v>
      </c>
      <c r="AP353">
        <v>0</v>
      </c>
      <c r="AQ353">
        <v>0</v>
      </c>
      <c r="AR353">
        <v>0</v>
      </c>
      <c r="AS353" t="b">
        <v>0</v>
      </c>
      <c r="AT353" t="b">
        <v>0</v>
      </c>
      <c r="AV353">
        <v>2306.0276399999998</v>
      </c>
      <c r="AW353">
        <v>35</v>
      </c>
      <c r="AX353">
        <v>35</v>
      </c>
      <c r="AY353">
        <v>35</v>
      </c>
      <c r="AZ353">
        <v>0</v>
      </c>
      <c r="BA353">
        <v>0</v>
      </c>
    </row>
    <row r="354" spans="1:53" x14ac:dyDescent="0.2">
      <c r="A354">
        <v>2306.0277299999998</v>
      </c>
      <c r="B354">
        <v>7</v>
      </c>
      <c r="C354">
        <v>19882</v>
      </c>
      <c r="D354">
        <v>0.99986867999999995</v>
      </c>
      <c r="E354">
        <v>0.99973736000000002</v>
      </c>
      <c r="F354">
        <v>0.25401470999999998</v>
      </c>
      <c r="G354">
        <v>1</v>
      </c>
      <c r="H354">
        <v>0.99996247999999999</v>
      </c>
      <c r="I354">
        <v>0</v>
      </c>
      <c r="J354">
        <v>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1</v>
      </c>
      <c r="Q354" s="3">
        <v>9</v>
      </c>
      <c r="R354">
        <v>19882</v>
      </c>
      <c r="S354">
        <v>0.99979362999999999</v>
      </c>
      <c r="T354">
        <v>0.99966231000000005</v>
      </c>
      <c r="U354">
        <v>0.25401470999999998</v>
      </c>
      <c r="V354">
        <v>3</v>
      </c>
      <c r="W354">
        <v>0.99988743999999996</v>
      </c>
      <c r="X354">
        <v>0</v>
      </c>
      <c r="Y354">
        <v>0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1</v>
      </c>
      <c r="AG354">
        <v>2306.0277299999998</v>
      </c>
      <c r="AH354" t="b">
        <v>1</v>
      </c>
      <c r="AI354" t="b">
        <v>1</v>
      </c>
      <c r="AJ354" t="b">
        <v>1</v>
      </c>
      <c r="AL354">
        <v>2306.0277299999998</v>
      </c>
      <c r="AM354">
        <v>2306.0277299999998</v>
      </c>
      <c r="AN354" t="str">
        <v>scrartcl</v>
      </c>
      <c r="AO354" t="str">
        <v>[letterpaper,DIV=11,numbers=noendperiod]</v>
      </c>
      <c r="AP354">
        <v>0</v>
      </c>
      <c r="AQ354">
        <v>0</v>
      </c>
      <c r="AR354">
        <v>0</v>
      </c>
      <c r="AS354" t="b">
        <v>0</v>
      </c>
      <c r="AT354" t="b">
        <v>0</v>
      </c>
      <c r="AV354">
        <v>2306.0277299999998</v>
      </c>
      <c r="AW354">
        <v>15</v>
      </c>
      <c r="AX354">
        <v>15</v>
      </c>
      <c r="AY354">
        <v>15</v>
      </c>
      <c r="AZ354">
        <v>0</v>
      </c>
      <c r="BA354">
        <v>0</v>
      </c>
    </row>
    <row r="355" spans="1:53" x14ac:dyDescent="0.2">
      <c r="A355">
        <v>2306.02792</v>
      </c>
      <c r="B355">
        <v>32027</v>
      </c>
      <c r="C355">
        <v>32027</v>
      </c>
      <c r="D355">
        <v>0</v>
      </c>
      <c r="E355">
        <v>0</v>
      </c>
      <c r="F355">
        <v>0</v>
      </c>
      <c r="G355">
        <v>32018</v>
      </c>
      <c r="H355">
        <v>2.8100999999999999E-4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-32027</v>
      </c>
      <c r="Q355" s="3">
        <v>369</v>
      </c>
      <c r="R355">
        <v>22176</v>
      </c>
      <c r="S355">
        <v>0.99419650999999998</v>
      </c>
      <c r="T355">
        <v>0.98847847</v>
      </c>
      <c r="U355">
        <v>0.30758423000000001</v>
      </c>
      <c r="V355">
        <v>124</v>
      </c>
      <c r="W355">
        <v>0.99612827000000004</v>
      </c>
      <c r="X355">
        <v>0</v>
      </c>
      <c r="Y355">
        <v>0</v>
      </c>
      <c r="Z355">
        <v>118</v>
      </c>
      <c r="AA355">
        <v>1</v>
      </c>
      <c r="AB355">
        <v>0</v>
      </c>
      <c r="AC355">
        <v>0</v>
      </c>
      <c r="AD355">
        <v>0</v>
      </c>
      <c r="AE355">
        <v>-127</v>
      </c>
      <c r="AG355">
        <v>2306.02792</v>
      </c>
      <c r="AH355" t="b">
        <v>1</v>
      </c>
      <c r="AI355" t="b">
        <v>1</v>
      </c>
      <c r="AJ355" t="b">
        <v>1</v>
      </c>
      <c r="AL355">
        <v>2306.02792</v>
      </c>
      <c r="AM355">
        <v>2306.02792</v>
      </c>
      <c r="AN355" t="str">
        <v>amsart</v>
      </c>
      <c r="AO355" t="str">
        <v>[a4paper,12pt]</v>
      </c>
      <c r="AP355">
        <v>0</v>
      </c>
      <c r="AQ355">
        <v>12</v>
      </c>
      <c r="AR355">
        <v>0</v>
      </c>
      <c r="AS355" t="b">
        <v>0</v>
      </c>
      <c r="AT355" t="b">
        <v>0</v>
      </c>
      <c r="AV355">
        <v>2306.02792</v>
      </c>
      <c r="AW355">
        <v>18</v>
      </c>
      <c r="AX355">
        <v>19</v>
      </c>
      <c r="AY355" t="str">
        <v/>
      </c>
      <c r="AZ355">
        <v>1</v>
      </c>
      <c r="BA355" t="str">
        <v/>
      </c>
    </row>
    <row r="356" spans="1:53" x14ac:dyDescent="0.2">
      <c r="A356">
        <v>2306.02925</v>
      </c>
      <c r="B356">
        <v>43</v>
      </c>
      <c r="C356">
        <v>29765</v>
      </c>
      <c r="D356">
        <v>0.99875420000000004</v>
      </c>
      <c r="E356">
        <v>0.99864388000000004</v>
      </c>
      <c r="F356">
        <v>6.1277909999999998E-2</v>
      </c>
      <c r="G356">
        <v>39</v>
      </c>
      <c r="H356">
        <v>0.99877002999999998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-3</v>
      </c>
      <c r="Q356" s="3">
        <v>44</v>
      </c>
      <c r="R356">
        <v>29281</v>
      </c>
      <c r="S356">
        <v>0.99881743000000001</v>
      </c>
      <c r="T356">
        <v>0.99861255999999998</v>
      </c>
      <c r="U356">
        <v>7.6687790000000006E-2</v>
      </c>
      <c r="V356">
        <v>38</v>
      </c>
      <c r="W356">
        <v>0.99880175000000004</v>
      </c>
      <c r="X356">
        <v>0</v>
      </c>
      <c r="Y356">
        <v>0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5</v>
      </c>
      <c r="AG356">
        <v>2306.02925</v>
      </c>
      <c r="AH356" t="b">
        <v>1</v>
      </c>
      <c r="AI356" t="b">
        <v>1</v>
      </c>
      <c r="AJ356" t="b">
        <v>1</v>
      </c>
      <c r="AL356">
        <v>2306.02925</v>
      </c>
      <c r="AM356" t="str">
        <v>main.tex</v>
      </c>
      <c r="AN356" t="str">
        <v>article</v>
      </c>
      <c r="AO356">
        <v>0</v>
      </c>
      <c r="AP356">
        <v>0</v>
      </c>
      <c r="AQ356">
        <v>0</v>
      </c>
      <c r="AR356">
        <v>0</v>
      </c>
      <c r="AS356" t="b">
        <v>0</v>
      </c>
      <c r="AT356" t="b">
        <v>0</v>
      </c>
      <c r="AV356">
        <v>2306.02925</v>
      </c>
      <c r="AW356">
        <v>13</v>
      </c>
      <c r="AX356">
        <v>13</v>
      </c>
      <c r="AY356">
        <v>13</v>
      </c>
      <c r="AZ356">
        <v>0</v>
      </c>
      <c r="BA356">
        <v>0</v>
      </c>
    </row>
    <row r="357" spans="1:53" x14ac:dyDescent="0.2">
      <c r="A357">
        <v>2306.0298400000001</v>
      </c>
      <c r="B357">
        <v>143</v>
      </c>
      <c r="C357">
        <v>1046</v>
      </c>
      <c r="D357">
        <v>0.99241524999999997</v>
      </c>
      <c r="E357">
        <v>0.98524403999999999</v>
      </c>
      <c r="F357">
        <v>0.89206479999999999</v>
      </c>
      <c r="G357">
        <v>5</v>
      </c>
      <c r="H357">
        <v>0.99948406000000001</v>
      </c>
      <c r="I357">
        <v>0</v>
      </c>
      <c r="J357">
        <v>0</v>
      </c>
      <c r="K357">
        <v>69</v>
      </c>
      <c r="L357">
        <v>0</v>
      </c>
      <c r="M357">
        <v>0</v>
      </c>
      <c r="N357">
        <v>0</v>
      </c>
      <c r="O357">
        <v>0</v>
      </c>
      <c r="P357">
        <v>1</v>
      </c>
      <c r="Q357" s="3">
        <v>1237</v>
      </c>
      <c r="R357">
        <v>7995</v>
      </c>
      <c r="S357">
        <v>0.92972860999999996</v>
      </c>
      <c r="T357">
        <v>0.87236895999999997</v>
      </c>
      <c r="U357">
        <v>0.17509285999999999</v>
      </c>
      <c r="V357">
        <v>550</v>
      </c>
      <c r="W357">
        <v>0.94325216999999995</v>
      </c>
      <c r="X357">
        <v>1</v>
      </c>
      <c r="Y357">
        <v>3</v>
      </c>
      <c r="Z357">
        <v>341</v>
      </c>
      <c r="AA357">
        <v>0</v>
      </c>
      <c r="AB357">
        <v>0</v>
      </c>
      <c r="AC357">
        <v>0</v>
      </c>
      <c r="AD357">
        <v>1</v>
      </c>
      <c r="AE357">
        <v>2</v>
      </c>
      <c r="AG357">
        <v>2306.0298400000001</v>
      </c>
      <c r="AH357" t="b">
        <v>1</v>
      </c>
      <c r="AI357" t="b">
        <v>1</v>
      </c>
      <c r="AJ357" t="b">
        <v>1</v>
      </c>
      <c r="AL357">
        <v>2306.0298400000001</v>
      </c>
      <c r="AM357" t="str">
        <v>main.tex</v>
      </c>
      <c r="AN357" t="str">
        <v>article</v>
      </c>
      <c r="AO357">
        <v>0</v>
      </c>
      <c r="AP357">
        <v>0</v>
      </c>
      <c r="AQ357">
        <v>0</v>
      </c>
      <c r="AR357">
        <v>0</v>
      </c>
      <c r="AS357" t="b">
        <v>0</v>
      </c>
      <c r="AT357" t="b">
        <v>0</v>
      </c>
      <c r="AV357">
        <v>2306.0298400000001</v>
      </c>
      <c r="AW357">
        <v>3</v>
      </c>
      <c r="AX357">
        <v>4</v>
      </c>
      <c r="AY357">
        <v>4</v>
      </c>
      <c r="AZ357">
        <v>1</v>
      </c>
      <c r="BA357">
        <v>0</v>
      </c>
    </row>
    <row r="358" spans="1:53" x14ac:dyDescent="0.2">
      <c r="A358">
        <v>2306.0305899999998</v>
      </c>
      <c r="B358">
        <v>20</v>
      </c>
      <c r="C358">
        <v>20</v>
      </c>
      <c r="D358">
        <v>0.99894914000000001</v>
      </c>
      <c r="E358">
        <v>0.99894914000000001</v>
      </c>
      <c r="F358">
        <v>0.99894914000000001</v>
      </c>
      <c r="G358">
        <v>20</v>
      </c>
      <c r="H358">
        <v>0.99894914000000001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109</v>
      </c>
      <c r="R358">
        <v>1429</v>
      </c>
      <c r="S358">
        <v>0.99666359999999998</v>
      </c>
      <c r="T358">
        <v>0.99427310000000002</v>
      </c>
      <c r="U358">
        <v>0.92491988000000003</v>
      </c>
      <c r="V358">
        <v>21</v>
      </c>
      <c r="W358">
        <v>0.99889665000000005</v>
      </c>
      <c r="X358">
        <v>0</v>
      </c>
      <c r="Y358">
        <v>0</v>
      </c>
      <c r="Z358">
        <v>44</v>
      </c>
      <c r="AA358">
        <v>0</v>
      </c>
      <c r="AB358">
        <v>0</v>
      </c>
      <c r="AC358">
        <v>0</v>
      </c>
      <c r="AD358">
        <v>0</v>
      </c>
      <c r="AE358">
        <v>1</v>
      </c>
      <c r="AG358">
        <v>2306.0305899999998</v>
      </c>
      <c r="AH358" t="b">
        <v>1</v>
      </c>
      <c r="AI358" t="b">
        <v>1</v>
      </c>
      <c r="AJ358" t="b">
        <v>1</v>
      </c>
      <c r="AL358">
        <v>2306.0305899999998</v>
      </c>
      <c r="AM358" t="str">
        <v>combined.tex</v>
      </c>
      <c r="AN358" t="str">
        <v>revtex4-2</v>
      </c>
      <c r="AO358" t="str">
        <v>[%reprint,amsmath,amssymb,aps,]</v>
      </c>
      <c r="AP358">
        <v>0</v>
      </c>
      <c r="AQ358">
        <v>0</v>
      </c>
      <c r="AR358">
        <v>0</v>
      </c>
      <c r="AS358" t="b">
        <v>0</v>
      </c>
      <c r="AT358" t="b">
        <v>0</v>
      </c>
      <c r="AV358">
        <v>2306.0305899999998</v>
      </c>
      <c r="AW358">
        <v>5</v>
      </c>
      <c r="AX358">
        <v>5</v>
      </c>
      <c r="AY358">
        <v>5</v>
      </c>
      <c r="AZ358">
        <v>0</v>
      </c>
      <c r="BA358">
        <v>0</v>
      </c>
    </row>
    <row r="359" spans="1:53" x14ac:dyDescent="0.2">
      <c r="A359">
        <v>2306.0323699999999</v>
      </c>
      <c r="B359">
        <v>111</v>
      </c>
      <c r="C359">
        <v>111</v>
      </c>
      <c r="D359">
        <v>0.99492199999999997</v>
      </c>
      <c r="E359">
        <v>0.99492199999999997</v>
      </c>
      <c r="F359">
        <v>0.99492199999999997</v>
      </c>
      <c r="G359">
        <v>111</v>
      </c>
      <c r="H359">
        <v>0.99492199999999997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63</v>
      </c>
      <c r="R359">
        <v>2617</v>
      </c>
      <c r="S359">
        <v>0.99716377</v>
      </c>
      <c r="T359">
        <v>0.99711815999999998</v>
      </c>
      <c r="U359">
        <v>0.88028910000000005</v>
      </c>
      <c r="V359">
        <v>63</v>
      </c>
      <c r="W359">
        <v>0.99711815999999998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</v>
      </c>
      <c r="AG359">
        <v>2306.0323699999999</v>
      </c>
      <c r="AH359" t="b">
        <v>1</v>
      </c>
      <c r="AI359" t="b">
        <v>1</v>
      </c>
      <c r="AJ359" t="b">
        <v>1</v>
      </c>
      <c r="AL359">
        <v>2306.0323699999999</v>
      </c>
      <c r="AM359">
        <v>2306.0323699999999</v>
      </c>
      <c r="AN359" t="str">
        <v>revtex4-2</v>
      </c>
      <c r="AO359" t="str">
        <v>[%reprint,amsmath,amssymb,aps,]</v>
      </c>
      <c r="AP359">
        <v>0</v>
      </c>
      <c r="AQ359">
        <v>0</v>
      </c>
      <c r="AR359">
        <v>0</v>
      </c>
      <c r="AS359" t="b">
        <v>0</v>
      </c>
      <c r="AT359" t="b">
        <v>0</v>
      </c>
      <c r="AV359">
        <v>2306.0323699999999</v>
      </c>
      <c r="AW359">
        <v>6</v>
      </c>
      <c r="AX359">
        <v>6</v>
      </c>
      <c r="AY359">
        <v>6</v>
      </c>
      <c r="AZ359">
        <v>0</v>
      </c>
      <c r="BA359">
        <v>0</v>
      </c>
    </row>
    <row r="360" spans="1:53" x14ac:dyDescent="0.2">
      <c r="A360">
        <v>2306.0327499999999</v>
      </c>
      <c r="B360">
        <v>8</v>
      </c>
      <c r="C360">
        <v>8</v>
      </c>
      <c r="D360">
        <v>0.99949524000000001</v>
      </c>
      <c r="E360">
        <v>0.99942313000000005</v>
      </c>
      <c r="F360">
        <v>0.99942313000000005</v>
      </c>
      <c r="G360">
        <v>6</v>
      </c>
      <c r="H360">
        <v>0.99956734999999997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6</v>
      </c>
      <c r="R360">
        <v>6</v>
      </c>
      <c r="S360">
        <v>0.99956734999999997</v>
      </c>
      <c r="T360">
        <v>0.99956734999999997</v>
      </c>
      <c r="U360">
        <v>0.99956734999999997</v>
      </c>
      <c r="V360">
        <v>6</v>
      </c>
      <c r="W360">
        <v>0.99956734999999997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G360">
        <v>2306.0327499999999</v>
      </c>
      <c r="AH360" t="b">
        <v>1</v>
      </c>
      <c r="AI360" t="b">
        <v>1</v>
      </c>
      <c r="AJ360" t="b">
        <v>1</v>
      </c>
      <c r="AL360">
        <v>2306.0327499999999</v>
      </c>
      <c r="AM360" t="str">
        <v>EE2.tex</v>
      </c>
      <c r="AN360" t="str">
        <v>revtex4-2</v>
      </c>
      <c r="AO360" t="str">
        <v>[reprint,nofootinbib,amsmath,amssymb,aps,showpacs]</v>
      </c>
      <c r="AP360">
        <v>12</v>
      </c>
      <c r="AQ360">
        <v>12</v>
      </c>
      <c r="AR360">
        <v>12</v>
      </c>
      <c r="AS360" t="b">
        <v>0</v>
      </c>
      <c r="AT360" t="b">
        <v>1</v>
      </c>
      <c r="AV360">
        <v>2306.0327499999999</v>
      </c>
      <c r="AW360">
        <v>4</v>
      </c>
      <c r="AX360">
        <v>4</v>
      </c>
      <c r="AY360">
        <v>4</v>
      </c>
      <c r="AZ360">
        <v>0</v>
      </c>
      <c r="BA360">
        <v>0</v>
      </c>
    </row>
    <row r="361" spans="1:53" x14ac:dyDescent="0.2">
      <c r="A361">
        <v>2306.03395</v>
      </c>
      <c r="B361" t="str">
        <v/>
      </c>
      <c r="C361" t="str">
        <v/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s="3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  <c r="AE361" t="str">
        <v/>
      </c>
      <c r="AG361">
        <v>2306.03395</v>
      </c>
      <c r="AH361" t="b">
        <v>1</v>
      </c>
      <c r="AI361" t="b">
        <v>0</v>
      </c>
      <c r="AJ361" t="b">
        <v>1</v>
      </c>
      <c r="AL361">
        <v>2306.03395</v>
      </c>
      <c r="AM361" t="str">
        <v>0.main.tex</v>
      </c>
      <c r="AN361" t="str">
        <v>acmart</v>
      </c>
      <c r="AO361" t="str">
        <v>[acmlarge]</v>
      </c>
      <c r="AP361">
        <v>12</v>
      </c>
      <c r="AQ361">
        <v>12</v>
      </c>
      <c r="AR361">
        <v>12</v>
      </c>
      <c r="AS361" t="b">
        <v>0</v>
      </c>
      <c r="AT361" t="b">
        <v>0</v>
      </c>
      <c r="AV361">
        <v>2306.03395</v>
      </c>
      <c r="AW361">
        <v>40</v>
      </c>
      <c r="AX361" t="str">
        <v/>
      </c>
      <c r="AY361" t="str">
        <v/>
      </c>
      <c r="AZ361" t="str">
        <v/>
      </c>
      <c r="BA361" t="str">
        <v/>
      </c>
    </row>
    <row r="362" spans="1:53" x14ac:dyDescent="0.2">
      <c r="A362">
        <v>2306.0339899999999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167</v>
      </c>
      <c r="R362">
        <v>10804</v>
      </c>
      <c r="S362">
        <v>0.99198898999999996</v>
      </c>
      <c r="T362">
        <v>0.98652574000000004</v>
      </c>
      <c r="U362">
        <v>0.12828787999999999</v>
      </c>
      <c r="V362">
        <v>163</v>
      </c>
      <c r="W362">
        <v>0.98684848000000003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0</v>
      </c>
      <c r="AE362">
        <v>-72</v>
      </c>
      <c r="AG362">
        <v>2306.0339899999999</v>
      </c>
      <c r="AH362" t="b">
        <v>1</v>
      </c>
      <c r="AI362" t="b">
        <v>1</v>
      </c>
      <c r="AJ362" t="b">
        <v>1</v>
      </c>
      <c r="AL362">
        <v>2306.0339899999999</v>
      </c>
      <c r="AM362" t="str">
        <v>supplement.tex</v>
      </c>
      <c r="AN362" t="str">
        <v>article</v>
      </c>
      <c r="AO362" t="str">
        <v>[10pt]</v>
      </c>
      <c r="AP362">
        <v>0</v>
      </c>
      <c r="AQ362">
        <v>0</v>
      </c>
      <c r="AR362">
        <v>0</v>
      </c>
      <c r="AS362" t="b">
        <v>0</v>
      </c>
      <c r="AT362" t="b">
        <v>0</v>
      </c>
      <c r="AV362">
        <v>2306.0339899999999</v>
      </c>
      <c r="AW362">
        <v>6</v>
      </c>
      <c r="AX362">
        <v>6</v>
      </c>
      <c r="AY362">
        <v>6</v>
      </c>
      <c r="AZ362">
        <v>0</v>
      </c>
      <c r="BA362">
        <v>0</v>
      </c>
    </row>
    <row r="363" spans="1:53" x14ac:dyDescent="0.2">
      <c r="A363">
        <v>2306.0341600000002</v>
      </c>
      <c r="B363">
        <v>655</v>
      </c>
      <c r="C363">
        <v>26343</v>
      </c>
      <c r="D363">
        <v>0.98593469</v>
      </c>
      <c r="E363">
        <v>0.98288118999999996</v>
      </c>
      <c r="F363">
        <v>0.31151011000000001</v>
      </c>
      <c r="G363">
        <v>655</v>
      </c>
      <c r="H363">
        <v>0.98288118999999996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-237</v>
      </c>
      <c r="Q363" s="3">
        <v>1090</v>
      </c>
      <c r="R363">
        <v>26328</v>
      </c>
      <c r="S363">
        <v>0.98208720000000005</v>
      </c>
      <c r="T363">
        <v>0.97209206999999997</v>
      </c>
      <c r="U363">
        <v>0.32590828999999999</v>
      </c>
      <c r="V363">
        <v>1090</v>
      </c>
      <c r="W363">
        <v>0.97209206999999997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795</v>
      </c>
      <c r="AG363">
        <v>2306.0341600000002</v>
      </c>
      <c r="AH363" t="b">
        <v>1</v>
      </c>
      <c r="AI363" t="b">
        <v>1</v>
      </c>
      <c r="AJ363" t="b">
        <v>1</v>
      </c>
      <c r="AL363">
        <v>2306.0341600000002</v>
      </c>
      <c r="AM363" t="str">
        <v>main_document.tex</v>
      </c>
      <c r="AN363" t="str">
        <v>cas-sc</v>
      </c>
      <c r="AO363" t="str">
        <v>[a4paper,fleqn]</v>
      </c>
      <c r="AP363">
        <v>12</v>
      </c>
      <c r="AQ363">
        <v>12</v>
      </c>
      <c r="AR363">
        <v>12</v>
      </c>
      <c r="AS363" t="b">
        <v>0</v>
      </c>
      <c r="AT363" t="b">
        <v>0</v>
      </c>
      <c r="AV363">
        <v>2306.0341600000002</v>
      </c>
      <c r="AW363">
        <v>17</v>
      </c>
      <c r="AX363">
        <v>17</v>
      </c>
      <c r="AY363">
        <v>17</v>
      </c>
      <c r="AZ363">
        <v>0</v>
      </c>
      <c r="BA363">
        <v>0</v>
      </c>
    </row>
    <row r="364" spans="1:53" x14ac:dyDescent="0.2">
      <c r="A364">
        <v>2306.03442</v>
      </c>
      <c r="B364">
        <v>92</v>
      </c>
      <c r="C364">
        <v>22172</v>
      </c>
      <c r="D364">
        <v>0.99847037999999999</v>
      </c>
      <c r="E364">
        <v>0.99703761000000002</v>
      </c>
      <c r="F364">
        <v>0.28606387999999999</v>
      </c>
      <c r="G364">
        <v>8</v>
      </c>
      <c r="H364">
        <v>0.99974240000000003</v>
      </c>
      <c r="I364">
        <v>0</v>
      </c>
      <c r="J364">
        <v>0</v>
      </c>
      <c r="K364">
        <v>42</v>
      </c>
      <c r="L364">
        <v>0</v>
      </c>
      <c r="M364">
        <v>0</v>
      </c>
      <c r="N364">
        <v>0</v>
      </c>
      <c r="O364">
        <v>0</v>
      </c>
      <c r="P364">
        <v>5</v>
      </c>
      <c r="Q364" s="3">
        <v>1143</v>
      </c>
      <c r="R364">
        <v>28657</v>
      </c>
      <c r="S364">
        <v>0.98131217999999998</v>
      </c>
      <c r="T364">
        <v>0.96318959000000004</v>
      </c>
      <c r="U364">
        <v>7.7098970000000003E-2</v>
      </c>
      <c r="V364">
        <v>112</v>
      </c>
      <c r="W364">
        <v>0.99639303000000001</v>
      </c>
      <c r="X364">
        <v>1</v>
      </c>
      <c r="Y364">
        <v>0</v>
      </c>
      <c r="Z364">
        <v>515</v>
      </c>
      <c r="AA364">
        <v>0</v>
      </c>
      <c r="AB364">
        <v>0</v>
      </c>
      <c r="AC364">
        <v>1</v>
      </c>
      <c r="AD364">
        <v>1</v>
      </c>
      <c r="AE364">
        <v>-83</v>
      </c>
      <c r="AG364">
        <v>2306.03442</v>
      </c>
      <c r="AH364" t="b">
        <v>1</v>
      </c>
      <c r="AI364" t="b">
        <v>1</v>
      </c>
      <c r="AJ364" t="b">
        <v>1</v>
      </c>
      <c r="AL364">
        <v>2306.03442</v>
      </c>
      <c r="AM364" t="str">
        <v>laplace_temperature.tex</v>
      </c>
      <c r="AN364" t="str">
        <v>article</v>
      </c>
      <c r="AO364" t="str">
        <v>[a4paper,twocolumn,twoside,fleqn,10pt]</v>
      </c>
      <c r="AP364">
        <v>0</v>
      </c>
      <c r="AQ364">
        <v>0</v>
      </c>
      <c r="AR364">
        <v>0</v>
      </c>
      <c r="AS364" t="b">
        <v>0</v>
      </c>
      <c r="AT364" t="b">
        <v>0</v>
      </c>
      <c r="AV364">
        <v>2306.03442</v>
      </c>
      <c r="AW364">
        <v>13</v>
      </c>
      <c r="AX364">
        <v>14</v>
      </c>
      <c r="AY364">
        <v>14</v>
      </c>
      <c r="AZ364">
        <v>1</v>
      </c>
      <c r="BA364">
        <v>0</v>
      </c>
    </row>
    <row r="365" spans="1:53" x14ac:dyDescent="0.2">
      <c r="A365">
        <v>2306.0349000000001</v>
      </c>
      <c r="B365">
        <v>12</v>
      </c>
      <c r="C365">
        <v>12</v>
      </c>
      <c r="D365">
        <v>0.99973984999999999</v>
      </c>
      <c r="E365">
        <v>0.99973984999999999</v>
      </c>
      <c r="F365">
        <v>0.99973984999999999</v>
      </c>
      <c r="G365">
        <v>12</v>
      </c>
      <c r="H365">
        <v>0.99973984999999999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24</v>
      </c>
      <c r="R365">
        <v>43681</v>
      </c>
      <c r="S365">
        <v>0.99956646000000005</v>
      </c>
      <c r="T365">
        <v>0.99947980000000003</v>
      </c>
      <c r="U365">
        <v>5.3212240000000001E-2</v>
      </c>
      <c r="V365">
        <v>24</v>
      </c>
      <c r="W365">
        <v>0.99947980000000003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8</v>
      </c>
      <c r="AG365">
        <v>2306.0349000000001</v>
      </c>
      <c r="AH365" t="b">
        <v>1</v>
      </c>
      <c r="AI365" t="b">
        <v>1</v>
      </c>
      <c r="AJ365" t="b">
        <v>1</v>
      </c>
      <c r="AL365">
        <v>2306.0349000000001</v>
      </c>
      <c r="AM365" t="str">
        <v>anchor-ap-arxiv.tex</v>
      </c>
      <c r="AN365" t="str">
        <v>llncs</v>
      </c>
      <c r="AO365" t="str">
        <v>[runningheads,envcountsame,envcountsect,11pt,a4paper]</v>
      </c>
      <c r="AP365">
        <v>12</v>
      </c>
      <c r="AQ365">
        <v>12</v>
      </c>
      <c r="AR365">
        <v>12</v>
      </c>
      <c r="AS365" t="b">
        <v>0</v>
      </c>
      <c r="AT365" t="b">
        <v>0</v>
      </c>
      <c r="AV365">
        <v>2306.0349000000001</v>
      </c>
      <c r="AW365">
        <v>18</v>
      </c>
      <c r="AX365">
        <v>18</v>
      </c>
      <c r="AY365">
        <v>18</v>
      </c>
      <c r="AZ365">
        <v>0</v>
      </c>
      <c r="BA365">
        <v>0</v>
      </c>
    </row>
    <row r="366" spans="1:53" x14ac:dyDescent="0.2">
      <c r="A366">
        <v>2306.0369599999999</v>
      </c>
      <c r="B366" t="str">
        <v/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s="3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G366">
        <v>2306.0369599999999</v>
      </c>
      <c r="AH366" t="b">
        <v>1</v>
      </c>
      <c r="AI366" t="b">
        <v>0</v>
      </c>
      <c r="AJ366" t="b">
        <v>1</v>
      </c>
      <c r="AL366">
        <v>2306.0369599999999</v>
      </c>
      <c r="AM366" t="str">
        <v>main-arxiv.tex</v>
      </c>
      <c r="AN366" t="str">
        <v>revtex4-2</v>
      </c>
      <c r="AO366" t="str">
        <v>[%reprint,superscriptaddress,showkeys,amsmath,amssymb,aps,pra,]</v>
      </c>
      <c r="AP366">
        <v>12</v>
      </c>
      <c r="AQ366">
        <v>12</v>
      </c>
      <c r="AR366">
        <v>12</v>
      </c>
      <c r="AS366" t="b">
        <v>0</v>
      </c>
      <c r="AT366" t="b">
        <v>0</v>
      </c>
      <c r="AV366">
        <v>2306.0369599999999</v>
      </c>
      <c r="AW366">
        <v>26</v>
      </c>
      <c r="AX366" t="str">
        <v/>
      </c>
      <c r="AY366">
        <v>26</v>
      </c>
      <c r="AZ366" t="str">
        <v/>
      </c>
      <c r="BA366" t="str">
        <v/>
      </c>
    </row>
    <row r="367" spans="1:53" x14ac:dyDescent="0.2">
      <c r="A367">
        <v>2306.0376299999998</v>
      </c>
      <c r="B367">
        <v>1660</v>
      </c>
      <c r="C367">
        <v>28580</v>
      </c>
      <c r="D367">
        <v>0.97515050999999997</v>
      </c>
      <c r="E367">
        <v>0.95100932999999999</v>
      </c>
      <c r="F367">
        <v>0.15653406</v>
      </c>
      <c r="G367">
        <v>259</v>
      </c>
      <c r="H367">
        <v>0.99235627000000004</v>
      </c>
      <c r="I367">
        <v>0</v>
      </c>
      <c r="J367">
        <v>1</v>
      </c>
      <c r="K367">
        <v>700</v>
      </c>
      <c r="L367">
        <v>0</v>
      </c>
      <c r="M367">
        <v>0</v>
      </c>
      <c r="N367">
        <v>0</v>
      </c>
      <c r="O367">
        <v>1</v>
      </c>
      <c r="P367">
        <v>0</v>
      </c>
      <c r="Q367" s="3">
        <v>1675</v>
      </c>
      <c r="R367">
        <v>31112</v>
      </c>
      <c r="S367">
        <v>0.97493472000000003</v>
      </c>
      <c r="T367">
        <v>0.95058851</v>
      </c>
      <c r="U367">
        <v>8.2214809999999999E-2</v>
      </c>
      <c r="V367">
        <v>274</v>
      </c>
      <c r="W367">
        <v>0.99191717000000001</v>
      </c>
      <c r="X367">
        <v>0</v>
      </c>
      <c r="Y367">
        <v>1</v>
      </c>
      <c r="Z367">
        <v>700</v>
      </c>
      <c r="AA367">
        <v>0</v>
      </c>
      <c r="AB367">
        <v>0</v>
      </c>
      <c r="AC367">
        <v>0</v>
      </c>
      <c r="AD367">
        <v>1</v>
      </c>
      <c r="AE367">
        <v>15</v>
      </c>
      <c r="AG367">
        <v>2306.0376299999998</v>
      </c>
      <c r="AH367" t="b">
        <v>1</v>
      </c>
      <c r="AI367" t="b">
        <v>1</v>
      </c>
      <c r="AJ367" t="b">
        <v>1</v>
      </c>
      <c r="AL367">
        <v>2306.0376299999998</v>
      </c>
      <c r="AM367" t="str">
        <v>templateArxiv.tex</v>
      </c>
      <c r="AN367" t="str">
        <v>article</v>
      </c>
      <c r="AO367">
        <v>0</v>
      </c>
      <c r="AP367">
        <v>0</v>
      </c>
      <c r="AQ367">
        <v>0</v>
      </c>
      <c r="AR367">
        <v>0</v>
      </c>
      <c r="AS367" t="b">
        <v>0</v>
      </c>
      <c r="AT367" t="b">
        <v>0</v>
      </c>
      <c r="AV367">
        <v>2306.0376299999998</v>
      </c>
      <c r="AW367">
        <v>10</v>
      </c>
      <c r="AX367">
        <v>10</v>
      </c>
      <c r="AY367">
        <v>10</v>
      </c>
      <c r="AZ367">
        <v>0</v>
      </c>
      <c r="BA367">
        <v>0</v>
      </c>
    </row>
    <row r="368" spans="1:53" x14ac:dyDescent="0.2">
      <c r="A368">
        <v>2306.03766</v>
      </c>
      <c r="B368">
        <v>167</v>
      </c>
      <c r="C368">
        <v>37486</v>
      </c>
      <c r="D368">
        <v>0.99655883999999995</v>
      </c>
      <c r="E368">
        <v>0.99610396000000001</v>
      </c>
      <c r="F368">
        <v>0.12546658999999999</v>
      </c>
      <c r="G368">
        <v>167</v>
      </c>
      <c r="H368">
        <v>0.99610396000000001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 s="3">
        <v>6</v>
      </c>
      <c r="R368">
        <v>1672</v>
      </c>
      <c r="S368">
        <v>0.99987168999999998</v>
      </c>
      <c r="T368">
        <v>0.99986001999999996</v>
      </c>
      <c r="U368">
        <v>0.96099290999999998</v>
      </c>
      <c r="V368">
        <v>6</v>
      </c>
      <c r="W368">
        <v>0.99986001999999996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G368">
        <v>2306.03766</v>
      </c>
      <c r="AH368" t="b">
        <v>1</v>
      </c>
      <c r="AI368" t="b">
        <v>1</v>
      </c>
      <c r="AJ368" t="b">
        <v>1</v>
      </c>
      <c r="AL368">
        <v>2306.03766</v>
      </c>
      <c r="AM368" t="str">
        <v>MathPhys_en20230607.tex</v>
      </c>
      <c r="AN368" t="str">
        <v>revtex4</v>
      </c>
      <c r="AO368" t="str">
        <v>[preprint,pra,aps]</v>
      </c>
      <c r="AP368">
        <v>0</v>
      </c>
      <c r="AQ368">
        <v>12</v>
      </c>
      <c r="AR368">
        <v>0</v>
      </c>
      <c r="AS368" t="b">
        <v>0</v>
      </c>
      <c r="AT368" t="b">
        <v>0</v>
      </c>
      <c r="AV368">
        <v>2306.03766</v>
      </c>
      <c r="AW368">
        <v>23</v>
      </c>
      <c r="AX368">
        <v>23</v>
      </c>
      <c r="AY368">
        <v>23</v>
      </c>
      <c r="AZ368">
        <v>0</v>
      </c>
      <c r="BA368">
        <v>0</v>
      </c>
    </row>
    <row r="369" spans="1:53" x14ac:dyDescent="0.2">
      <c r="A369">
        <v>2306.0376799999999</v>
      </c>
      <c r="B369">
        <v>375</v>
      </c>
      <c r="C369">
        <v>54944</v>
      </c>
      <c r="D369">
        <v>0.99511400999999999</v>
      </c>
      <c r="E369">
        <v>0.99407442999999995</v>
      </c>
      <c r="F369">
        <v>0.13180058</v>
      </c>
      <c r="G369">
        <v>361</v>
      </c>
      <c r="H369">
        <v>0.99429564999999998</v>
      </c>
      <c r="I369">
        <v>0</v>
      </c>
      <c r="J369">
        <v>0</v>
      </c>
      <c r="K369">
        <v>7</v>
      </c>
      <c r="L369">
        <v>0</v>
      </c>
      <c r="M369">
        <v>0</v>
      </c>
      <c r="N369">
        <v>0</v>
      </c>
      <c r="O369">
        <v>0</v>
      </c>
      <c r="P369">
        <v>-86</v>
      </c>
      <c r="Q369" s="3">
        <v>170</v>
      </c>
      <c r="R369">
        <v>12072</v>
      </c>
      <c r="S369">
        <v>0.99821446000000003</v>
      </c>
      <c r="T369">
        <v>0.99731382000000002</v>
      </c>
      <c r="U369">
        <v>0.80924991999999996</v>
      </c>
      <c r="V369">
        <v>58</v>
      </c>
      <c r="W369">
        <v>0.99908353999999999</v>
      </c>
      <c r="X369">
        <v>0</v>
      </c>
      <c r="Y369">
        <v>0</v>
      </c>
      <c r="Z369">
        <v>56</v>
      </c>
      <c r="AA369">
        <v>0</v>
      </c>
      <c r="AB369">
        <v>0</v>
      </c>
      <c r="AC369">
        <v>0</v>
      </c>
      <c r="AD369">
        <v>0</v>
      </c>
      <c r="AE369">
        <v>2</v>
      </c>
      <c r="AG369">
        <v>2306.0376799999999</v>
      </c>
      <c r="AH369" t="b">
        <v>1</v>
      </c>
      <c r="AI369" t="b">
        <v>1</v>
      </c>
      <c r="AJ369" t="b">
        <v>1</v>
      </c>
      <c r="AL369">
        <v>2306.0376799999999</v>
      </c>
      <c r="AM369">
        <v>2306.0376799999999</v>
      </c>
      <c r="AN369" t="str">
        <v>amsproc</v>
      </c>
      <c r="AO369" t="str">
        <v>[a4paper,10pt]</v>
      </c>
      <c r="AP369">
        <v>0</v>
      </c>
      <c r="AQ369">
        <v>12</v>
      </c>
      <c r="AR369">
        <v>0</v>
      </c>
      <c r="AS369" t="b">
        <v>0</v>
      </c>
      <c r="AT369" t="b">
        <v>0</v>
      </c>
      <c r="AV369">
        <v>2306.0376799999999</v>
      </c>
      <c r="AW369">
        <v>27</v>
      </c>
      <c r="AX369">
        <v>27</v>
      </c>
      <c r="AY369">
        <v>27</v>
      </c>
      <c r="AZ369">
        <v>0</v>
      </c>
      <c r="BA369">
        <v>0</v>
      </c>
    </row>
    <row r="370" spans="1:53" x14ac:dyDescent="0.2">
      <c r="A370">
        <v>2306.0382199999999</v>
      </c>
      <c r="B370">
        <v>59</v>
      </c>
      <c r="C370">
        <v>59</v>
      </c>
      <c r="D370">
        <v>0.99914966999999999</v>
      </c>
      <c r="E370">
        <v>0.99914966999999999</v>
      </c>
      <c r="F370">
        <v>0.99914966999999999</v>
      </c>
      <c r="G370">
        <v>59</v>
      </c>
      <c r="H370">
        <v>0.99914966999999999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1106</v>
      </c>
      <c r="R370">
        <v>44170</v>
      </c>
      <c r="S370">
        <v>0.99147503999999997</v>
      </c>
      <c r="T370">
        <v>0.98405995999999996</v>
      </c>
      <c r="U370">
        <v>0.36340707999999999</v>
      </c>
      <c r="V370">
        <v>402</v>
      </c>
      <c r="W370">
        <v>0.99420624000000002</v>
      </c>
      <c r="X370">
        <v>0</v>
      </c>
      <c r="Y370">
        <v>0</v>
      </c>
      <c r="Z370">
        <v>352</v>
      </c>
      <c r="AA370">
        <v>0</v>
      </c>
      <c r="AB370">
        <v>0</v>
      </c>
      <c r="AC370">
        <v>0</v>
      </c>
      <c r="AD370">
        <v>1</v>
      </c>
      <c r="AE370">
        <v>-1</v>
      </c>
      <c r="AG370">
        <v>2306.0382199999999</v>
      </c>
      <c r="AH370" t="b">
        <v>1</v>
      </c>
      <c r="AI370" t="b">
        <v>1</v>
      </c>
      <c r="AJ370" t="b">
        <v>1</v>
      </c>
      <c r="AL370">
        <v>2306.0382199999999</v>
      </c>
      <c r="AM370" t="str">
        <v>main.tex</v>
      </c>
      <c r="AN370" t="str">
        <v>article</v>
      </c>
      <c r="AO370">
        <v>0</v>
      </c>
      <c r="AP370">
        <v>0</v>
      </c>
      <c r="AQ370">
        <v>0</v>
      </c>
      <c r="AR370">
        <v>0</v>
      </c>
      <c r="AS370" t="b">
        <v>0</v>
      </c>
      <c r="AT370" t="b">
        <v>0</v>
      </c>
      <c r="AV370">
        <v>2306.0382199999999</v>
      </c>
      <c r="AW370">
        <v>33</v>
      </c>
      <c r="AX370">
        <v>34</v>
      </c>
      <c r="AY370">
        <v>34</v>
      </c>
      <c r="AZ370">
        <v>1</v>
      </c>
      <c r="BA370">
        <v>0</v>
      </c>
    </row>
    <row r="371" spans="1:53" x14ac:dyDescent="0.2">
      <c r="A371">
        <v>2306.0385500000002</v>
      </c>
      <c r="B371">
        <v>6535</v>
      </c>
      <c r="C371">
        <v>43394</v>
      </c>
      <c r="D371">
        <v>0.89576469999999997</v>
      </c>
      <c r="E371">
        <v>0.85744514000000005</v>
      </c>
      <c r="F371">
        <v>5.340081E-2</v>
      </c>
      <c r="G371">
        <v>6109</v>
      </c>
      <c r="H371">
        <v>0.86673792999999999</v>
      </c>
      <c r="I371">
        <v>0</v>
      </c>
      <c r="J371">
        <v>1</v>
      </c>
      <c r="K371">
        <v>206</v>
      </c>
      <c r="L371">
        <v>0</v>
      </c>
      <c r="M371">
        <v>0</v>
      </c>
      <c r="N371">
        <v>0</v>
      </c>
      <c r="O371">
        <v>0</v>
      </c>
      <c r="P371">
        <v>-3355</v>
      </c>
      <c r="Q371" s="3">
        <v>7606</v>
      </c>
      <c r="R371">
        <v>47236</v>
      </c>
      <c r="S371">
        <v>0.89357321000000001</v>
      </c>
      <c r="T371">
        <v>0.84884137000000004</v>
      </c>
      <c r="U371">
        <v>6.1250449999999998E-2</v>
      </c>
      <c r="V371">
        <v>7194</v>
      </c>
      <c r="W371">
        <v>0.85702929000000005</v>
      </c>
      <c r="X371">
        <v>0</v>
      </c>
      <c r="Y371">
        <v>1</v>
      </c>
      <c r="Z371">
        <v>199</v>
      </c>
      <c r="AA371">
        <v>0</v>
      </c>
      <c r="AB371">
        <v>0</v>
      </c>
      <c r="AC371">
        <v>0</v>
      </c>
      <c r="AD371">
        <v>0</v>
      </c>
      <c r="AE371">
        <v>4476</v>
      </c>
      <c r="AG371">
        <v>2306.0385500000002</v>
      </c>
      <c r="AH371" t="b">
        <v>1</v>
      </c>
      <c r="AI371" t="b">
        <v>1</v>
      </c>
      <c r="AJ371" t="b">
        <v>1</v>
      </c>
      <c r="AL371">
        <v>2306.0385500000002</v>
      </c>
      <c r="AM371" t="str">
        <v>main.tex</v>
      </c>
      <c r="AN371" t="str">
        <v>acmart</v>
      </c>
      <c r="AO371" t="str">
        <v>[sigconf]</v>
      </c>
      <c r="AP371">
        <v>0</v>
      </c>
      <c r="AQ371">
        <v>0</v>
      </c>
      <c r="AR371">
        <v>0</v>
      </c>
      <c r="AS371" t="b">
        <v>0</v>
      </c>
      <c r="AT371" t="b">
        <v>0</v>
      </c>
      <c r="AV371">
        <v>2306.0385500000002</v>
      </c>
      <c r="AW371">
        <v>9</v>
      </c>
      <c r="AX371">
        <v>9</v>
      </c>
      <c r="AY371">
        <v>9</v>
      </c>
      <c r="AZ371">
        <v>0</v>
      </c>
      <c r="BA371">
        <v>0</v>
      </c>
    </row>
    <row r="372" spans="1:53" x14ac:dyDescent="0.2">
      <c r="A372">
        <v>2306.0388800000001</v>
      </c>
      <c r="B372">
        <v>4958</v>
      </c>
      <c r="C372">
        <v>55310</v>
      </c>
      <c r="D372">
        <v>0.95317887000000001</v>
      </c>
      <c r="E372">
        <v>0.91632491000000005</v>
      </c>
      <c r="F372">
        <v>6.6545149999999997E-2</v>
      </c>
      <c r="G372">
        <v>4924</v>
      </c>
      <c r="H372">
        <v>0.91689871999999994</v>
      </c>
      <c r="I372">
        <v>0</v>
      </c>
      <c r="J372">
        <v>0</v>
      </c>
      <c r="K372">
        <v>17</v>
      </c>
      <c r="L372">
        <v>0</v>
      </c>
      <c r="M372">
        <v>0</v>
      </c>
      <c r="N372">
        <v>0</v>
      </c>
      <c r="O372">
        <v>0</v>
      </c>
      <c r="P372">
        <v>-4519</v>
      </c>
      <c r="Q372" s="3">
        <v>110</v>
      </c>
      <c r="R372">
        <v>49644</v>
      </c>
      <c r="S372">
        <v>0.99817736999999995</v>
      </c>
      <c r="T372">
        <v>0.99814367999999998</v>
      </c>
      <c r="U372">
        <v>0.16222555999999999</v>
      </c>
      <c r="V372">
        <v>110</v>
      </c>
      <c r="W372">
        <v>0.99814367999999998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</v>
      </c>
      <c r="AG372">
        <v>2306.0388800000001</v>
      </c>
      <c r="AH372" t="b">
        <v>1</v>
      </c>
      <c r="AI372" t="b">
        <v>1</v>
      </c>
      <c r="AJ372" t="b">
        <v>1</v>
      </c>
      <c r="AL372">
        <v>2306.0388800000001</v>
      </c>
      <c r="AM372" t="str">
        <v>NewtonPolytope_CSC_Submission.tex</v>
      </c>
      <c r="AN372" t="str">
        <v>amsart</v>
      </c>
      <c r="AO372" t="str">
        <v>[10pt]</v>
      </c>
      <c r="AP372">
        <v>0</v>
      </c>
      <c r="AQ372">
        <v>12</v>
      </c>
      <c r="AR372">
        <v>0</v>
      </c>
      <c r="AS372" t="b">
        <v>0</v>
      </c>
      <c r="AT372" t="b">
        <v>0</v>
      </c>
      <c r="AV372">
        <v>2306.0388800000001</v>
      </c>
      <c r="AW372">
        <v>20</v>
      </c>
      <c r="AX372">
        <v>20</v>
      </c>
      <c r="AY372">
        <v>19</v>
      </c>
      <c r="AZ372">
        <v>0</v>
      </c>
      <c r="BA372">
        <v>1</v>
      </c>
    </row>
    <row r="373" spans="1:53" x14ac:dyDescent="0.2">
      <c r="A373">
        <v>2306.0394099999999</v>
      </c>
      <c r="B373">
        <v>5</v>
      </c>
      <c r="C373">
        <v>26681</v>
      </c>
      <c r="D373">
        <v>0.99992738000000003</v>
      </c>
      <c r="E373">
        <v>0.99985475999999995</v>
      </c>
      <c r="F373">
        <v>0.22497531000000001</v>
      </c>
      <c r="G373">
        <v>1</v>
      </c>
      <c r="H373">
        <v>0.99997095000000003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1</v>
      </c>
      <c r="Q373" s="3">
        <v>15</v>
      </c>
      <c r="R373">
        <v>26365</v>
      </c>
      <c r="S373">
        <v>0.99978213000000005</v>
      </c>
      <c r="T373">
        <v>0.99956427000000003</v>
      </c>
      <c r="U373">
        <v>0.23413217</v>
      </c>
      <c r="V373">
        <v>5</v>
      </c>
      <c r="W373">
        <v>0.99985475999999995</v>
      </c>
      <c r="X373">
        <v>0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-3</v>
      </c>
      <c r="AG373">
        <v>2306.0394099999999</v>
      </c>
      <c r="AH373" t="b">
        <v>1</v>
      </c>
      <c r="AI373" t="b">
        <v>1</v>
      </c>
      <c r="AJ373" t="b">
        <v>1</v>
      </c>
      <c r="AL373">
        <v>2306.0394099999999</v>
      </c>
      <c r="AM373" t="str">
        <v>biblio_covid19.tex</v>
      </c>
      <c r="AN373" t="str">
        <v>article</v>
      </c>
      <c r="AO373">
        <v>0</v>
      </c>
      <c r="AP373">
        <v>12</v>
      </c>
      <c r="AQ373">
        <v>12</v>
      </c>
      <c r="AR373">
        <v>12</v>
      </c>
      <c r="AS373" t="b">
        <v>0</v>
      </c>
      <c r="AT373" t="b">
        <v>0</v>
      </c>
      <c r="AV373">
        <v>2306.0394099999999</v>
      </c>
      <c r="AW373">
        <v>21</v>
      </c>
      <c r="AX373">
        <v>21</v>
      </c>
      <c r="AY373">
        <v>21</v>
      </c>
      <c r="AZ373">
        <v>0</v>
      </c>
      <c r="BA373">
        <v>0</v>
      </c>
    </row>
    <row r="374" spans="1:53" x14ac:dyDescent="0.2">
      <c r="A374">
        <v>2306.0396000000001</v>
      </c>
      <c r="B374">
        <v>38</v>
      </c>
      <c r="C374">
        <v>38</v>
      </c>
      <c r="D374">
        <v>0.9996988</v>
      </c>
      <c r="E374">
        <v>0.9996988</v>
      </c>
      <c r="F374">
        <v>0.9996988</v>
      </c>
      <c r="G374">
        <v>38</v>
      </c>
      <c r="H374">
        <v>0.9996988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248</v>
      </c>
      <c r="R374">
        <v>121954</v>
      </c>
      <c r="S374">
        <v>0.99889428999999996</v>
      </c>
      <c r="T374">
        <v>0.99803430000000004</v>
      </c>
      <c r="U374">
        <v>3.3369269999999999E-2</v>
      </c>
      <c r="V374">
        <v>32</v>
      </c>
      <c r="W374">
        <v>0.99974635999999995</v>
      </c>
      <c r="X374">
        <v>0</v>
      </c>
      <c r="Y374">
        <v>0</v>
      </c>
      <c r="Z374">
        <v>108</v>
      </c>
      <c r="AA374">
        <v>0</v>
      </c>
      <c r="AB374">
        <v>0</v>
      </c>
      <c r="AC374">
        <v>1</v>
      </c>
      <c r="AD374">
        <v>0</v>
      </c>
      <c r="AE374">
        <v>-1</v>
      </c>
      <c r="AG374">
        <v>2306.0396000000001</v>
      </c>
      <c r="AH374" t="b">
        <v>1</v>
      </c>
      <c r="AI374" t="b">
        <v>1</v>
      </c>
      <c r="AJ374" t="b">
        <v>1</v>
      </c>
      <c r="AL374">
        <v>2306.0396000000001</v>
      </c>
      <c r="AM374" t="str">
        <v>vote.tex</v>
      </c>
      <c r="AN374" t="str">
        <v>article</v>
      </c>
      <c r="AO374" t="str">
        <v>[12pt,a4paper]</v>
      </c>
      <c r="AP374">
        <v>12</v>
      </c>
      <c r="AQ374">
        <v>12</v>
      </c>
      <c r="AR374">
        <v>12</v>
      </c>
      <c r="AS374" t="b">
        <v>0</v>
      </c>
      <c r="AT374" t="b">
        <v>0</v>
      </c>
      <c r="AV374">
        <v>2306.0396000000001</v>
      </c>
      <c r="AW374">
        <v>54</v>
      </c>
      <c r="AX374">
        <v>55</v>
      </c>
      <c r="AY374">
        <v>55</v>
      </c>
      <c r="AZ374">
        <v>1</v>
      </c>
      <c r="BA374">
        <v>0</v>
      </c>
    </row>
    <row r="375" spans="1:53" x14ac:dyDescent="0.2">
      <c r="A375">
        <v>2306.0398700000001</v>
      </c>
      <c r="B375">
        <v>10</v>
      </c>
      <c r="C375">
        <v>10</v>
      </c>
      <c r="D375">
        <v>0.99972936000000001</v>
      </c>
      <c r="E375">
        <v>0.99972936000000001</v>
      </c>
      <c r="F375">
        <v>0.99972936000000001</v>
      </c>
      <c r="G375">
        <v>10</v>
      </c>
      <c r="H375">
        <v>0.99972936000000001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10</v>
      </c>
      <c r="R375">
        <v>10</v>
      </c>
      <c r="S375">
        <v>0.99972936000000001</v>
      </c>
      <c r="T375">
        <v>0.99972936000000001</v>
      </c>
      <c r="U375">
        <v>0.99972936000000001</v>
      </c>
      <c r="V375">
        <v>10</v>
      </c>
      <c r="W375">
        <v>0.99972936000000001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G375">
        <v>2306.0398700000001</v>
      </c>
      <c r="AH375" t="b">
        <v>1</v>
      </c>
      <c r="AI375" t="b">
        <v>1</v>
      </c>
      <c r="AJ375" t="b">
        <v>1</v>
      </c>
      <c r="AL375">
        <v>2306.0398700000001</v>
      </c>
      <c r="AM375" t="str">
        <v>main.tex</v>
      </c>
      <c r="AN375" t="str">
        <v>article</v>
      </c>
      <c r="AO375" t="str">
        <v>[a4paper]</v>
      </c>
      <c r="AP375">
        <v>0</v>
      </c>
      <c r="AQ375">
        <v>0</v>
      </c>
      <c r="AR375">
        <v>0</v>
      </c>
      <c r="AS375" t="b">
        <v>0</v>
      </c>
      <c r="AT375" t="b">
        <v>0</v>
      </c>
      <c r="AV375">
        <v>2306.0398700000001</v>
      </c>
      <c r="AW375">
        <v>10</v>
      </c>
      <c r="AX375">
        <v>10</v>
      </c>
      <c r="AY375">
        <v>10</v>
      </c>
      <c r="AZ375">
        <v>0</v>
      </c>
      <c r="BA375">
        <v>0</v>
      </c>
    </row>
    <row r="376" spans="1:53" x14ac:dyDescent="0.2">
      <c r="A376">
        <v>2306.0413199999998</v>
      </c>
      <c r="B376">
        <v>1316</v>
      </c>
      <c r="C376">
        <v>56285</v>
      </c>
      <c r="D376">
        <v>0.98505273999999998</v>
      </c>
      <c r="E376">
        <v>0.97770625</v>
      </c>
      <c r="F376">
        <v>4.650178E-2</v>
      </c>
      <c r="G376">
        <v>1222</v>
      </c>
      <c r="H376">
        <v>0.97929865999999999</v>
      </c>
      <c r="I376">
        <v>0</v>
      </c>
      <c r="J376">
        <v>0</v>
      </c>
      <c r="K376">
        <v>47</v>
      </c>
      <c r="L376">
        <v>0</v>
      </c>
      <c r="M376">
        <v>0</v>
      </c>
      <c r="N376">
        <v>0</v>
      </c>
      <c r="O376">
        <v>0</v>
      </c>
      <c r="P376">
        <v>-781</v>
      </c>
      <c r="Q376" s="3">
        <v>154</v>
      </c>
      <c r="R376">
        <v>198</v>
      </c>
      <c r="S376">
        <v>0.99742503999999998</v>
      </c>
      <c r="T376">
        <v>0.99739116000000005</v>
      </c>
      <c r="U376">
        <v>0.99664576999999999</v>
      </c>
      <c r="V376">
        <v>150</v>
      </c>
      <c r="W376">
        <v>0.99745892000000003</v>
      </c>
      <c r="X376">
        <v>0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G376">
        <v>2306.0413199999998</v>
      </c>
      <c r="AH376" t="b">
        <v>1</v>
      </c>
      <c r="AI376" t="b">
        <v>1</v>
      </c>
      <c r="AJ376" t="b">
        <v>1</v>
      </c>
      <c r="AL376">
        <v>2306.0413199999998</v>
      </c>
      <c r="AM376">
        <v>2306.0413199999998</v>
      </c>
      <c r="AN376" t="str">
        <v>amsart</v>
      </c>
      <c r="AO376" t="str">
        <v>[11pt,letterpaper]</v>
      </c>
      <c r="AP376">
        <v>0</v>
      </c>
      <c r="AQ376">
        <v>12</v>
      </c>
      <c r="AR376">
        <v>0</v>
      </c>
      <c r="AS376" t="b">
        <v>0</v>
      </c>
      <c r="AT376" t="b">
        <v>0</v>
      </c>
      <c r="AV376">
        <v>2306.0413199999998</v>
      </c>
      <c r="AW376">
        <v>34</v>
      </c>
      <c r="AX376">
        <v>34</v>
      </c>
      <c r="AY376">
        <v>33</v>
      </c>
      <c r="AZ376">
        <v>0</v>
      </c>
      <c r="BA376">
        <v>1</v>
      </c>
    </row>
    <row r="377" spans="1:53" x14ac:dyDescent="0.2">
      <c r="A377">
        <v>2306.0420199999999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6</v>
      </c>
      <c r="R377">
        <v>12971</v>
      </c>
      <c r="S377">
        <v>0.99985531999999999</v>
      </c>
      <c r="T377">
        <v>0.99971069000000001</v>
      </c>
      <c r="U377">
        <v>0.37456001</v>
      </c>
      <c r="V377">
        <v>6</v>
      </c>
      <c r="W377">
        <v>0.99971069000000001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-6</v>
      </c>
      <c r="AG377">
        <v>2306.0420199999999</v>
      </c>
      <c r="AH377" t="b">
        <v>1</v>
      </c>
      <c r="AI377" t="b">
        <v>1</v>
      </c>
      <c r="AJ377" t="b">
        <v>1</v>
      </c>
      <c r="AL377">
        <v>2306.0420199999999</v>
      </c>
      <c r="AM377" t="str">
        <v>main.tex</v>
      </c>
      <c r="AN377" t="str">
        <v>dccpaper</v>
      </c>
      <c r="AO377" t="str">
        <v>[smallabstract,smallcaptions]</v>
      </c>
      <c r="AP377">
        <v>0</v>
      </c>
      <c r="AQ377">
        <v>0</v>
      </c>
      <c r="AR377">
        <v>0</v>
      </c>
      <c r="AS377" t="b">
        <v>0</v>
      </c>
      <c r="AT377" t="b">
        <v>0</v>
      </c>
      <c r="AV377">
        <v>2306.0420199999999</v>
      </c>
      <c r="AW377">
        <v>10</v>
      </c>
      <c r="AX377">
        <v>10</v>
      </c>
      <c r="AY377">
        <v>10</v>
      </c>
      <c r="AZ377">
        <v>0</v>
      </c>
      <c r="BA377">
        <v>0</v>
      </c>
    </row>
    <row r="378" spans="1:53" x14ac:dyDescent="0.2">
      <c r="A378">
        <v>2306.0420899999999</v>
      </c>
      <c r="B378" t="str">
        <v/>
      </c>
      <c r="C378" t="str">
        <v/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s="3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  <c r="AE378" t="str">
        <v/>
      </c>
      <c r="AG378">
        <v>2306.0420899999999</v>
      </c>
      <c r="AH378" t="b">
        <v>1</v>
      </c>
      <c r="AI378" t="b">
        <v>0</v>
      </c>
      <c r="AJ378" t="b">
        <v>1</v>
      </c>
      <c r="AL378">
        <v>2306.0420899999999</v>
      </c>
      <c r="AM378" t="str">
        <v>main.tex</v>
      </c>
      <c r="AN378" t="str">
        <v>revtex4-1</v>
      </c>
      <c r="AO378" t="str">
        <v>[amsmath,nobibnotes,aps,superscriptadress,amssymb,pra,aps,showpacs,superscriptaddress, twocolumn]</v>
      </c>
      <c r="AP378">
        <v>12</v>
      </c>
      <c r="AQ378">
        <v>12</v>
      </c>
      <c r="AR378">
        <v>12</v>
      </c>
      <c r="AS378" t="b">
        <v>0</v>
      </c>
      <c r="AT378" t="b">
        <v>0</v>
      </c>
      <c r="AV378">
        <v>2306.0420899999999</v>
      </c>
      <c r="AW378">
        <v>13</v>
      </c>
      <c r="AX378" t="str">
        <v/>
      </c>
      <c r="AY378">
        <v>14</v>
      </c>
      <c r="AZ378" t="str">
        <v/>
      </c>
      <c r="BA378" t="str">
        <v/>
      </c>
    </row>
    <row r="379" spans="1:53" x14ac:dyDescent="0.2">
      <c r="A379">
        <v>2306.0427100000002</v>
      </c>
      <c r="B379">
        <v>4444</v>
      </c>
      <c r="C379">
        <v>31243</v>
      </c>
      <c r="D379">
        <v>0.88419144000000005</v>
      </c>
      <c r="E379">
        <v>0.86416017000000001</v>
      </c>
      <c r="F379">
        <v>4.4994649999999997E-2</v>
      </c>
      <c r="G379">
        <v>4412</v>
      </c>
      <c r="H379">
        <v>0.86513832000000002</v>
      </c>
      <c r="I379">
        <v>0</v>
      </c>
      <c r="J379">
        <v>1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-1471</v>
      </c>
      <c r="Q379" s="3">
        <v>9616</v>
      </c>
      <c r="R379">
        <v>37880</v>
      </c>
      <c r="S379">
        <v>0.82832309000000004</v>
      </c>
      <c r="T379">
        <v>0.75678478000000005</v>
      </c>
      <c r="U379">
        <v>4.191011E-2</v>
      </c>
      <c r="V379">
        <v>9584</v>
      </c>
      <c r="W379">
        <v>0.75759414999999997</v>
      </c>
      <c r="X379">
        <v>0</v>
      </c>
      <c r="Y379">
        <v>1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6822</v>
      </c>
      <c r="AG379">
        <v>2306.0427100000002</v>
      </c>
      <c r="AH379" t="b">
        <v>1</v>
      </c>
      <c r="AI379" t="b">
        <v>1</v>
      </c>
      <c r="AJ379" t="b">
        <v>1</v>
      </c>
      <c r="AL379">
        <v>2306.0427100000002</v>
      </c>
      <c r="AM379" t="str">
        <v>main.tex</v>
      </c>
      <c r="AN379" t="str">
        <v>acmart</v>
      </c>
      <c r="AO379" t="str">
        <v>[sigconf,authorversion,noacm]</v>
      </c>
      <c r="AP379">
        <v>12</v>
      </c>
      <c r="AQ379">
        <v>12</v>
      </c>
      <c r="AR379">
        <v>12</v>
      </c>
      <c r="AS379" t="b">
        <v>0</v>
      </c>
      <c r="AT379" t="b">
        <v>0</v>
      </c>
      <c r="AV379">
        <v>2306.0427100000002</v>
      </c>
      <c r="AW379">
        <v>8</v>
      </c>
      <c r="AX379">
        <v>8</v>
      </c>
      <c r="AY379">
        <v>8</v>
      </c>
      <c r="AZ379">
        <v>0</v>
      </c>
      <c r="BA379">
        <v>0</v>
      </c>
    </row>
    <row r="380" spans="1:53" x14ac:dyDescent="0.2">
      <c r="A380">
        <v>2306.0432700000001</v>
      </c>
      <c r="B380">
        <v>30</v>
      </c>
      <c r="C380">
        <v>30</v>
      </c>
      <c r="D380">
        <v>0.99816019</v>
      </c>
      <c r="E380">
        <v>0.99816019</v>
      </c>
      <c r="F380">
        <v>0.99816019</v>
      </c>
      <c r="G380">
        <v>30</v>
      </c>
      <c r="H380">
        <v>0.99816019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30</v>
      </c>
      <c r="R380">
        <v>30</v>
      </c>
      <c r="S380">
        <v>0.99816019</v>
      </c>
      <c r="T380">
        <v>0.99816019</v>
      </c>
      <c r="U380">
        <v>0.99816019</v>
      </c>
      <c r="V380">
        <v>30</v>
      </c>
      <c r="W380">
        <v>0.99816019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G380">
        <v>2306.0432700000001</v>
      </c>
      <c r="AH380" t="b">
        <v>1</v>
      </c>
      <c r="AI380" t="b">
        <v>1</v>
      </c>
      <c r="AJ380" t="b">
        <v>1</v>
      </c>
      <c r="AL380">
        <v>2306.0432700000001</v>
      </c>
      <c r="AM380" t="str">
        <v>GSI-038.tex</v>
      </c>
      <c r="AN380" t="str">
        <v>llncs</v>
      </c>
      <c r="AO380" t="str">
        <v>[runningheads]</v>
      </c>
      <c r="AP380">
        <v>0</v>
      </c>
      <c r="AQ380">
        <v>0</v>
      </c>
      <c r="AR380">
        <v>0</v>
      </c>
      <c r="AS380" t="b">
        <v>0</v>
      </c>
      <c r="AT380" t="b">
        <v>0</v>
      </c>
      <c r="AV380">
        <v>2306.0432700000001</v>
      </c>
      <c r="AW380">
        <v>9</v>
      </c>
      <c r="AX380">
        <v>9</v>
      </c>
      <c r="AY380">
        <v>9</v>
      </c>
      <c r="AZ380">
        <v>0</v>
      </c>
      <c r="BA380">
        <v>0</v>
      </c>
    </row>
    <row r="381" spans="1:53" x14ac:dyDescent="0.2">
      <c r="A381">
        <v>2306.0443</v>
      </c>
      <c r="B381">
        <v>14</v>
      </c>
      <c r="C381">
        <v>14</v>
      </c>
      <c r="D381">
        <v>0.99951111999999998</v>
      </c>
      <c r="E381">
        <v>0.99951111999999998</v>
      </c>
      <c r="F381">
        <v>0.99951111999999998</v>
      </c>
      <c r="G381">
        <v>14</v>
      </c>
      <c r="H381">
        <v>0.99951111999999998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14</v>
      </c>
      <c r="R381">
        <v>14</v>
      </c>
      <c r="S381">
        <v>0.99951111999999998</v>
      </c>
      <c r="T381">
        <v>0.99951111999999998</v>
      </c>
      <c r="U381">
        <v>0.99951111999999998</v>
      </c>
      <c r="V381">
        <v>14</v>
      </c>
      <c r="W381">
        <v>0.99951111999999998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G381">
        <v>2306.0443</v>
      </c>
      <c r="AH381" t="b">
        <v>1</v>
      </c>
      <c r="AI381" t="b">
        <v>1</v>
      </c>
      <c r="AJ381" t="b">
        <v>1</v>
      </c>
      <c r="AL381">
        <v>2306.0443</v>
      </c>
      <c r="AM381" t="str">
        <v>main.tex</v>
      </c>
      <c r="AN381" t="str">
        <v>article</v>
      </c>
      <c r="AO381">
        <v>0</v>
      </c>
      <c r="AP381">
        <v>0</v>
      </c>
      <c r="AQ381">
        <v>0</v>
      </c>
      <c r="AR381">
        <v>0</v>
      </c>
      <c r="AS381" t="b">
        <v>0</v>
      </c>
      <c r="AT381" t="b">
        <v>0</v>
      </c>
      <c r="AV381">
        <v>2306.0443</v>
      </c>
      <c r="AW381">
        <v>18</v>
      </c>
      <c r="AX381">
        <v>18</v>
      </c>
      <c r="AY381">
        <v>18</v>
      </c>
      <c r="AZ381">
        <v>0</v>
      </c>
      <c r="BA381">
        <v>0</v>
      </c>
    </row>
    <row r="382" spans="1:53" x14ac:dyDescent="0.2">
      <c r="A382">
        <v>2306.0458699999999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G382">
        <v>2306.0458699999999</v>
      </c>
      <c r="AH382" t="b">
        <v>1</v>
      </c>
      <c r="AI382" t="b">
        <v>1</v>
      </c>
      <c r="AJ382" t="b">
        <v>1</v>
      </c>
      <c r="AL382">
        <v>2306.0458699999999</v>
      </c>
      <c r="AM382" t="str">
        <v>main.tex</v>
      </c>
      <c r="AN382" t="str">
        <v>article</v>
      </c>
      <c r="AO382" t="str">
        <v>[12pt, %a4 paper]</v>
      </c>
      <c r="AP382">
        <v>0</v>
      </c>
      <c r="AQ382">
        <v>0</v>
      </c>
      <c r="AR382">
        <v>0</v>
      </c>
      <c r="AS382" t="b">
        <v>0</v>
      </c>
      <c r="AT382" t="b">
        <v>1</v>
      </c>
      <c r="AV382">
        <v>2306.0458699999999</v>
      </c>
      <c r="AW382">
        <v>9</v>
      </c>
      <c r="AX382">
        <v>9</v>
      </c>
      <c r="AY382">
        <v>9</v>
      </c>
      <c r="AZ382">
        <v>0</v>
      </c>
      <c r="BA382">
        <v>0</v>
      </c>
    </row>
    <row r="383" spans="1:53" x14ac:dyDescent="0.2">
      <c r="A383">
        <v>2306.0459799999999</v>
      </c>
      <c r="B383">
        <v>3</v>
      </c>
      <c r="C383">
        <v>3</v>
      </c>
      <c r="D383">
        <v>0.99993778</v>
      </c>
      <c r="E383">
        <v>0.99993778</v>
      </c>
      <c r="F383">
        <v>0.99993778</v>
      </c>
      <c r="G383">
        <v>3</v>
      </c>
      <c r="H383">
        <v>0.99993778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23</v>
      </c>
      <c r="R383">
        <v>45942</v>
      </c>
      <c r="S383">
        <v>0.99962673000000002</v>
      </c>
      <c r="T383">
        <v>0.99952308999999995</v>
      </c>
      <c r="U383">
        <v>4.7380100000000001E-2</v>
      </c>
      <c r="V383">
        <v>23</v>
      </c>
      <c r="W383">
        <v>0.99952308999999995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10</v>
      </c>
      <c r="AG383">
        <v>2306.0459799999999</v>
      </c>
      <c r="AH383" t="b">
        <v>1</v>
      </c>
      <c r="AI383" t="b">
        <v>1</v>
      </c>
      <c r="AJ383" t="b">
        <v>1</v>
      </c>
      <c r="AL383">
        <v>2306.0459799999999</v>
      </c>
      <c r="AM383" t="str">
        <v>ISNH_AS_V3.tex</v>
      </c>
      <c r="AN383" t="str">
        <v>aastex631</v>
      </c>
      <c r="AO383" t="str">
        <v>[]</v>
      </c>
      <c r="AP383">
        <v>0</v>
      </c>
      <c r="AQ383">
        <v>0</v>
      </c>
      <c r="AR383">
        <v>0</v>
      </c>
      <c r="AS383" t="b">
        <v>0</v>
      </c>
      <c r="AT383" t="b">
        <v>0</v>
      </c>
      <c r="AV383">
        <v>2306.0459799999999</v>
      </c>
      <c r="AW383">
        <v>16</v>
      </c>
      <c r="AX383">
        <v>16</v>
      </c>
      <c r="AY383">
        <v>16</v>
      </c>
      <c r="AZ383">
        <v>0</v>
      </c>
      <c r="BA383">
        <v>0</v>
      </c>
    </row>
    <row r="384" spans="1:53" x14ac:dyDescent="0.2">
      <c r="A384">
        <v>2306.0521699999999</v>
      </c>
      <c r="B384" t="str">
        <v/>
      </c>
      <c r="C384" t="str">
        <v/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s="3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  <c r="AE384" t="str">
        <v/>
      </c>
      <c r="AG384">
        <v>2306.0521699999999</v>
      </c>
      <c r="AH384" t="b">
        <v>1</v>
      </c>
      <c r="AI384" t="b">
        <v>0</v>
      </c>
      <c r="AJ384" t="b">
        <v>1</v>
      </c>
      <c r="AL384">
        <v>2306.0521699999999</v>
      </c>
      <c r="AM384" t="str">
        <v>Reservoir_Controller.tex</v>
      </c>
      <c r="AN384" t="str">
        <v>revtex4-2</v>
      </c>
      <c r="AO384" t="str">
        <v>[%aip,amsmath,amssymb,reprint,]</v>
      </c>
      <c r="AP384">
        <v>0</v>
      </c>
      <c r="AQ384">
        <v>12</v>
      </c>
      <c r="AR384">
        <v>12</v>
      </c>
      <c r="AS384" t="b">
        <v>0</v>
      </c>
      <c r="AT384" t="b">
        <v>0</v>
      </c>
      <c r="AV384">
        <v>2306.0521699999999</v>
      </c>
      <c r="AW384">
        <v>9</v>
      </c>
      <c r="AX384" t="str">
        <v/>
      </c>
      <c r="AY384">
        <v>9</v>
      </c>
      <c r="AZ384" t="str">
        <v/>
      </c>
      <c r="BA384" t="str">
        <v/>
      </c>
    </row>
    <row r="385" spans="1:53" x14ac:dyDescent="0.2">
      <c r="A385">
        <v>2306.0524099999998</v>
      </c>
      <c r="B385">
        <v>4422</v>
      </c>
      <c r="C385">
        <v>37639</v>
      </c>
      <c r="D385">
        <v>0.94367504999999996</v>
      </c>
      <c r="E385">
        <v>0.89067445000000001</v>
      </c>
      <c r="F385">
        <v>6.9447190000000006E-2</v>
      </c>
      <c r="G385">
        <v>386</v>
      </c>
      <c r="H385">
        <v>0.99045687999999998</v>
      </c>
      <c r="I385">
        <v>0</v>
      </c>
      <c r="J385">
        <v>0</v>
      </c>
      <c r="K385">
        <v>2018</v>
      </c>
      <c r="L385">
        <v>0</v>
      </c>
      <c r="M385">
        <v>0</v>
      </c>
      <c r="N385">
        <v>1</v>
      </c>
      <c r="O385">
        <v>1</v>
      </c>
      <c r="P385">
        <v>97</v>
      </c>
      <c r="Q385" s="3">
        <v>4441</v>
      </c>
      <c r="R385">
        <v>37432</v>
      </c>
      <c r="S385">
        <v>0.94359939000000004</v>
      </c>
      <c r="T385">
        <v>0.89019928000000004</v>
      </c>
      <c r="U385">
        <v>7.451911E-2</v>
      </c>
      <c r="V385">
        <v>367</v>
      </c>
      <c r="W385">
        <v>0.99092617000000005</v>
      </c>
      <c r="X385">
        <v>0</v>
      </c>
      <c r="Y385">
        <v>0</v>
      </c>
      <c r="Z385">
        <v>2037</v>
      </c>
      <c r="AA385">
        <v>0</v>
      </c>
      <c r="AB385">
        <v>0</v>
      </c>
      <c r="AC385">
        <v>1</v>
      </c>
      <c r="AD385">
        <v>1</v>
      </c>
      <c r="AE385">
        <v>95</v>
      </c>
      <c r="AG385">
        <v>2306.0524099999998</v>
      </c>
      <c r="AH385" t="b">
        <v>1</v>
      </c>
      <c r="AI385" t="b">
        <v>1</v>
      </c>
      <c r="AJ385" t="b">
        <v>1</v>
      </c>
      <c r="AL385">
        <v>2306.0524099999998</v>
      </c>
      <c r="AM385" t="str">
        <v>acl2023.tex</v>
      </c>
      <c r="AN385" t="str">
        <v>article</v>
      </c>
      <c r="AO385" t="str">
        <v>[11pt, hyperref={hyperfootnotes=true}]</v>
      </c>
      <c r="AP385">
        <v>0</v>
      </c>
      <c r="AQ385">
        <v>0</v>
      </c>
      <c r="AR385">
        <v>0</v>
      </c>
      <c r="AS385" t="b">
        <v>0</v>
      </c>
      <c r="AT385" t="b">
        <v>0</v>
      </c>
      <c r="AV385">
        <v>2306.0524099999998</v>
      </c>
      <c r="AW385">
        <v>11</v>
      </c>
      <c r="AX385">
        <v>12</v>
      </c>
      <c r="AY385">
        <v>11</v>
      </c>
      <c r="AZ385">
        <v>1</v>
      </c>
      <c r="BA385">
        <v>1</v>
      </c>
    </row>
    <row r="386" spans="1:53" x14ac:dyDescent="0.2">
      <c r="A386">
        <v>2306.0537899999999</v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s="3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G386">
        <v>2306.0537899999999</v>
      </c>
      <c r="AH386" t="b">
        <v>1</v>
      </c>
      <c r="AI386" t="b">
        <v>0</v>
      </c>
      <c r="AJ386" t="b">
        <v>1</v>
      </c>
      <c r="AL386">
        <v>2306.0537899999999</v>
      </c>
      <c r="AM386" t="str">
        <v>DDoptima_v1.0.tex</v>
      </c>
      <c r="AN386" t="str">
        <v>mhd</v>
      </c>
      <c r="AO386" t="str">
        <v>[12pt,british]</v>
      </c>
      <c r="AP386">
        <v>0</v>
      </c>
      <c r="AQ386">
        <v>12</v>
      </c>
      <c r="AR386">
        <v>12</v>
      </c>
      <c r="AS386" t="b">
        <v>0</v>
      </c>
      <c r="AT386" t="b">
        <v>0</v>
      </c>
      <c r="AV386">
        <v>2306.0537899999999</v>
      </c>
      <c r="AW386">
        <v>11</v>
      </c>
      <c r="AX386" t="str">
        <v/>
      </c>
      <c r="AY386">
        <v>9</v>
      </c>
      <c r="AZ386" t="str">
        <v/>
      </c>
      <c r="BA386" t="str">
        <v/>
      </c>
    </row>
    <row r="387" spans="1:53" x14ac:dyDescent="0.2">
      <c r="A387">
        <v>2306.05701</v>
      </c>
      <c r="B387">
        <v>5116</v>
      </c>
      <c r="C387">
        <v>56595</v>
      </c>
      <c r="D387">
        <v>0.95414659000000002</v>
      </c>
      <c r="E387">
        <v>0.9142747</v>
      </c>
      <c r="F387">
        <v>5.1676470000000002E-2</v>
      </c>
      <c r="G387">
        <v>1647</v>
      </c>
      <c r="H387">
        <v>0.97240234999999997</v>
      </c>
      <c r="I387">
        <v>5</v>
      </c>
      <c r="J387">
        <v>8</v>
      </c>
      <c r="K387">
        <v>1728</v>
      </c>
      <c r="L387">
        <v>0</v>
      </c>
      <c r="M387">
        <v>0</v>
      </c>
      <c r="N387">
        <v>0</v>
      </c>
      <c r="O387">
        <v>0</v>
      </c>
      <c r="P387">
        <v>43</v>
      </c>
      <c r="Q387" s="3">
        <v>5919</v>
      </c>
      <c r="R387">
        <v>47791</v>
      </c>
      <c r="S387">
        <v>0.94573359000000001</v>
      </c>
      <c r="T387">
        <v>0.90176586000000003</v>
      </c>
      <c r="U387">
        <v>0.20684104</v>
      </c>
      <c r="V387">
        <v>2478</v>
      </c>
      <c r="W387">
        <v>0.95887409999999995</v>
      </c>
      <c r="X387">
        <v>5</v>
      </c>
      <c r="Y387">
        <v>8</v>
      </c>
      <c r="Z387">
        <v>1714</v>
      </c>
      <c r="AA387">
        <v>0</v>
      </c>
      <c r="AB387">
        <v>0</v>
      </c>
      <c r="AC387">
        <v>0</v>
      </c>
      <c r="AD387">
        <v>0</v>
      </c>
      <c r="AE387">
        <v>618</v>
      </c>
      <c r="AG387">
        <v>2306.05701</v>
      </c>
      <c r="AH387" t="b">
        <v>1</v>
      </c>
      <c r="AI387" t="b">
        <v>1</v>
      </c>
      <c r="AJ387" t="b">
        <v>1</v>
      </c>
      <c r="AL387">
        <v>2306.05701</v>
      </c>
      <c r="AM387" t="str">
        <v>main.tex</v>
      </c>
      <c r="AN387" t="str">
        <v>acmart</v>
      </c>
      <c r="AO387" t="str">
        <v>[acmsmall, authorversion=true, nonacm=true]</v>
      </c>
      <c r="AP387">
        <v>0</v>
      </c>
      <c r="AQ387">
        <v>0</v>
      </c>
      <c r="AR387">
        <v>0</v>
      </c>
      <c r="AS387" t="b">
        <v>0</v>
      </c>
      <c r="AT387" t="b">
        <v>0</v>
      </c>
      <c r="AV387">
        <v>2306.05701</v>
      </c>
      <c r="AW387">
        <v>22</v>
      </c>
      <c r="AX387">
        <v>22</v>
      </c>
      <c r="AY387">
        <v>22</v>
      </c>
      <c r="AZ387">
        <v>0</v>
      </c>
      <c r="BA387">
        <v>0</v>
      </c>
    </row>
    <row r="388" spans="1:53" x14ac:dyDescent="0.2">
      <c r="A388">
        <v>2306.0574999999999</v>
      </c>
      <c r="B388">
        <v>4</v>
      </c>
      <c r="C388">
        <v>4</v>
      </c>
      <c r="D388">
        <v>0.99977627000000002</v>
      </c>
      <c r="E388">
        <v>0.99977627000000002</v>
      </c>
      <c r="F388">
        <v>0.99977627000000002</v>
      </c>
      <c r="G388">
        <v>4</v>
      </c>
      <c r="H388">
        <v>0.99977627000000002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8</v>
      </c>
      <c r="R388">
        <v>391</v>
      </c>
      <c r="S388">
        <v>0.99960850000000001</v>
      </c>
      <c r="T388">
        <v>0.99955260000000001</v>
      </c>
      <c r="U388">
        <v>0.97813320999999998</v>
      </c>
      <c r="V388">
        <v>8</v>
      </c>
      <c r="W388">
        <v>0.99955260000000001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</v>
      </c>
      <c r="AG388">
        <v>2306.0574999999999</v>
      </c>
      <c r="AH388" t="b">
        <v>1</v>
      </c>
      <c r="AI388" t="b">
        <v>1</v>
      </c>
      <c r="AJ388" t="b">
        <v>1</v>
      </c>
      <c r="AL388">
        <v>2306.0574999999999</v>
      </c>
      <c r="AM388">
        <v>2306.0574999999999</v>
      </c>
      <c r="AN388" t="str">
        <v>article</v>
      </c>
      <c r="AO388">
        <v>0</v>
      </c>
      <c r="AP388">
        <v>0</v>
      </c>
      <c r="AQ388">
        <v>0</v>
      </c>
      <c r="AR388">
        <v>0</v>
      </c>
      <c r="AS388" t="b">
        <v>0</v>
      </c>
      <c r="AT388" t="b">
        <v>0</v>
      </c>
      <c r="AV388">
        <v>2306.0574999999999</v>
      </c>
      <c r="AW388">
        <v>13</v>
      </c>
      <c r="AX388">
        <v>13</v>
      </c>
      <c r="AY388">
        <v>13</v>
      </c>
      <c r="AZ388">
        <v>0</v>
      </c>
      <c r="BA388">
        <v>0</v>
      </c>
    </row>
    <row r="389" spans="1:53" x14ac:dyDescent="0.2">
      <c r="A389">
        <v>2306.0580300000001</v>
      </c>
      <c r="B389">
        <v>871</v>
      </c>
      <c r="C389">
        <v>31364</v>
      </c>
      <c r="D389">
        <v>0.98609442000000003</v>
      </c>
      <c r="E389">
        <v>0.97414893000000002</v>
      </c>
      <c r="F389">
        <v>6.9124149999999995E-2</v>
      </c>
      <c r="G389">
        <v>374</v>
      </c>
      <c r="H389">
        <v>0.98889976999999996</v>
      </c>
      <c r="I389">
        <v>3</v>
      </c>
      <c r="J389">
        <v>4</v>
      </c>
      <c r="K389">
        <v>245</v>
      </c>
      <c r="L389">
        <v>0</v>
      </c>
      <c r="M389">
        <v>0</v>
      </c>
      <c r="N389">
        <v>0</v>
      </c>
      <c r="O389">
        <v>1</v>
      </c>
      <c r="P389">
        <v>3</v>
      </c>
      <c r="Q389" s="3">
        <v>905</v>
      </c>
      <c r="R389">
        <v>31105</v>
      </c>
      <c r="S389">
        <v>0.98563968999999996</v>
      </c>
      <c r="T389">
        <v>0.97315974000000005</v>
      </c>
      <c r="U389">
        <v>7.7495700000000001E-2</v>
      </c>
      <c r="V389">
        <v>398</v>
      </c>
      <c r="W389">
        <v>0.98819621999999996</v>
      </c>
      <c r="X389">
        <v>3</v>
      </c>
      <c r="Y389">
        <v>4</v>
      </c>
      <c r="Z389">
        <v>250</v>
      </c>
      <c r="AA389">
        <v>0</v>
      </c>
      <c r="AB389">
        <v>0</v>
      </c>
      <c r="AC389">
        <v>0</v>
      </c>
      <c r="AD389">
        <v>1</v>
      </c>
      <c r="AE389">
        <v>28</v>
      </c>
      <c r="AG389">
        <v>2306.0580300000001</v>
      </c>
      <c r="AH389" t="b">
        <v>1</v>
      </c>
      <c r="AI389" t="b">
        <v>1</v>
      </c>
      <c r="AJ389" t="b">
        <v>1</v>
      </c>
      <c r="AL389">
        <v>2306.0580300000001</v>
      </c>
      <c r="AM389" t="str">
        <v>templateArxiv.tex</v>
      </c>
      <c r="AN389" t="str">
        <v>article</v>
      </c>
      <c r="AO389">
        <v>0</v>
      </c>
      <c r="AP389">
        <v>0</v>
      </c>
      <c r="AQ389">
        <v>0</v>
      </c>
      <c r="AR389">
        <v>0</v>
      </c>
      <c r="AS389" t="b">
        <v>0</v>
      </c>
      <c r="AT389" t="b">
        <v>0</v>
      </c>
      <c r="AV389">
        <v>2306.0580300000001</v>
      </c>
      <c r="AW389">
        <v>16</v>
      </c>
      <c r="AX389">
        <v>16</v>
      </c>
      <c r="AY389">
        <v>16</v>
      </c>
      <c r="AZ389">
        <v>0</v>
      </c>
      <c r="BA389">
        <v>0</v>
      </c>
    </row>
    <row r="390" spans="1:53" x14ac:dyDescent="0.2">
      <c r="A390">
        <v>2306.0593899999999</v>
      </c>
      <c r="B390">
        <v>12</v>
      </c>
      <c r="C390">
        <v>12</v>
      </c>
      <c r="D390">
        <v>0.99949211000000004</v>
      </c>
      <c r="E390">
        <v>0.99949211000000004</v>
      </c>
      <c r="F390">
        <v>0.99949211000000004</v>
      </c>
      <c r="G390">
        <v>12</v>
      </c>
      <c r="H390">
        <v>0.99949211000000004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14</v>
      </c>
      <c r="R390">
        <v>6050</v>
      </c>
      <c r="S390">
        <v>0.99942861000000005</v>
      </c>
      <c r="T390">
        <v>0.99940746000000003</v>
      </c>
      <c r="U390">
        <v>0.74393701999999995</v>
      </c>
      <c r="V390">
        <v>14</v>
      </c>
      <c r="W390">
        <v>0.99940746000000003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-1</v>
      </c>
      <c r="AG390">
        <v>2306.0593899999999</v>
      </c>
      <c r="AH390" t="b">
        <v>1</v>
      </c>
      <c r="AI390" t="b">
        <v>1</v>
      </c>
      <c r="AJ390" t="b">
        <v>1</v>
      </c>
      <c r="AL390">
        <v>2306.0593899999999</v>
      </c>
      <c r="AM390" t="str">
        <v>integrationf.tex</v>
      </c>
      <c r="AN390" t="str">
        <v>revtex4-2</v>
      </c>
      <c r="AO390" t="str">
        <v>[amsmath,amssymb,12pt,aps]</v>
      </c>
      <c r="AP390">
        <v>0</v>
      </c>
      <c r="AQ390">
        <v>0</v>
      </c>
      <c r="AR390">
        <v>0</v>
      </c>
      <c r="AS390" t="b">
        <v>0</v>
      </c>
      <c r="AT390" t="b">
        <v>0</v>
      </c>
      <c r="AV390">
        <v>2306.0593899999999</v>
      </c>
      <c r="AW390">
        <v>18</v>
      </c>
      <c r="AX390">
        <v>18</v>
      </c>
      <c r="AY390">
        <v>18</v>
      </c>
      <c r="AZ390">
        <v>0</v>
      </c>
      <c r="BA390">
        <v>0</v>
      </c>
    </row>
    <row r="391" spans="1:53" x14ac:dyDescent="0.2">
      <c r="A391">
        <v>2306.06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3830</v>
      </c>
      <c r="R391">
        <v>30222</v>
      </c>
      <c r="S391">
        <v>0.94550098999999999</v>
      </c>
      <c r="T391">
        <v>0.90117659000000006</v>
      </c>
      <c r="U391">
        <v>0.22019816</v>
      </c>
      <c r="V391">
        <v>1276</v>
      </c>
      <c r="W391">
        <v>0.96707606999999995</v>
      </c>
      <c r="X391">
        <v>5</v>
      </c>
      <c r="Y391">
        <v>3</v>
      </c>
      <c r="Z391">
        <v>1272</v>
      </c>
      <c r="AA391">
        <v>0</v>
      </c>
      <c r="AB391">
        <v>0</v>
      </c>
      <c r="AC391">
        <v>0</v>
      </c>
      <c r="AD391">
        <v>0</v>
      </c>
      <c r="AE391">
        <v>-6</v>
      </c>
      <c r="AG391">
        <v>2306.06</v>
      </c>
      <c r="AH391" t="b">
        <v>1</v>
      </c>
      <c r="AI391" t="b">
        <v>1</v>
      </c>
      <c r="AJ391" t="b">
        <v>1</v>
      </c>
      <c r="AL391">
        <v>2306.06</v>
      </c>
      <c r="AM391" t="str">
        <v>main.tex</v>
      </c>
      <c r="AN391" t="str">
        <v>article</v>
      </c>
      <c r="AO391">
        <v>0</v>
      </c>
      <c r="AP391">
        <v>0</v>
      </c>
      <c r="AQ391">
        <v>0</v>
      </c>
      <c r="AR391">
        <v>0</v>
      </c>
      <c r="AS391" t="b">
        <v>0</v>
      </c>
      <c r="AT391" t="b">
        <v>0</v>
      </c>
      <c r="AV391">
        <v>2306.06</v>
      </c>
      <c r="AW391">
        <v>12</v>
      </c>
      <c r="AX391">
        <v>13</v>
      </c>
      <c r="AY391">
        <v>13</v>
      </c>
      <c r="AZ391">
        <v>1</v>
      </c>
      <c r="BA391">
        <v>0</v>
      </c>
    </row>
    <row r="392" spans="1:53" x14ac:dyDescent="0.2">
      <c r="A392">
        <v>2306.06151</v>
      </c>
      <c r="B392">
        <v>162</v>
      </c>
      <c r="C392">
        <v>7842</v>
      </c>
      <c r="D392">
        <v>0.99501808000000003</v>
      </c>
      <c r="E392">
        <v>0.99180659999999998</v>
      </c>
      <c r="F392">
        <v>0.60337852000000003</v>
      </c>
      <c r="G392">
        <v>36</v>
      </c>
      <c r="H392">
        <v>0.99817924000000002</v>
      </c>
      <c r="I392">
        <v>0</v>
      </c>
      <c r="J392">
        <v>0</v>
      </c>
      <c r="K392">
        <v>63</v>
      </c>
      <c r="L392">
        <v>0</v>
      </c>
      <c r="M392">
        <v>0</v>
      </c>
      <c r="N392">
        <v>0</v>
      </c>
      <c r="O392">
        <v>0</v>
      </c>
      <c r="P392">
        <v>-1</v>
      </c>
      <c r="Q392" s="3">
        <v>146</v>
      </c>
      <c r="R392">
        <v>7826</v>
      </c>
      <c r="S392">
        <v>0.99582733000000001</v>
      </c>
      <c r="T392">
        <v>0.99261582000000004</v>
      </c>
      <c r="U392">
        <v>0.60418773999999997</v>
      </c>
      <c r="V392">
        <v>20</v>
      </c>
      <c r="W392">
        <v>0.99898847000000002</v>
      </c>
      <c r="X392">
        <v>0</v>
      </c>
      <c r="Y392">
        <v>0</v>
      </c>
      <c r="Z392">
        <v>63</v>
      </c>
      <c r="AA392">
        <v>0</v>
      </c>
      <c r="AB392">
        <v>0</v>
      </c>
      <c r="AC392">
        <v>0</v>
      </c>
      <c r="AD392">
        <v>0</v>
      </c>
      <c r="AE392">
        <v>-1</v>
      </c>
      <c r="AG392">
        <v>2306.06151</v>
      </c>
      <c r="AH392" t="b">
        <v>1</v>
      </c>
      <c r="AI392" t="b">
        <v>1</v>
      </c>
      <c r="AJ392" t="b">
        <v>1</v>
      </c>
      <c r="AL392">
        <v>2306.06151</v>
      </c>
      <c r="AM392" t="str">
        <v>main.tex</v>
      </c>
      <c r="AN392" t="str">
        <v>opticajnl</v>
      </c>
      <c r="AO392" t="str">
        <v>[9pt,twocolumn,twoside]</v>
      </c>
      <c r="AP392">
        <v>0</v>
      </c>
      <c r="AQ392">
        <v>0</v>
      </c>
      <c r="AR392">
        <v>0</v>
      </c>
      <c r="AS392" t="b">
        <v>0</v>
      </c>
      <c r="AT392" t="b">
        <v>0</v>
      </c>
      <c r="AV392">
        <v>2306.06151</v>
      </c>
      <c r="AW392">
        <v>5</v>
      </c>
      <c r="AX392">
        <v>5</v>
      </c>
      <c r="AY392">
        <v>5</v>
      </c>
      <c r="AZ392">
        <v>0</v>
      </c>
      <c r="BA392">
        <v>0</v>
      </c>
    </row>
    <row r="393" spans="1:53" x14ac:dyDescent="0.2">
      <c r="A393">
        <v>2306.06241</v>
      </c>
      <c r="B393" t="str">
        <v/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s="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  <c r="AE393" t="str">
        <v/>
      </c>
      <c r="AG393">
        <v>2306.06241</v>
      </c>
      <c r="AH393" t="b">
        <v>1</v>
      </c>
      <c r="AI393" t="b">
        <v>0</v>
      </c>
      <c r="AJ393" t="b">
        <v>1</v>
      </c>
      <c r="AL393">
        <v>2306.06241</v>
      </c>
      <c r="AM393" t="str">
        <v>almost_paratopological.tex</v>
      </c>
      <c r="AN393" t="str">
        <v>elsarticle</v>
      </c>
      <c r="AO393" t="str">
        <v>[preprint]</v>
      </c>
      <c r="AP393">
        <v>0</v>
      </c>
      <c r="AQ393">
        <v>0</v>
      </c>
      <c r="AR393">
        <v>12</v>
      </c>
      <c r="AS393" t="b">
        <v>0</v>
      </c>
      <c r="AT393" t="b">
        <v>0</v>
      </c>
      <c r="AV393">
        <v>2306.06241</v>
      </c>
      <c r="AW393">
        <v>13</v>
      </c>
      <c r="AX393" t="str">
        <v/>
      </c>
      <c r="AY393">
        <v>13</v>
      </c>
      <c r="AZ393" t="str">
        <v/>
      </c>
      <c r="BA393" t="str">
        <v/>
      </c>
    </row>
    <row r="394" spans="1:53" x14ac:dyDescent="0.2">
      <c r="A394">
        <v>2306.0669800000001</v>
      </c>
      <c r="B394" t="str">
        <v/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s="3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  <c r="AE394" t="str">
        <v/>
      </c>
      <c r="AG394">
        <v>2306.0669800000001</v>
      </c>
      <c r="AH394" t="b">
        <v>1</v>
      </c>
      <c r="AI394" t="b">
        <v>0</v>
      </c>
      <c r="AJ394" t="b">
        <v>1</v>
      </c>
      <c r="AL394">
        <v>2306.0669800000001</v>
      </c>
      <c r="AM394" t="str">
        <v>BE_Study_April32023.tex</v>
      </c>
      <c r="AN394" t="str">
        <v>article</v>
      </c>
      <c r="AO394" t="str">
        <v>[12pt]</v>
      </c>
      <c r="AP394">
        <v>12</v>
      </c>
      <c r="AQ394">
        <v>12</v>
      </c>
      <c r="AR394">
        <v>12</v>
      </c>
      <c r="AS394" t="b">
        <v>0</v>
      </c>
      <c r="AT394" t="b">
        <v>0</v>
      </c>
      <c r="AV394">
        <v>2306.0669800000001</v>
      </c>
      <c r="AW394">
        <v>19</v>
      </c>
      <c r="AX394" t="str">
        <v/>
      </c>
      <c r="AY394">
        <v>18</v>
      </c>
      <c r="AZ394" t="str">
        <v/>
      </c>
      <c r="BA394" t="str">
        <v/>
      </c>
    </row>
    <row r="395" spans="1:53" x14ac:dyDescent="0.2">
      <c r="A395">
        <v>2306.0672800000002</v>
      </c>
      <c r="B395">
        <v>672</v>
      </c>
      <c r="C395">
        <v>57430</v>
      </c>
      <c r="D395">
        <v>0.99286423000000001</v>
      </c>
      <c r="E395">
        <v>0.98943861</v>
      </c>
      <c r="F395">
        <v>9.7409949999999995E-2</v>
      </c>
      <c r="G395">
        <v>610</v>
      </c>
      <c r="H395">
        <v>0.99041303000000003</v>
      </c>
      <c r="I395">
        <v>0</v>
      </c>
      <c r="J395">
        <v>0</v>
      </c>
      <c r="K395">
        <v>31</v>
      </c>
      <c r="L395">
        <v>0</v>
      </c>
      <c r="M395">
        <v>0</v>
      </c>
      <c r="N395">
        <v>0</v>
      </c>
      <c r="O395">
        <v>0</v>
      </c>
      <c r="P395">
        <v>-290</v>
      </c>
      <c r="Q395" s="3">
        <v>672</v>
      </c>
      <c r="R395">
        <v>57430</v>
      </c>
      <c r="S395">
        <v>0.99286423000000001</v>
      </c>
      <c r="T395">
        <v>0.98943861</v>
      </c>
      <c r="U395">
        <v>9.7409949999999995E-2</v>
      </c>
      <c r="V395">
        <v>610</v>
      </c>
      <c r="W395">
        <v>0.99041303000000003</v>
      </c>
      <c r="X395">
        <v>0</v>
      </c>
      <c r="Y395">
        <v>0</v>
      </c>
      <c r="Z395">
        <v>31</v>
      </c>
      <c r="AA395">
        <v>0</v>
      </c>
      <c r="AB395">
        <v>0</v>
      </c>
      <c r="AC395">
        <v>0</v>
      </c>
      <c r="AD395">
        <v>0</v>
      </c>
      <c r="AE395">
        <v>-290</v>
      </c>
      <c r="AG395">
        <v>2306.0672800000002</v>
      </c>
      <c r="AH395" t="b">
        <v>1</v>
      </c>
      <c r="AI395" t="b">
        <v>1</v>
      </c>
      <c r="AJ395" t="b">
        <v>1</v>
      </c>
      <c r="AL395">
        <v>2306.0672800000002</v>
      </c>
      <c r="AM395" t="str">
        <v>mm_submission.tex</v>
      </c>
      <c r="AN395" t="str">
        <v>article</v>
      </c>
      <c r="AO395">
        <v>0</v>
      </c>
      <c r="AP395">
        <v>12</v>
      </c>
      <c r="AQ395">
        <v>12</v>
      </c>
      <c r="AR395">
        <v>0</v>
      </c>
      <c r="AS395" t="b">
        <v>0</v>
      </c>
      <c r="AT395" t="b">
        <v>0</v>
      </c>
      <c r="AV395">
        <v>2306.0672800000002</v>
      </c>
      <c r="AW395">
        <v>32</v>
      </c>
      <c r="AX395">
        <v>40</v>
      </c>
      <c r="AY395">
        <v>32</v>
      </c>
      <c r="AZ395">
        <v>1</v>
      </c>
      <c r="BA395">
        <v>1</v>
      </c>
    </row>
    <row r="396" spans="1:53" x14ac:dyDescent="0.2">
      <c r="A396">
        <v>2306.0701300000001</v>
      </c>
      <c r="B396">
        <v>7</v>
      </c>
      <c r="C396">
        <v>7</v>
      </c>
      <c r="D396">
        <v>0.99984295999999995</v>
      </c>
      <c r="E396">
        <v>0.99984295999999995</v>
      </c>
      <c r="F396">
        <v>0.99984295999999995</v>
      </c>
      <c r="G396">
        <v>7</v>
      </c>
      <c r="H396">
        <v>0.99984295999999995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7</v>
      </c>
      <c r="R396">
        <v>33700</v>
      </c>
      <c r="S396">
        <v>0.99992148000000003</v>
      </c>
      <c r="T396">
        <v>0.99984297</v>
      </c>
      <c r="U396">
        <v>0.24402171</v>
      </c>
      <c r="V396">
        <v>7</v>
      </c>
      <c r="W396">
        <v>0.99984297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</v>
      </c>
      <c r="AG396">
        <v>2306.0701300000001</v>
      </c>
      <c r="AH396" t="b">
        <v>1</v>
      </c>
      <c r="AI396" t="b">
        <v>1</v>
      </c>
      <c r="AJ396" t="b">
        <v>1</v>
      </c>
      <c r="AL396">
        <v>2306.0701300000001</v>
      </c>
      <c r="AM396" t="str">
        <v>RiPO.tex</v>
      </c>
      <c r="AN396" t="str">
        <v>ecai</v>
      </c>
      <c r="AO396">
        <v>0</v>
      </c>
      <c r="AP396">
        <v>0</v>
      </c>
      <c r="AQ396">
        <v>0</v>
      </c>
      <c r="AR396">
        <v>0</v>
      </c>
      <c r="AS396" t="b">
        <v>0</v>
      </c>
      <c r="AT396" t="b">
        <v>0</v>
      </c>
      <c r="AV396">
        <v>2306.0701300000001</v>
      </c>
      <c r="AW396">
        <v>10</v>
      </c>
      <c r="AX396">
        <v>10</v>
      </c>
      <c r="AY396">
        <v>10</v>
      </c>
      <c r="AZ396">
        <v>0</v>
      </c>
      <c r="BA396">
        <v>0</v>
      </c>
    </row>
    <row r="397" spans="1:53" x14ac:dyDescent="0.2">
      <c r="A397">
        <v>2306.0773100000001</v>
      </c>
      <c r="B397" t="str">
        <v/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s="3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  <c r="AE397" t="str">
        <v/>
      </c>
      <c r="AG397">
        <v>2306.0773100000001</v>
      </c>
      <c r="AH397" t="b">
        <v>1</v>
      </c>
      <c r="AI397" t="b">
        <v>0</v>
      </c>
      <c r="AJ397" t="b">
        <v>1</v>
      </c>
      <c r="AL397">
        <v>2306.0773100000001</v>
      </c>
      <c r="AM397" t="str">
        <v>OrderPresentation.tex</v>
      </c>
      <c r="AN397" t="str">
        <v>amsart</v>
      </c>
      <c r="AO397" t="str">
        <v>[reqno, 11pt, figuresright]</v>
      </c>
      <c r="AP397">
        <v>0</v>
      </c>
      <c r="AQ397">
        <v>12</v>
      </c>
      <c r="AR397">
        <v>12</v>
      </c>
      <c r="AS397" t="b">
        <v>0</v>
      </c>
      <c r="AT397" t="b">
        <v>0</v>
      </c>
      <c r="AV397">
        <v>2306.0773100000001</v>
      </c>
      <c r="AW397">
        <v>26</v>
      </c>
      <c r="AX397" t="str">
        <v/>
      </c>
      <c r="AY397">
        <v>26</v>
      </c>
      <c r="AZ397" t="str">
        <v/>
      </c>
      <c r="BA397" t="str">
        <v/>
      </c>
    </row>
    <row r="398" spans="1:53" x14ac:dyDescent="0.2">
      <c r="A398">
        <v>2306.0777800000001</v>
      </c>
      <c r="B398">
        <v>10</v>
      </c>
      <c r="C398">
        <v>10</v>
      </c>
      <c r="D398">
        <v>0.99986567999999998</v>
      </c>
      <c r="E398">
        <v>0.99986567999999998</v>
      </c>
      <c r="F398">
        <v>0.99986567999999998</v>
      </c>
      <c r="G398">
        <v>10</v>
      </c>
      <c r="H398">
        <v>0.99986567999999998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11</v>
      </c>
      <c r="R398">
        <v>49549</v>
      </c>
      <c r="S398">
        <v>0.99987239000000006</v>
      </c>
      <c r="T398">
        <v>0.99985225</v>
      </c>
      <c r="U398">
        <v>0.33444821000000002</v>
      </c>
      <c r="V398">
        <v>9</v>
      </c>
      <c r="W398">
        <v>0.99987910999999996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G398">
        <v>2306.0777800000001</v>
      </c>
      <c r="AH398" t="b">
        <v>1</v>
      </c>
      <c r="AI398" t="b">
        <v>1</v>
      </c>
      <c r="AJ398" t="b">
        <v>1</v>
      </c>
      <c r="AL398">
        <v>2306.0777800000001</v>
      </c>
      <c r="AM398" t="str">
        <v>main.tex</v>
      </c>
      <c r="AN398" t="str">
        <v>elsarticle</v>
      </c>
      <c r="AO398" t="str">
        <v>[preprint,authoryear,5p]</v>
      </c>
      <c r="AP398">
        <v>0</v>
      </c>
      <c r="AQ398">
        <v>0</v>
      </c>
      <c r="AR398">
        <v>0</v>
      </c>
      <c r="AS398" t="b">
        <v>0</v>
      </c>
      <c r="AT398" t="b">
        <v>0</v>
      </c>
      <c r="AV398">
        <v>2306.0777800000001</v>
      </c>
      <c r="AW398">
        <v>20</v>
      </c>
      <c r="AX398">
        <v>20</v>
      </c>
      <c r="AY398">
        <v>20</v>
      </c>
      <c r="AZ398">
        <v>0</v>
      </c>
      <c r="BA398">
        <v>0</v>
      </c>
    </row>
    <row r="399" spans="1:53" x14ac:dyDescent="0.2">
      <c r="A399">
        <v>2306.07888</v>
      </c>
      <c r="B399">
        <v>9367</v>
      </c>
      <c r="C399">
        <v>53490</v>
      </c>
      <c r="D399">
        <v>0.93246792999999994</v>
      </c>
      <c r="E399">
        <v>0.87588281000000001</v>
      </c>
      <c r="F399">
        <v>0.29123216000000002</v>
      </c>
      <c r="G399">
        <v>1648</v>
      </c>
      <c r="H399">
        <v>0.97816322</v>
      </c>
      <c r="I399">
        <v>1</v>
      </c>
      <c r="J399">
        <v>4</v>
      </c>
      <c r="K399">
        <v>3856</v>
      </c>
      <c r="L399">
        <v>0</v>
      </c>
      <c r="M399">
        <v>0</v>
      </c>
      <c r="N399">
        <v>0</v>
      </c>
      <c r="O399">
        <v>0</v>
      </c>
      <c r="P399">
        <v>-565</v>
      </c>
      <c r="Q399" s="3">
        <v>23309</v>
      </c>
      <c r="R399">
        <v>71809</v>
      </c>
      <c r="S399">
        <v>0.82670798999999995</v>
      </c>
      <c r="T399">
        <v>0.69399115</v>
      </c>
      <c r="U399">
        <v>5.726589E-2</v>
      </c>
      <c r="V399">
        <v>6993</v>
      </c>
      <c r="W399">
        <v>0.90819340999999998</v>
      </c>
      <c r="X399">
        <v>14</v>
      </c>
      <c r="Y399">
        <v>12</v>
      </c>
      <c r="Z399">
        <v>8123</v>
      </c>
      <c r="AA399">
        <v>2</v>
      </c>
      <c r="AB399">
        <v>0</v>
      </c>
      <c r="AC399">
        <v>1</v>
      </c>
      <c r="AD399">
        <v>1</v>
      </c>
      <c r="AE399">
        <v>702</v>
      </c>
      <c r="AG399">
        <v>2306.07888</v>
      </c>
      <c r="AH399" t="b">
        <v>1</v>
      </c>
      <c r="AI399" t="b">
        <v>1</v>
      </c>
      <c r="AJ399" t="b">
        <v>1</v>
      </c>
      <c r="AL399">
        <v>2306.07888</v>
      </c>
      <c r="AM399" t="str">
        <v>main.tex</v>
      </c>
      <c r="AN399" t="str">
        <v>acmart</v>
      </c>
      <c r="AO399" t="str">
        <v>[sigconf,natbib=false]</v>
      </c>
      <c r="AP399">
        <v>12</v>
      </c>
      <c r="AQ399">
        <v>12</v>
      </c>
      <c r="AR399">
        <v>12</v>
      </c>
      <c r="AS399" t="b">
        <v>0</v>
      </c>
      <c r="AT399" t="b">
        <v>0</v>
      </c>
      <c r="AV399">
        <v>2306.07888</v>
      </c>
      <c r="AW399">
        <v>17</v>
      </c>
      <c r="AX399">
        <v>18</v>
      </c>
      <c r="AY399">
        <v>18</v>
      </c>
      <c r="AZ399">
        <v>1</v>
      </c>
      <c r="BA399">
        <v>0</v>
      </c>
    </row>
    <row r="400" spans="1:53" x14ac:dyDescent="0.2">
      <c r="A400">
        <v>2306.0798799999998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291</v>
      </c>
      <c r="R400">
        <v>53340</v>
      </c>
      <c r="S400">
        <v>0.99816114</v>
      </c>
      <c r="T400">
        <v>0.99636031999999997</v>
      </c>
      <c r="U400">
        <v>0.33284971000000002</v>
      </c>
      <c r="V400">
        <v>29</v>
      </c>
      <c r="W400">
        <v>0.99963727999999996</v>
      </c>
      <c r="X400">
        <v>0</v>
      </c>
      <c r="Y400">
        <v>0</v>
      </c>
      <c r="Z400">
        <v>131</v>
      </c>
      <c r="AA400">
        <v>0</v>
      </c>
      <c r="AB400">
        <v>0</v>
      </c>
      <c r="AC400">
        <v>0</v>
      </c>
      <c r="AD400">
        <v>0</v>
      </c>
      <c r="AE400">
        <v>-22</v>
      </c>
      <c r="AG400">
        <v>2306.0798799999998</v>
      </c>
      <c r="AH400" t="b">
        <v>1</v>
      </c>
      <c r="AI400" t="b">
        <v>1</v>
      </c>
      <c r="AJ400" t="b">
        <v>1</v>
      </c>
      <c r="AL400">
        <v>2306.0798799999998</v>
      </c>
      <c r="AM400" t="str">
        <v>main.tex</v>
      </c>
      <c r="AN400" t="str">
        <v>elsarticle</v>
      </c>
      <c r="AO400" t="str">
        <v>[preprint,12pt]</v>
      </c>
      <c r="AP400">
        <v>0</v>
      </c>
      <c r="AQ400">
        <v>0</v>
      </c>
      <c r="AR400">
        <v>0</v>
      </c>
      <c r="AS400" t="b">
        <v>0</v>
      </c>
      <c r="AT400" t="b">
        <v>0</v>
      </c>
      <c r="AV400">
        <v>2306.0798799999998</v>
      </c>
      <c r="AW400">
        <v>48</v>
      </c>
      <c r="AX400">
        <v>48</v>
      </c>
      <c r="AY400">
        <v>48</v>
      </c>
      <c r="AZ400">
        <v>0</v>
      </c>
      <c r="BA400">
        <v>0</v>
      </c>
    </row>
    <row r="401" spans="1:53" x14ac:dyDescent="0.2">
      <c r="A401">
        <v>2306.0810999999999</v>
      </c>
      <c r="B401">
        <v>230</v>
      </c>
      <c r="C401">
        <v>230</v>
      </c>
      <c r="D401">
        <v>0.99818130000000005</v>
      </c>
      <c r="E401">
        <v>0.99818130000000005</v>
      </c>
      <c r="F401">
        <v>0.99818130000000005</v>
      </c>
      <c r="G401">
        <v>230</v>
      </c>
      <c r="H401">
        <v>0.99818130000000005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572</v>
      </c>
      <c r="R401">
        <v>1811</v>
      </c>
      <c r="S401">
        <v>0.99764359999999996</v>
      </c>
      <c r="T401">
        <v>0.99547697000000002</v>
      </c>
      <c r="U401">
        <v>0.98567972000000004</v>
      </c>
      <c r="V401">
        <v>24</v>
      </c>
      <c r="W401">
        <v>0.99981021999999997</v>
      </c>
      <c r="X401">
        <v>0</v>
      </c>
      <c r="Y401">
        <v>0</v>
      </c>
      <c r="Z401">
        <v>274</v>
      </c>
      <c r="AA401">
        <v>0</v>
      </c>
      <c r="AB401">
        <v>0</v>
      </c>
      <c r="AC401">
        <v>0</v>
      </c>
      <c r="AD401">
        <v>0</v>
      </c>
      <c r="AE401">
        <v>0</v>
      </c>
      <c r="AG401">
        <v>2306.0810999999999</v>
      </c>
      <c r="AH401" t="b">
        <v>1</v>
      </c>
      <c r="AI401" t="b">
        <v>1</v>
      </c>
      <c r="AJ401" t="b">
        <v>1</v>
      </c>
      <c r="AL401">
        <v>2306.0810999999999</v>
      </c>
      <c r="AM401" t="str">
        <v>ISEEquiv.tex</v>
      </c>
      <c r="AN401" t="str">
        <v>article</v>
      </c>
      <c r="AO401" t="str">
        <v>[12pt,a4paper]</v>
      </c>
      <c r="AP401">
        <v>0</v>
      </c>
      <c r="AQ401">
        <v>0</v>
      </c>
      <c r="AR401">
        <v>0</v>
      </c>
      <c r="AS401" t="b">
        <v>0</v>
      </c>
      <c r="AT401" t="b">
        <v>0</v>
      </c>
      <c r="AV401">
        <v>2306.0810999999999</v>
      </c>
      <c r="AW401">
        <v>44</v>
      </c>
      <c r="AX401">
        <v>44</v>
      </c>
      <c r="AY401">
        <v>44</v>
      </c>
      <c r="AZ401">
        <v>0</v>
      </c>
      <c r="BA401">
        <v>0</v>
      </c>
    </row>
    <row r="402" spans="1:53" x14ac:dyDescent="0.2">
      <c r="A402">
        <v>2306.08248</v>
      </c>
      <c r="B402">
        <v>80</v>
      </c>
      <c r="C402">
        <v>95</v>
      </c>
      <c r="D402">
        <v>0.99758409999999997</v>
      </c>
      <c r="E402">
        <v>0.99755351999999997</v>
      </c>
      <c r="F402">
        <v>0.99709479999999995</v>
      </c>
      <c r="G402">
        <v>78</v>
      </c>
      <c r="H402">
        <v>0.99761467999999998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76</v>
      </c>
      <c r="R402">
        <v>17706</v>
      </c>
      <c r="S402">
        <v>0.99772174999999996</v>
      </c>
      <c r="T402">
        <v>0.99767591</v>
      </c>
      <c r="U402">
        <v>0.45854866999999999</v>
      </c>
      <c r="V402">
        <v>74</v>
      </c>
      <c r="W402">
        <v>0.99773707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G402">
        <v>2306.08248</v>
      </c>
      <c r="AH402" t="b">
        <v>1</v>
      </c>
      <c r="AI402" t="b">
        <v>1</v>
      </c>
      <c r="AJ402" t="b">
        <v>1</v>
      </c>
      <c r="AL402">
        <v>2306.08248</v>
      </c>
      <c r="AM402" t="str">
        <v>main.tex</v>
      </c>
      <c r="AN402" t="str">
        <v>revtex4-2</v>
      </c>
      <c r="AO402" t="str">
        <v>[aps,prl,reprint,superscriptaddress]</v>
      </c>
      <c r="AP402">
        <v>0</v>
      </c>
      <c r="AQ402">
        <v>0</v>
      </c>
      <c r="AR402">
        <v>0</v>
      </c>
      <c r="AS402" t="b">
        <v>0</v>
      </c>
      <c r="AT402" t="b">
        <v>0</v>
      </c>
      <c r="AV402">
        <v>2306.08248</v>
      </c>
      <c r="AW402">
        <v>14</v>
      </c>
      <c r="AX402">
        <v>14</v>
      </c>
      <c r="AY402">
        <v>14</v>
      </c>
      <c r="AZ402">
        <v>0</v>
      </c>
      <c r="BA402">
        <v>0</v>
      </c>
    </row>
    <row r="403" spans="1:53" x14ac:dyDescent="0.2">
      <c r="A403">
        <v>2306.0834500000001</v>
      </c>
      <c r="B403" t="str">
        <v/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s="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  <c r="AE403" t="str">
        <v/>
      </c>
      <c r="AG403">
        <v>2306.0834500000001</v>
      </c>
      <c r="AH403" t="b">
        <v>1</v>
      </c>
      <c r="AI403" t="b">
        <v>0</v>
      </c>
      <c r="AJ403" t="b">
        <v>1</v>
      </c>
      <c r="AL403">
        <v>2306.0834500000001</v>
      </c>
      <c r="AM403" t="str">
        <v>main.tex</v>
      </c>
      <c r="AN403" t="str">
        <v>acmart</v>
      </c>
      <c r="AO403" t="str">
        <v>[sigconf, 10pt]</v>
      </c>
      <c r="AP403">
        <v>0</v>
      </c>
      <c r="AQ403">
        <v>0</v>
      </c>
      <c r="AR403">
        <v>12</v>
      </c>
      <c r="AS403" t="b">
        <v>0</v>
      </c>
      <c r="AT403" t="b">
        <v>0</v>
      </c>
      <c r="AV403">
        <v>2306.0834500000001</v>
      </c>
      <c r="AW403">
        <v>15</v>
      </c>
      <c r="AX403" t="str">
        <v/>
      </c>
      <c r="AY403">
        <v>15</v>
      </c>
      <c r="AZ403" t="str">
        <v/>
      </c>
      <c r="BA403" t="str">
        <v/>
      </c>
    </row>
    <row r="404" spans="1:53" x14ac:dyDescent="0.2">
      <c r="A404">
        <v>2306.08367</v>
      </c>
      <c r="B404" t="str">
        <v/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s="3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  <c r="AE404" t="str">
        <v/>
      </c>
      <c r="AG404">
        <v>2306.08367</v>
      </c>
      <c r="AH404" t="b">
        <v>1</v>
      </c>
      <c r="AI404" t="b">
        <v>0</v>
      </c>
      <c r="AJ404" t="b">
        <v>1</v>
      </c>
      <c r="AL404">
        <v>2306.08367</v>
      </c>
      <c r="AM404" t="str">
        <v>main.tex</v>
      </c>
      <c r="AN404" t="str">
        <v>acmart</v>
      </c>
      <c r="AO404" t="str">
        <v>[sigconf]</v>
      </c>
      <c r="AP404">
        <v>12</v>
      </c>
      <c r="AQ404">
        <v>12</v>
      </c>
      <c r="AR404">
        <v>12</v>
      </c>
      <c r="AS404" t="b">
        <v>0</v>
      </c>
      <c r="AT404" t="b">
        <v>0</v>
      </c>
      <c r="AV404">
        <v>2306.08367</v>
      </c>
      <c r="AW404">
        <v>12</v>
      </c>
      <c r="AX404" t="str">
        <v/>
      </c>
      <c r="AY404">
        <v>13</v>
      </c>
      <c r="AZ404" t="str">
        <v/>
      </c>
      <c r="BA404" t="str">
        <v/>
      </c>
    </row>
    <row r="405" spans="1:53" x14ac:dyDescent="0.2">
      <c r="A405">
        <v>2306.08421</v>
      </c>
      <c r="B405" t="str">
        <v/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s="3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  <c r="AE405" t="str">
        <v/>
      </c>
      <c r="AG405">
        <v>2306.08421</v>
      </c>
      <c r="AH405" t="b">
        <v>1</v>
      </c>
      <c r="AI405" t="b">
        <v>0</v>
      </c>
      <c r="AJ405" t="b">
        <v>1</v>
      </c>
      <c r="AL405">
        <v>2306.08421</v>
      </c>
      <c r="AM405" t="str">
        <v>Behrens_Junike_COS_method_Laplace.tex</v>
      </c>
      <c r="AN405" t="str">
        <v>article</v>
      </c>
      <c r="AO405" t="str">
        <v>[12pt]</v>
      </c>
      <c r="AP405">
        <v>12</v>
      </c>
      <c r="AQ405">
        <v>12</v>
      </c>
      <c r="AR405">
        <v>12</v>
      </c>
      <c r="AS405" t="b">
        <v>0</v>
      </c>
      <c r="AT405" t="b">
        <v>0</v>
      </c>
      <c r="AV405">
        <v>2306.08421</v>
      </c>
      <c r="AW405">
        <v>14</v>
      </c>
      <c r="AX405" t="str">
        <v/>
      </c>
      <c r="AY405">
        <v>14</v>
      </c>
      <c r="AZ405" t="str">
        <v/>
      </c>
      <c r="BA405" t="str">
        <v/>
      </c>
    </row>
    <row r="406" spans="1:53" x14ac:dyDescent="0.2">
      <c r="A406">
        <v>2306.0848599999999</v>
      </c>
      <c r="B406" t="str">
        <v/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s="3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  <c r="AE406" t="str">
        <v/>
      </c>
      <c r="AG406">
        <v>2306.0848599999999</v>
      </c>
      <c r="AH406" t="b">
        <v>1</v>
      </c>
      <c r="AI406" t="b">
        <v>0</v>
      </c>
      <c r="AJ406" t="b">
        <v>1</v>
      </c>
      <c r="AL406">
        <v>2306.0848599999999</v>
      </c>
      <c r="AM406" t="str">
        <v>article.tex</v>
      </c>
      <c r="AN406" t="str">
        <v>GonnellaLab-StyleArXiv</v>
      </c>
      <c r="AO406" t="str">
        <v>[times]</v>
      </c>
      <c r="AP406">
        <v>0</v>
      </c>
      <c r="AQ406">
        <v>12</v>
      </c>
      <c r="AR406">
        <v>12</v>
      </c>
      <c r="AS406" t="b">
        <v>0</v>
      </c>
      <c r="AT406" t="b">
        <v>0</v>
      </c>
      <c r="AV406">
        <v>2306.0848599999999</v>
      </c>
      <c r="AW406">
        <v>24</v>
      </c>
      <c r="AX406" t="str">
        <v/>
      </c>
      <c r="AY406">
        <v>22</v>
      </c>
      <c r="AZ406" t="str">
        <v/>
      </c>
      <c r="BA406" t="str">
        <v/>
      </c>
    </row>
    <row r="407" spans="1:53" x14ac:dyDescent="0.2">
      <c r="A407">
        <v>2306.0908399999998</v>
      </c>
      <c r="B407">
        <v>154</v>
      </c>
      <c r="C407">
        <v>154</v>
      </c>
      <c r="D407">
        <v>0.99404254999999997</v>
      </c>
      <c r="E407">
        <v>0.99404254999999997</v>
      </c>
      <c r="F407">
        <v>0.99404254999999997</v>
      </c>
      <c r="G407">
        <v>154</v>
      </c>
      <c r="H407">
        <v>0.99404254999999997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154</v>
      </c>
      <c r="R407">
        <v>154</v>
      </c>
      <c r="S407">
        <v>0.99404254999999997</v>
      </c>
      <c r="T407">
        <v>0.99404254999999997</v>
      </c>
      <c r="U407">
        <v>0.99404254999999997</v>
      </c>
      <c r="V407">
        <v>154</v>
      </c>
      <c r="W407">
        <v>0.99404254999999997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G407">
        <v>2306.0908399999998</v>
      </c>
      <c r="AH407" t="b">
        <v>1</v>
      </c>
      <c r="AI407" t="b">
        <v>1</v>
      </c>
      <c r="AJ407" t="b">
        <v>1</v>
      </c>
      <c r="AL407">
        <v>2306.0908399999998</v>
      </c>
      <c r="AM407" t="str">
        <v>paperAppendix.tex</v>
      </c>
      <c r="AN407" t="str">
        <v>article</v>
      </c>
      <c r="AO407" t="str">
        <v>[11pt]</v>
      </c>
      <c r="AP407">
        <v>12</v>
      </c>
      <c r="AQ407">
        <v>12</v>
      </c>
      <c r="AR407">
        <v>12</v>
      </c>
      <c r="AS407" t="b">
        <v>0</v>
      </c>
      <c r="AT407" t="b">
        <v>1</v>
      </c>
      <c r="AV407">
        <v>2306.0908399999998</v>
      </c>
      <c r="AW407">
        <v>15</v>
      </c>
      <c r="AX407">
        <v>15</v>
      </c>
      <c r="AY407">
        <v>15</v>
      </c>
      <c r="AZ407">
        <v>0</v>
      </c>
      <c r="BA407">
        <v>0</v>
      </c>
    </row>
    <row r="408" spans="1:53" x14ac:dyDescent="0.2">
      <c r="A408">
        <v>2306.09175</v>
      </c>
      <c r="B408">
        <v>5</v>
      </c>
      <c r="C408">
        <v>10709</v>
      </c>
      <c r="D408">
        <v>0.99964931000000001</v>
      </c>
      <c r="E408">
        <v>0.99956166999999996</v>
      </c>
      <c r="F408">
        <v>6.1190500000000002E-2</v>
      </c>
      <c r="G408">
        <v>5</v>
      </c>
      <c r="H408">
        <v>0.99956166999999996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 s="3">
        <v>5</v>
      </c>
      <c r="R408">
        <v>10709</v>
      </c>
      <c r="S408">
        <v>0.99964931000000001</v>
      </c>
      <c r="T408">
        <v>0.99956166999999996</v>
      </c>
      <c r="U408">
        <v>6.1190500000000002E-2</v>
      </c>
      <c r="V408">
        <v>5</v>
      </c>
      <c r="W408">
        <v>0.99956166999999996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</v>
      </c>
      <c r="AG408">
        <v>2306.09175</v>
      </c>
      <c r="AH408" t="b">
        <v>1</v>
      </c>
      <c r="AI408" t="b">
        <v>1</v>
      </c>
      <c r="AJ408" t="b">
        <v>1</v>
      </c>
      <c r="AL408">
        <v>2306.09175</v>
      </c>
      <c r="AM408" t="str">
        <v>two_way_interactions.tex</v>
      </c>
      <c r="AN408" t="str">
        <v>article</v>
      </c>
      <c r="AO408">
        <v>0</v>
      </c>
      <c r="AP408">
        <v>0</v>
      </c>
      <c r="AQ408">
        <v>0</v>
      </c>
      <c r="AR408">
        <v>0</v>
      </c>
      <c r="AS408" t="b">
        <v>0</v>
      </c>
      <c r="AT408" t="b">
        <v>0</v>
      </c>
      <c r="AV408">
        <v>2306.09175</v>
      </c>
      <c r="AW408">
        <v>5</v>
      </c>
      <c r="AX408">
        <v>5</v>
      </c>
      <c r="AY408">
        <v>5</v>
      </c>
      <c r="AZ408">
        <v>0</v>
      </c>
      <c r="BA408">
        <v>0</v>
      </c>
    </row>
    <row r="409" spans="1:53" x14ac:dyDescent="0.2">
      <c r="A409">
        <v>2306.09186</v>
      </c>
      <c r="B409">
        <v>810</v>
      </c>
      <c r="C409">
        <v>44714</v>
      </c>
      <c r="D409">
        <v>0.99215162999999995</v>
      </c>
      <c r="E409">
        <v>0.98466345</v>
      </c>
      <c r="F409">
        <v>0.15338446</v>
      </c>
      <c r="G409">
        <v>24</v>
      </c>
      <c r="H409">
        <v>0.99954558000000004</v>
      </c>
      <c r="I409">
        <v>0</v>
      </c>
      <c r="J409">
        <v>0</v>
      </c>
      <c r="K409">
        <v>393</v>
      </c>
      <c r="L409">
        <v>0</v>
      </c>
      <c r="M409">
        <v>0</v>
      </c>
      <c r="N409">
        <v>0</v>
      </c>
      <c r="O409">
        <v>0</v>
      </c>
      <c r="P409">
        <v>3</v>
      </c>
      <c r="Q409" s="3">
        <v>799</v>
      </c>
      <c r="R409">
        <v>43373</v>
      </c>
      <c r="S409">
        <v>0.99239763000000003</v>
      </c>
      <c r="T409">
        <v>0.98487115000000003</v>
      </c>
      <c r="U409">
        <v>0.17874387</v>
      </c>
      <c r="V409">
        <v>13</v>
      </c>
      <c r="W409">
        <v>0.99975385000000005</v>
      </c>
      <c r="X409">
        <v>0</v>
      </c>
      <c r="Y409">
        <v>0</v>
      </c>
      <c r="Z409">
        <v>393</v>
      </c>
      <c r="AA409">
        <v>0</v>
      </c>
      <c r="AB409">
        <v>0</v>
      </c>
      <c r="AC409">
        <v>0</v>
      </c>
      <c r="AD409">
        <v>0</v>
      </c>
      <c r="AE409">
        <v>1</v>
      </c>
      <c r="AG409">
        <v>2306.09186</v>
      </c>
      <c r="AH409" t="b">
        <v>1</v>
      </c>
      <c r="AI409" t="b">
        <v>1</v>
      </c>
      <c r="AJ409" t="b">
        <v>1</v>
      </c>
      <c r="AL409">
        <v>2306.09186</v>
      </c>
      <c r="AM409" t="str">
        <v>0_lpac-paper_arXiv.tex</v>
      </c>
      <c r="AN409" t="str">
        <v>article</v>
      </c>
      <c r="AO409" t="str">
        <v>[a4paper,9pt,twocolumn]</v>
      </c>
      <c r="AP409">
        <v>0</v>
      </c>
      <c r="AQ409">
        <v>0</v>
      </c>
      <c r="AR409">
        <v>0</v>
      </c>
      <c r="AS409" t="b">
        <v>0</v>
      </c>
      <c r="AT409" t="b">
        <v>0</v>
      </c>
      <c r="AV409">
        <v>2306.09186</v>
      </c>
      <c r="AW409">
        <v>17</v>
      </c>
      <c r="AX409">
        <v>17</v>
      </c>
      <c r="AY409">
        <v>17</v>
      </c>
      <c r="AZ409">
        <v>0</v>
      </c>
      <c r="BA409">
        <v>0</v>
      </c>
    </row>
    <row r="410" spans="1:53" x14ac:dyDescent="0.2">
      <c r="A410">
        <v>2306.0940799999998</v>
      </c>
      <c r="B410">
        <v>42</v>
      </c>
      <c r="C410">
        <v>95</v>
      </c>
      <c r="D410">
        <v>0.99943855000000004</v>
      </c>
      <c r="E410">
        <v>0.99918686999999995</v>
      </c>
      <c r="F410">
        <v>0.99816077000000003</v>
      </c>
      <c r="G410">
        <v>16</v>
      </c>
      <c r="H410">
        <v>0.99969023000000001</v>
      </c>
      <c r="I410">
        <v>0</v>
      </c>
      <c r="J410">
        <v>0</v>
      </c>
      <c r="K410">
        <v>13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2551</v>
      </c>
      <c r="R410">
        <v>12762</v>
      </c>
      <c r="S410">
        <v>0.97515125000000002</v>
      </c>
      <c r="T410">
        <v>0.95061273999999996</v>
      </c>
      <c r="U410">
        <v>0.75292819</v>
      </c>
      <c r="V410">
        <v>17</v>
      </c>
      <c r="W410">
        <v>0.99967088000000004</v>
      </c>
      <c r="X410">
        <v>0</v>
      </c>
      <c r="Y410">
        <v>0</v>
      </c>
      <c r="Z410">
        <v>1267</v>
      </c>
      <c r="AA410">
        <v>0</v>
      </c>
      <c r="AB410">
        <v>0</v>
      </c>
      <c r="AC410">
        <v>0</v>
      </c>
      <c r="AD410">
        <v>0</v>
      </c>
      <c r="AE410">
        <v>1</v>
      </c>
      <c r="AG410">
        <v>2306.0940799999998</v>
      </c>
      <c r="AH410" t="b">
        <v>1</v>
      </c>
      <c r="AI410" t="b">
        <v>1</v>
      </c>
      <c r="AJ410" t="b">
        <v>1</v>
      </c>
      <c r="AL410">
        <v>2306.0940799999998</v>
      </c>
      <c r="AM410" t="str">
        <v>ZGN_RMT.tex</v>
      </c>
      <c r="AN410" t="str">
        <v>revtex4-1</v>
      </c>
      <c r="AO410" t="str">
        <v>[aip,amsmath,amssymb,reprint,]</v>
      </c>
      <c r="AP410">
        <v>0</v>
      </c>
      <c r="AQ410">
        <v>0</v>
      </c>
      <c r="AR410">
        <v>0</v>
      </c>
      <c r="AS410" t="b">
        <v>0</v>
      </c>
      <c r="AT410" t="b">
        <v>0</v>
      </c>
      <c r="AV410">
        <v>2306.0940799999998</v>
      </c>
      <c r="AW410">
        <v>12</v>
      </c>
      <c r="AX410">
        <v>12</v>
      </c>
      <c r="AY410">
        <v>12</v>
      </c>
      <c r="AZ410">
        <v>0</v>
      </c>
      <c r="BA410">
        <v>0</v>
      </c>
    </row>
    <row r="411" spans="1:53" x14ac:dyDescent="0.2">
      <c r="A411">
        <v>2306.0952900000002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22</v>
      </c>
      <c r="R411">
        <v>29</v>
      </c>
      <c r="S411">
        <v>0.99847061000000004</v>
      </c>
      <c r="T411">
        <v>0.99839778999999995</v>
      </c>
      <c r="U411">
        <v>0.99788798999999995</v>
      </c>
      <c r="V411">
        <v>20</v>
      </c>
      <c r="W411">
        <v>0.99854343999999995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G411">
        <v>2306.0952900000002</v>
      </c>
      <c r="AH411" t="b">
        <v>1</v>
      </c>
      <c r="AI411" t="b">
        <v>1</v>
      </c>
      <c r="AJ411" t="b">
        <v>1</v>
      </c>
      <c r="AL411">
        <v>2306.0952900000002</v>
      </c>
      <c r="AM411" t="str">
        <v>SandholtzTai_HouseSwappingObjectiveIndifferences.tex</v>
      </c>
      <c r="AN411" t="str">
        <v>article</v>
      </c>
      <c r="AO411" t="str">
        <v>[]</v>
      </c>
      <c r="AP411">
        <v>12</v>
      </c>
      <c r="AQ411">
        <v>12</v>
      </c>
      <c r="AR411">
        <v>12</v>
      </c>
      <c r="AS411" t="b">
        <v>0</v>
      </c>
      <c r="AT411" t="b">
        <v>0</v>
      </c>
      <c r="AV411">
        <v>2306.0952900000002</v>
      </c>
      <c r="AW411">
        <v>8</v>
      </c>
      <c r="AX411">
        <v>8</v>
      </c>
      <c r="AY411">
        <v>8</v>
      </c>
      <c r="AZ411">
        <v>0</v>
      </c>
      <c r="BA411">
        <v>0</v>
      </c>
    </row>
    <row r="412" spans="1:53" x14ac:dyDescent="0.2">
      <c r="A412">
        <v>2306.1004800000001</v>
      </c>
      <c r="B412">
        <v>17545</v>
      </c>
      <c r="C412">
        <v>149639</v>
      </c>
      <c r="D412">
        <v>0.94064588999999998</v>
      </c>
      <c r="E412">
        <v>0.89135078999999995</v>
      </c>
      <c r="F412">
        <v>7.3345179999999996E-2</v>
      </c>
      <c r="G412">
        <v>5095</v>
      </c>
      <c r="H412">
        <v>0.96844869</v>
      </c>
      <c r="I412">
        <v>6</v>
      </c>
      <c r="J412">
        <v>7</v>
      </c>
      <c r="K412">
        <v>6214</v>
      </c>
      <c r="L412">
        <v>0</v>
      </c>
      <c r="M412">
        <v>0</v>
      </c>
      <c r="N412">
        <v>0</v>
      </c>
      <c r="O412">
        <v>1</v>
      </c>
      <c r="P412">
        <v>-1455</v>
      </c>
      <c r="Q412" s="3">
        <v>19118</v>
      </c>
      <c r="R412">
        <v>152247</v>
      </c>
      <c r="S412">
        <v>0.93630230999999997</v>
      </c>
      <c r="T412">
        <v>0.88356597999999997</v>
      </c>
      <c r="U412">
        <v>7.2772779999999995E-2</v>
      </c>
      <c r="V412">
        <v>7207</v>
      </c>
      <c r="W412">
        <v>0.95610733999999997</v>
      </c>
      <c r="X412">
        <v>7</v>
      </c>
      <c r="Y412">
        <v>10</v>
      </c>
      <c r="Z412">
        <v>5939</v>
      </c>
      <c r="AA412">
        <v>0</v>
      </c>
      <c r="AB412">
        <v>0</v>
      </c>
      <c r="AC412">
        <v>0</v>
      </c>
      <c r="AD412">
        <v>1</v>
      </c>
      <c r="AE412">
        <v>2713</v>
      </c>
      <c r="AG412">
        <v>2306.1004800000001</v>
      </c>
      <c r="AH412" t="b">
        <v>1</v>
      </c>
      <c r="AI412" t="b">
        <v>1</v>
      </c>
      <c r="AJ412" t="b">
        <v>1</v>
      </c>
      <c r="AL412">
        <v>2306.1004800000001</v>
      </c>
      <c r="AM412" t="str">
        <v>Main.tex</v>
      </c>
      <c r="AN412" t="str">
        <v>acmart</v>
      </c>
      <c r="AO412" t="str">
        <v>[acmsmall,screen]</v>
      </c>
      <c r="AP412">
        <v>0</v>
      </c>
      <c r="AQ412">
        <v>0</v>
      </c>
      <c r="AR412">
        <v>0</v>
      </c>
      <c r="AS412" t="b">
        <v>0</v>
      </c>
      <c r="AT412" t="b">
        <v>0</v>
      </c>
      <c r="AV412">
        <v>2306.1004800000001</v>
      </c>
      <c r="AW412">
        <v>49</v>
      </c>
      <c r="AX412">
        <v>49</v>
      </c>
      <c r="AY412">
        <v>49</v>
      </c>
      <c r="AZ412">
        <v>0</v>
      </c>
      <c r="BA412">
        <v>0</v>
      </c>
    </row>
    <row r="413" spans="1:53" x14ac:dyDescent="0.2">
      <c r="A413">
        <v>2306.1050300000002</v>
      </c>
      <c r="B413" t="str">
        <v/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s="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  <c r="AE413" t="str">
        <v/>
      </c>
      <c r="AG413">
        <v>2306.1050300000002</v>
      </c>
      <c r="AH413" t="b">
        <v>1</v>
      </c>
      <c r="AI413" t="b">
        <v>0</v>
      </c>
      <c r="AJ413" t="b">
        <v>1</v>
      </c>
      <c r="AL413">
        <v>2306.1050300000002</v>
      </c>
      <c r="AM413" t="str">
        <v>main.tex</v>
      </c>
      <c r="AN413" t="str">
        <v>IEEEtran</v>
      </c>
      <c r="AO413" t="str">
        <v>[10pt,journal,compsoc]</v>
      </c>
      <c r="AP413">
        <v>12</v>
      </c>
      <c r="AQ413">
        <v>12</v>
      </c>
      <c r="AR413">
        <v>12</v>
      </c>
      <c r="AS413" t="b">
        <v>0</v>
      </c>
      <c r="AT413" t="b">
        <v>0</v>
      </c>
      <c r="AV413">
        <v>2306.1050300000002</v>
      </c>
      <c r="AW413">
        <v>11</v>
      </c>
      <c r="AX413" t="str">
        <v/>
      </c>
      <c r="AY413">
        <v>9</v>
      </c>
      <c r="AZ413" t="str">
        <v/>
      </c>
      <c r="BA413" t="str">
        <v/>
      </c>
    </row>
    <row r="414" spans="1:53" x14ac:dyDescent="0.2">
      <c r="A414">
        <v>2306.1062999999999</v>
      </c>
      <c r="B414">
        <v>818</v>
      </c>
      <c r="C414">
        <v>16934</v>
      </c>
      <c r="D414">
        <v>0.99116879000000002</v>
      </c>
      <c r="E414">
        <v>0.98269735000000003</v>
      </c>
      <c r="F414">
        <v>0.64180557000000005</v>
      </c>
      <c r="G414">
        <v>18</v>
      </c>
      <c r="H414">
        <v>0.99961926000000001</v>
      </c>
      <c r="I414">
        <v>0</v>
      </c>
      <c r="J414">
        <v>0</v>
      </c>
      <c r="K414">
        <v>400</v>
      </c>
      <c r="L414">
        <v>0</v>
      </c>
      <c r="M414">
        <v>0</v>
      </c>
      <c r="N414">
        <v>0</v>
      </c>
      <c r="O414">
        <v>1</v>
      </c>
      <c r="P414">
        <v>1</v>
      </c>
      <c r="Q414" s="3">
        <v>29</v>
      </c>
      <c r="R414">
        <v>1616</v>
      </c>
      <c r="S414">
        <v>0.99951347999999995</v>
      </c>
      <c r="T414">
        <v>0.99938656999999997</v>
      </c>
      <c r="U414">
        <v>0.96581702999999997</v>
      </c>
      <c r="V414">
        <v>17</v>
      </c>
      <c r="W414">
        <v>0.99964039999999998</v>
      </c>
      <c r="X414">
        <v>0</v>
      </c>
      <c r="Y414">
        <v>0</v>
      </c>
      <c r="Z414">
        <v>6</v>
      </c>
      <c r="AA414">
        <v>0</v>
      </c>
      <c r="AB414">
        <v>0</v>
      </c>
      <c r="AC414">
        <v>0</v>
      </c>
      <c r="AD414">
        <v>0</v>
      </c>
      <c r="AE414">
        <v>0</v>
      </c>
      <c r="AG414">
        <v>2306.1062999999999</v>
      </c>
      <c r="AH414" t="b">
        <v>1</v>
      </c>
      <c r="AI414" t="b">
        <v>1</v>
      </c>
      <c r="AJ414" t="b">
        <v>1</v>
      </c>
      <c r="AL414">
        <v>2306.1062999999999</v>
      </c>
      <c r="AM414" t="str">
        <v>MainText_MePTCDI.tex</v>
      </c>
      <c r="AN414" t="str">
        <v>achemso</v>
      </c>
      <c r="AO414" t="str">
        <v>[journal=jacsat,manuscript=article]</v>
      </c>
      <c r="AP414">
        <v>0</v>
      </c>
      <c r="AQ414">
        <v>0</v>
      </c>
      <c r="AR414">
        <v>0</v>
      </c>
      <c r="AS414" t="b">
        <v>0</v>
      </c>
      <c r="AT414" t="b">
        <v>0</v>
      </c>
      <c r="AV414">
        <v>2306.1062999999999</v>
      </c>
      <c r="AW414">
        <v>35</v>
      </c>
      <c r="AX414">
        <v>35</v>
      </c>
      <c r="AY414">
        <v>35</v>
      </c>
      <c r="AZ414">
        <v>0</v>
      </c>
      <c r="BA414">
        <v>0</v>
      </c>
    </row>
    <row r="415" spans="1:53" x14ac:dyDescent="0.2">
      <c r="A415">
        <v>2306.10905</v>
      </c>
      <c r="B415">
        <v>248</v>
      </c>
      <c r="C415">
        <v>3033</v>
      </c>
      <c r="D415">
        <v>0.99629555000000003</v>
      </c>
      <c r="E415">
        <v>0.99500705</v>
      </c>
      <c r="F415">
        <v>0.93893698000000003</v>
      </c>
      <c r="G415">
        <v>120</v>
      </c>
      <c r="H415">
        <v>0.99758405000000006</v>
      </c>
      <c r="I415">
        <v>0</v>
      </c>
      <c r="J415">
        <v>0</v>
      </c>
      <c r="K415">
        <v>64</v>
      </c>
      <c r="L415">
        <v>0</v>
      </c>
      <c r="M415">
        <v>0</v>
      </c>
      <c r="N415">
        <v>1</v>
      </c>
      <c r="O415">
        <v>1</v>
      </c>
      <c r="P415">
        <v>0</v>
      </c>
      <c r="Q415" s="3">
        <v>240</v>
      </c>
      <c r="R415">
        <v>3025</v>
      </c>
      <c r="S415">
        <v>0.99645660999999996</v>
      </c>
      <c r="T415">
        <v>0.99516811000000005</v>
      </c>
      <c r="U415">
        <v>0.93909805000000002</v>
      </c>
      <c r="V415">
        <v>112</v>
      </c>
      <c r="W415">
        <v>0.99774512000000004</v>
      </c>
      <c r="X415">
        <v>0</v>
      </c>
      <c r="Y415">
        <v>0</v>
      </c>
      <c r="Z415">
        <v>64</v>
      </c>
      <c r="AA415">
        <v>0</v>
      </c>
      <c r="AB415">
        <v>0</v>
      </c>
      <c r="AC415">
        <v>1</v>
      </c>
      <c r="AD415">
        <v>1</v>
      </c>
      <c r="AE415">
        <v>0</v>
      </c>
      <c r="AG415">
        <v>2306.10905</v>
      </c>
      <c r="AH415" t="b">
        <v>1</v>
      </c>
      <c r="AI415" t="b">
        <v>1</v>
      </c>
      <c r="AJ415" t="b">
        <v>1</v>
      </c>
      <c r="AL415">
        <v>2306.10905</v>
      </c>
      <c r="AM415" t="str">
        <v>main.tex</v>
      </c>
      <c r="AN415" t="str">
        <v>revtex4</v>
      </c>
      <c r="AO415" t="str">
        <v>[pre, twocolumn, amsmath, amssymb, superscriptaddress]</v>
      </c>
      <c r="AP415">
        <v>0</v>
      </c>
      <c r="AQ415">
        <v>0</v>
      </c>
      <c r="AR415">
        <v>0</v>
      </c>
      <c r="AS415" t="b">
        <v>0</v>
      </c>
      <c r="AT415" t="b">
        <v>0</v>
      </c>
      <c r="AV415">
        <v>2306.10905</v>
      </c>
      <c r="AW415">
        <v>15</v>
      </c>
      <c r="AX415">
        <v>15</v>
      </c>
      <c r="AY415">
        <v>15</v>
      </c>
      <c r="AZ415">
        <v>0</v>
      </c>
      <c r="BA415">
        <v>0</v>
      </c>
    </row>
    <row r="416" spans="1:53" x14ac:dyDescent="0.2">
      <c r="A416">
        <v>2306.1094899999998</v>
      </c>
      <c r="B416">
        <v>39</v>
      </c>
      <c r="C416">
        <v>39</v>
      </c>
      <c r="D416">
        <v>0.99911992000000005</v>
      </c>
      <c r="E416">
        <v>0.99911992000000005</v>
      </c>
      <c r="F416">
        <v>0.99911992000000005</v>
      </c>
      <c r="G416">
        <v>39</v>
      </c>
      <c r="H416">
        <v>0.99911992000000005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 s="3">
        <v>41</v>
      </c>
      <c r="R416">
        <v>712</v>
      </c>
      <c r="S416">
        <v>0.99908607999999999</v>
      </c>
      <c r="T416">
        <v>0.99907480999999998</v>
      </c>
      <c r="U416">
        <v>0.98393321</v>
      </c>
      <c r="V416">
        <v>41</v>
      </c>
      <c r="W416">
        <v>0.99907480999999998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G416">
        <v>2306.1094899999998</v>
      </c>
      <c r="AH416" t="b">
        <v>1</v>
      </c>
      <c r="AI416" t="b">
        <v>1</v>
      </c>
      <c r="AJ416" t="b">
        <v>1</v>
      </c>
      <c r="AL416">
        <v>2306.1094899999998</v>
      </c>
      <c r="AM416" t="str">
        <v>myosinpaper20230618_zhengwen.tex</v>
      </c>
      <c r="AN416" t="str">
        <v>revtex4</v>
      </c>
      <c r="AO416" t="str">
        <v>[a4paper,twocolumn]</v>
      </c>
      <c r="AP416">
        <v>0</v>
      </c>
      <c r="AQ416">
        <v>0</v>
      </c>
      <c r="AR416">
        <v>0</v>
      </c>
      <c r="AS416" t="b">
        <v>0</v>
      </c>
      <c r="AT416" t="b">
        <v>0</v>
      </c>
      <c r="AV416">
        <v>2306.1094899999998</v>
      </c>
      <c r="AW416">
        <v>10</v>
      </c>
      <c r="AX416">
        <v>10</v>
      </c>
      <c r="AY416">
        <v>10</v>
      </c>
      <c r="AZ416">
        <v>0</v>
      </c>
      <c r="BA416">
        <v>0</v>
      </c>
    </row>
    <row r="417" spans="1:53" x14ac:dyDescent="0.2">
      <c r="A417">
        <v>2306.1106100000002</v>
      </c>
      <c r="B417">
        <v>1320</v>
      </c>
      <c r="C417">
        <v>63165</v>
      </c>
      <c r="D417">
        <v>0.99042512999999999</v>
      </c>
      <c r="E417">
        <v>0.98117834999999998</v>
      </c>
      <c r="F417">
        <v>9.9341239999999997E-2</v>
      </c>
      <c r="G417">
        <v>24</v>
      </c>
      <c r="H417">
        <v>0.99965778999999999</v>
      </c>
      <c r="I417">
        <v>0</v>
      </c>
      <c r="J417">
        <v>0</v>
      </c>
      <c r="K417">
        <v>648</v>
      </c>
      <c r="L417">
        <v>0</v>
      </c>
      <c r="M417">
        <v>0</v>
      </c>
      <c r="N417">
        <v>0</v>
      </c>
      <c r="O417">
        <v>0</v>
      </c>
      <c r="P417">
        <v>1</v>
      </c>
      <c r="Q417" s="3">
        <v>1320</v>
      </c>
      <c r="R417">
        <v>63165</v>
      </c>
      <c r="S417">
        <v>0.99042512999999999</v>
      </c>
      <c r="T417">
        <v>0.98117834999999998</v>
      </c>
      <c r="U417">
        <v>9.9341239999999997E-2</v>
      </c>
      <c r="V417">
        <v>24</v>
      </c>
      <c r="W417">
        <v>0.99965778999999999</v>
      </c>
      <c r="X417">
        <v>0</v>
      </c>
      <c r="Y417">
        <v>0</v>
      </c>
      <c r="Z417">
        <v>648</v>
      </c>
      <c r="AA417">
        <v>0</v>
      </c>
      <c r="AB417">
        <v>0</v>
      </c>
      <c r="AC417">
        <v>0</v>
      </c>
      <c r="AD417">
        <v>0</v>
      </c>
      <c r="AE417">
        <v>1</v>
      </c>
      <c r="AG417">
        <v>2306.1106100000002</v>
      </c>
      <c r="AH417" t="b">
        <v>1</v>
      </c>
      <c r="AI417" t="b">
        <v>1</v>
      </c>
      <c r="AJ417" t="b">
        <v>1</v>
      </c>
      <c r="AL417">
        <v>2306.1106100000002</v>
      </c>
      <c r="AM417" t="str">
        <v>main.tex</v>
      </c>
      <c r="AN417" t="str">
        <v>article</v>
      </c>
      <c r="AO417" t="str">
        <v>[a4paper, 12pt]</v>
      </c>
      <c r="AP417">
        <v>0</v>
      </c>
      <c r="AQ417">
        <v>0</v>
      </c>
      <c r="AR417">
        <v>0</v>
      </c>
      <c r="AS417" t="b">
        <v>0</v>
      </c>
      <c r="AT417" t="b">
        <v>0</v>
      </c>
      <c r="AV417">
        <v>2306.1106100000002</v>
      </c>
      <c r="AW417">
        <v>51</v>
      </c>
      <c r="AX417">
        <v>51</v>
      </c>
      <c r="AY417">
        <v>51</v>
      </c>
      <c r="AZ417">
        <v>0</v>
      </c>
      <c r="BA417">
        <v>0</v>
      </c>
    </row>
    <row r="418" spans="1:53" x14ac:dyDescent="0.2">
      <c r="A418">
        <v>2306.11627</v>
      </c>
      <c r="B418" t="str">
        <v/>
      </c>
      <c r="C418" t="str">
        <v/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s="3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  <c r="AE418" t="str">
        <v/>
      </c>
      <c r="AG418">
        <v>2306.11627</v>
      </c>
      <c r="AH418" t="b">
        <v>1</v>
      </c>
      <c r="AI418" t="b">
        <v>0</v>
      </c>
      <c r="AJ418" t="b">
        <v>1</v>
      </c>
      <c r="AL418">
        <v>2306.11627</v>
      </c>
      <c r="AM418" t="str">
        <v>versio__n2.tex</v>
      </c>
      <c r="AN418" t="str">
        <v>svjour3</v>
      </c>
      <c r="AO418" t="str">
        <v>[smallextended]</v>
      </c>
      <c r="AP418">
        <v>0</v>
      </c>
      <c r="AQ418">
        <v>12</v>
      </c>
      <c r="AR418">
        <v>12</v>
      </c>
      <c r="AS418" t="b">
        <v>0</v>
      </c>
      <c r="AT418" t="b">
        <v>0</v>
      </c>
      <c r="AV418">
        <v>2306.11627</v>
      </c>
      <c r="AW418">
        <v>22</v>
      </c>
      <c r="AX418" t="str">
        <v/>
      </c>
      <c r="AY418">
        <v>23</v>
      </c>
      <c r="AZ418" t="str">
        <v/>
      </c>
      <c r="BA418" t="str">
        <v/>
      </c>
    </row>
    <row r="419" spans="1:53" x14ac:dyDescent="0.2">
      <c r="A419">
        <v>2306.1205599999998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 s="3">
        <v>5</v>
      </c>
      <c r="R419">
        <v>7435</v>
      </c>
      <c r="S419">
        <v>0.99992422999999997</v>
      </c>
      <c r="T419">
        <v>0.99984846999999999</v>
      </c>
      <c r="U419">
        <v>0.77466966000000004</v>
      </c>
      <c r="V419">
        <v>5</v>
      </c>
      <c r="W419">
        <v>0.99984846999999999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5</v>
      </c>
      <c r="AG419">
        <v>2306.1205599999998</v>
      </c>
      <c r="AH419" t="b">
        <v>1</v>
      </c>
      <c r="AI419" t="b">
        <v>1</v>
      </c>
      <c r="AJ419" t="b">
        <v>1</v>
      </c>
      <c r="AL419">
        <v>2306.1205599999998</v>
      </c>
      <c r="AM419" t="str">
        <v>rsc-article-pccp.tex</v>
      </c>
      <c r="AN419" t="str">
        <v>article</v>
      </c>
      <c r="AO419" t="str">
        <v>[twoside,twocolumn,9pt]</v>
      </c>
      <c r="AP419">
        <v>0</v>
      </c>
      <c r="AQ419">
        <v>0</v>
      </c>
      <c r="AR419">
        <v>0</v>
      </c>
      <c r="AS419" t="b">
        <v>0</v>
      </c>
      <c r="AT419" t="b">
        <v>0</v>
      </c>
      <c r="AV419">
        <v>2306.1205599999998</v>
      </c>
      <c r="AW419">
        <v>9</v>
      </c>
      <c r="AX419">
        <v>9</v>
      </c>
      <c r="AY419">
        <v>9</v>
      </c>
      <c r="AZ419">
        <v>0</v>
      </c>
      <c r="BA419">
        <v>0</v>
      </c>
    </row>
    <row r="420" spans="1:53" x14ac:dyDescent="0.2">
      <c r="A420">
        <v>2306.1219999999998</v>
      </c>
      <c r="B420">
        <v>1</v>
      </c>
      <c r="C420">
        <v>20201</v>
      </c>
      <c r="D420">
        <v>0.99998595000000001</v>
      </c>
      <c r="E420">
        <v>0.99997188999999997</v>
      </c>
      <c r="F420">
        <v>0.43220530000000001</v>
      </c>
      <c r="G420">
        <v>1</v>
      </c>
      <c r="H420">
        <v>0.99997188999999997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-1</v>
      </c>
      <c r="Q420" s="3">
        <v>1747</v>
      </c>
      <c r="R420">
        <v>28712</v>
      </c>
      <c r="S420">
        <v>0.97349635000000001</v>
      </c>
      <c r="T420">
        <v>0.95090213999999995</v>
      </c>
      <c r="U420">
        <v>0.19307515</v>
      </c>
      <c r="V420">
        <v>773</v>
      </c>
      <c r="W420">
        <v>0.97827553</v>
      </c>
      <c r="X420">
        <v>1</v>
      </c>
      <c r="Y420">
        <v>1</v>
      </c>
      <c r="Z420">
        <v>486</v>
      </c>
      <c r="AA420">
        <v>0</v>
      </c>
      <c r="AB420">
        <v>0</v>
      </c>
      <c r="AC420">
        <v>0</v>
      </c>
      <c r="AD420">
        <v>1</v>
      </c>
      <c r="AE420">
        <v>4</v>
      </c>
      <c r="AG420">
        <v>2306.1219999999998</v>
      </c>
      <c r="AH420" t="b">
        <v>1</v>
      </c>
      <c r="AI420" t="b">
        <v>1</v>
      </c>
      <c r="AJ420" t="b">
        <v>1</v>
      </c>
      <c r="AL420">
        <v>2306.1219999999998</v>
      </c>
      <c r="AM420" t="str">
        <v>manuscriptA.tex</v>
      </c>
      <c r="AN420" t="str">
        <v>elsarticle</v>
      </c>
      <c r="AO420" t="str">
        <v>[preprint,1p,times]</v>
      </c>
      <c r="AP420">
        <v>0</v>
      </c>
      <c r="AQ420">
        <v>0</v>
      </c>
      <c r="AR420">
        <v>0</v>
      </c>
      <c r="AS420" t="b">
        <v>0</v>
      </c>
      <c r="AT420" t="b">
        <v>0</v>
      </c>
      <c r="AV420">
        <v>2306.1219999999998</v>
      </c>
      <c r="AW420">
        <v>21</v>
      </c>
      <c r="AX420">
        <v>21</v>
      </c>
      <c r="AY420">
        <v>21</v>
      </c>
      <c r="AZ420">
        <v>0</v>
      </c>
      <c r="BA420">
        <v>0</v>
      </c>
    </row>
    <row r="421" spans="1:53" x14ac:dyDescent="0.2">
      <c r="A421">
        <v>2306.1260200000002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2</v>
      </c>
      <c r="R421">
        <v>2651</v>
      </c>
      <c r="S421">
        <v>0.99997718000000002</v>
      </c>
      <c r="T421">
        <v>0.99995434999999999</v>
      </c>
      <c r="U421">
        <v>0.93949698999999998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G421">
        <v>2306.1260200000002</v>
      </c>
      <c r="AH421" t="b">
        <v>1</v>
      </c>
      <c r="AI421" t="b">
        <v>1</v>
      </c>
      <c r="AJ421" t="b">
        <v>1</v>
      </c>
      <c r="AL421">
        <v>2306.1260200000002</v>
      </c>
      <c r="AM421" t="str">
        <v>main.tex</v>
      </c>
      <c r="AN421" t="str">
        <v>article</v>
      </c>
      <c r="AO421" t="str">
        <v>[notitlepage, 12pt]</v>
      </c>
      <c r="AP421">
        <v>0</v>
      </c>
      <c r="AQ421">
        <v>0</v>
      </c>
      <c r="AR421">
        <v>0</v>
      </c>
      <c r="AS421" t="b">
        <v>0</v>
      </c>
      <c r="AT421" t="b">
        <v>0</v>
      </c>
      <c r="AV421">
        <v>2306.1260200000002</v>
      </c>
      <c r="AW421">
        <v>30</v>
      </c>
      <c r="AX421">
        <v>30</v>
      </c>
      <c r="AY421">
        <v>30</v>
      </c>
      <c r="AZ421">
        <v>0</v>
      </c>
      <c r="BA421">
        <v>0</v>
      </c>
    </row>
    <row r="422" spans="1:53" x14ac:dyDescent="0.2">
      <c r="A422">
        <v>2306.1322599999999</v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s="3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  <c r="AE422" t="str">
        <v/>
      </c>
      <c r="AG422">
        <v>2306.1322599999999</v>
      </c>
      <c r="AH422" t="b">
        <v>1</v>
      </c>
      <c r="AI422" t="b">
        <v>0</v>
      </c>
      <c r="AJ422" t="b">
        <v>1</v>
      </c>
      <c r="AL422">
        <v>2306.1322599999999</v>
      </c>
      <c r="AM422" t="str">
        <v>Toom-obit.tex</v>
      </c>
      <c r="AN422" t="str">
        <v>memoir</v>
      </c>
      <c r="AO422" t="str">
        <v>[11pt]</v>
      </c>
      <c r="AP422">
        <v>12</v>
      </c>
      <c r="AQ422">
        <v>12</v>
      </c>
      <c r="AR422">
        <v>12</v>
      </c>
      <c r="AS422" t="b">
        <v>0</v>
      </c>
      <c r="AT422" t="b">
        <v>0</v>
      </c>
      <c r="AV422">
        <v>2306.1322599999999</v>
      </c>
      <c r="AW422">
        <v>20</v>
      </c>
      <c r="AX422" t="str">
        <v/>
      </c>
      <c r="AY422">
        <v>21</v>
      </c>
      <c r="AZ422" t="str">
        <v/>
      </c>
      <c r="BA422" t="str">
        <v/>
      </c>
    </row>
    <row r="423" spans="1:53" x14ac:dyDescent="0.2">
      <c r="A423">
        <v>2306.1365500000002</v>
      </c>
      <c r="B423">
        <v>27</v>
      </c>
      <c r="C423">
        <v>27</v>
      </c>
      <c r="D423">
        <v>0.99942836999999995</v>
      </c>
      <c r="E423">
        <v>0.99942836999999995</v>
      </c>
      <c r="F423">
        <v>0.99942836999999995</v>
      </c>
      <c r="G423">
        <v>27</v>
      </c>
      <c r="H423">
        <v>0.99942836999999995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13</v>
      </c>
      <c r="R423">
        <v>13</v>
      </c>
      <c r="S423">
        <v>0.99972477000000004</v>
      </c>
      <c r="T423">
        <v>0.99972477000000004</v>
      </c>
      <c r="U423">
        <v>0.99972477000000004</v>
      </c>
      <c r="V423">
        <v>13</v>
      </c>
      <c r="W423">
        <v>0.99972477000000004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G423">
        <v>2306.1365500000002</v>
      </c>
      <c r="AH423" t="b">
        <v>1</v>
      </c>
      <c r="AI423" t="b">
        <v>1</v>
      </c>
      <c r="AJ423" t="b">
        <v>1</v>
      </c>
      <c r="AL423">
        <v>2306.1365500000002</v>
      </c>
      <c r="AM423" t="str">
        <v>vissani.tex</v>
      </c>
      <c r="AN423" t="str">
        <v>article</v>
      </c>
      <c r="AO423" t="str">
        <v>[11pt, oneside]</v>
      </c>
      <c r="AP423">
        <v>0</v>
      </c>
      <c r="AQ423">
        <v>0</v>
      </c>
      <c r="AR423">
        <v>0</v>
      </c>
      <c r="AS423" t="b">
        <v>0</v>
      </c>
      <c r="AT423" t="b">
        <v>0</v>
      </c>
      <c r="AV423">
        <v>2306.1365500000002</v>
      </c>
      <c r="AW423">
        <v>24</v>
      </c>
      <c r="AX423">
        <v>24</v>
      </c>
      <c r="AY423">
        <v>24</v>
      </c>
      <c r="AZ423">
        <v>0</v>
      </c>
      <c r="BA423">
        <v>0</v>
      </c>
    </row>
    <row r="424" spans="1:53" x14ac:dyDescent="0.2">
      <c r="A424">
        <v>2306.1365599999999</v>
      </c>
      <c r="B424">
        <v>0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2</v>
      </c>
      <c r="R424">
        <v>2</v>
      </c>
      <c r="S424">
        <v>0.99991068999999999</v>
      </c>
      <c r="T424">
        <v>0.99991068999999999</v>
      </c>
      <c r="U424">
        <v>0.99991068999999999</v>
      </c>
      <c r="V424">
        <v>2</v>
      </c>
      <c r="W424">
        <v>0.99991068999999999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G424">
        <v>2306.1365599999999</v>
      </c>
      <c r="AH424" t="b">
        <v>1</v>
      </c>
      <c r="AI424" t="b">
        <v>1</v>
      </c>
      <c r="AJ424" t="b">
        <v>1</v>
      </c>
      <c r="AL424">
        <v>2306.1365599999999</v>
      </c>
      <c r="AM424" t="str">
        <v>main.tex</v>
      </c>
      <c r="AN424" t="str">
        <v>aastex631</v>
      </c>
      <c r="AO424" t="str">
        <v>[preprint2]</v>
      </c>
      <c r="AP424">
        <v>0</v>
      </c>
      <c r="AQ424">
        <v>0</v>
      </c>
      <c r="AR424">
        <v>0</v>
      </c>
      <c r="AS424" t="b">
        <v>0</v>
      </c>
      <c r="AT424" t="b">
        <v>0</v>
      </c>
      <c r="AV424">
        <v>2306.1365599999999</v>
      </c>
      <c r="AW424">
        <v>9</v>
      </c>
      <c r="AX424">
        <v>9</v>
      </c>
      <c r="AY424">
        <v>9</v>
      </c>
      <c r="AZ424">
        <v>0</v>
      </c>
      <c r="BA424">
        <v>0</v>
      </c>
    </row>
    <row r="425" spans="1:53" x14ac:dyDescent="0.2">
      <c r="A425">
        <v>2306.1384800000001</v>
      </c>
      <c r="B425" t="str">
        <v/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s="3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  <c r="AE425" t="str">
        <v/>
      </c>
      <c r="AG425">
        <v>2306.1384800000001</v>
      </c>
      <c r="AH425" t="b">
        <v>1</v>
      </c>
      <c r="AI425" t="b">
        <v>0</v>
      </c>
      <c r="AJ425" t="b">
        <v>0</v>
      </c>
      <c r="AL425">
        <v>2306.1384800000001</v>
      </c>
      <c r="AM425" t="str">
        <v>main.tex</v>
      </c>
      <c r="AN425" t="str">
        <v>mdpi</v>
      </c>
      <c r="AO425" t="str">
        <v>[entropy,article,accept,pdftex,moreauthors]</v>
      </c>
      <c r="AP425">
        <v>12</v>
      </c>
      <c r="AQ425">
        <v>12</v>
      </c>
      <c r="AR425">
        <v>12</v>
      </c>
      <c r="AS425" t="b">
        <v>0</v>
      </c>
      <c r="AT425" t="b">
        <v>0</v>
      </c>
      <c r="AV425">
        <v>2306.1384800000001</v>
      </c>
      <c r="AW425">
        <v>10</v>
      </c>
      <c r="AX425" t="str">
        <v/>
      </c>
      <c r="AY425" t="str">
        <v/>
      </c>
      <c r="AZ425" t="str">
        <v/>
      </c>
      <c r="BA425" t="str">
        <v/>
      </c>
    </row>
    <row r="426" spans="1:53" x14ac:dyDescent="0.2">
      <c r="A426">
        <v>2306.1450599999998</v>
      </c>
      <c r="B426">
        <v>26</v>
      </c>
      <c r="C426">
        <v>26</v>
      </c>
      <c r="D426">
        <v>0.99848731999999996</v>
      </c>
      <c r="E426">
        <v>0.99848731999999996</v>
      </c>
      <c r="F426">
        <v>0.99848731999999996</v>
      </c>
      <c r="G426">
        <v>26</v>
      </c>
      <c r="H426">
        <v>0.99848731999999996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50</v>
      </c>
      <c r="R426">
        <v>1109</v>
      </c>
      <c r="S426">
        <v>0.99770208999999999</v>
      </c>
      <c r="T426">
        <v>0.99709150000000002</v>
      </c>
      <c r="U426">
        <v>0.93548949999999997</v>
      </c>
      <c r="V426">
        <v>32</v>
      </c>
      <c r="W426">
        <v>0.99813856000000001</v>
      </c>
      <c r="X426">
        <v>0</v>
      </c>
      <c r="Y426">
        <v>0</v>
      </c>
      <c r="Z426">
        <v>9</v>
      </c>
      <c r="AA426">
        <v>0</v>
      </c>
      <c r="AB426">
        <v>0</v>
      </c>
      <c r="AC426">
        <v>0</v>
      </c>
      <c r="AD426">
        <v>0</v>
      </c>
      <c r="AE426">
        <v>3</v>
      </c>
      <c r="AG426">
        <v>2306.1450599999998</v>
      </c>
      <c r="AH426" t="b">
        <v>1</v>
      </c>
      <c r="AI426" t="b">
        <v>1</v>
      </c>
      <c r="AJ426" t="b">
        <v>1</v>
      </c>
      <c r="AL426">
        <v>2306.1450599999998</v>
      </c>
      <c r="AM426">
        <v>2306.1450599999998</v>
      </c>
      <c r="AN426" t="str">
        <v>article</v>
      </c>
      <c r="AO426" t="str">
        <v>[12pt]</v>
      </c>
      <c r="AP426">
        <v>0</v>
      </c>
      <c r="AQ426">
        <v>0</v>
      </c>
      <c r="AR426">
        <v>0</v>
      </c>
      <c r="AS426" t="b">
        <v>0</v>
      </c>
      <c r="AT426" t="b">
        <v>0</v>
      </c>
      <c r="AV426">
        <v>2306.1450599999998</v>
      </c>
      <c r="AW426">
        <v>8</v>
      </c>
      <c r="AX426">
        <v>8</v>
      </c>
      <c r="AY426">
        <v>8</v>
      </c>
      <c r="AZ426">
        <v>0</v>
      </c>
      <c r="BA426">
        <v>0</v>
      </c>
    </row>
    <row r="427" spans="1:53" x14ac:dyDescent="0.2">
      <c r="A427">
        <v>2306.15076</v>
      </c>
      <c r="B427">
        <v>6810</v>
      </c>
      <c r="C427">
        <v>66409</v>
      </c>
      <c r="D427">
        <v>0.95267204000000005</v>
      </c>
      <c r="E427">
        <v>0.90990037000000001</v>
      </c>
      <c r="F427">
        <v>0.1213765</v>
      </c>
      <c r="G427">
        <v>1642</v>
      </c>
      <c r="H427">
        <v>0.97827554000000005</v>
      </c>
      <c r="I427">
        <v>5</v>
      </c>
      <c r="J427">
        <v>9</v>
      </c>
      <c r="K427">
        <v>2576</v>
      </c>
      <c r="L427">
        <v>0</v>
      </c>
      <c r="M427">
        <v>0</v>
      </c>
      <c r="N427">
        <v>0</v>
      </c>
      <c r="O427">
        <v>0</v>
      </c>
      <c r="P427">
        <v>8</v>
      </c>
      <c r="Q427" s="3">
        <v>6883</v>
      </c>
      <c r="R427">
        <v>67152</v>
      </c>
      <c r="S427">
        <v>0.95211140999999999</v>
      </c>
      <c r="T427">
        <v>0.90901639999999995</v>
      </c>
      <c r="U427">
        <v>0.11234485</v>
      </c>
      <c r="V427">
        <v>1720</v>
      </c>
      <c r="W427">
        <v>0.97726402000000001</v>
      </c>
      <c r="X427">
        <v>5</v>
      </c>
      <c r="Y427">
        <v>9</v>
      </c>
      <c r="Z427">
        <v>2573</v>
      </c>
      <c r="AA427">
        <v>0</v>
      </c>
      <c r="AB427">
        <v>0</v>
      </c>
      <c r="AC427">
        <v>0</v>
      </c>
      <c r="AD427">
        <v>0</v>
      </c>
      <c r="AE427">
        <v>76</v>
      </c>
      <c r="AG427">
        <v>2306.15076</v>
      </c>
      <c r="AH427" t="b">
        <v>1</v>
      </c>
      <c r="AI427" t="b">
        <v>1</v>
      </c>
      <c r="AJ427" t="b">
        <v>1</v>
      </c>
      <c r="AL427">
        <v>2306.15076</v>
      </c>
      <c r="AM427" t="str">
        <v>main.tex</v>
      </c>
      <c r="AN427" t="str">
        <v>acmart</v>
      </c>
      <c r="AO427" t="str">
        <v>[sigplan]</v>
      </c>
      <c r="AP427">
        <v>0</v>
      </c>
      <c r="AQ427">
        <v>0</v>
      </c>
      <c r="AR427">
        <v>0</v>
      </c>
      <c r="AS427" t="b">
        <v>0</v>
      </c>
      <c r="AT427" t="b">
        <v>0</v>
      </c>
      <c r="AV427">
        <v>2306.15076</v>
      </c>
      <c r="AW427">
        <v>17</v>
      </c>
      <c r="AX427">
        <v>17</v>
      </c>
      <c r="AY427">
        <v>17</v>
      </c>
      <c r="AZ427">
        <v>0</v>
      </c>
      <c r="BA427">
        <v>0</v>
      </c>
    </row>
    <row r="428" spans="1:53" x14ac:dyDescent="0.2">
      <c r="A428">
        <v>2306.1529099999998</v>
      </c>
      <c r="B428">
        <v>306</v>
      </c>
      <c r="C428">
        <v>306</v>
      </c>
      <c r="D428">
        <v>0.99208320000000005</v>
      </c>
      <c r="E428">
        <v>0.99208320000000005</v>
      </c>
      <c r="F428">
        <v>0.99208320000000005</v>
      </c>
      <c r="G428">
        <v>306</v>
      </c>
      <c r="H428">
        <v>0.99208320000000005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2449</v>
      </c>
      <c r="R428">
        <v>17217</v>
      </c>
      <c r="S428">
        <v>0.96290832000000004</v>
      </c>
      <c r="T428">
        <v>0.93663976000000004</v>
      </c>
      <c r="U428">
        <v>0.55456380000000005</v>
      </c>
      <c r="V428">
        <v>547</v>
      </c>
      <c r="W428">
        <v>0.98584808000000002</v>
      </c>
      <c r="X428">
        <v>0</v>
      </c>
      <c r="Y428">
        <v>0</v>
      </c>
      <c r="Z428">
        <v>951</v>
      </c>
      <c r="AA428">
        <v>0</v>
      </c>
      <c r="AB428">
        <v>0</v>
      </c>
      <c r="AC428">
        <v>1</v>
      </c>
      <c r="AD428">
        <v>1</v>
      </c>
      <c r="AE428">
        <v>-36</v>
      </c>
      <c r="AG428">
        <v>2306.1529099999998</v>
      </c>
      <c r="AH428" t="b">
        <v>1</v>
      </c>
      <c r="AI428" t="b">
        <v>1</v>
      </c>
      <c r="AJ428" t="b">
        <v>1</v>
      </c>
      <c r="AL428">
        <v>2306.1529099999998</v>
      </c>
      <c r="AM428" t="str">
        <v>clhampton-10janv08-ed-2023.tex</v>
      </c>
      <c r="AN428" t="str">
        <v>article</v>
      </c>
      <c r="AO428" t="str">
        <v>[12pt,a4paper,twoside,final,notitlepage]</v>
      </c>
      <c r="AP428">
        <v>0</v>
      </c>
      <c r="AQ428">
        <v>0</v>
      </c>
      <c r="AR428">
        <v>0</v>
      </c>
      <c r="AS428" t="b">
        <v>0</v>
      </c>
      <c r="AT428" t="b">
        <v>0</v>
      </c>
      <c r="AV428">
        <v>2306.1529099999998</v>
      </c>
      <c r="AW428">
        <v>35</v>
      </c>
      <c r="AX428">
        <v>36</v>
      </c>
      <c r="AY428">
        <v>36</v>
      </c>
      <c r="AZ428">
        <v>1</v>
      </c>
      <c r="BA428">
        <v>0</v>
      </c>
    </row>
    <row r="429" spans="1:53" x14ac:dyDescent="0.2">
      <c r="A429">
        <v>2306.1634600000002</v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s="3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G429">
        <v>2306.1634600000002</v>
      </c>
      <c r="AH429" t="b">
        <v>1</v>
      </c>
      <c r="AI429" t="b">
        <v>0</v>
      </c>
      <c r="AJ429" t="b">
        <v>1</v>
      </c>
      <c r="AL429">
        <v>2306.1634600000002</v>
      </c>
      <c r="AM429" t="str">
        <v>combined.tex</v>
      </c>
      <c r="AN429" t="str">
        <v>article</v>
      </c>
      <c r="AO429">
        <v>0</v>
      </c>
      <c r="AP429">
        <v>0</v>
      </c>
      <c r="AQ429">
        <v>12</v>
      </c>
      <c r="AR429">
        <v>12</v>
      </c>
      <c r="AS429" t="b">
        <v>0</v>
      </c>
      <c r="AT429" t="b">
        <v>0</v>
      </c>
      <c r="AV429">
        <v>2306.1634600000002</v>
      </c>
      <c r="AW429">
        <v>35</v>
      </c>
      <c r="AX429" t="str">
        <v/>
      </c>
      <c r="AY429">
        <v>34</v>
      </c>
      <c r="AZ429" t="str">
        <v/>
      </c>
      <c r="BA429" t="str">
        <v/>
      </c>
    </row>
    <row r="430" spans="1:53" x14ac:dyDescent="0.2">
      <c r="A430">
        <v>2306.1638600000001</v>
      </c>
      <c r="B430">
        <v>9</v>
      </c>
      <c r="C430">
        <v>9180</v>
      </c>
      <c r="D430">
        <v>0.99976542000000002</v>
      </c>
      <c r="E430">
        <v>0.99973610999999996</v>
      </c>
      <c r="F430">
        <v>0.73083125999999998</v>
      </c>
      <c r="G430">
        <v>9</v>
      </c>
      <c r="H430">
        <v>0.99973610999999996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2</v>
      </c>
      <c r="Q430" s="3">
        <v>1950</v>
      </c>
      <c r="R430">
        <v>26100</v>
      </c>
      <c r="S430">
        <v>0.97070811000000001</v>
      </c>
      <c r="T430">
        <v>0.94282699000000003</v>
      </c>
      <c r="U430">
        <v>0.23476119000000001</v>
      </c>
      <c r="V430">
        <v>374</v>
      </c>
      <c r="W430">
        <v>0.98903450999999998</v>
      </c>
      <c r="X430">
        <v>2</v>
      </c>
      <c r="Y430">
        <v>2</v>
      </c>
      <c r="Z430">
        <v>786</v>
      </c>
      <c r="AA430">
        <v>0</v>
      </c>
      <c r="AB430">
        <v>0</v>
      </c>
      <c r="AC430">
        <v>1</v>
      </c>
      <c r="AD430">
        <v>1</v>
      </c>
      <c r="AE430">
        <v>4</v>
      </c>
      <c r="AG430">
        <v>2306.1638600000001</v>
      </c>
      <c r="AH430" t="b">
        <v>1</v>
      </c>
      <c r="AI430" t="b">
        <v>1</v>
      </c>
      <c r="AJ430" t="b">
        <v>1</v>
      </c>
      <c r="AL430">
        <v>2306.1638600000001</v>
      </c>
      <c r="AM430" t="str">
        <v>NA-Relaxation-C60-xcComp.tex</v>
      </c>
      <c r="AN430" t="str">
        <v>revtex4-1</v>
      </c>
      <c r="AO430" t="str">
        <v>[pra,twocolumn,preprintnumbers,amsmath,amssymb,showpacs,superscriptaddress]</v>
      </c>
      <c r="AP430">
        <v>0</v>
      </c>
      <c r="AQ430">
        <v>0</v>
      </c>
      <c r="AR430">
        <v>0</v>
      </c>
      <c r="AS430" t="b">
        <v>0</v>
      </c>
      <c r="AT430" t="b">
        <v>0</v>
      </c>
      <c r="AV430">
        <v>2306.1638600000001</v>
      </c>
      <c r="AW430">
        <v>9</v>
      </c>
      <c r="AX430">
        <v>9</v>
      </c>
      <c r="AY430">
        <v>9</v>
      </c>
      <c r="AZ430">
        <v>0</v>
      </c>
      <c r="BA430">
        <v>0</v>
      </c>
    </row>
    <row r="431" spans="1:53" x14ac:dyDescent="0.2">
      <c r="A431">
        <v>2306.1658900000002</v>
      </c>
      <c r="B431">
        <v>1326</v>
      </c>
      <c r="C431">
        <v>28973</v>
      </c>
      <c r="D431">
        <v>0.98006265000000004</v>
      </c>
      <c r="E431">
        <v>0.96449419000000003</v>
      </c>
      <c r="F431">
        <v>0.22420071999999999</v>
      </c>
      <c r="G431">
        <v>645</v>
      </c>
      <c r="H431">
        <v>0.98272906999999998</v>
      </c>
      <c r="I431">
        <v>1</v>
      </c>
      <c r="J431">
        <v>0</v>
      </c>
      <c r="K431">
        <v>340</v>
      </c>
      <c r="L431">
        <v>0</v>
      </c>
      <c r="M431">
        <v>0</v>
      </c>
      <c r="N431">
        <v>0</v>
      </c>
      <c r="O431">
        <v>1</v>
      </c>
      <c r="P431">
        <v>-309</v>
      </c>
      <c r="Q431" s="3">
        <v>868</v>
      </c>
      <c r="R431">
        <v>29685</v>
      </c>
      <c r="S431">
        <v>0.98648486000000002</v>
      </c>
      <c r="T431">
        <v>0.97682800000000003</v>
      </c>
      <c r="U431">
        <v>0.20753357</v>
      </c>
      <c r="V431">
        <v>258</v>
      </c>
      <c r="W431">
        <v>0.99311247000000002</v>
      </c>
      <c r="X431">
        <v>0</v>
      </c>
      <c r="Y431">
        <v>0</v>
      </c>
      <c r="Z431">
        <v>305</v>
      </c>
      <c r="AA431">
        <v>0</v>
      </c>
      <c r="AB431">
        <v>0</v>
      </c>
      <c r="AC431">
        <v>1</v>
      </c>
      <c r="AD431">
        <v>1</v>
      </c>
      <c r="AE431">
        <v>113</v>
      </c>
      <c r="AG431">
        <v>2306.1658900000002</v>
      </c>
      <c r="AH431" t="b">
        <v>1</v>
      </c>
      <c r="AI431" t="b">
        <v>1</v>
      </c>
      <c r="AJ431" t="b">
        <v>1</v>
      </c>
      <c r="AL431">
        <v>2306.1658900000002</v>
      </c>
      <c r="AM431" t="str">
        <v>main.tex</v>
      </c>
      <c r="AN431" t="str">
        <v>acmart</v>
      </c>
      <c r="AO431" t="str">
        <v>[sigconf]</v>
      </c>
      <c r="AP431">
        <v>0</v>
      </c>
      <c r="AQ431">
        <v>0</v>
      </c>
      <c r="AR431">
        <v>0</v>
      </c>
      <c r="AS431" t="b">
        <v>0</v>
      </c>
      <c r="AT431" t="b">
        <v>0</v>
      </c>
      <c r="AV431">
        <v>2306.1658900000002</v>
      </c>
      <c r="AW431">
        <v>8</v>
      </c>
      <c r="AX431">
        <v>8</v>
      </c>
      <c r="AY431">
        <v>8</v>
      </c>
      <c r="AZ431">
        <v>0</v>
      </c>
      <c r="BA431">
        <v>0</v>
      </c>
    </row>
    <row r="432" spans="1:53" x14ac:dyDescent="0.2">
      <c r="A432">
        <v>2306.1673099999998</v>
      </c>
      <c r="B432">
        <v>120</v>
      </c>
      <c r="C432">
        <v>4750</v>
      </c>
      <c r="D432">
        <v>0.99807776000000004</v>
      </c>
      <c r="E432">
        <v>0.99681925000000005</v>
      </c>
      <c r="F432">
        <v>0.87409548000000004</v>
      </c>
      <c r="G432">
        <v>46</v>
      </c>
      <c r="H432">
        <v>0.99878071000000002</v>
      </c>
      <c r="I432">
        <v>0</v>
      </c>
      <c r="J432">
        <v>0</v>
      </c>
      <c r="K432">
        <v>37</v>
      </c>
      <c r="L432">
        <v>0</v>
      </c>
      <c r="M432">
        <v>0</v>
      </c>
      <c r="N432">
        <v>0</v>
      </c>
      <c r="O432">
        <v>0</v>
      </c>
      <c r="P432">
        <v>-21</v>
      </c>
      <c r="Q432" s="3">
        <v>27</v>
      </c>
      <c r="R432">
        <v>33794</v>
      </c>
      <c r="S432">
        <v>0.99954929000000003</v>
      </c>
      <c r="T432">
        <v>0.99928433000000005</v>
      </c>
      <c r="U432">
        <v>0.10424895000000001</v>
      </c>
      <c r="V432">
        <v>25</v>
      </c>
      <c r="W432">
        <v>0.99933733999999996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-18</v>
      </c>
      <c r="AG432">
        <v>2306.1673099999998</v>
      </c>
      <c r="AH432" t="b">
        <v>1</v>
      </c>
      <c r="AI432" t="b">
        <v>1</v>
      </c>
      <c r="AJ432" t="b">
        <v>1</v>
      </c>
      <c r="AL432">
        <v>2306.1673099999998</v>
      </c>
      <c r="AM432" t="str">
        <v>paper.tex</v>
      </c>
      <c r="AN432" t="str">
        <v>article</v>
      </c>
      <c r="AO432" t="str">
        <v>[twoside,leqno,twocolumn]</v>
      </c>
      <c r="AP432">
        <v>0</v>
      </c>
      <c r="AQ432">
        <v>0</v>
      </c>
      <c r="AR432">
        <v>0</v>
      </c>
      <c r="AS432" t="b">
        <v>0</v>
      </c>
      <c r="AT432" t="b">
        <v>0</v>
      </c>
      <c r="AV432">
        <v>2306.1673099999998</v>
      </c>
      <c r="AW432">
        <v>17</v>
      </c>
      <c r="AX432">
        <v>17</v>
      </c>
      <c r="AY432">
        <v>17</v>
      </c>
      <c r="AZ432">
        <v>0</v>
      </c>
      <c r="BA432">
        <v>0</v>
      </c>
    </row>
    <row r="433" spans="1:53" x14ac:dyDescent="0.2">
      <c r="A433">
        <v>2306.1754099999998</v>
      </c>
      <c r="B433">
        <v>8</v>
      </c>
      <c r="C433">
        <v>8</v>
      </c>
      <c r="D433">
        <v>0.99987351000000002</v>
      </c>
      <c r="E433">
        <v>0.99987351000000002</v>
      </c>
      <c r="F433">
        <v>0.99987351000000002</v>
      </c>
      <c r="G433">
        <v>8</v>
      </c>
      <c r="H433">
        <v>0.99987351000000002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81</v>
      </c>
      <c r="R433">
        <v>37376</v>
      </c>
      <c r="S433">
        <v>0.99892477000000002</v>
      </c>
      <c r="T433">
        <v>0.99871924999999995</v>
      </c>
      <c r="U433">
        <v>0.40901904</v>
      </c>
      <c r="V433">
        <v>81</v>
      </c>
      <c r="W433">
        <v>0.99871924999999995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-4</v>
      </c>
      <c r="AG433">
        <v>2306.1754099999998</v>
      </c>
      <c r="AH433" t="b">
        <v>1</v>
      </c>
      <c r="AI433" t="b">
        <v>1</v>
      </c>
      <c r="AJ433" t="b">
        <v>1</v>
      </c>
      <c r="AL433">
        <v>2306.1754099999998</v>
      </c>
      <c r="AM433" t="str">
        <v>ariadne-functioncalculus-arxiv-v1.tex</v>
      </c>
      <c r="AN433" t="str">
        <v>article</v>
      </c>
      <c r="AO433" t="str">
        <v>[a4paper]</v>
      </c>
      <c r="AP433">
        <v>0</v>
      </c>
      <c r="AQ433">
        <v>0</v>
      </c>
      <c r="AR433">
        <v>0</v>
      </c>
      <c r="AS433" t="b">
        <v>0</v>
      </c>
      <c r="AT433" t="b">
        <v>0</v>
      </c>
      <c r="AV433">
        <v>2306.1754099999998</v>
      </c>
      <c r="AW433">
        <v>22</v>
      </c>
      <c r="AX433">
        <v>22</v>
      </c>
      <c r="AY433">
        <v>22</v>
      </c>
      <c r="AZ433">
        <v>0</v>
      </c>
      <c r="BA433">
        <v>0</v>
      </c>
    </row>
    <row r="434" spans="1:53" x14ac:dyDescent="0.2">
      <c r="A434">
        <v>2306.1758300000001</v>
      </c>
      <c r="B434">
        <v>15</v>
      </c>
      <c r="C434">
        <v>15</v>
      </c>
      <c r="D434">
        <v>0.99924718000000001</v>
      </c>
      <c r="E434">
        <v>0.99924718000000001</v>
      </c>
      <c r="F434">
        <v>0.99924718000000001</v>
      </c>
      <c r="G434">
        <v>15</v>
      </c>
      <c r="H434">
        <v>0.99924718000000001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1530</v>
      </c>
      <c r="R434">
        <v>11287</v>
      </c>
      <c r="S434">
        <v>0.95774364999999995</v>
      </c>
      <c r="T434">
        <v>0.92321975000000001</v>
      </c>
      <c r="U434">
        <v>0.43358258</v>
      </c>
      <c r="V434">
        <v>334</v>
      </c>
      <c r="W434">
        <v>0.98323881999999996</v>
      </c>
      <c r="X434">
        <v>22</v>
      </c>
      <c r="Y434">
        <v>0</v>
      </c>
      <c r="Z434">
        <v>531</v>
      </c>
      <c r="AA434">
        <v>0</v>
      </c>
      <c r="AB434">
        <v>0</v>
      </c>
      <c r="AC434">
        <v>0</v>
      </c>
      <c r="AD434">
        <v>0</v>
      </c>
      <c r="AE434">
        <v>2</v>
      </c>
      <c r="AG434">
        <v>2306.1758300000001</v>
      </c>
      <c r="AH434" t="b">
        <v>1</v>
      </c>
      <c r="AI434" t="b">
        <v>1</v>
      </c>
      <c r="AJ434" t="b">
        <v>1</v>
      </c>
      <c r="AL434">
        <v>2306.1758300000001</v>
      </c>
      <c r="AM434" t="str">
        <v>the.tex</v>
      </c>
      <c r="AN434" t="str">
        <v>IEEEtran</v>
      </c>
      <c r="AO434" t="str">
        <v>[conference]</v>
      </c>
      <c r="AP434">
        <v>0</v>
      </c>
      <c r="AQ434">
        <v>0</v>
      </c>
      <c r="AR434">
        <v>0</v>
      </c>
      <c r="AS434" t="b">
        <v>0</v>
      </c>
      <c r="AT434" t="b">
        <v>0</v>
      </c>
      <c r="AV434">
        <v>2306.1758300000001</v>
      </c>
      <c r="AW434">
        <v>6</v>
      </c>
      <c r="AX434">
        <v>7</v>
      </c>
      <c r="AY434">
        <v>7</v>
      </c>
      <c r="AZ434">
        <v>1</v>
      </c>
      <c r="BA434">
        <v>0</v>
      </c>
    </row>
  </sheetData>
  <mergeCells count="2">
    <mergeCell ref="B1:P1"/>
    <mergeCell ref="Q1:A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FE9C-BBCF-9B44-9338-055515FD588A}">
  <dimension ref="A1:K441"/>
  <sheetViews>
    <sheetView topLeftCell="A323" workbookViewId="0">
      <selection activeCell="D342" sqref="D342"/>
    </sheetView>
  </sheetViews>
  <sheetFormatPr baseColWidth="10" defaultRowHeight="16" x14ac:dyDescent="0.2"/>
  <cols>
    <col min="1" max="4" width="19.1640625" customWidth="1"/>
    <col min="10" max="10" width="30.5" customWidth="1"/>
  </cols>
  <sheetData>
    <row r="1" spans="1:11" x14ac:dyDescent="0.2">
      <c r="A1" s="27" t="s">
        <v>44</v>
      </c>
      <c r="B1" s="27"/>
      <c r="C1" s="27"/>
      <c r="D1" s="2"/>
      <c r="F1" s="27" t="s">
        <v>45</v>
      </c>
      <c r="G1" s="27"/>
      <c r="H1" s="27"/>
      <c r="J1" t="s">
        <v>50</v>
      </c>
    </row>
    <row r="2" spans="1:11" x14ac:dyDescent="0.2">
      <c r="A2" t="s">
        <v>39</v>
      </c>
      <c r="B2" t="s">
        <v>40</v>
      </c>
      <c r="C2" t="s">
        <v>41</v>
      </c>
      <c r="D2" t="s">
        <v>585</v>
      </c>
      <c r="F2" t="s">
        <v>42</v>
      </c>
      <c r="G2" t="s">
        <v>43</v>
      </c>
      <c r="H2" t="s">
        <v>586</v>
      </c>
      <c r="J2" t="s">
        <v>51</v>
      </c>
      <c r="K2">
        <v>31</v>
      </c>
    </row>
    <row r="3" spans="1:11" x14ac:dyDescent="0.2">
      <c r="A3" cm="1">
        <f t="array" ref="A3:A436">_xlfn._xlws.SORT(_xlfn.UNIQUE(RAW_analysis_result!A:A))</f>
        <v>2306.0000100000002</v>
      </c>
      <c r="B3" cm="1">
        <f t="array" ref="B3:B436">_xlfn._xlws.SORT(_xlfn.UNIQUE(RAW_num_pages!A:A))</f>
        <v>2306.0000100000002</v>
      </c>
      <c r="C3" cm="1">
        <f t="array" ref="C3:C436">_xlfn._xlws.SORT(_xlfn.UNIQUE(RAW_num_compiled_pdfs!A:A))</f>
        <v>2306.0000100000002</v>
      </c>
      <c r="D3" cm="1">
        <f t="array" ref="D3:D436">_xlfn._xlws.SORT(_xlfn.UNIQUE(RAW_pipeline_run!A:A))</f>
        <v>2306.0000100000002</v>
      </c>
      <c r="F3">
        <f>IF(ISNUMBER(MATCH(A3,B:B,0)),0,1)</f>
        <v>0</v>
      </c>
      <c r="G3">
        <f>IF(ISNUMBER(MATCH(A3,C:C,0)),0,1)</f>
        <v>0</v>
      </c>
      <c r="H3">
        <f>IF(ISNUMBER(MATCH(A3,D:D,0)),0,1)</f>
        <v>0</v>
      </c>
      <c r="J3" t="s">
        <v>52</v>
      </c>
      <c r="K3">
        <v>432</v>
      </c>
    </row>
    <row r="4" spans="1:11" x14ac:dyDescent="0.2">
      <c r="A4">
        <v>2306.0000199999999</v>
      </c>
      <c r="B4">
        <v>2306.0000199999999</v>
      </c>
      <c r="C4">
        <v>2306.0000199999999</v>
      </c>
      <c r="D4">
        <v>2306.0000199999999</v>
      </c>
      <c r="F4">
        <f t="shared" ref="F4:F67" si="0">IF(ISNUMBER(MATCH(A4,B:B,0)),0,1)</f>
        <v>0</v>
      </c>
      <c r="G4">
        <f t="shared" ref="G4:G67" si="1">IF(ISNUMBER(MATCH(A4,C:C,0)),0,1)</f>
        <v>0</v>
      </c>
      <c r="H4">
        <f t="shared" ref="H4:H67" si="2">IF(ISNUMBER(MATCH(A4,D:D,0)),0,1)</f>
        <v>0</v>
      </c>
    </row>
    <row r="5" spans="1:11" x14ac:dyDescent="0.2">
      <c r="A5">
        <v>2306.0000300000002</v>
      </c>
      <c r="B5">
        <v>2306.0000300000002</v>
      </c>
      <c r="C5">
        <v>2306.0000300000002</v>
      </c>
      <c r="D5">
        <v>2306.0000300000002</v>
      </c>
      <c r="F5">
        <f t="shared" si="0"/>
        <v>0</v>
      </c>
      <c r="G5">
        <f t="shared" si="1"/>
        <v>0</v>
      </c>
      <c r="H5">
        <f t="shared" si="2"/>
        <v>0</v>
      </c>
    </row>
    <row r="6" spans="1:11" x14ac:dyDescent="0.2">
      <c r="A6">
        <v>2306.0000399999999</v>
      </c>
      <c r="B6">
        <v>2306.0000399999999</v>
      </c>
      <c r="C6">
        <v>2306.0000399999999</v>
      </c>
      <c r="D6">
        <v>2306.0000399999999</v>
      </c>
      <c r="F6">
        <f t="shared" si="0"/>
        <v>0</v>
      </c>
      <c r="G6">
        <f t="shared" si="1"/>
        <v>0</v>
      </c>
      <c r="H6">
        <f t="shared" si="2"/>
        <v>0</v>
      </c>
    </row>
    <row r="7" spans="1:11" x14ac:dyDescent="0.2">
      <c r="A7">
        <v>2306.0000500000001</v>
      </c>
      <c r="B7">
        <v>2306.0000500000001</v>
      </c>
      <c r="C7">
        <v>2306.0000500000001</v>
      </c>
      <c r="D7">
        <v>2306.0000500000001</v>
      </c>
      <c r="F7">
        <f t="shared" si="0"/>
        <v>0</v>
      </c>
      <c r="G7">
        <f t="shared" si="1"/>
        <v>0</v>
      </c>
      <c r="H7">
        <f t="shared" si="2"/>
        <v>0</v>
      </c>
    </row>
    <row r="8" spans="1:11" x14ac:dyDescent="0.2">
      <c r="A8">
        <v>2306.0000599999998</v>
      </c>
      <c r="B8">
        <v>2306.0000599999998</v>
      </c>
      <c r="C8">
        <v>2306.0000599999998</v>
      </c>
      <c r="D8">
        <v>2306.0000599999998</v>
      </c>
      <c r="F8">
        <f t="shared" si="0"/>
        <v>0</v>
      </c>
      <c r="G8">
        <f t="shared" si="1"/>
        <v>0</v>
      </c>
      <c r="H8">
        <f t="shared" si="2"/>
        <v>0</v>
      </c>
    </row>
    <row r="9" spans="1:11" x14ac:dyDescent="0.2">
      <c r="A9">
        <v>2306.0000700000001</v>
      </c>
      <c r="B9">
        <v>2306.0000700000001</v>
      </c>
      <c r="C9">
        <v>2306.0000700000001</v>
      </c>
      <c r="D9">
        <v>2306.0000700000001</v>
      </c>
      <c r="F9">
        <f t="shared" si="0"/>
        <v>0</v>
      </c>
      <c r="G9">
        <f t="shared" si="1"/>
        <v>0</v>
      </c>
      <c r="H9">
        <f t="shared" si="2"/>
        <v>0</v>
      </c>
    </row>
    <row r="10" spans="1:11" x14ac:dyDescent="0.2">
      <c r="A10">
        <v>2306.0000799999998</v>
      </c>
      <c r="B10">
        <v>2306.0000799999998</v>
      </c>
      <c r="C10">
        <v>2306.0000799999998</v>
      </c>
      <c r="D10">
        <v>2306.0000799999998</v>
      </c>
      <c r="F10">
        <f t="shared" si="0"/>
        <v>0</v>
      </c>
      <c r="G10">
        <f t="shared" si="1"/>
        <v>0</v>
      </c>
      <c r="H10">
        <f t="shared" si="2"/>
        <v>0</v>
      </c>
    </row>
    <row r="11" spans="1:11" x14ac:dyDescent="0.2">
      <c r="A11">
        <v>2306.00009</v>
      </c>
      <c r="B11">
        <v>2306.00009</v>
      </c>
      <c r="C11">
        <v>2306.00009</v>
      </c>
      <c r="D11">
        <v>2306.00009</v>
      </c>
      <c r="F11">
        <f t="shared" si="0"/>
        <v>0</v>
      </c>
      <c r="G11">
        <f t="shared" si="1"/>
        <v>0</v>
      </c>
      <c r="H11">
        <f t="shared" si="2"/>
        <v>0</v>
      </c>
      <c r="J11" t="s">
        <v>46</v>
      </c>
    </row>
    <row r="12" spans="1:11" x14ac:dyDescent="0.2">
      <c r="A12">
        <v>2306.0001000000002</v>
      </c>
      <c r="B12">
        <v>2306.0001000000002</v>
      </c>
      <c r="C12">
        <v>2306.0001000000002</v>
      </c>
      <c r="D12">
        <v>2306.0001000000002</v>
      </c>
      <c r="F12">
        <f t="shared" si="0"/>
        <v>0</v>
      </c>
      <c r="G12">
        <f t="shared" si="1"/>
        <v>0</v>
      </c>
      <c r="H12">
        <f t="shared" si="2"/>
        <v>0</v>
      </c>
      <c r="J12" t="s">
        <v>588</v>
      </c>
      <c r="K12" t="b">
        <f>COUNTA(A:A)-1=COUNTA(B:B)</f>
        <v>1</v>
      </c>
    </row>
    <row r="13" spans="1:11" x14ac:dyDescent="0.2">
      <c r="A13">
        <v>2306.0001299999999</v>
      </c>
      <c r="B13">
        <v>2306.0001299999999</v>
      </c>
      <c r="C13">
        <v>2306.0001299999999</v>
      </c>
      <c r="D13">
        <v>2306.0001299999999</v>
      </c>
      <c r="F13">
        <f t="shared" si="0"/>
        <v>0</v>
      </c>
      <c r="G13">
        <f t="shared" si="1"/>
        <v>0</v>
      </c>
      <c r="H13">
        <f t="shared" si="2"/>
        <v>0</v>
      </c>
      <c r="J13" t="s">
        <v>589</v>
      </c>
      <c r="K13" t="b">
        <f>COUNTA(A:A)-1=COUNTA(C:C)</f>
        <v>1</v>
      </c>
    </row>
    <row r="14" spans="1:11" x14ac:dyDescent="0.2">
      <c r="A14">
        <v>2306.0001900000002</v>
      </c>
      <c r="B14">
        <v>2306.0001900000002</v>
      </c>
      <c r="C14">
        <v>2306.0001900000002</v>
      </c>
      <c r="D14">
        <v>2306.0001900000002</v>
      </c>
      <c r="F14">
        <f t="shared" si="0"/>
        <v>0</v>
      </c>
      <c r="G14">
        <f t="shared" si="1"/>
        <v>0</v>
      </c>
      <c r="H14">
        <f t="shared" si="2"/>
        <v>0</v>
      </c>
      <c r="J14" t="s">
        <v>590</v>
      </c>
      <c r="K14" t="b">
        <f>COUNTA(A:A)-1=COUNTA(D:D)</f>
        <v>1</v>
      </c>
    </row>
    <row r="15" spans="1:11" x14ac:dyDescent="0.2">
      <c r="A15">
        <v>2306.0002199999999</v>
      </c>
      <c r="B15">
        <v>2306.0002199999999</v>
      </c>
      <c r="C15">
        <v>2306.0002199999999</v>
      </c>
      <c r="D15">
        <v>2306.0002199999999</v>
      </c>
      <c r="F15">
        <f t="shared" si="0"/>
        <v>0</v>
      </c>
      <c r="G15">
        <f t="shared" si="1"/>
        <v>0</v>
      </c>
      <c r="H15">
        <f t="shared" si="2"/>
        <v>0</v>
      </c>
      <c r="J15" t="s">
        <v>47</v>
      </c>
      <c r="K15">
        <f>SUM(F:F)</f>
        <v>0</v>
      </c>
    </row>
    <row r="16" spans="1:11" x14ac:dyDescent="0.2">
      <c r="A16">
        <v>2306.0002500000001</v>
      </c>
      <c r="B16">
        <v>2306.0002500000001</v>
      </c>
      <c r="C16">
        <v>2306.0002500000001</v>
      </c>
      <c r="D16">
        <v>2306.0002500000001</v>
      </c>
      <c r="F16">
        <f t="shared" si="0"/>
        <v>0</v>
      </c>
      <c r="G16">
        <f t="shared" si="1"/>
        <v>0</v>
      </c>
      <c r="H16">
        <f t="shared" si="2"/>
        <v>0</v>
      </c>
      <c r="J16" t="s">
        <v>48</v>
      </c>
      <c r="K16">
        <f>SUM(G:G)</f>
        <v>0</v>
      </c>
    </row>
    <row r="17" spans="1:11" x14ac:dyDescent="0.2">
      <c r="A17">
        <v>2306.0002599999998</v>
      </c>
      <c r="B17">
        <v>2306.0002599999998</v>
      </c>
      <c r="C17">
        <v>2306.0002599999998</v>
      </c>
      <c r="D17">
        <v>2306.0002599999998</v>
      </c>
      <c r="F17">
        <f t="shared" si="0"/>
        <v>0</v>
      </c>
      <c r="G17">
        <f t="shared" si="1"/>
        <v>0</v>
      </c>
      <c r="H17">
        <f t="shared" si="2"/>
        <v>0</v>
      </c>
      <c r="J17" t="s">
        <v>587</v>
      </c>
      <c r="K17">
        <f>SUM(H:H)</f>
        <v>0</v>
      </c>
    </row>
    <row r="18" spans="1:11" x14ac:dyDescent="0.2">
      <c r="A18">
        <v>2306.00027</v>
      </c>
      <c r="B18">
        <v>2306.00027</v>
      </c>
      <c r="C18">
        <v>2306.00027</v>
      </c>
      <c r="D18">
        <v>2306.00027</v>
      </c>
      <c r="F18">
        <f t="shared" si="0"/>
        <v>0</v>
      </c>
      <c r="G18">
        <f t="shared" si="1"/>
        <v>0</v>
      </c>
      <c r="H18">
        <f t="shared" si="2"/>
        <v>0</v>
      </c>
      <c r="J18" t="s">
        <v>49</v>
      </c>
      <c r="K18" t="b">
        <f>COUNTA(_xlfn.UNIQUE(RAW_analysis_result!A:A))=COUNTA(RAW_analysis_result!A:A)+1</f>
        <v>1</v>
      </c>
    </row>
    <row r="19" spans="1:11" x14ac:dyDescent="0.2">
      <c r="A19">
        <v>2306.0002800000002</v>
      </c>
      <c r="B19">
        <v>2306.0002800000002</v>
      </c>
      <c r="C19">
        <v>2306.0002800000002</v>
      </c>
      <c r="D19">
        <v>2306.0002800000002</v>
      </c>
      <c r="F19">
        <f t="shared" si="0"/>
        <v>0</v>
      </c>
      <c r="G19">
        <f t="shared" si="1"/>
        <v>0</v>
      </c>
      <c r="H19">
        <f t="shared" si="2"/>
        <v>0</v>
      </c>
      <c r="J19" t="s">
        <v>53</v>
      </c>
      <c r="K19" t="b">
        <f>COUNTA(_xlfn.UNIQUE(RAW_analysis_result!A:A))-2=K3</f>
        <v>1</v>
      </c>
    </row>
    <row r="20" spans="1:11" x14ac:dyDescent="0.2">
      <c r="A20">
        <v>2306.0002899999999</v>
      </c>
      <c r="B20">
        <v>2306.0002899999999</v>
      </c>
      <c r="C20">
        <v>2306.0002899999999</v>
      </c>
      <c r="D20">
        <v>2306.0002899999999</v>
      </c>
      <c r="F20">
        <f t="shared" si="0"/>
        <v>0</v>
      </c>
      <c r="G20">
        <f t="shared" si="1"/>
        <v>0</v>
      </c>
      <c r="H20">
        <f t="shared" si="2"/>
        <v>0</v>
      </c>
      <c r="J20" t="s">
        <v>54</v>
      </c>
      <c r="K20" t="b">
        <f>COUNTA(RAW_analysis_result!1:1)=K2</f>
        <v>1</v>
      </c>
    </row>
    <row r="21" spans="1:11" x14ac:dyDescent="0.2">
      <c r="A21">
        <v>2306.0003000000002</v>
      </c>
      <c r="B21">
        <v>2306.0003000000002</v>
      </c>
      <c r="C21">
        <v>2306.0003000000002</v>
      </c>
      <c r="D21">
        <v>2306.0003000000002</v>
      </c>
      <c r="F21">
        <f t="shared" si="0"/>
        <v>0</v>
      </c>
      <c r="G21">
        <f t="shared" si="1"/>
        <v>0</v>
      </c>
      <c r="H21">
        <f t="shared" si="2"/>
        <v>0</v>
      </c>
    </row>
    <row r="22" spans="1:11" x14ac:dyDescent="0.2">
      <c r="A22">
        <v>2306.0003099999999</v>
      </c>
      <c r="B22">
        <v>2306.0003099999999</v>
      </c>
      <c r="C22">
        <v>2306.0003099999999</v>
      </c>
      <c r="D22">
        <v>2306.0003099999999</v>
      </c>
      <c r="F22">
        <f t="shared" si="0"/>
        <v>0</v>
      </c>
      <c r="G22">
        <f t="shared" si="1"/>
        <v>0</v>
      </c>
      <c r="H22">
        <f t="shared" si="2"/>
        <v>0</v>
      </c>
    </row>
    <row r="23" spans="1:11" x14ac:dyDescent="0.2">
      <c r="A23">
        <v>2306.0003200000001</v>
      </c>
      <c r="B23">
        <v>2306.0003200000001</v>
      </c>
      <c r="C23">
        <v>2306.0003200000001</v>
      </c>
      <c r="D23">
        <v>2306.0003200000001</v>
      </c>
      <c r="F23">
        <f t="shared" si="0"/>
        <v>0</v>
      </c>
      <c r="G23">
        <f t="shared" si="1"/>
        <v>0</v>
      </c>
      <c r="H23">
        <f t="shared" si="2"/>
        <v>0</v>
      </c>
    </row>
    <row r="24" spans="1:11" x14ac:dyDescent="0.2">
      <c r="A24">
        <v>2306.0003299999998</v>
      </c>
      <c r="B24">
        <v>2306.0003299999998</v>
      </c>
      <c r="C24">
        <v>2306.0003299999998</v>
      </c>
      <c r="D24">
        <v>2306.0003299999998</v>
      </c>
      <c r="F24">
        <f t="shared" si="0"/>
        <v>0</v>
      </c>
      <c r="G24">
        <f t="shared" si="1"/>
        <v>0</v>
      </c>
      <c r="H24">
        <f t="shared" si="2"/>
        <v>0</v>
      </c>
    </row>
    <row r="25" spans="1:11" x14ac:dyDescent="0.2">
      <c r="A25">
        <v>2306.0003400000001</v>
      </c>
      <c r="B25">
        <v>2306.0003400000001</v>
      </c>
      <c r="C25">
        <v>2306.0003400000001</v>
      </c>
      <c r="D25">
        <v>2306.0003400000001</v>
      </c>
      <c r="F25">
        <f t="shared" si="0"/>
        <v>0</v>
      </c>
      <c r="G25">
        <f t="shared" si="1"/>
        <v>0</v>
      </c>
      <c r="H25">
        <f t="shared" si="2"/>
        <v>0</v>
      </c>
    </row>
    <row r="26" spans="1:11" x14ac:dyDescent="0.2">
      <c r="A26">
        <v>2306.00036</v>
      </c>
      <c r="B26">
        <v>2306.00036</v>
      </c>
      <c r="C26">
        <v>2306.00036</v>
      </c>
      <c r="D26">
        <v>2306.00036</v>
      </c>
      <c r="F26">
        <f t="shared" si="0"/>
        <v>0</v>
      </c>
      <c r="G26">
        <f t="shared" si="1"/>
        <v>0</v>
      </c>
      <c r="H26">
        <f t="shared" si="2"/>
        <v>0</v>
      </c>
    </row>
    <row r="27" spans="1:11" x14ac:dyDescent="0.2">
      <c r="A27">
        <v>2306.00038</v>
      </c>
      <c r="B27">
        <v>2306.00038</v>
      </c>
      <c r="C27">
        <v>2306.00038</v>
      </c>
      <c r="D27">
        <v>2306.00038</v>
      </c>
      <c r="F27">
        <f t="shared" si="0"/>
        <v>0</v>
      </c>
      <c r="G27">
        <f t="shared" si="1"/>
        <v>0</v>
      </c>
      <c r="H27">
        <f t="shared" si="2"/>
        <v>0</v>
      </c>
    </row>
    <row r="28" spans="1:11" x14ac:dyDescent="0.2">
      <c r="A28">
        <v>2306.0003900000002</v>
      </c>
      <c r="B28">
        <v>2306.0003900000002</v>
      </c>
      <c r="C28">
        <v>2306.0003900000002</v>
      </c>
      <c r="D28">
        <v>2306.0003900000002</v>
      </c>
      <c r="F28">
        <f t="shared" si="0"/>
        <v>0</v>
      </c>
      <c r="G28">
        <f t="shared" si="1"/>
        <v>0</v>
      </c>
      <c r="H28">
        <f t="shared" si="2"/>
        <v>0</v>
      </c>
    </row>
    <row r="29" spans="1:11" x14ac:dyDescent="0.2">
      <c r="A29">
        <v>2306.0004100000001</v>
      </c>
      <c r="B29">
        <v>2306.0004100000001</v>
      </c>
      <c r="C29">
        <v>2306.0004100000001</v>
      </c>
      <c r="D29">
        <v>2306.0004100000001</v>
      </c>
      <c r="F29">
        <f t="shared" si="0"/>
        <v>0</v>
      </c>
      <c r="G29">
        <f t="shared" si="1"/>
        <v>0</v>
      </c>
      <c r="H29">
        <f t="shared" si="2"/>
        <v>0</v>
      </c>
    </row>
    <row r="30" spans="1:11" x14ac:dyDescent="0.2">
      <c r="A30">
        <v>2306.0004300000001</v>
      </c>
      <c r="B30">
        <v>2306.0004300000001</v>
      </c>
      <c r="C30">
        <v>2306.0004300000001</v>
      </c>
      <c r="D30">
        <v>2306.0004300000001</v>
      </c>
      <c r="F30">
        <f t="shared" si="0"/>
        <v>0</v>
      </c>
      <c r="G30">
        <f t="shared" si="1"/>
        <v>0</v>
      </c>
      <c r="H30">
        <f t="shared" si="2"/>
        <v>0</v>
      </c>
    </row>
    <row r="31" spans="1:11" x14ac:dyDescent="0.2">
      <c r="A31">
        <v>2306.00045</v>
      </c>
      <c r="B31">
        <v>2306.00045</v>
      </c>
      <c r="C31">
        <v>2306.00045</v>
      </c>
      <c r="D31">
        <v>2306.00045</v>
      </c>
      <c r="F31">
        <f t="shared" si="0"/>
        <v>0</v>
      </c>
      <c r="G31">
        <f t="shared" si="1"/>
        <v>0</v>
      </c>
      <c r="H31">
        <f t="shared" si="2"/>
        <v>0</v>
      </c>
    </row>
    <row r="32" spans="1:11" x14ac:dyDescent="0.2">
      <c r="A32">
        <v>2306.00047</v>
      </c>
      <c r="B32">
        <v>2306.00047</v>
      </c>
      <c r="C32">
        <v>2306.00047</v>
      </c>
      <c r="D32">
        <v>2306.00047</v>
      </c>
      <c r="F32">
        <f t="shared" si="0"/>
        <v>0</v>
      </c>
      <c r="G32">
        <f t="shared" si="1"/>
        <v>0</v>
      </c>
      <c r="H32">
        <f t="shared" si="2"/>
        <v>0</v>
      </c>
    </row>
    <row r="33" spans="1:8" x14ac:dyDescent="0.2">
      <c r="A33">
        <v>2306.0004800000002</v>
      </c>
      <c r="B33">
        <v>2306.0004800000002</v>
      </c>
      <c r="C33">
        <v>2306.0004800000002</v>
      </c>
      <c r="D33">
        <v>2306.0004800000002</v>
      </c>
      <c r="F33">
        <f t="shared" si="0"/>
        <v>0</v>
      </c>
      <c r="G33">
        <f t="shared" si="1"/>
        <v>0</v>
      </c>
      <c r="H33">
        <f t="shared" si="2"/>
        <v>0</v>
      </c>
    </row>
    <row r="34" spans="1:8" x14ac:dyDescent="0.2">
      <c r="A34">
        <v>2306.0004899999999</v>
      </c>
      <c r="B34">
        <v>2306.0004899999999</v>
      </c>
      <c r="C34">
        <v>2306.0004899999999</v>
      </c>
      <c r="D34">
        <v>2306.0004899999999</v>
      </c>
      <c r="F34">
        <f t="shared" si="0"/>
        <v>0</v>
      </c>
      <c r="G34">
        <f t="shared" si="1"/>
        <v>0</v>
      </c>
      <c r="H34">
        <f t="shared" si="2"/>
        <v>0</v>
      </c>
    </row>
    <row r="35" spans="1:8" x14ac:dyDescent="0.2">
      <c r="A35">
        <v>2306.0005000000001</v>
      </c>
      <c r="B35">
        <v>2306.0005000000001</v>
      </c>
      <c r="C35">
        <v>2306.0005000000001</v>
      </c>
      <c r="D35">
        <v>2306.0005000000001</v>
      </c>
      <c r="F35">
        <f t="shared" si="0"/>
        <v>0</v>
      </c>
      <c r="G35">
        <f t="shared" si="1"/>
        <v>0</v>
      </c>
      <c r="H35">
        <f t="shared" si="2"/>
        <v>0</v>
      </c>
    </row>
    <row r="36" spans="1:8" x14ac:dyDescent="0.2">
      <c r="A36">
        <v>2306.0005099999998</v>
      </c>
      <c r="B36">
        <v>2306.0005099999998</v>
      </c>
      <c r="C36">
        <v>2306.0005099999998</v>
      </c>
      <c r="D36">
        <v>2306.0005099999998</v>
      </c>
      <c r="F36">
        <f t="shared" si="0"/>
        <v>0</v>
      </c>
      <c r="G36">
        <f t="shared" si="1"/>
        <v>0</v>
      </c>
      <c r="H36">
        <f t="shared" si="2"/>
        <v>0</v>
      </c>
    </row>
    <row r="37" spans="1:8" x14ac:dyDescent="0.2">
      <c r="A37">
        <v>2306.0005200000001</v>
      </c>
      <c r="B37">
        <v>2306.0005200000001</v>
      </c>
      <c r="C37">
        <v>2306.0005200000001</v>
      </c>
      <c r="D37">
        <v>2306.0005200000001</v>
      </c>
      <c r="F37">
        <f t="shared" si="0"/>
        <v>0</v>
      </c>
      <c r="G37">
        <f t="shared" si="1"/>
        <v>0</v>
      </c>
      <c r="H37">
        <f t="shared" si="2"/>
        <v>0</v>
      </c>
    </row>
    <row r="38" spans="1:8" x14ac:dyDescent="0.2">
      <c r="A38">
        <v>2306.0005299999998</v>
      </c>
      <c r="B38">
        <v>2306.0005299999998</v>
      </c>
      <c r="C38">
        <v>2306.0005299999998</v>
      </c>
      <c r="D38">
        <v>2306.0005299999998</v>
      </c>
      <c r="F38">
        <f t="shared" si="0"/>
        <v>0</v>
      </c>
      <c r="G38">
        <f t="shared" si="1"/>
        <v>0</v>
      </c>
      <c r="H38">
        <f t="shared" si="2"/>
        <v>0</v>
      </c>
    </row>
    <row r="39" spans="1:8" x14ac:dyDescent="0.2">
      <c r="A39">
        <v>2306.00054</v>
      </c>
      <c r="B39">
        <v>2306.00054</v>
      </c>
      <c r="C39">
        <v>2306.00054</v>
      </c>
      <c r="D39">
        <v>2306.00054</v>
      </c>
      <c r="F39">
        <f t="shared" si="0"/>
        <v>0</v>
      </c>
      <c r="G39">
        <f t="shared" si="1"/>
        <v>0</v>
      </c>
      <c r="H39">
        <f t="shared" si="2"/>
        <v>0</v>
      </c>
    </row>
    <row r="40" spans="1:8" x14ac:dyDescent="0.2">
      <c r="A40">
        <v>2306.0005500000002</v>
      </c>
      <c r="B40">
        <v>2306.0005500000002</v>
      </c>
      <c r="C40">
        <v>2306.0005500000002</v>
      </c>
      <c r="D40">
        <v>2306.0005500000002</v>
      </c>
      <c r="F40">
        <f t="shared" si="0"/>
        <v>0</v>
      </c>
      <c r="G40">
        <f t="shared" si="1"/>
        <v>0</v>
      </c>
      <c r="H40">
        <f t="shared" si="2"/>
        <v>0</v>
      </c>
    </row>
    <row r="41" spans="1:8" x14ac:dyDescent="0.2">
      <c r="A41">
        <v>2306.00056</v>
      </c>
      <c r="B41">
        <v>2306.00056</v>
      </c>
      <c r="C41">
        <v>2306.00056</v>
      </c>
      <c r="D41">
        <v>2306.00056</v>
      </c>
      <c r="F41">
        <f t="shared" si="0"/>
        <v>0</v>
      </c>
      <c r="G41">
        <f t="shared" si="1"/>
        <v>0</v>
      </c>
      <c r="H41">
        <f t="shared" si="2"/>
        <v>0</v>
      </c>
    </row>
    <row r="42" spans="1:8" x14ac:dyDescent="0.2">
      <c r="A42">
        <v>2306.0005700000002</v>
      </c>
      <c r="B42">
        <v>2306.0005700000002</v>
      </c>
      <c r="C42">
        <v>2306.0005700000002</v>
      </c>
      <c r="D42">
        <v>2306.0005700000002</v>
      </c>
      <c r="F42">
        <f t="shared" si="0"/>
        <v>0</v>
      </c>
      <c r="G42">
        <f t="shared" si="1"/>
        <v>0</v>
      </c>
      <c r="H42">
        <f t="shared" si="2"/>
        <v>0</v>
      </c>
    </row>
    <row r="43" spans="1:8" x14ac:dyDescent="0.2">
      <c r="A43">
        <v>2306.0005900000001</v>
      </c>
      <c r="B43">
        <v>2306.0005900000001</v>
      </c>
      <c r="C43">
        <v>2306.0005900000001</v>
      </c>
      <c r="D43">
        <v>2306.0005900000001</v>
      </c>
      <c r="F43">
        <f t="shared" si="0"/>
        <v>0</v>
      </c>
      <c r="G43">
        <f t="shared" si="1"/>
        <v>0</v>
      </c>
      <c r="H43">
        <f t="shared" si="2"/>
        <v>0</v>
      </c>
    </row>
    <row r="44" spans="1:8" x14ac:dyDescent="0.2">
      <c r="A44">
        <v>2306.0005999999998</v>
      </c>
      <c r="B44">
        <v>2306.0005999999998</v>
      </c>
      <c r="C44">
        <v>2306.0005999999998</v>
      </c>
      <c r="D44">
        <v>2306.0005999999998</v>
      </c>
      <c r="F44">
        <f t="shared" si="0"/>
        <v>0</v>
      </c>
      <c r="G44">
        <f t="shared" si="1"/>
        <v>0</v>
      </c>
      <c r="H44">
        <f t="shared" si="2"/>
        <v>0</v>
      </c>
    </row>
    <row r="45" spans="1:8" x14ac:dyDescent="0.2">
      <c r="A45">
        <v>2306.0006199999998</v>
      </c>
      <c r="B45">
        <v>2306.0006199999998</v>
      </c>
      <c r="C45">
        <v>2306.0006199999998</v>
      </c>
      <c r="D45">
        <v>2306.0006199999998</v>
      </c>
      <c r="F45">
        <f t="shared" si="0"/>
        <v>0</v>
      </c>
      <c r="G45">
        <f t="shared" si="1"/>
        <v>0</v>
      </c>
      <c r="H45">
        <f t="shared" si="2"/>
        <v>0</v>
      </c>
    </row>
    <row r="46" spans="1:8" x14ac:dyDescent="0.2">
      <c r="A46">
        <v>2306.00063</v>
      </c>
      <c r="B46">
        <v>2306.00063</v>
      </c>
      <c r="C46">
        <v>2306.00063</v>
      </c>
      <c r="D46">
        <v>2306.00063</v>
      </c>
      <c r="F46">
        <f t="shared" si="0"/>
        <v>0</v>
      </c>
      <c r="G46">
        <f t="shared" si="1"/>
        <v>0</v>
      </c>
      <c r="H46">
        <f t="shared" si="2"/>
        <v>0</v>
      </c>
    </row>
    <row r="47" spans="1:8" x14ac:dyDescent="0.2">
      <c r="A47">
        <v>2306.0006400000002</v>
      </c>
      <c r="B47">
        <v>2306.0006400000002</v>
      </c>
      <c r="C47">
        <v>2306.0006400000002</v>
      </c>
      <c r="D47">
        <v>2306.0006400000002</v>
      </c>
      <c r="F47">
        <f t="shared" si="0"/>
        <v>0</v>
      </c>
      <c r="G47">
        <f t="shared" si="1"/>
        <v>0</v>
      </c>
      <c r="H47">
        <f t="shared" si="2"/>
        <v>0</v>
      </c>
    </row>
    <row r="48" spans="1:8" x14ac:dyDescent="0.2">
      <c r="A48">
        <v>2306.0007000000001</v>
      </c>
      <c r="B48">
        <v>2306.0007000000001</v>
      </c>
      <c r="C48">
        <v>2306.0007000000001</v>
      </c>
      <c r="D48">
        <v>2306.0007000000001</v>
      </c>
      <c r="F48">
        <f t="shared" si="0"/>
        <v>0</v>
      </c>
      <c r="G48">
        <f t="shared" si="1"/>
        <v>0</v>
      </c>
      <c r="H48">
        <f t="shared" si="2"/>
        <v>0</v>
      </c>
    </row>
    <row r="49" spans="1:8" x14ac:dyDescent="0.2">
      <c r="A49">
        <v>2306.00072</v>
      </c>
      <c r="B49">
        <v>2306.00072</v>
      </c>
      <c r="C49">
        <v>2306.00072</v>
      </c>
      <c r="D49">
        <v>2306.00072</v>
      </c>
      <c r="F49">
        <f t="shared" si="0"/>
        <v>0</v>
      </c>
      <c r="G49">
        <f t="shared" si="1"/>
        <v>0</v>
      </c>
      <c r="H49">
        <f t="shared" si="2"/>
        <v>0</v>
      </c>
    </row>
    <row r="50" spans="1:8" x14ac:dyDescent="0.2">
      <c r="A50">
        <v>2306.0007300000002</v>
      </c>
      <c r="B50">
        <v>2306.0007300000002</v>
      </c>
      <c r="C50">
        <v>2306.0007300000002</v>
      </c>
      <c r="D50">
        <v>2306.0007300000002</v>
      </c>
      <c r="F50">
        <f t="shared" si="0"/>
        <v>0</v>
      </c>
      <c r="G50">
        <f t="shared" si="1"/>
        <v>0</v>
      </c>
      <c r="H50">
        <f t="shared" si="2"/>
        <v>0</v>
      </c>
    </row>
    <row r="51" spans="1:8" x14ac:dyDescent="0.2">
      <c r="A51">
        <v>2306.0007500000002</v>
      </c>
      <c r="B51">
        <v>2306.0007500000002</v>
      </c>
      <c r="C51">
        <v>2306.0007500000002</v>
      </c>
      <c r="D51">
        <v>2306.0007500000002</v>
      </c>
      <c r="F51">
        <f t="shared" si="0"/>
        <v>0</v>
      </c>
      <c r="G51">
        <f t="shared" si="1"/>
        <v>0</v>
      </c>
      <c r="H51">
        <f t="shared" si="2"/>
        <v>0</v>
      </c>
    </row>
    <row r="52" spans="1:8" x14ac:dyDescent="0.2">
      <c r="A52">
        <v>2306.0007599999999</v>
      </c>
      <c r="B52">
        <v>2306.0007599999999</v>
      </c>
      <c r="C52">
        <v>2306.0007599999999</v>
      </c>
      <c r="D52">
        <v>2306.0007599999999</v>
      </c>
      <c r="F52">
        <f t="shared" si="0"/>
        <v>0</v>
      </c>
      <c r="G52">
        <f t="shared" si="1"/>
        <v>0</v>
      </c>
      <c r="H52">
        <f t="shared" si="2"/>
        <v>0</v>
      </c>
    </row>
    <row r="53" spans="1:8" x14ac:dyDescent="0.2">
      <c r="A53">
        <v>2306.0007799999998</v>
      </c>
      <c r="B53">
        <v>2306.0007799999998</v>
      </c>
      <c r="C53">
        <v>2306.0007799999998</v>
      </c>
      <c r="D53">
        <v>2306.0007799999998</v>
      </c>
      <c r="F53">
        <f t="shared" si="0"/>
        <v>0</v>
      </c>
      <c r="G53">
        <f t="shared" si="1"/>
        <v>0</v>
      </c>
      <c r="H53">
        <f t="shared" si="2"/>
        <v>0</v>
      </c>
    </row>
    <row r="54" spans="1:8" x14ac:dyDescent="0.2">
      <c r="A54">
        <v>2306.00081</v>
      </c>
      <c r="B54">
        <v>2306.00081</v>
      </c>
      <c r="C54">
        <v>2306.00081</v>
      </c>
      <c r="D54">
        <v>2306.00081</v>
      </c>
      <c r="F54">
        <f t="shared" si="0"/>
        <v>0</v>
      </c>
      <c r="G54">
        <f t="shared" si="1"/>
        <v>0</v>
      </c>
      <c r="H54">
        <f t="shared" si="2"/>
        <v>0</v>
      </c>
    </row>
    <row r="55" spans="1:8" x14ac:dyDescent="0.2">
      <c r="A55">
        <v>2306.0008200000002</v>
      </c>
      <c r="B55">
        <v>2306.0008200000002</v>
      </c>
      <c r="C55">
        <v>2306.0008200000002</v>
      </c>
      <c r="D55">
        <v>2306.0008200000002</v>
      </c>
      <c r="F55">
        <f t="shared" si="0"/>
        <v>0</v>
      </c>
      <c r="G55">
        <f t="shared" si="1"/>
        <v>0</v>
      </c>
      <c r="H55">
        <f t="shared" si="2"/>
        <v>0</v>
      </c>
    </row>
    <row r="56" spans="1:8" x14ac:dyDescent="0.2">
      <c r="A56">
        <v>2306.0008400000002</v>
      </c>
      <c r="B56">
        <v>2306.0008400000002</v>
      </c>
      <c r="C56">
        <v>2306.0008400000002</v>
      </c>
      <c r="D56">
        <v>2306.0008400000002</v>
      </c>
      <c r="F56">
        <f t="shared" si="0"/>
        <v>0</v>
      </c>
      <c r="G56">
        <f t="shared" si="1"/>
        <v>0</v>
      </c>
      <c r="H56">
        <f t="shared" si="2"/>
        <v>0</v>
      </c>
    </row>
    <row r="57" spans="1:8" x14ac:dyDescent="0.2">
      <c r="A57">
        <v>2306.0008499999999</v>
      </c>
      <c r="B57">
        <v>2306.0008499999999</v>
      </c>
      <c r="C57">
        <v>2306.0008499999999</v>
      </c>
      <c r="D57">
        <v>2306.0008499999999</v>
      </c>
      <c r="F57">
        <f t="shared" si="0"/>
        <v>0</v>
      </c>
      <c r="G57">
        <f t="shared" si="1"/>
        <v>0</v>
      </c>
      <c r="H57">
        <f t="shared" si="2"/>
        <v>0</v>
      </c>
    </row>
    <row r="58" spans="1:8" x14ac:dyDescent="0.2">
      <c r="A58">
        <v>2306.0008899999998</v>
      </c>
      <c r="B58">
        <v>2306.0008899999998</v>
      </c>
      <c r="C58">
        <v>2306.0008899999998</v>
      </c>
      <c r="D58">
        <v>2306.0008899999998</v>
      </c>
      <c r="F58">
        <f t="shared" si="0"/>
        <v>0</v>
      </c>
      <c r="G58">
        <f t="shared" si="1"/>
        <v>0</v>
      </c>
      <c r="H58">
        <f t="shared" si="2"/>
        <v>0</v>
      </c>
    </row>
    <row r="59" spans="1:8" x14ac:dyDescent="0.2">
      <c r="A59">
        <v>2306.0009100000002</v>
      </c>
      <c r="B59">
        <v>2306.0009100000002</v>
      </c>
      <c r="C59">
        <v>2306.0009100000002</v>
      </c>
      <c r="D59">
        <v>2306.0009100000002</v>
      </c>
      <c r="F59">
        <f t="shared" si="0"/>
        <v>0</v>
      </c>
      <c r="G59">
        <f t="shared" si="1"/>
        <v>0</v>
      </c>
      <c r="H59">
        <f t="shared" si="2"/>
        <v>0</v>
      </c>
    </row>
    <row r="60" spans="1:8" x14ac:dyDescent="0.2">
      <c r="A60">
        <v>2306.0009300000002</v>
      </c>
      <c r="B60">
        <v>2306.0009300000002</v>
      </c>
      <c r="C60">
        <v>2306.0009300000002</v>
      </c>
      <c r="D60">
        <v>2306.0009300000002</v>
      </c>
      <c r="F60">
        <f t="shared" si="0"/>
        <v>0</v>
      </c>
      <c r="G60">
        <f t="shared" si="1"/>
        <v>0</v>
      </c>
      <c r="H60">
        <f t="shared" si="2"/>
        <v>0</v>
      </c>
    </row>
    <row r="61" spans="1:8" x14ac:dyDescent="0.2">
      <c r="A61">
        <v>2306.0009399999999</v>
      </c>
      <c r="B61">
        <v>2306.0009399999999</v>
      </c>
      <c r="C61">
        <v>2306.0009399999999</v>
      </c>
      <c r="D61">
        <v>2306.0009399999999</v>
      </c>
      <c r="F61">
        <f t="shared" si="0"/>
        <v>0</v>
      </c>
      <c r="G61">
        <f t="shared" si="1"/>
        <v>0</v>
      </c>
      <c r="H61">
        <f t="shared" si="2"/>
        <v>0</v>
      </c>
    </row>
    <row r="62" spans="1:8" x14ac:dyDescent="0.2">
      <c r="A62">
        <v>2306.0009599999998</v>
      </c>
      <c r="B62">
        <v>2306.0009599999998</v>
      </c>
      <c r="C62">
        <v>2306.0009599999998</v>
      </c>
      <c r="D62">
        <v>2306.0009599999998</v>
      </c>
      <c r="F62">
        <f t="shared" si="0"/>
        <v>0</v>
      </c>
      <c r="G62">
        <f t="shared" si="1"/>
        <v>0</v>
      </c>
      <c r="H62">
        <f t="shared" si="2"/>
        <v>0</v>
      </c>
    </row>
    <row r="63" spans="1:8" x14ac:dyDescent="0.2">
      <c r="A63">
        <v>2306.00101</v>
      </c>
      <c r="B63">
        <v>2306.00101</v>
      </c>
      <c r="C63">
        <v>2306.00101</v>
      </c>
      <c r="D63">
        <v>2306.00101</v>
      </c>
      <c r="F63">
        <f t="shared" si="0"/>
        <v>0</v>
      </c>
      <c r="G63">
        <f t="shared" si="1"/>
        <v>0</v>
      </c>
      <c r="H63">
        <f t="shared" si="2"/>
        <v>0</v>
      </c>
    </row>
    <row r="64" spans="1:8" x14ac:dyDescent="0.2">
      <c r="A64">
        <v>2306.0010299999999</v>
      </c>
      <c r="B64">
        <v>2306.0010299999999</v>
      </c>
      <c r="C64">
        <v>2306.0010299999999</v>
      </c>
      <c r="D64">
        <v>2306.0010299999999</v>
      </c>
      <c r="F64">
        <f t="shared" si="0"/>
        <v>0</v>
      </c>
      <c r="G64">
        <f t="shared" si="1"/>
        <v>0</v>
      </c>
      <c r="H64">
        <f t="shared" si="2"/>
        <v>0</v>
      </c>
    </row>
    <row r="65" spans="1:8" x14ac:dyDescent="0.2">
      <c r="A65">
        <v>2306.0010400000001</v>
      </c>
      <c r="B65">
        <v>2306.0010400000001</v>
      </c>
      <c r="C65">
        <v>2306.0010400000001</v>
      </c>
      <c r="D65">
        <v>2306.0010400000001</v>
      </c>
      <c r="F65">
        <f t="shared" si="0"/>
        <v>0</v>
      </c>
      <c r="G65">
        <f t="shared" si="1"/>
        <v>0</v>
      </c>
      <c r="H65">
        <f t="shared" si="2"/>
        <v>0</v>
      </c>
    </row>
    <row r="66" spans="1:8" x14ac:dyDescent="0.2">
      <c r="A66">
        <v>2306.0010699999998</v>
      </c>
      <c r="B66">
        <v>2306.0010699999998</v>
      </c>
      <c r="C66">
        <v>2306.0010699999998</v>
      </c>
      <c r="D66">
        <v>2306.0010699999998</v>
      </c>
      <c r="F66">
        <f t="shared" si="0"/>
        <v>0</v>
      </c>
      <c r="G66">
        <f t="shared" si="1"/>
        <v>0</v>
      </c>
      <c r="H66">
        <f t="shared" si="2"/>
        <v>0</v>
      </c>
    </row>
    <row r="67" spans="1:8" x14ac:dyDescent="0.2">
      <c r="A67">
        <v>2306.0010900000002</v>
      </c>
      <c r="B67">
        <v>2306.0010900000002</v>
      </c>
      <c r="C67">
        <v>2306.0010900000002</v>
      </c>
      <c r="D67">
        <v>2306.0010900000002</v>
      </c>
      <c r="F67">
        <f t="shared" si="0"/>
        <v>0</v>
      </c>
      <c r="G67">
        <f t="shared" si="1"/>
        <v>0</v>
      </c>
      <c r="H67">
        <f t="shared" si="2"/>
        <v>0</v>
      </c>
    </row>
    <row r="68" spans="1:8" x14ac:dyDescent="0.2">
      <c r="A68">
        <v>2306.0011</v>
      </c>
      <c r="B68">
        <v>2306.0011</v>
      </c>
      <c r="C68">
        <v>2306.0011</v>
      </c>
      <c r="D68">
        <v>2306.0011</v>
      </c>
      <c r="F68">
        <f t="shared" ref="F68:F131" si="3">IF(ISNUMBER(MATCH(A68,B:B,0)),0,1)</f>
        <v>0</v>
      </c>
      <c r="G68">
        <f t="shared" ref="G68:G131" si="4">IF(ISNUMBER(MATCH(A68,C:C,0)),0,1)</f>
        <v>0</v>
      </c>
      <c r="H68">
        <f t="shared" ref="H68:H131" si="5">IF(ISNUMBER(MATCH(A68,D:D,0)),0,1)</f>
        <v>0</v>
      </c>
    </row>
    <row r="69" spans="1:8" x14ac:dyDescent="0.2">
      <c r="A69">
        <v>2306.0011300000001</v>
      </c>
      <c r="B69">
        <v>2306.0011300000001</v>
      </c>
      <c r="C69">
        <v>2306.0011300000001</v>
      </c>
      <c r="D69">
        <v>2306.0011300000001</v>
      </c>
      <c r="F69">
        <f t="shared" si="3"/>
        <v>0</v>
      </c>
      <c r="G69">
        <f t="shared" si="4"/>
        <v>0</v>
      </c>
      <c r="H69">
        <f t="shared" si="5"/>
        <v>0</v>
      </c>
    </row>
    <row r="70" spans="1:8" x14ac:dyDescent="0.2">
      <c r="A70">
        <v>2306.0011599999998</v>
      </c>
      <c r="B70">
        <v>2306.0011599999998</v>
      </c>
      <c r="C70">
        <v>2306.0011599999998</v>
      </c>
      <c r="D70">
        <v>2306.0011599999998</v>
      </c>
      <c r="F70">
        <f t="shared" si="3"/>
        <v>0</v>
      </c>
      <c r="G70">
        <f t="shared" si="4"/>
        <v>0</v>
      </c>
      <c r="H70">
        <f t="shared" si="5"/>
        <v>0</v>
      </c>
    </row>
    <row r="71" spans="1:8" x14ac:dyDescent="0.2">
      <c r="A71">
        <v>2306.0012000000002</v>
      </c>
      <c r="B71">
        <v>2306.0012000000002</v>
      </c>
      <c r="C71">
        <v>2306.0012000000002</v>
      </c>
      <c r="D71">
        <v>2306.0012000000002</v>
      </c>
      <c r="F71">
        <f t="shared" si="3"/>
        <v>0</v>
      </c>
      <c r="G71">
        <f t="shared" si="4"/>
        <v>0</v>
      </c>
      <c r="H71">
        <f t="shared" si="5"/>
        <v>0</v>
      </c>
    </row>
    <row r="72" spans="1:8" x14ac:dyDescent="0.2">
      <c r="A72">
        <v>2306.0012200000001</v>
      </c>
      <c r="B72">
        <v>2306.0012200000001</v>
      </c>
      <c r="C72">
        <v>2306.0012200000001</v>
      </c>
      <c r="D72">
        <v>2306.0012200000001</v>
      </c>
      <c r="F72">
        <f t="shared" si="3"/>
        <v>0</v>
      </c>
      <c r="G72">
        <f t="shared" si="4"/>
        <v>0</v>
      </c>
      <c r="H72">
        <f t="shared" si="5"/>
        <v>0</v>
      </c>
    </row>
    <row r="73" spans="1:8" x14ac:dyDescent="0.2">
      <c r="A73">
        <v>2306.0012299999999</v>
      </c>
      <c r="B73">
        <v>2306.0012299999999</v>
      </c>
      <c r="C73">
        <v>2306.0012299999999</v>
      </c>
      <c r="D73">
        <v>2306.0012299999999</v>
      </c>
      <c r="F73">
        <f t="shared" si="3"/>
        <v>0</v>
      </c>
      <c r="G73">
        <f t="shared" si="4"/>
        <v>0</v>
      </c>
      <c r="H73">
        <f t="shared" si="5"/>
        <v>0</v>
      </c>
    </row>
    <row r="74" spans="1:8" x14ac:dyDescent="0.2">
      <c r="A74">
        <v>2306.0012499999998</v>
      </c>
      <c r="B74">
        <v>2306.0012499999998</v>
      </c>
      <c r="C74">
        <v>2306.0012499999998</v>
      </c>
      <c r="D74">
        <v>2306.0012499999998</v>
      </c>
      <c r="F74">
        <f t="shared" si="3"/>
        <v>0</v>
      </c>
      <c r="G74">
        <f t="shared" si="4"/>
        <v>0</v>
      </c>
      <c r="H74">
        <f t="shared" si="5"/>
        <v>0</v>
      </c>
    </row>
    <row r="75" spans="1:8" x14ac:dyDescent="0.2">
      <c r="A75">
        <v>2306.00126</v>
      </c>
      <c r="B75">
        <v>2306.00126</v>
      </c>
      <c r="C75">
        <v>2306.00126</v>
      </c>
      <c r="D75">
        <v>2306.00126</v>
      </c>
      <c r="F75">
        <f t="shared" si="3"/>
        <v>0</v>
      </c>
      <c r="G75">
        <f t="shared" si="4"/>
        <v>0</v>
      </c>
      <c r="H75">
        <f t="shared" si="5"/>
        <v>0</v>
      </c>
    </row>
    <row r="76" spans="1:8" x14ac:dyDescent="0.2">
      <c r="A76">
        <v>2306.00128</v>
      </c>
      <c r="B76">
        <v>2306.00128</v>
      </c>
      <c r="C76">
        <v>2306.00128</v>
      </c>
      <c r="D76">
        <v>2306.00128</v>
      </c>
      <c r="F76">
        <f t="shared" si="3"/>
        <v>0</v>
      </c>
      <c r="G76">
        <f t="shared" si="4"/>
        <v>0</v>
      </c>
      <c r="H76">
        <f t="shared" si="5"/>
        <v>0</v>
      </c>
    </row>
    <row r="77" spans="1:8" x14ac:dyDescent="0.2">
      <c r="A77">
        <v>2306.0012999999999</v>
      </c>
      <c r="B77">
        <v>2306.0012999999999</v>
      </c>
      <c r="C77">
        <v>2306.0012999999999</v>
      </c>
      <c r="D77">
        <v>2306.0012999999999</v>
      </c>
      <c r="F77">
        <f t="shared" si="3"/>
        <v>0</v>
      </c>
      <c r="G77">
        <f t="shared" si="4"/>
        <v>0</v>
      </c>
      <c r="H77">
        <f t="shared" si="5"/>
        <v>0</v>
      </c>
    </row>
    <row r="78" spans="1:8" x14ac:dyDescent="0.2">
      <c r="A78">
        <v>2306.0013100000001</v>
      </c>
      <c r="B78">
        <v>2306.0013100000001</v>
      </c>
      <c r="C78">
        <v>2306.0013100000001</v>
      </c>
      <c r="D78">
        <v>2306.0013100000001</v>
      </c>
      <c r="F78">
        <f t="shared" si="3"/>
        <v>0</v>
      </c>
      <c r="G78">
        <f t="shared" si="4"/>
        <v>0</v>
      </c>
      <c r="H78">
        <f t="shared" si="5"/>
        <v>0</v>
      </c>
    </row>
    <row r="79" spans="1:8" x14ac:dyDescent="0.2">
      <c r="A79">
        <v>2306.0013300000001</v>
      </c>
      <c r="B79">
        <v>2306.0013300000001</v>
      </c>
      <c r="C79">
        <v>2306.0013300000001</v>
      </c>
      <c r="D79">
        <v>2306.0013300000001</v>
      </c>
      <c r="F79">
        <f t="shared" si="3"/>
        <v>0</v>
      </c>
      <c r="G79">
        <f t="shared" si="4"/>
        <v>0</v>
      </c>
      <c r="H79">
        <f t="shared" si="5"/>
        <v>0</v>
      </c>
    </row>
    <row r="80" spans="1:8" x14ac:dyDescent="0.2">
      <c r="A80">
        <v>2306.00135</v>
      </c>
      <c r="B80">
        <v>2306.00135</v>
      </c>
      <c r="C80">
        <v>2306.00135</v>
      </c>
      <c r="D80">
        <v>2306.00135</v>
      </c>
      <c r="F80">
        <f t="shared" si="3"/>
        <v>0</v>
      </c>
      <c r="G80">
        <f t="shared" si="4"/>
        <v>0</v>
      </c>
      <c r="H80">
        <f t="shared" si="5"/>
        <v>0</v>
      </c>
    </row>
    <row r="81" spans="1:8" x14ac:dyDescent="0.2">
      <c r="A81">
        <v>2306.0013800000002</v>
      </c>
      <c r="B81">
        <v>2306.0013800000002</v>
      </c>
      <c r="C81">
        <v>2306.0013800000002</v>
      </c>
      <c r="D81">
        <v>2306.0013800000002</v>
      </c>
      <c r="F81">
        <f t="shared" si="3"/>
        <v>0</v>
      </c>
      <c r="G81">
        <f t="shared" si="4"/>
        <v>0</v>
      </c>
      <c r="H81">
        <f t="shared" si="5"/>
        <v>0</v>
      </c>
    </row>
    <row r="82" spans="1:8" x14ac:dyDescent="0.2">
      <c r="A82">
        <v>2306.0013899999999</v>
      </c>
      <c r="B82">
        <v>2306.0013899999999</v>
      </c>
      <c r="C82">
        <v>2306.0013899999999</v>
      </c>
      <c r="D82">
        <v>2306.0013899999999</v>
      </c>
      <c r="F82">
        <f t="shared" si="3"/>
        <v>0</v>
      </c>
      <c r="G82">
        <f t="shared" si="4"/>
        <v>0</v>
      </c>
      <c r="H82">
        <f t="shared" si="5"/>
        <v>0</v>
      </c>
    </row>
    <row r="83" spans="1:8" x14ac:dyDescent="0.2">
      <c r="A83">
        <v>2306.0014099999999</v>
      </c>
      <c r="B83">
        <v>2306.0014099999999</v>
      </c>
      <c r="C83">
        <v>2306.0014099999999</v>
      </c>
      <c r="D83">
        <v>2306.0014099999999</v>
      </c>
      <c r="F83">
        <f t="shared" si="3"/>
        <v>0</v>
      </c>
      <c r="G83">
        <f t="shared" si="4"/>
        <v>0</v>
      </c>
      <c r="H83">
        <f t="shared" si="5"/>
        <v>0</v>
      </c>
    </row>
    <row r="84" spans="1:8" x14ac:dyDescent="0.2">
      <c r="A84">
        <v>2306.0014200000001</v>
      </c>
      <c r="B84">
        <v>2306.0014200000001</v>
      </c>
      <c r="C84">
        <v>2306.0014200000001</v>
      </c>
      <c r="D84">
        <v>2306.0014200000001</v>
      </c>
      <c r="F84">
        <f t="shared" si="3"/>
        <v>0</v>
      </c>
      <c r="G84">
        <f t="shared" si="4"/>
        <v>0</v>
      </c>
      <c r="H84">
        <f t="shared" si="5"/>
        <v>0</v>
      </c>
    </row>
    <row r="85" spans="1:8" x14ac:dyDescent="0.2">
      <c r="A85">
        <v>2306.0014500000002</v>
      </c>
      <c r="B85">
        <v>2306.0014500000002</v>
      </c>
      <c r="C85">
        <v>2306.0014500000002</v>
      </c>
      <c r="D85">
        <v>2306.0014500000002</v>
      </c>
      <c r="F85">
        <f t="shared" si="3"/>
        <v>0</v>
      </c>
      <c r="G85">
        <f t="shared" si="4"/>
        <v>0</v>
      </c>
      <c r="H85">
        <f t="shared" si="5"/>
        <v>0</v>
      </c>
    </row>
    <row r="86" spans="1:8" x14ac:dyDescent="0.2">
      <c r="A86">
        <v>2306.00146</v>
      </c>
      <c r="B86">
        <v>2306.00146</v>
      </c>
      <c r="C86">
        <v>2306.00146</v>
      </c>
      <c r="D86">
        <v>2306.00146</v>
      </c>
      <c r="F86">
        <f t="shared" si="3"/>
        <v>0</v>
      </c>
      <c r="G86">
        <f t="shared" si="4"/>
        <v>0</v>
      </c>
      <c r="H86">
        <f t="shared" si="5"/>
        <v>0</v>
      </c>
    </row>
    <row r="87" spans="1:8" x14ac:dyDescent="0.2">
      <c r="A87">
        <v>2306.0014700000002</v>
      </c>
      <c r="B87">
        <v>2306.0014700000002</v>
      </c>
      <c r="C87">
        <v>2306.0014700000002</v>
      </c>
      <c r="D87">
        <v>2306.0014700000002</v>
      </c>
      <c r="F87">
        <f t="shared" si="3"/>
        <v>0</v>
      </c>
      <c r="G87">
        <f t="shared" si="4"/>
        <v>0</v>
      </c>
      <c r="H87">
        <f t="shared" si="5"/>
        <v>0</v>
      </c>
    </row>
    <row r="88" spans="1:8" x14ac:dyDescent="0.2">
      <c r="A88">
        <v>2306.0014900000001</v>
      </c>
      <c r="B88">
        <v>2306.0014900000001</v>
      </c>
      <c r="C88">
        <v>2306.0014900000001</v>
      </c>
      <c r="D88">
        <v>2306.0014900000001</v>
      </c>
      <c r="F88">
        <f t="shared" si="3"/>
        <v>0</v>
      </c>
      <c r="G88">
        <f t="shared" si="4"/>
        <v>0</v>
      </c>
      <c r="H88">
        <f t="shared" si="5"/>
        <v>0</v>
      </c>
    </row>
    <row r="89" spans="1:8" x14ac:dyDescent="0.2">
      <c r="A89">
        <v>2306.0015400000002</v>
      </c>
      <c r="B89">
        <v>2306.0015400000002</v>
      </c>
      <c r="C89">
        <v>2306.0015400000002</v>
      </c>
      <c r="D89">
        <v>2306.0015400000002</v>
      </c>
      <c r="F89">
        <f t="shared" si="3"/>
        <v>0</v>
      </c>
      <c r="G89">
        <f t="shared" si="4"/>
        <v>0</v>
      </c>
      <c r="H89">
        <f t="shared" si="5"/>
        <v>0</v>
      </c>
    </row>
    <row r="90" spans="1:8" x14ac:dyDescent="0.2">
      <c r="A90">
        <v>2306.00155</v>
      </c>
      <c r="B90">
        <v>2306.00155</v>
      </c>
      <c r="C90">
        <v>2306.00155</v>
      </c>
      <c r="D90">
        <v>2306.00155</v>
      </c>
      <c r="F90">
        <f t="shared" si="3"/>
        <v>0</v>
      </c>
      <c r="G90">
        <f t="shared" si="4"/>
        <v>0</v>
      </c>
      <c r="H90">
        <f t="shared" si="5"/>
        <v>0</v>
      </c>
    </row>
    <row r="91" spans="1:8" x14ac:dyDescent="0.2">
      <c r="A91">
        <v>2306.0015600000002</v>
      </c>
      <c r="B91">
        <v>2306.0015600000002</v>
      </c>
      <c r="C91">
        <v>2306.0015600000002</v>
      </c>
      <c r="D91">
        <v>2306.0015600000002</v>
      </c>
      <c r="F91">
        <f t="shared" si="3"/>
        <v>0</v>
      </c>
      <c r="G91">
        <f t="shared" si="4"/>
        <v>0</v>
      </c>
      <c r="H91">
        <f t="shared" si="5"/>
        <v>0</v>
      </c>
    </row>
    <row r="92" spans="1:8" x14ac:dyDescent="0.2">
      <c r="A92">
        <v>2306.0015800000001</v>
      </c>
      <c r="B92">
        <v>2306.0015800000001</v>
      </c>
      <c r="C92">
        <v>2306.0015800000001</v>
      </c>
      <c r="D92">
        <v>2306.0015800000001</v>
      </c>
      <c r="F92">
        <f t="shared" si="3"/>
        <v>0</v>
      </c>
      <c r="G92">
        <f t="shared" si="4"/>
        <v>0</v>
      </c>
      <c r="H92">
        <f t="shared" si="5"/>
        <v>0</v>
      </c>
    </row>
    <row r="93" spans="1:8" x14ac:dyDescent="0.2">
      <c r="A93">
        <v>2306.0015899999999</v>
      </c>
      <c r="B93">
        <v>2306.0015899999999</v>
      </c>
      <c r="C93">
        <v>2306.0015899999999</v>
      </c>
      <c r="D93">
        <v>2306.0015899999999</v>
      </c>
      <c r="F93">
        <f t="shared" si="3"/>
        <v>0</v>
      </c>
      <c r="G93">
        <f t="shared" si="4"/>
        <v>0</v>
      </c>
      <c r="H93">
        <f t="shared" si="5"/>
        <v>0</v>
      </c>
    </row>
    <row r="94" spans="1:8" x14ac:dyDescent="0.2">
      <c r="A94">
        <v>2306.0016000000001</v>
      </c>
      <c r="B94">
        <v>2306.0016000000001</v>
      </c>
      <c r="C94">
        <v>2306.0016000000001</v>
      </c>
      <c r="D94">
        <v>2306.0016000000001</v>
      </c>
      <c r="F94">
        <f t="shared" si="3"/>
        <v>0</v>
      </c>
      <c r="G94">
        <f t="shared" si="4"/>
        <v>0</v>
      </c>
      <c r="H94">
        <f t="shared" si="5"/>
        <v>0</v>
      </c>
    </row>
    <row r="95" spans="1:8" x14ac:dyDescent="0.2">
      <c r="A95">
        <v>2306.0016099999998</v>
      </c>
      <c r="B95">
        <v>2306.0016099999998</v>
      </c>
      <c r="C95">
        <v>2306.0016099999998</v>
      </c>
      <c r="D95">
        <v>2306.0016099999998</v>
      </c>
      <c r="F95">
        <f t="shared" si="3"/>
        <v>0</v>
      </c>
      <c r="G95">
        <f t="shared" si="4"/>
        <v>0</v>
      </c>
      <c r="H95">
        <f t="shared" si="5"/>
        <v>0</v>
      </c>
    </row>
    <row r="96" spans="1:8" x14ac:dyDescent="0.2">
      <c r="A96">
        <v>2306.0016300000002</v>
      </c>
      <c r="B96">
        <v>2306.0016300000002</v>
      </c>
      <c r="C96">
        <v>2306.0016300000002</v>
      </c>
      <c r="D96">
        <v>2306.0016300000002</v>
      </c>
      <c r="F96">
        <f t="shared" si="3"/>
        <v>0</v>
      </c>
      <c r="G96">
        <f t="shared" si="4"/>
        <v>0</v>
      </c>
      <c r="H96">
        <f t="shared" si="5"/>
        <v>0</v>
      </c>
    </row>
    <row r="97" spans="1:8" x14ac:dyDescent="0.2">
      <c r="A97">
        <v>2306.0016500000002</v>
      </c>
      <c r="B97">
        <v>2306.0016500000002</v>
      </c>
      <c r="C97">
        <v>2306.0016500000002</v>
      </c>
      <c r="D97">
        <v>2306.0016500000002</v>
      </c>
      <c r="F97">
        <f t="shared" si="3"/>
        <v>0</v>
      </c>
      <c r="G97">
        <f t="shared" si="4"/>
        <v>0</v>
      </c>
      <c r="H97">
        <f t="shared" si="5"/>
        <v>0</v>
      </c>
    </row>
    <row r="98" spans="1:8" x14ac:dyDescent="0.2">
      <c r="A98">
        <v>2306.0016599999999</v>
      </c>
      <c r="B98">
        <v>2306.0016599999999</v>
      </c>
      <c r="C98">
        <v>2306.0016599999999</v>
      </c>
      <c r="D98">
        <v>2306.0016599999999</v>
      </c>
      <c r="F98">
        <f t="shared" si="3"/>
        <v>0</v>
      </c>
      <c r="G98">
        <f t="shared" si="4"/>
        <v>0</v>
      </c>
      <c r="H98">
        <f t="shared" si="5"/>
        <v>0</v>
      </c>
    </row>
    <row r="99" spans="1:8" x14ac:dyDescent="0.2">
      <c r="A99">
        <v>2306.0016700000001</v>
      </c>
      <c r="B99">
        <v>2306.0016700000001</v>
      </c>
      <c r="C99">
        <v>2306.0016700000001</v>
      </c>
      <c r="D99">
        <v>2306.0016700000001</v>
      </c>
      <c r="F99">
        <f t="shared" si="3"/>
        <v>0</v>
      </c>
      <c r="G99">
        <f t="shared" si="4"/>
        <v>0</v>
      </c>
      <c r="H99">
        <f t="shared" si="5"/>
        <v>0</v>
      </c>
    </row>
    <row r="100" spans="1:8" x14ac:dyDescent="0.2">
      <c r="A100">
        <v>2306.0017800000001</v>
      </c>
      <c r="B100">
        <v>2306.0017800000001</v>
      </c>
      <c r="C100">
        <v>2306.0017800000001</v>
      </c>
      <c r="D100">
        <v>2306.0017800000001</v>
      </c>
      <c r="F100">
        <f t="shared" si="3"/>
        <v>0</v>
      </c>
      <c r="G100">
        <f t="shared" si="4"/>
        <v>0</v>
      </c>
      <c r="H100">
        <f t="shared" si="5"/>
        <v>0</v>
      </c>
    </row>
    <row r="101" spans="1:8" x14ac:dyDescent="0.2">
      <c r="A101">
        <v>2306.0017899999998</v>
      </c>
      <c r="B101">
        <v>2306.0017899999998</v>
      </c>
      <c r="C101">
        <v>2306.0017899999998</v>
      </c>
      <c r="D101">
        <v>2306.0017899999998</v>
      </c>
      <c r="F101">
        <f t="shared" si="3"/>
        <v>0</v>
      </c>
      <c r="G101">
        <f t="shared" si="4"/>
        <v>0</v>
      </c>
      <c r="H101">
        <f t="shared" si="5"/>
        <v>0</v>
      </c>
    </row>
    <row r="102" spans="1:8" x14ac:dyDescent="0.2">
      <c r="A102">
        <v>2306.0018100000002</v>
      </c>
      <c r="B102">
        <v>2306.0018100000002</v>
      </c>
      <c r="C102">
        <v>2306.0018100000002</v>
      </c>
      <c r="D102">
        <v>2306.0018100000002</v>
      </c>
      <c r="F102">
        <f t="shared" si="3"/>
        <v>0</v>
      </c>
      <c r="G102">
        <f t="shared" si="4"/>
        <v>0</v>
      </c>
      <c r="H102">
        <f t="shared" si="5"/>
        <v>0</v>
      </c>
    </row>
    <row r="103" spans="1:8" x14ac:dyDescent="0.2">
      <c r="A103">
        <v>2306.00182</v>
      </c>
      <c r="B103">
        <v>2306.00182</v>
      </c>
      <c r="C103">
        <v>2306.00182</v>
      </c>
      <c r="D103">
        <v>2306.00182</v>
      </c>
      <c r="F103">
        <f t="shared" si="3"/>
        <v>0</v>
      </c>
      <c r="G103">
        <f t="shared" si="4"/>
        <v>0</v>
      </c>
      <c r="H103">
        <f t="shared" si="5"/>
        <v>0</v>
      </c>
    </row>
    <row r="104" spans="1:8" x14ac:dyDescent="0.2">
      <c r="A104">
        <v>2306.0018399999999</v>
      </c>
      <c r="B104">
        <v>2306.0018399999999</v>
      </c>
      <c r="C104">
        <v>2306.0018399999999</v>
      </c>
      <c r="D104">
        <v>2306.0018399999999</v>
      </c>
      <c r="F104">
        <f t="shared" si="3"/>
        <v>0</v>
      </c>
      <c r="G104">
        <f t="shared" si="4"/>
        <v>0</v>
      </c>
      <c r="H104">
        <f t="shared" si="5"/>
        <v>0</v>
      </c>
    </row>
    <row r="105" spans="1:8" x14ac:dyDescent="0.2">
      <c r="A105">
        <v>2306.0018700000001</v>
      </c>
      <c r="B105">
        <v>2306.0018700000001</v>
      </c>
      <c r="C105">
        <v>2306.0018700000001</v>
      </c>
      <c r="D105">
        <v>2306.0018700000001</v>
      </c>
      <c r="F105">
        <f t="shared" si="3"/>
        <v>0</v>
      </c>
      <c r="G105">
        <f t="shared" si="4"/>
        <v>0</v>
      </c>
      <c r="H105">
        <f t="shared" si="5"/>
        <v>0</v>
      </c>
    </row>
    <row r="106" spans="1:8" x14ac:dyDescent="0.2">
      <c r="A106">
        <v>2306.0019000000002</v>
      </c>
      <c r="B106">
        <v>2306.0019000000002</v>
      </c>
      <c r="C106">
        <v>2306.0019000000002</v>
      </c>
      <c r="D106">
        <v>2306.0019000000002</v>
      </c>
      <c r="F106">
        <f t="shared" si="3"/>
        <v>0</v>
      </c>
      <c r="G106">
        <f t="shared" si="4"/>
        <v>0</v>
      </c>
      <c r="H106">
        <f t="shared" si="5"/>
        <v>0</v>
      </c>
    </row>
    <row r="107" spans="1:8" x14ac:dyDescent="0.2">
      <c r="A107">
        <v>2306.0019299999999</v>
      </c>
      <c r="B107">
        <v>2306.0019299999999</v>
      </c>
      <c r="C107">
        <v>2306.0019299999999</v>
      </c>
      <c r="D107">
        <v>2306.0019299999999</v>
      </c>
      <c r="F107">
        <f t="shared" si="3"/>
        <v>0</v>
      </c>
      <c r="G107">
        <f t="shared" si="4"/>
        <v>0</v>
      </c>
      <c r="H107">
        <f t="shared" si="5"/>
        <v>0</v>
      </c>
    </row>
    <row r="108" spans="1:8" x14ac:dyDescent="0.2">
      <c r="A108">
        <v>2306.0019400000001</v>
      </c>
      <c r="B108">
        <v>2306.0019400000001</v>
      </c>
      <c r="C108">
        <v>2306.0019400000001</v>
      </c>
      <c r="D108">
        <v>2306.0019400000001</v>
      </c>
      <c r="F108">
        <f t="shared" si="3"/>
        <v>0</v>
      </c>
      <c r="G108">
        <f t="shared" si="4"/>
        <v>0</v>
      </c>
      <c r="H108">
        <f t="shared" si="5"/>
        <v>0</v>
      </c>
    </row>
    <row r="109" spans="1:8" x14ac:dyDescent="0.2">
      <c r="A109">
        <v>2306.0020300000001</v>
      </c>
      <c r="B109">
        <v>2306.0020300000001</v>
      </c>
      <c r="C109">
        <v>2306.0020300000001</v>
      </c>
      <c r="D109">
        <v>2306.0020300000001</v>
      </c>
      <c r="F109">
        <f t="shared" si="3"/>
        <v>0</v>
      </c>
      <c r="G109">
        <f t="shared" si="4"/>
        <v>0</v>
      </c>
      <c r="H109">
        <f t="shared" si="5"/>
        <v>0</v>
      </c>
    </row>
    <row r="110" spans="1:8" x14ac:dyDescent="0.2">
      <c r="A110">
        <v>2306.0020500000001</v>
      </c>
      <c r="B110">
        <v>2306.0020500000001</v>
      </c>
      <c r="C110">
        <v>2306.0020500000001</v>
      </c>
      <c r="D110">
        <v>2306.0020500000001</v>
      </c>
      <c r="F110">
        <f t="shared" si="3"/>
        <v>0</v>
      </c>
      <c r="G110">
        <f t="shared" si="4"/>
        <v>0</v>
      </c>
      <c r="H110">
        <f t="shared" si="5"/>
        <v>0</v>
      </c>
    </row>
    <row r="111" spans="1:8" x14ac:dyDescent="0.2">
      <c r="A111">
        <v>2306.00207</v>
      </c>
      <c r="B111">
        <v>2306.00207</v>
      </c>
      <c r="C111">
        <v>2306.00207</v>
      </c>
      <c r="D111">
        <v>2306.00207</v>
      </c>
      <c r="F111">
        <f t="shared" si="3"/>
        <v>0</v>
      </c>
      <c r="G111">
        <f t="shared" si="4"/>
        <v>0</v>
      </c>
      <c r="H111">
        <f t="shared" si="5"/>
        <v>0</v>
      </c>
    </row>
    <row r="112" spans="1:8" x14ac:dyDescent="0.2">
      <c r="A112">
        <v>2306.00209</v>
      </c>
      <c r="B112">
        <v>2306.00209</v>
      </c>
      <c r="C112">
        <v>2306.00209</v>
      </c>
      <c r="D112">
        <v>2306.00209</v>
      </c>
      <c r="F112">
        <f t="shared" si="3"/>
        <v>0</v>
      </c>
      <c r="G112">
        <f t="shared" si="4"/>
        <v>0</v>
      </c>
      <c r="H112">
        <f t="shared" si="5"/>
        <v>0</v>
      </c>
    </row>
    <row r="113" spans="1:8" x14ac:dyDescent="0.2">
      <c r="A113">
        <v>2306.0021000000002</v>
      </c>
      <c r="B113">
        <v>2306.0021000000002</v>
      </c>
      <c r="C113">
        <v>2306.0021000000002</v>
      </c>
      <c r="D113">
        <v>2306.0021000000002</v>
      </c>
      <c r="F113">
        <f t="shared" si="3"/>
        <v>0</v>
      </c>
      <c r="G113">
        <f t="shared" si="4"/>
        <v>0</v>
      </c>
      <c r="H113">
        <f t="shared" si="5"/>
        <v>0</v>
      </c>
    </row>
    <row r="114" spans="1:8" x14ac:dyDescent="0.2">
      <c r="A114">
        <v>2306.0021299999999</v>
      </c>
      <c r="B114">
        <v>2306.0021299999999</v>
      </c>
      <c r="C114">
        <v>2306.0021299999999</v>
      </c>
      <c r="D114">
        <v>2306.0021299999999</v>
      </c>
      <c r="F114">
        <f t="shared" si="3"/>
        <v>0</v>
      </c>
      <c r="G114">
        <f t="shared" si="4"/>
        <v>0</v>
      </c>
      <c r="H114">
        <f t="shared" si="5"/>
        <v>0</v>
      </c>
    </row>
    <row r="115" spans="1:8" x14ac:dyDescent="0.2">
      <c r="A115">
        <v>2306.0021400000001</v>
      </c>
      <c r="B115">
        <v>2306.0021400000001</v>
      </c>
      <c r="C115">
        <v>2306.0021400000001</v>
      </c>
      <c r="D115">
        <v>2306.0021400000001</v>
      </c>
      <c r="F115">
        <f t="shared" si="3"/>
        <v>0</v>
      </c>
      <c r="G115">
        <f t="shared" si="4"/>
        <v>0</v>
      </c>
      <c r="H115">
        <f t="shared" si="5"/>
        <v>0</v>
      </c>
    </row>
    <row r="116" spans="1:8" x14ac:dyDescent="0.2">
      <c r="A116">
        <v>2306.0021499999998</v>
      </c>
      <c r="B116">
        <v>2306.0021499999998</v>
      </c>
      <c r="C116">
        <v>2306.0021499999998</v>
      </c>
      <c r="D116">
        <v>2306.0021499999998</v>
      </c>
      <c r="F116">
        <f t="shared" si="3"/>
        <v>0</v>
      </c>
      <c r="G116">
        <f t="shared" si="4"/>
        <v>0</v>
      </c>
      <c r="H116">
        <f t="shared" si="5"/>
        <v>0</v>
      </c>
    </row>
    <row r="117" spans="1:8" x14ac:dyDescent="0.2">
      <c r="A117">
        <v>2306.00216</v>
      </c>
      <c r="B117">
        <v>2306.00216</v>
      </c>
      <c r="C117">
        <v>2306.00216</v>
      </c>
      <c r="D117">
        <v>2306.00216</v>
      </c>
      <c r="F117">
        <f t="shared" si="3"/>
        <v>0</v>
      </c>
      <c r="G117">
        <f t="shared" si="4"/>
        <v>0</v>
      </c>
      <c r="H117">
        <f t="shared" si="5"/>
        <v>0</v>
      </c>
    </row>
    <row r="118" spans="1:8" x14ac:dyDescent="0.2">
      <c r="A118">
        <v>2306.00218</v>
      </c>
      <c r="B118">
        <v>2306.00218</v>
      </c>
      <c r="C118">
        <v>2306.00218</v>
      </c>
      <c r="D118">
        <v>2306.00218</v>
      </c>
      <c r="F118">
        <f t="shared" si="3"/>
        <v>0</v>
      </c>
      <c r="G118">
        <f t="shared" si="4"/>
        <v>0</v>
      </c>
      <c r="H118">
        <f t="shared" si="5"/>
        <v>0</v>
      </c>
    </row>
    <row r="119" spans="1:8" x14ac:dyDescent="0.2">
      <c r="A119">
        <v>2306.0022100000001</v>
      </c>
      <c r="B119">
        <v>2306.0022100000001</v>
      </c>
      <c r="C119">
        <v>2306.0022100000001</v>
      </c>
      <c r="D119">
        <v>2306.0022100000001</v>
      </c>
      <c r="F119">
        <f t="shared" si="3"/>
        <v>0</v>
      </c>
      <c r="G119">
        <f t="shared" si="4"/>
        <v>0</v>
      </c>
      <c r="H119">
        <f t="shared" si="5"/>
        <v>0</v>
      </c>
    </row>
    <row r="120" spans="1:8" x14ac:dyDescent="0.2">
      <c r="A120">
        <v>2306.0022199999999</v>
      </c>
      <c r="B120">
        <v>2306.0022199999999</v>
      </c>
      <c r="C120">
        <v>2306.0022199999999</v>
      </c>
      <c r="D120">
        <v>2306.0022199999999</v>
      </c>
      <c r="F120">
        <f t="shared" si="3"/>
        <v>0</v>
      </c>
      <c r="G120">
        <f t="shared" si="4"/>
        <v>0</v>
      </c>
      <c r="H120">
        <f t="shared" si="5"/>
        <v>0</v>
      </c>
    </row>
    <row r="121" spans="1:8" x14ac:dyDescent="0.2">
      <c r="A121">
        <v>2306.0022399999998</v>
      </c>
      <c r="B121">
        <v>2306.0022399999998</v>
      </c>
      <c r="C121">
        <v>2306.0022399999998</v>
      </c>
      <c r="D121">
        <v>2306.0022399999998</v>
      </c>
      <c r="F121">
        <f t="shared" si="3"/>
        <v>0</v>
      </c>
      <c r="G121">
        <f t="shared" si="4"/>
        <v>0</v>
      </c>
      <c r="H121">
        <f t="shared" si="5"/>
        <v>0</v>
      </c>
    </row>
    <row r="122" spans="1:8" x14ac:dyDescent="0.2">
      <c r="A122">
        <v>2306.00225</v>
      </c>
      <c r="B122">
        <v>2306.00225</v>
      </c>
      <c r="C122">
        <v>2306.00225</v>
      </c>
      <c r="D122">
        <v>2306.00225</v>
      </c>
      <c r="F122">
        <f t="shared" si="3"/>
        <v>0</v>
      </c>
      <c r="G122">
        <f t="shared" si="4"/>
        <v>0</v>
      </c>
      <c r="H122">
        <f t="shared" si="5"/>
        <v>0</v>
      </c>
    </row>
    <row r="123" spans="1:8" x14ac:dyDescent="0.2">
      <c r="A123">
        <v>2306.0022600000002</v>
      </c>
      <c r="B123">
        <v>2306.0022600000002</v>
      </c>
      <c r="C123">
        <v>2306.0022600000002</v>
      </c>
      <c r="D123">
        <v>2306.0022600000002</v>
      </c>
      <c r="F123">
        <f t="shared" si="3"/>
        <v>0</v>
      </c>
      <c r="G123">
        <f t="shared" si="4"/>
        <v>0</v>
      </c>
      <c r="H123">
        <f t="shared" si="5"/>
        <v>0</v>
      </c>
    </row>
    <row r="124" spans="1:8" x14ac:dyDescent="0.2">
      <c r="A124">
        <v>2306.0022899999999</v>
      </c>
      <c r="B124">
        <v>2306.0022899999999</v>
      </c>
      <c r="C124">
        <v>2306.0022899999999</v>
      </c>
      <c r="D124">
        <v>2306.0022899999999</v>
      </c>
      <c r="F124">
        <f t="shared" si="3"/>
        <v>0</v>
      </c>
      <c r="G124">
        <f t="shared" si="4"/>
        <v>0</v>
      </c>
      <c r="H124">
        <f t="shared" si="5"/>
        <v>0</v>
      </c>
    </row>
    <row r="125" spans="1:8" x14ac:dyDescent="0.2">
      <c r="A125">
        <v>2306.0023000000001</v>
      </c>
      <c r="B125">
        <v>2306.0023000000001</v>
      </c>
      <c r="C125">
        <v>2306.0023000000001</v>
      </c>
      <c r="D125">
        <v>2306.0023000000001</v>
      </c>
      <c r="F125">
        <f t="shared" si="3"/>
        <v>0</v>
      </c>
      <c r="G125">
        <f t="shared" si="4"/>
        <v>0</v>
      </c>
      <c r="H125">
        <f t="shared" si="5"/>
        <v>0</v>
      </c>
    </row>
    <row r="126" spans="1:8" x14ac:dyDescent="0.2">
      <c r="A126">
        <v>2306.00234</v>
      </c>
      <c r="B126">
        <v>2306.00234</v>
      </c>
      <c r="C126">
        <v>2306.00234</v>
      </c>
      <c r="D126">
        <v>2306.00234</v>
      </c>
      <c r="F126">
        <f t="shared" si="3"/>
        <v>0</v>
      </c>
      <c r="G126">
        <f t="shared" si="4"/>
        <v>0</v>
      </c>
      <c r="H126">
        <f t="shared" si="5"/>
        <v>0</v>
      </c>
    </row>
    <row r="127" spans="1:8" x14ac:dyDescent="0.2">
      <c r="A127">
        <v>2306.0023500000002</v>
      </c>
      <c r="B127">
        <v>2306.0023500000002</v>
      </c>
      <c r="C127">
        <v>2306.0023500000002</v>
      </c>
      <c r="D127">
        <v>2306.0023500000002</v>
      </c>
      <c r="F127">
        <f t="shared" si="3"/>
        <v>0</v>
      </c>
      <c r="G127">
        <f t="shared" si="4"/>
        <v>0</v>
      </c>
      <c r="H127">
        <f t="shared" si="5"/>
        <v>0</v>
      </c>
    </row>
    <row r="128" spans="1:8" x14ac:dyDescent="0.2">
      <c r="A128">
        <v>2306.00236</v>
      </c>
      <c r="B128">
        <v>2306.00236</v>
      </c>
      <c r="C128">
        <v>2306.00236</v>
      </c>
      <c r="D128">
        <v>2306.00236</v>
      </c>
      <c r="F128">
        <f t="shared" si="3"/>
        <v>0</v>
      </c>
      <c r="G128">
        <f t="shared" si="4"/>
        <v>0</v>
      </c>
      <c r="H128">
        <f t="shared" si="5"/>
        <v>0</v>
      </c>
    </row>
    <row r="129" spans="1:8" x14ac:dyDescent="0.2">
      <c r="A129">
        <v>2306.0023700000002</v>
      </c>
      <c r="B129">
        <v>2306.0023700000002</v>
      </c>
      <c r="C129">
        <v>2306.0023700000002</v>
      </c>
      <c r="D129">
        <v>2306.0023700000002</v>
      </c>
      <c r="F129">
        <f t="shared" si="3"/>
        <v>0</v>
      </c>
      <c r="G129">
        <f t="shared" si="4"/>
        <v>0</v>
      </c>
      <c r="H129">
        <f t="shared" si="5"/>
        <v>0</v>
      </c>
    </row>
    <row r="130" spans="1:8" x14ac:dyDescent="0.2">
      <c r="A130">
        <v>2306.0024400000002</v>
      </c>
      <c r="B130">
        <v>2306.0024400000002</v>
      </c>
      <c r="C130">
        <v>2306.0024400000002</v>
      </c>
      <c r="D130">
        <v>2306.0024400000002</v>
      </c>
      <c r="F130">
        <f t="shared" si="3"/>
        <v>0</v>
      </c>
      <c r="G130">
        <f t="shared" si="4"/>
        <v>0</v>
      </c>
      <c r="H130">
        <f t="shared" si="5"/>
        <v>0</v>
      </c>
    </row>
    <row r="131" spans="1:8" x14ac:dyDescent="0.2">
      <c r="A131">
        <v>2306.0024800000001</v>
      </c>
      <c r="B131">
        <v>2306.0024800000001</v>
      </c>
      <c r="C131">
        <v>2306.0024800000001</v>
      </c>
      <c r="D131">
        <v>2306.0024800000001</v>
      </c>
      <c r="F131">
        <f t="shared" si="3"/>
        <v>0</v>
      </c>
      <c r="G131">
        <f t="shared" si="4"/>
        <v>0</v>
      </c>
      <c r="H131">
        <f t="shared" si="5"/>
        <v>0</v>
      </c>
    </row>
    <row r="132" spans="1:8" x14ac:dyDescent="0.2">
      <c r="A132">
        <v>2306.0024899999999</v>
      </c>
      <c r="B132">
        <v>2306.0024899999999</v>
      </c>
      <c r="C132">
        <v>2306.0024899999999</v>
      </c>
      <c r="D132">
        <v>2306.0024899999999</v>
      </c>
      <c r="F132">
        <f t="shared" ref="F132:F195" si="6">IF(ISNUMBER(MATCH(A132,B:B,0)),0,1)</f>
        <v>0</v>
      </c>
      <c r="G132">
        <f t="shared" ref="G132:G195" si="7">IF(ISNUMBER(MATCH(A132,C:C,0)),0,1)</f>
        <v>0</v>
      </c>
      <c r="H132">
        <f t="shared" ref="H132:H195" si="8">IF(ISNUMBER(MATCH(A132,D:D,0)),0,1)</f>
        <v>0</v>
      </c>
    </row>
    <row r="133" spans="1:8" x14ac:dyDescent="0.2">
      <c r="A133">
        <v>2306.0025000000001</v>
      </c>
      <c r="B133">
        <v>2306.0025000000001</v>
      </c>
      <c r="C133">
        <v>2306.0025000000001</v>
      </c>
      <c r="D133">
        <v>2306.0025000000001</v>
      </c>
      <c r="F133">
        <f t="shared" si="6"/>
        <v>0</v>
      </c>
      <c r="G133">
        <f t="shared" si="7"/>
        <v>0</v>
      </c>
      <c r="H133">
        <f t="shared" si="8"/>
        <v>0</v>
      </c>
    </row>
    <row r="134" spans="1:8" x14ac:dyDescent="0.2">
      <c r="A134">
        <v>2306.0025700000001</v>
      </c>
      <c r="B134">
        <v>2306.0025700000001</v>
      </c>
      <c r="C134">
        <v>2306.0025700000001</v>
      </c>
      <c r="D134">
        <v>2306.0025700000001</v>
      </c>
      <c r="F134">
        <f t="shared" si="6"/>
        <v>0</v>
      </c>
      <c r="G134">
        <f t="shared" si="7"/>
        <v>0</v>
      </c>
      <c r="H134">
        <f t="shared" si="8"/>
        <v>0</v>
      </c>
    </row>
    <row r="135" spans="1:8" x14ac:dyDescent="0.2">
      <c r="A135">
        <v>2306.0025999999998</v>
      </c>
      <c r="B135">
        <v>2306.0025999999998</v>
      </c>
      <c r="C135">
        <v>2306.0025999999998</v>
      </c>
      <c r="D135">
        <v>2306.0025999999998</v>
      </c>
      <c r="F135">
        <f t="shared" si="6"/>
        <v>0</v>
      </c>
      <c r="G135">
        <f t="shared" si="7"/>
        <v>0</v>
      </c>
      <c r="H135">
        <f t="shared" si="8"/>
        <v>0</v>
      </c>
    </row>
    <row r="136" spans="1:8" x14ac:dyDescent="0.2">
      <c r="A136">
        <v>2306.00263</v>
      </c>
      <c r="B136">
        <v>2306.00263</v>
      </c>
      <c r="C136">
        <v>2306.00263</v>
      </c>
      <c r="D136">
        <v>2306.00263</v>
      </c>
      <c r="F136">
        <f t="shared" si="6"/>
        <v>0</v>
      </c>
      <c r="G136">
        <f t="shared" si="7"/>
        <v>0</v>
      </c>
      <c r="H136">
        <f t="shared" si="8"/>
        <v>0</v>
      </c>
    </row>
    <row r="137" spans="1:8" x14ac:dyDescent="0.2">
      <c r="A137">
        <v>2306.0026400000002</v>
      </c>
      <c r="B137">
        <v>2306.0026400000002</v>
      </c>
      <c r="C137">
        <v>2306.0026400000002</v>
      </c>
      <c r="D137">
        <v>2306.0026400000002</v>
      </c>
      <c r="F137">
        <f t="shared" si="6"/>
        <v>0</v>
      </c>
      <c r="G137">
        <f t="shared" si="7"/>
        <v>0</v>
      </c>
      <c r="H137">
        <f t="shared" si="8"/>
        <v>0</v>
      </c>
    </row>
    <row r="138" spans="1:8" x14ac:dyDescent="0.2">
      <c r="A138">
        <v>2306.0026600000001</v>
      </c>
      <c r="B138">
        <v>2306.0026600000001</v>
      </c>
      <c r="C138">
        <v>2306.0026600000001</v>
      </c>
      <c r="D138">
        <v>2306.0026600000001</v>
      </c>
      <c r="F138">
        <f t="shared" si="6"/>
        <v>0</v>
      </c>
      <c r="G138">
        <f t="shared" si="7"/>
        <v>0</v>
      </c>
      <c r="H138">
        <f t="shared" si="8"/>
        <v>0</v>
      </c>
    </row>
    <row r="139" spans="1:8" x14ac:dyDescent="0.2">
      <c r="A139">
        <v>2306.0026800000001</v>
      </c>
      <c r="B139">
        <v>2306.0026800000001</v>
      </c>
      <c r="C139">
        <v>2306.0026800000001</v>
      </c>
      <c r="D139">
        <v>2306.0026800000001</v>
      </c>
      <c r="F139">
        <f t="shared" si="6"/>
        <v>0</v>
      </c>
      <c r="G139">
        <f t="shared" si="7"/>
        <v>0</v>
      </c>
      <c r="H139">
        <f t="shared" si="8"/>
        <v>0</v>
      </c>
    </row>
    <row r="140" spans="1:8" x14ac:dyDescent="0.2">
      <c r="A140">
        <v>2306.0026899999998</v>
      </c>
      <c r="B140">
        <v>2306.0026899999998</v>
      </c>
      <c r="C140">
        <v>2306.0026899999998</v>
      </c>
      <c r="D140">
        <v>2306.0026899999998</v>
      </c>
      <c r="F140">
        <f t="shared" si="6"/>
        <v>0</v>
      </c>
      <c r="G140">
        <f t="shared" si="7"/>
        <v>0</v>
      </c>
      <c r="H140">
        <f t="shared" si="8"/>
        <v>0</v>
      </c>
    </row>
    <row r="141" spans="1:8" x14ac:dyDescent="0.2">
      <c r="A141">
        <v>2306.0027399999999</v>
      </c>
      <c r="B141">
        <v>2306.0027399999999</v>
      </c>
      <c r="C141">
        <v>2306.0027399999999</v>
      </c>
      <c r="D141">
        <v>2306.0027399999999</v>
      </c>
      <c r="F141">
        <f t="shared" si="6"/>
        <v>0</v>
      </c>
      <c r="G141">
        <f t="shared" si="7"/>
        <v>0</v>
      </c>
      <c r="H141">
        <f t="shared" si="8"/>
        <v>0</v>
      </c>
    </row>
    <row r="142" spans="1:8" x14ac:dyDescent="0.2">
      <c r="A142">
        <v>2306.0027500000001</v>
      </c>
      <c r="B142">
        <v>2306.0027500000001</v>
      </c>
      <c r="C142">
        <v>2306.0027500000001</v>
      </c>
      <c r="D142">
        <v>2306.0027500000001</v>
      </c>
      <c r="F142">
        <f t="shared" si="6"/>
        <v>0</v>
      </c>
      <c r="G142">
        <f t="shared" si="7"/>
        <v>0</v>
      </c>
      <c r="H142">
        <f t="shared" si="8"/>
        <v>0</v>
      </c>
    </row>
    <row r="143" spans="1:8" x14ac:dyDescent="0.2">
      <c r="A143">
        <v>2306.0027700000001</v>
      </c>
      <c r="B143">
        <v>2306.0027700000001</v>
      </c>
      <c r="C143">
        <v>2306.0027700000001</v>
      </c>
      <c r="D143">
        <v>2306.0027700000001</v>
      </c>
      <c r="F143">
        <f t="shared" si="6"/>
        <v>0</v>
      </c>
      <c r="G143">
        <f t="shared" si="7"/>
        <v>0</v>
      </c>
      <c r="H143">
        <f t="shared" si="8"/>
        <v>0</v>
      </c>
    </row>
    <row r="144" spans="1:8" x14ac:dyDescent="0.2">
      <c r="A144">
        <v>2306.0027799999998</v>
      </c>
      <c r="B144">
        <v>2306.0027799999998</v>
      </c>
      <c r="C144">
        <v>2306.0027799999998</v>
      </c>
      <c r="D144">
        <v>2306.0027799999998</v>
      </c>
      <c r="F144">
        <f t="shared" si="6"/>
        <v>0</v>
      </c>
      <c r="G144">
        <f t="shared" si="7"/>
        <v>0</v>
      </c>
      <c r="H144">
        <f t="shared" si="8"/>
        <v>0</v>
      </c>
    </row>
    <row r="145" spans="1:8" x14ac:dyDescent="0.2">
      <c r="A145">
        <v>2306.00279</v>
      </c>
      <c r="B145">
        <v>2306.00279</v>
      </c>
      <c r="C145">
        <v>2306.00279</v>
      </c>
      <c r="D145">
        <v>2306.00279</v>
      </c>
      <c r="F145">
        <f t="shared" si="6"/>
        <v>0</v>
      </c>
      <c r="G145">
        <f t="shared" si="7"/>
        <v>0</v>
      </c>
      <c r="H145">
        <f t="shared" si="8"/>
        <v>0</v>
      </c>
    </row>
    <row r="146" spans="1:8" x14ac:dyDescent="0.2">
      <c r="A146">
        <v>2306.0028200000002</v>
      </c>
      <c r="B146">
        <v>2306.0028200000002</v>
      </c>
      <c r="C146">
        <v>2306.0028200000002</v>
      </c>
      <c r="D146">
        <v>2306.0028200000002</v>
      </c>
      <c r="F146">
        <f t="shared" si="6"/>
        <v>0</v>
      </c>
      <c r="G146">
        <f t="shared" si="7"/>
        <v>0</v>
      </c>
      <c r="H146">
        <f t="shared" si="8"/>
        <v>0</v>
      </c>
    </row>
    <row r="147" spans="1:8" x14ac:dyDescent="0.2">
      <c r="A147">
        <v>2306.0028499999999</v>
      </c>
      <c r="B147">
        <v>2306.0028499999999</v>
      </c>
      <c r="C147">
        <v>2306.0028499999999</v>
      </c>
      <c r="D147">
        <v>2306.0028499999999</v>
      </c>
      <c r="F147">
        <f t="shared" si="6"/>
        <v>0</v>
      </c>
      <c r="G147">
        <f t="shared" si="7"/>
        <v>0</v>
      </c>
      <c r="H147">
        <f t="shared" si="8"/>
        <v>0</v>
      </c>
    </row>
    <row r="148" spans="1:8" x14ac:dyDescent="0.2">
      <c r="A148">
        <v>2306.0028600000001</v>
      </c>
      <c r="B148">
        <v>2306.0028600000001</v>
      </c>
      <c r="C148">
        <v>2306.0028600000001</v>
      </c>
      <c r="D148">
        <v>2306.0028600000001</v>
      </c>
      <c r="F148">
        <f t="shared" si="6"/>
        <v>0</v>
      </c>
      <c r="G148">
        <f t="shared" si="7"/>
        <v>0</v>
      </c>
      <c r="H148">
        <f t="shared" si="8"/>
        <v>0</v>
      </c>
    </row>
    <row r="149" spans="1:8" x14ac:dyDescent="0.2">
      <c r="A149">
        <v>2306.0028699999998</v>
      </c>
      <c r="B149">
        <v>2306.0028699999998</v>
      </c>
      <c r="C149">
        <v>2306.0028699999998</v>
      </c>
      <c r="D149">
        <v>2306.0028699999998</v>
      </c>
      <c r="F149">
        <f t="shared" si="6"/>
        <v>0</v>
      </c>
      <c r="G149">
        <f t="shared" si="7"/>
        <v>0</v>
      </c>
      <c r="H149">
        <f t="shared" si="8"/>
        <v>0</v>
      </c>
    </row>
    <row r="150" spans="1:8" x14ac:dyDescent="0.2">
      <c r="A150">
        <v>2306.0029300000001</v>
      </c>
      <c r="B150">
        <v>2306.0029300000001</v>
      </c>
      <c r="C150">
        <v>2306.0029300000001</v>
      </c>
      <c r="D150">
        <v>2306.0029300000001</v>
      </c>
      <c r="F150">
        <f t="shared" si="6"/>
        <v>0</v>
      </c>
      <c r="G150">
        <f t="shared" si="7"/>
        <v>0</v>
      </c>
      <c r="H150">
        <f t="shared" si="8"/>
        <v>0</v>
      </c>
    </row>
    <row r="151" spans="1:8" x14ac:dyDescent="0.2">
      <c r="A151">
        <v>2306.0029599999998</v>
      </c>
      <c r="B151">
        <v>2306.0029599999998</v>
      </c>
      <c r="C151">
        <v>2306.0029599999998</v>
      </c>
      <c r="D151">
        <v>2306.0029599999998</v>
      </c>
      <c r="F151">
        <f t="shared" si="6"/>
        <v>0</v>
      </c>
      <c r="G151">
        <f t="shared" si="7"/>
        <v>0</v>
      </c>
      <c r="H151">
        <f t="shared" si="8"/>
        <v>0</v>
      </c>
    </row>
    <row r="152" spans="1:8" x14ac:dyDescent="0.2">
      <c r="A152">
        <v>2306.00299</v>
      </c>
      <c r="B152">
        <v>2306.00299</v>
      </c>
      <c r="C152">
        <v>2306.00299</v>
      </c>
      <c r="D152">
        <v>2306.00299</v>
      </c>
      <c r="F152">
        <f t="shared" si="6"/>
        <v>0</v>
      </c>
      <c r="G152">
        <f t="shared" si="7"/>
        <v>0</v>
      </c>
      <c r="H152">
        <f t="shared" si="8"/>
        <v>0</v>
      </c>
    </row>
    <row r="153" spans="1:8" x14ac:dyDescent="0.2">
      <c r="A153">
        <v>2306.00308</v>
      </c>
      <c r="B153">
        <v>2306.00308</v>
      </c>
      <c r="C153">
        <v>2306.00308</v>
      </c>
      <c r="D153">
        <v>2306.00308</v>
      </c>
      <c r="F153">
        <f t="shared" si="6"/>
        <v>0</v>
      </c>
      <c r="G153">
        <f t="shared" si="7"/>
        <v>0</v>
      </c>
      <c r="H153">
        <f t="shared" si="8"/>
        <v>0</v>
      </c>
    </row>
    <row r="154" spans="1:8" x14ac:dyDescent="0.2">
      <c r="A154">
        <v>2306.0031300000001</v>
      </c>
      <c r="B154">
        <v>2306.0031300000001</v>
      </c>
      <c r="C154">
        <v>2306.0031300000001</v>
      </c>
      <c r="D154">
        <v>2306.0031300000001</v>
      </c>
      <c r="F154">
        <f t="shared" si="6"/>
        <v>0</v>
      </c>
      <c r="G154">
        <f t="shared" si="7"/>
        <v>0</v>
      </c>
      <c r="H154">
        <f t="shared" si="8"/>
        <v>0</v>
      </c>
    </row>
    <row r="155" spans="1:8" x14ac:dyDescent="0.2">
      <c r="A155">
        <v>2306.0032200000001</v>
      </c>
      <c r="B155">
        <v>2306.0032200000001</v>
      </c>
      <c r="C155">
        <v>2306.0032200000001</v>
      </c>
      <c r="D155">
        <v>2306.0032200000001</v>
      </c>
      <c r="F155">
        <f t="shared" si="6"/>
        <v>0</v>
      </c>
      <c r="G155">
        <f t="shared" si="7"/>
        <v>0</v>
      </c>
      <c r="H155">
        <f t="shared" si="8"/>
        <v>0</v>
      </c>
    </row>
    <row r="156" spans="1:8" x14ac:dyDescent="0.2">
      <c r="A156">
        <v>2306.0032700000002</v>
      </c>
      <c r="B156">
        <v>2306.0032700000002</v>
      </c>
      <c r="C156">
        <v>2306.0032700000002</v>
      </c>
      <c r="D156">
        <v>2306.0032700000002</v>
      </c>
      <c r="F156">
        <f t="shared" si="6"/>
        <v>0</v>
      </c>
      <c r="G156">
        <f t="shared" si="7"/>
        <v>0</v>
      </c>
      <c r="H156">
        <f t="shared" si="8"/>
        <v>0</v>
      </c>
    </row>
    <row r="157" spans="1:8" x14ac:dyDescent="0.2">
      <c r="A157">
        <v>2306.0032900000001</v>
      </c>
      <c r="B157">
        <v>2306.0032900000001</v>
      </c>
      <c r="C157">
        <v>2306.0032900000001</v>
      </c>
      <c r="D157">
        <v>2306.0032900000001</v>
      </c>
      <c r="F157">
        <f t="shared" si="6"/>
        <v>0</v>
      </c>
      <c r="G157">
        <f t="shared" si="7"/>
        <v>0</v>
      </c>
      <c r="H157">
        <f t="shared" si="8"/>
        <v>0</v>
      </c>
    </row>
    <row r="158" spans="1:8" x14ac:dyDescent="0.2">
      <c r="A158">
        <v>2306.0033100000001</v>
      </c>
      <c r="B158">
        <v>2306.0033100000001</v>
      </c>
      <c r="C158">
        <v>2306.0033100000001</v>
      </c>
      <c r="D158">
        <v>2306.0033100000001</v>
      </c>
      <c r="F158">
        <f t="shared" si="6"/>
        <v>0</v>
      </c>
      <c r="G158">
        <f t="shared" si="7"/>
        <v>0</v>
      </c>
      <c r="H158">
        <f t="shared" si="8"/>
        <v>0</v>
      </c>
    </row>
    <row r="159" spans="1:8" x14ac:dyDescent="0.2">
      <c r="A159">
        <v>2306.0033400000002</v>
      </c>
      <c r="B159">
        <v>2306.0033400000002</v>
      </c>
      <c r="C159">
        <v>2306.0033400000002</v>
      </c>
      <c r="D159">
        <v>2306.0033400000002</v>
      </c>
      <c r="F159">
        <f t="shared" si="6"/>
        <v>0</v>
      </c>
      <c r="G159">
        <f t="shared" si="7"/>
        <v>0</v>
      </c>
      <c r="H159">
        <f t="shared" si="8"/>
        <v>0</v>
      </c>
    </row>
    <row r="160" spans="1:8" x14ac:dyDescent="0.2">
      <c r="A160">
        <v>2306.0033699999999</v>
      </c>
      <c r="B160">
        <v>2306.0033699999999</v>
      </c>
      <c r="C160">
        <v>2306.0033699999999</v>
      </c>
      <c r="D160">
        <v>2306.0033699999999</v>
      </c>
      <c r="F160">
        <f t="shared" si="6"/>
        <v>0</v>
      </c>
      <c r="G160">
        <f t="shared" si="7"/>
        <v>0</v>
      </c>
      <c r="H160">
        <f t="shared" si="8"/>
        <v>0</v>
      </c>
    </row>
    <row r="161" spans="1:8" x14ac:dyDescent="0.2">
      <c r="A161">
        <v>2306.0034000000001</v>
      </c>
      <c r="B161">
        <v>2306.0034000000001</v>
      </c>
      <c r="C161">
        <v>2306.0034000000001</v>
      </c>
      <c r="D161">
        <v>2306.0034000000001</v>
      </c>
      <c r="F161">
        <f t="shared" si="6"/>
        <v>0</v>
      </c>
      <c r="G161">
        <f t="shared" si="7"/>
        <v>0</v>
      </c>
      <c r="H161">
        <f t="shared" si="8"/>
        <v>0</v>
      </c>
    </row>
    <row r="162" spans="1:8" x14ac:dyDescent="0.2">
      <c r="A162">
        <v>2306.0034300000002</v>
      </c>
      <c r="B162">
        <v>2306.0034300000002</v>
      </c>
      <c r="C162">
        <v>2306.0034300000002</v>
      </c>
      <c r="D162">
        <v>2306.0034300000002</v>
      </c>
      <c r="F162">
        <f t="shared" si="6"/>
        <v>0</v>
      </c>
      <c r="G162">
        <f t="shared" si="7"/>
        <v>0</v>
      </c>
      <c r="H162">
        <f t="shared" si="8"/>
        <v>0</v>
      </c>
    </row>
    <row r="163" spans="1:8" x14ac:dyDescent="0.2">
      <c r="A163">
        <v>2306.0034500000002</v>
      </c>
      <c r="B163">
        <v>2306.0034500000002</v>
      </c>
      <c r="C163">
        <v>2306.0034500000002</v>
      </c>
      <c r="D163">
        <v>2306.0034500000002</v>
      </c>
      <c r="F163">
        <f t="shared" si="6"/>
        <v>0</v>
      </c>
      <c r="G163">
        <f t="shared" si="7"/>
        <v>0</v>
      </c>
      <c r="H163">
        <f t="shared" si="8"/>
        <v>0</v>
      </c>
    </row>
    <row r="164" spans="1:8" x14ac:dyDescent="0.2">
      <c r="A164">
        <v>2306.0034999999998</v>
      </c>
      <c r="B164">
        <v>2306.0034999999998</v>
      </c>
      <c r="C164">
        <v>2306.0034999999998</v>
      </c>
      <c r="D164">
        <v>2306.0034999999998</v>
      </c>
      <c r="F164">
        <f t="shared" si="6"/>
        <v>0</v>
      </c>
      <c r="G164">
        <f t="shared" si="7"/>
        <v>0</v>
      </c>
      <c r="H164">
        <f t="shared" si="8"/>
        <v>0</v>
      </c>
    </row>
    <row r="165" spans="1:8" x14ac:dyDescent="0.2">
      <c r="A165">
        <v>2306.0035800000001</v>
      </c>
      <c r="B165">
        <v>2306.0035800000001</v>
      </c>
      <c r="C165">
        <v>2306.0035800000001</v>
      </c>
      <c r="D165">
        <v>2306.0035800000001</v>
      </c>
      <c r="F165">
        <f t="shared" si="6"/>
        <v>0</v>
      </c>
      <c r="G165">
        <f t="shared" si="7"/>
        <v>0</v>
      </c>
      <c r="H165">
        <f t="shared" si="8"/>
        <v>0</v>
      </c>
    </row>
    <row r="166" spans="1:8" x14ac:dyDescent="0.2">
      <c r="A166">
        <v>2306.0035899999998</v>
      </c>
      <c r="B166">
        <v>2306.0035899999998</v>
      </c>
      <c r="C166">
        <v>2306.0035899999998</v>
      </c>
      <c r="D166">
        <v>2306.0035899999998</v>
      </c>
      <c r="F166">
        <f t="shared" si="6"/>
        <v>0</v>
      </c>
      <c r="G166">
        <f t="shared" si="7"/>
        <v>0</v>
      </c>
      <c r="H166">
        <f t="shared" si="8"/>
        <v>0</v>
      </c>
    </row>
    <row r="167" spans="1:8" x14ac:dyDescent="0.2">
      <c r="A167">
        <v>2306.0036300000002</v>
      </c>
      <c r="B167">
        <v>2306.0036300000002</v>
      </c>
      <c r="C167">
        <v>2306.0036300000002</v>
      </c>
      <c r="D167">
        <v>2306.0036300000002</v>
      </c>
      <c r="F167">
        <f t="shared" si="6"/>
        <v>0</v>
      </c>
      <c r="G167">
        <f t="shared" si="7"/>
        <v>0</v>
      </c>
      <c r="H167">
        <f t="shared" si="8"/>
        <v>0</v>
      </c>
    </row>
    <row r="168" spans="1:8" x14ac:dyDescent="0.2">
      <c r="A168">
        <v>2306.0036500000001</v>
      </c>
      <c r="B168">
        <v>2306.0036500000001</v>
      </c>
      <c r="C168">
        <v>2306.0036500000001</v>
      </c>
      <c r="D168">
        <v>2306.0036500000001</v>
      </c>
      <c r="F168">
        <f t="shared" si="6"/>
        <v>0</v>
      </c>
      <c r="G168">
        <f t="shared" si="7"/>
        <v>0</v>
      </c>
      <c r="H168">
        <f t="shared" si="8"/>
        <v>0</v>
      </c>
    </row>
    <row r="169" spans="1:8" x14ac:dyDescent="0.2">
      <c r="A169">
        <v>2306.0036700000001</v>
      </c>
      <c r="B169">
        <v>2306.0036700000001</v>
      </c>
      <c r="C169">
        <v>2306.0036700000001</v>
      </c>
      <c r="D169">
        <v>2306.0036700000001</v>
      </c>
      <c r="F169">
        <f t="shared" si="6"/>
        <v>0</v>
      </c>
      <c r="G169">
        <f t="shared" si="7"/>
        <v>0</v>
      </c>
      <c r="H169">
        <f t="shared" si="8"/>
        <v>0</v>
      </c>
    </row>
    <row r="170" spans="1:8" x14ac:dyDescent="0.2">
      <c r="A170">
        <v>2306.00371</v>
      </c>
      <c r="B170">
        <v>2306.00371</v>
      </c>
      <c r="C170">
        <v>2306.00371</v>
      </c>
      <c r="D170">
        <v>2306.00371</v>
      </c>
      <c r="F170">
        <f t="shared" si="6"/>
        <v>0</v>
      </c>
      <c r="G170">
        <f t="shared" si="7"/>
        <v>0</v>
      </c>
      <c r="H170">
        <f t="shared" si="8"/>
        <v>0</v>
      </c>
    </row>
    <row r="171" spans="1:8" x14ac:dyDescent="0.2">
      <c r="A171">
        <v>2306.0037200000002</v>
      </c>
      <c r="B171">
        <v>2306.0037200000002</v>
      </c>
      <c r="C171">
        <v>2306.0037200000002</v>
      </c>
      <c r="D171">
        <v>2306.0037200000002</v>
      </c>
      <c r="F171">
        <f t="shared" si="6"/>
        <v>0</v>
      </c>
      <c r="G171">
        <f t="shared" si="7"/>
        <v>0</v>
      </c>
      <c r="H171">
        <f t="shared" si="8"/>
        <v>0</v>
      </c>
    </row>
    <row r="172" spans="1:8" x14ac:dyDescent="0.2">
      <c r="A172">
        <v>2306.0037299999999</v>
      </c>
      <c r="B172">
        <v>2306.0037299999999</v>
      </c>
      <c r="C172">
        <v>2306.0037299999999</v>
      </c>
      <c r="D172">
        <v>2306.0037299999999</v>
      </c>
      <c r="F172">
        <f t="shared" si="6"/>
        <v>0</v>
      </c>
      <c r="G172">
        <f t="shared" si="7"/>
        <v>0</v>
      </c>
      <c r="H172">
        <f t="shared" si="8"/>
        <v>0</v>
      </c>
    </row>
    <row r="173" spans="1:8" x14ac:dyDescent="0.2">
      <c r="A173">
        <v>2306.00378</v>
      </c>
      <c r="B173">
        <v>2306.00378</v>
      </c>
      <c r="C173">
        <v>2306.00378</v>
      </c>
      <c r="D173">
        <v>2306.00378</v>
      </c>
      <c r="F173">
        <f t="shared" si="6"/>
        <v>0</v>
      </c>
      <c r="G173">
        <f t="shared" si="7"/>
        <v>0</v>
      </c>
      <c r="H173">
        <f t="shared" si="8"/>
        <v>0</v>
      </c>
    </row>
    <row r="174" spans="1:8" x14ac:dyDescent="0.2">
      <c r="A174">
        <v>2306.0038199999999</v>
      </c>
      <c r="B174">
        <v>2306.0038199999999</v>
      </c>
      <c r="C174">
        <v>2306.0038199999999</v>
      </c>
      <c r="D174">
        <v>2306.0038199999999</v>
      </c>
      <c r="F174">
        <f t="shared" si="6"/>
        <v>0</v>
      </c>
      <c r="G174">
        <f t="shared" si="7"/>
        <v>0</v>
      </c>
      <c r="H174">
        <f t="shared" si="8"/>
        <v>0</v>
      </c>
    </row>
    <row r="175" spans="1:8" x14ac:dyDescent="0.2">
      <c r="A175">
        <v>2306.00387</v>
      </c>
      <c r="B175">
        <v>2306.00387</v>
      </c>
      <c r="C175">
        <v>2306.00387</v>
      </c>
      <c r="D175">
        <v>2306.00387</v>
      </c>
      <c r="F175">
        <f t="shared" si="6"/>
        <v>0</v>
      </c>
      <c r="G175">
        <f t="shared" si="7"/>
        <v>0</v>
      </c>
      <c r="H175">
        <f t="shared" si="8"/>
        <v>0</v>
      </c>
    </row>
    <row r="176" spans="1:8" x14ac:dyDescent="0.2">
      <c r="A176">
        <v>2306.0038800000002</v>
      </c>
      <c r="B176">
        <v>2306.0038800000002</v>
      </c>
      <c r="C176">
        <v>2306.0038800000002</v>
      </c>
      <c r="D176">
        <v>2306.0038800000002</v>
      </c>
      <c r="F176">
        <f t="shared" si="6"/>
        <v>0</v>
      </c>
      <c r="G176">
        <f t="shared" si="7"/>
        <v>0</v>
      </c>
      <c r="H176">
        <f t="shared" si="8"/>
        <v>0</v>
      </c>
    </row>
    <row r="177" spans="1:8" x14ac:dyDescent="0.2">
      <c r="A177">
        <v>2306.00389</v>
      </c>
      <c r="B177">
        <v>2306.00389</v>
      </c>
      <c r="C177">
        <v>2306.00389</v>
      </c>
      <c r="D177">
        <v>2306.00389</v>
      </c>
      <c r="F177">
        <f t="shared" si="6"/>
        <v>0</v>
      </c>
      <c r="G177">
        <f t="shared" si="7"/>
        <v>0</v>
      </c>
      <c r="H177">
        <f t="shared" si="8"/>
        <v>0</v>
      </c>
    </row>
    <row r="178" spans="1:8" x14ac:dyDescent="0.2">
      <c r="A178">
        <v>2306.0039400000001</v>
      </c>
      <c r="B178">
        <v>2306.0039400000001</v>
      </c>
      <c r="C178">
        <v>2306.0039400000001</v>
      </c>
      <c r="D178">
        <v>2306.0039400000001</v>
      </c>
      <c r="F178">
        <f t="shared" si="6"/>
        <v>0</v>
      </c>
      <c r="G178">
        <f t="shared" si="7"/>
        <v>0</v>
      </c>
      <c r="H178">
        <f t="shared" si="8"/>
        <v>0</v>
      </c>
    </row>
    <row r="179" spans="1:8" x14ac:dyDescent="0.2">
      <c r="A179">
        <v>2306.0039700000002</v>
      </c>
      <c r="B179">
        <v>2306.0039700000002</v>
      </c>
      <c r="C179">
        <v>2306.0039700000002</v>
      </c>
      <c r="D179">
        <v>2306.0039700000002</v>
      </c>
      <c r="F179">
        <f t="shared" si="6"/>
        <v>0</v>
      </c>
      <c r="G179">
        <f t="shared" si="7"/>
        <v>0</v>
      </c>
      <c r="H179">
        <f t="shared" si="8"/>
        <v>0</v>
      </c>
    </row>
    <row r="180" spans="1:8" x14ac:dyDescent="0.2">
      <c r="A180">
        <v>2306.0040300000001</v>
      </c>
      <c r="B180">
        <v>2306.0040300000001</v>
      </c>
      <c r="C180">
        <v>2306.0040300000001</v>
      </c>
      <c r="D180">
        <v>2306.0040300000001</v>
      </c>
      <c r="F180">
        <f t="shared" si="6"/>
        <v>0</v>
      </c>
      <c r="G180">
        <f t="shared" si="7"/>
        <v>0</v>
      </c>
      <c r="H180">
        <f t="shared" si="8"/>
        <v>0</v>
      </c>
    </row>
    <row r="181" spans="1:8" x14ac:dyDescent="0.2">
      <c r="A181">
        <v>2306.0040800000002</v>
      </c>
      <c r="B181">
        <v>2306.0040800000002</v>
      </c>
      <c r="C181">
        <v>2306.0040800000002</v>
      </c>
      <c r="D181">
        <v>2306.0040800000002</v>
      </c>
      <c r="F181">
        <f t="shared" si="6"/>
        <v>0</v>
      </c>
      <c r="G181">
        <f t="shared" si="7"/>
        <v>0</v>
      </c>
      <c r="H181">
        <f t="shared" si="8"/>
        <v>0</v>
      </c>
    </row>
    <row r="182" spans="1:8" x14ac:dyDescent="0.2">
      <c r="A182">
        <v>2306.0041500000002</v>
      </c>
      <c r="B182">
        <v>2306.0041500000002</v>
      </c>
      <c r="C182">
        <v>2306.0041500000002</v>
      </c>
      <c r="D182">
        <v>2306.0041500000002</v>
      </c>
      <c r="F182">
        <f t="shared" si="6"/>
        <v>0</v>
      </c>
      <c r="G182">
        <f t="shared" si="7"/>
        <v>0</v>
      </c>
      <c r="H182">
        <f t="shared" si="8"/>
        <v>0</v>
      </c>
    </row>
    <row r="183" spans="1:8" x14ac:dyDescent="0.2">
      <c r="A183">
        <v>2306.0041700000002</v>
      </c>
      <c r="B183">
        <v>2306.0041700000002</v>
      </c>
      <c r="C183">
        <v>2306.0041700000002</v>
      </c>
      <c r="D183">
        <v>2306.0041700000002</v>
      </c>
      <c r="F183">
        <f t="shared" si="6"/>
        <v>0</v>
      </c>
      <c r="G183">
        <f t="shared" si="7"/>
        <v>0</v>
      </c>
      <c r="H183">
        <f t="shared" si="8"/>
        <v>0</v>
      </c>
    </row>
    <row r="184" spans="1:8" x14ac:dyDescent="0.2">
      <c r="A184">
        <v>2306.0041999999999</v>
      </c>
      <c r="B184">
        <v>2306.0041999999999</v>
      </c>
      <c r="C184">
        <v>2306.0041999999999</v>
      </c>
      <c r="D184">
        <v>2306.0041999999999</v>
      </c>
      <c r="F184">
        <f t="shared" si="6"/>
        <v>0</v>
      </c>
      <c r="G184">
        <f t="shared" si="7"/>
        <v>0</v>
      </c>
      <c r="H184">
        <f t="shared" si="8"/>
        <v>0</v>
      </c>
    </row>
    <row r="185" spans="1:8" x14ac:dyDescent="0.2">
      <c r="A185">
        <v>2306.0042199999998</v>
      </c>
      <c r="B185">
        <v>2306.0042199999998</v>
      </c>
      <c r="C185">
        <v>2306.0042199999998</v>
      </c>
      <c r="D185">
        <v>2306.0042199999998</v>
      </c>
      <c r="F185">
        <f t="shared" si="6"/>
        <v>0</v>
      </c>
      <c r="G185">
        <f t="shared" si="7"/>
        <v>0</v>
      </c>
      <c r="H185">
        <f t="shared" si="8"/>
        <v>0</v>
      </c>
    </row>
    <row r="186" spans="1:8" x14ac:dyDescent="0.2">
      <c r="A186">
        <v>2306.00425</v>
      </c>
      <c r="B186">
        <v>2306.00425</v>
      </c>
      <c r="C186">
        <v>2306.00425</v>
      </c>
      <c r="D186">
        <v>2306.00425</v>
      </c>
      <c r="F186">
        <f t="shared" si="6"/>
        <v>0</v>
      </c>
      <c r="G186">
        <f t="shared" si="7"/>
        <v>0</v>
      </c>
      <c r="H186">
        <f t="shared" si="8"/>
        <v>0</v>
      </c>
    </row>
    <row r="187" spans="1:8" x14ac:dyDescent="0.2">
      <c r="A187">
        <v>2306.0042800000001</v>
      </c>
      <c r="B187">
        <v>2306.0042800000001</v>
      </c>
      <c r="C187">
        <v>2306.0042800000001</v>
      </c>
      <c r="D187">
        <v>2306.0042800000001</v>
      </c>
      <c r="F187">
        <f t="shared" si="6"/>
        <v>0</v>
      </c>
      <c r="G187">
        <f t="shared" si="7"/>
        <v>0</v>
      </c>
      <c r="H187">
        <f t="shared" si="8"/>
        <v>0</v>
      </c>
    </row>
    <row r="188" spans="1:8" x14ac:dyDescent="0.2">
      <c r="A188">
        <v>2306.0042899999999</v>
      </c>
      <c r="B188">
        <v>2306.0042899999999</v>
      </c>
      <c r="C188">
        <v>2306.0042899999999</v>
      </c>
      <c r="D188">
        <v>2306.0042899999999</v>
      </c>
      <c r="F188">
        <f t="shared" si="6"/>
        <v>0</v>
      </c>
      <c r="G188">
        <f t="shared" si="7"/>
        <v>0</v>
      </c>
      <c r="H188">
        <f t="shared" si="8"/>
        <v>0</v>
      </c>
    </row>
    <row r="189" spans="1:8" x14ac:dyDescent="0.2">
      <c r="A189">
        <v>2306.0043099999998</v>
      </c>
      <c r="B189">
        <v>2306.0043099999998</v>
      </c>
      <c r="C189">
        <v>2306.0043099999998</v>
      </c>
      <c r="D189">
        <v>2306.0043099999998</v>
      </c>
      <c r="F189">
        <f t="shared" si="6"/>
        <v>0</v>
      </c>
      <c r="G189">
        <f t="shared" si="7"/>
        <v>0</v>
      </c>
      <c r="H189">
        <f t="shared" si="8"/>
        <v>0</v>
      </c>
    </row>
    <row r="190" spans="1:8" x14ac:dyDescent="0.2">
      <c r="A190">
        <v>2306.00432</v>
      </c>
      <c r="B190">
        <v>2306.00432</v>
      </c>
      <c r="C190">
        <v>2306.00432</v>
      </c>
      <c r="D190">
        <v>2306.00432</v>
      </c>
      <c r="F190">
        <f t="shared" si="6"/>
        <v>0</v>
      </c>
      <c r="G190">
        <f t="shared" si="7"/>
        <v>0</v>
      </c>
      <c r="H190">
        <f t="shared" si="8"/>
        <v>0</v>
      </c>
    </row>
    <row r="191" spans="1:8" x14ac:dyDescent="0.2">
      <c r="A191">
        <v>2306.0043599999999</v>
      </c>
      <c r="B191">
        <v>2306.0043599999999</v>
      </c>
      <c r="C191">
        <v>2306.0043599999999</v>
      </c>
      <c r="D191">
        <v>2306.0043599999999</v>
      </c>
      <c r="F191">
        <f t="shared" si="6"/>
        <v>0</v>
      </c>
      <c r="G191">
        <f t="shared" si="7"/>
        <v>0</v>
      </c>
      <c r="H191">
        <f t="shared" si="8"/>
        <v>0</v>
      </c>
    </row>
    <row r="192" spans="1:8" x14ac:dyDescent="0.2">
      <c r="A192">
        <v>2306.00441</v>
      </c>
      <c r="B192">
        <v>2306.00441</v>
      </c>
      <c r="C192">
        <v>2306.00441</v>
      </c>
      <c r="D192">
        <v>2306.00441</v>
      </c>
      <c r="F192">
        <f t="shared" si="6"/>
        <v>0</v>
      </c>
      <c r="G192">
        <f t="shared" si="7"/>
        <v>0</v>
      </c>
      <c r="H192">
        <f t="shared" si="8"/>
        <v>0</v>
      </c>
    </row>
    <row r="193" spans="1:8" x14ac:dyDescent="0.2">
      <c r="A193">
        <v>2306.0044200000002</v>
      </c>
      <c r="B193">
        <v>2306.0044200000002</v>
      </c>
      <c r="C193">
        <v>2306.0044200000002</v>
      </c>
      <c r="D193">
        <v>2306.0044200000002</v>
      </c>
      <c r="F193">
        <f t="shared" si="6"/>
        <v>0</v>
      </c>
      <c r="G193">
        <f t="shared" si="7"/>
        <v>0</v>
      </c>
      <c r="H193">
        <f t="shared" si="8"/>
        <v>0</v>
      </c>
    </row>
    <row r="194" spans="1:8" x14ac:dyDescent="0.2">
      <c r="A194">
        <v>2306.0045300000002</v>
      </c>
      <c r="B194">
        <v>2306.0045300000002</v>
      </c>
      <c r="C194">
        <v>2306.0045300000002</v>
      </c>
      <c r="D194">
        <v>2306.0045300000002</v>
      </c>
      <c r="F194">
        <f t="shared" si="6"/>
        <v>0</v>
      </c>
      <c r="G194">
        <f t="shared" si="7"/>
        <v>0</v>
      </c>
      <c r="H194">
        <f t="shared" si="8"/>
        <v>0</v>
      </c>
    </row>
    <row r="195" spans="1:8" x14ac:dyDescent="0.2">
      <c r="A195">
        <v>2306.0045399999999</v>
      </c>
      <c r="B195">
        <v>2306.0045399999999</v>
      </c>
      <c r="C195">
        <v>2306.0045399999999</v>
      </c>
      <c r="D195">
        <v>2306.0045399999999</v>
      </c>
      <c r="F195">
        <f t="shared" si="6"/>
        <v>0</v>
      </c>
      <c r="G195">
        <f t="shared" si="7"/>
        <v>0</v>
      </c>
      <c r="H195">
        <f t="shared" si="8"/>
        <v>0</v>
      </c>
    </row>
    <row r="196" spans="1:8" x14ac:dyDescent="0.2">
      <c r="A196">
        <v>2306.0045599999999</v>
      </c>
      <c r="B196">
        <v>2306.0045599999999</v>
      </c>
      <c r="C196">
        <v>2306.0045599999999</v>
      </c>
      <c r="D196">
        <v>2306.0045599999999</v>
      </c>
      <c r="F196">
        <f t="shared" ref="F196:F259" si="9">IF(ISNUMBER(MATCH(A196,B:B,0)),0,1)</f>
        <v>0</v>
      </c>
      <c r="G196">
        <f t="shared" ref="G196:G259" si="10">IF(ISNUMBER(MATCH(A196,C:C,0)),0,1)</f>
        <v>0</v>
      </c>
      <c r="H196">
        <f t="shared" ref="H196:H259" si="11">IF(ISNUMBER(MATCH(A196,D:D,0)),0,1)</f>
        <v>0</v>
      </c>
    </row>
    <row r="197" spans="1:8" x14ac:dyDescent="0.2">
      <c r="A197">
        <v>2306.00461</v>
      </c>
      <c r="B197">
        <v>2306.00461</v>
      </c>
      <c r="C197">
        <v>2306.00461</v>
      </c>
      <c r="D197">
        <v>2306.00461</v>
      </c>
      <c r="F197">
        <f t="shared" si="9"/>
        <v>0</v>
      </c>
      <c r="G197">
        <f t="shared" si="10"/>
        <v>0</v>
      </c>
      <c r="H197">
        <f t="shared" si="11"/>
        <v>0</v>
      </c>
    </row>
    <row r="198" spans="1:8" x14ac:dyDescent="0.2">
      <c r="A198">
        <v>2306.0046400000001</v>
      </c>
      <c r="B198">
        <v>2306.0046400000001</v>
      </c>
      <c r="C198">
        <v>2306.0046400000001</v>
      </c>
      <c r="D198">
        <v>2306.0046400000001</v>
      </c>
      <c r="F198">
        <f t="shared" si="9"/>
        <v>0</v>
      </c>
      <c r="G198">
        <f t="shared" si="10"/>
        <v>0</v>
      </c>
      <c r="H198">
        <f t="shared" si="11"/>
        <v>0</v>
      </c>
    </row>
    <row r="199" spans="1:8" x14ac:dyDescent="0.2">
      <c r="A199">
        <v>2306.0046600000001</v>
      </c>
      <c r="B199">
        <v>2306.0046600000001</v>
      </c>
      <c r="C199">
        <v>2306.0046600000001</v>
      </c>
      <c r="D199">
        <v>2306.0046600000001</v>
      </c>
      <c r="F199">
        <f t="shared" si="9"/>
        <v>0</v>
      </c>
      <c r="G199">
        <f t="shared" si="10"/>
        <v>0</v>
      </c>
      <c r="H199">
        <f t="shared" si="11"/>
        <v>0</v>
      </c>
    </row>
    <row r="200" spans="1:8" x14ac:dyDescent="0.2">
      <c r="A200">
        <v>2306.0046900000002</v>
      </c>
      <c r="B200">
        <v>2306.0046900000002</v>
      </c>
      <c r="C200">
        <v>2306.0046900000002</v>
      </c>
      <c r="D200">
        <v>2306.0046900000002</v>
      </c>
      <c r="F200">
        <f t="shared" si="9"/>
        <v>0</v>
      </c>
      <c r="G200">
        <f t="shared" si="10"/>
        <v>0</v>
      </c>
      <c r="H200">
        <f t="shared" si="11"/>
        <v>0</v>
      </c>
    </row>
    <row r="201" spans="1:8" x14ac:dyDescent="0.2">
      <c r="A201">
        <v>2306.0047100000002</v>
      </c>
      <c r="B201">
        <v>2306.0047100000002</v>
      </c>
      <c r="C201">
        <v>2306.0047100000002</v>
      </c>
      <c r="D201">
        <v>2306.0047100000002</v>
      </c>
      <c r="F201">
        <f t="shared" si="9"/>
        <v>0</v>
      </c>
      <c r="G201">
        <f t="shared" si="10"/>
        <v>0</v>
      </c>
      <c r="H201">
        <f t="shared" si="11"/>
        <v>0</v>
      </c>
    </row>
    <row r="202" spans="1:8" x14ac:dyDescent="0.2">
      <c r="A202">
        <v>2306.0047399999999</v>
      </c>
      <c r="B202">
        <v>2306.0047399999999</v>
      </c>
      <c r="C202">
        <v>2306.0047399999999</v>
      </c>
      <c r="D202">
        <v>2306.0047399999999</v>
      </c>
      <c r="F202">
        <f t="shared" si="9"/>
        <v>0</v>
      </c>
      <c r="G202">
        <f t="shared" si="10"/>
        <v>0</v>
      </c>
      <c r="H202">
        <f t="shared" si="11"/>
        <v>0</v>
      </c>
    </row>
    <row r="203" spans="1:8" x14ac:dyDescent="0.2">
      <c r="A203">
        <v>2306.0047500000001</v>
      </c>
      <c r="B203">
        <v>2306.0047500000001</v>
      </c>
      <c r="C203">
        <v>2306.0047500000001</v>
      </c>
      <c r="D203">
        <v>2306.0047500000001</v>
      </c>
      <c r="F203">
        <f t="shared" si="9"/>
        <v>0</v>
      </c>
      <c r="G203">
        <f t="shared" si="10"/>
        <v>0</v>
      </c>
      <c r="H203">
        <f t="shared" si="11"/>
        <v>0</v>
      </c>
    </row>
    <row r="204" spans="1:8" x14ac:dyDescent="0.2">
      <c r="A204">
        <v>2306.0047800000002</v>
      </c>
      <c r="B204">
        <v>2306.0047800000002</v>
      </c>
      <c r="C204">
        <v>2306.0047800000002</v>
      </c>
      <c r="D204">
        <v>2306.0047800000002</v>
      </c>
      <c r="F204">
        <f t="shared" si="9"/>
        <v>0</v>
      </c>
      <c r="G204">
        <f t="shared" si="10"/>
        <v>0</v>
      </c>
      <c r="H204">
        <f t="shared" si="11"/>
        <v>0</v>
      </c>
    </row>
    <row r="205" spans="1:8" x14ac:dyDescent="0.2">
      <c r="A205">
        <v>2306.00479</v>
      </c>
      <c r="B205">
        <v>2306.00479</v>
      </c>
      <c r="C205">
        <v>2306.00479</v>
      </c>
      <c r="D205">
        <v>2306.00479</v>
      </c>
      <c r="F205">
        <f t="shared" si="9"/>
        <v>0</v>
      </c>
      <c r="G205">
        <f t="shared" si="10"/>
        <v>0</v>
      </c>
      <c r="H205">
        <f t="shared" si="11"/>
        <v>0</v>
      </c>
    </row>
    <row r="206" spans="1:8" x14ac:dyDescent="0.2">
      <c r="A206">
        <v>2306.0048400000001</v>
      </c>
      <c r="B206">
        <v>2306.0048400000001</v>
      </c>
      <c r="C206">
        <v>2306.0048400000001</v>
      </c>
      <c r="D206">
        <v>2306.0048400000001</v>
      </c>
      <c r="F206">
        <f t="shared" si="9"/>
        <v>0</v>
      </c>
      <c r="G206">
        <f t="shared" si="10"/>
        <v>0</v>
      </c>
      <c r="H206">
        <f t="shared" si="11"/>
        <v>0</v>
      </c>
    </row>
    <row r="207" spans="1:8" x14ac:dyDescent="0.2">
      <c r="A207">
        <v>2306.0048900000002</v>
      </c>
      <c r="B207">
        <v>2306.0048900000002</v>
      </c>
      <c r="C207">
        <v>2306.0048900000002</v>
      </c>
      <c r="D207">
        <v>2306.0048900000002</v>
      </c>
      <c r="F207">
        <f t="shared" si="9"/>
        <v>0</v>
      </c>
      <c r="G207">
        <f t="shared" si="10"/>
        <v>0</v>
      </c>
      <c r="H207">
        <f t="shared" si="11"/>
        <v>0</v>
      </c>
    </row>
    <row r="208" spans="1:8" x14ac:dyDescent="0.2">
      <c r="A208">
        <v>2306.0048999999999</v>
      </c>
      <c r="B208">
        <v>2306.0048999999999</v>
      </c>
      <c r="C208">
        <v>2306.0048999999999</v>
      </c>
      <c r="D208">
        <v>2306.0048999999999</v>
      </c>
      <c r="F208">
        <f t="shared" si="9"/>
        <v>0</v>
      </c>
      <c r="G208">
        <f t="shared" si="10"/>
        <v>0</v>
      </c>
      <c r="H208">
        <f t="shared" si="11"/>
        <v>0</v>
      </c>
    </row>
    <row r="209" spans="1:8" x14ac:dyDescent="0.2">
      <c r="A209">
        <v>2306.0049300000001</v>
      </c>
      <c r="B209">
        <v>2306.0049300000001</v>
      </c>
      <c r="C209">
        <v>2306.0049300000001</v>
      </c>
      <c r="D209">
        <v>2306.0049300000001</v>
      </c>
      <c r="F209">
        <f t="shared" si="9"/>
        <v>0</v>
      </c>
      <c r="G209">
        <f t="shared" si="10"/>
        <v>0</v>
      </c>
      <c r="H209">
        <f t="shared" si="11"/>
        <v>0</v>
      </c>
    </row>
    <row r="210" spans="1:8" x14ac:dyDescent="0.2">
      <c r="A210">
        <v>2306.00506</v>
      </c>
      <c r="B210">
        <v>2306.00506</v>
      </c>
      <c r="C210">
        <v>2306.00506</v>
      </c>
      <c r="D210">
        <v>2306.00506</v>
      </c>
      <c r="F210">
        <f t="shared" si="9"/>
        <v>0</v>
      </c>
      <c r="G210">
        <f t="shared" si="10"/>
        <v>0</v>
      </c>
      <c r="H210">
        <f t="shared" si="11"/>
        <v>0</v>
      </c>
    </row>
    <row r="211" spans="1:8" x14ac:dyDescent="0.2">
      <c r="A211">
        <v>2306.0050999999999</v>
      </c>
      <c r="B211">
        <v>2306.0050999999999</v>
      </c>
      <c r="C211">
        <v>2306.0050999999999</v>
      </c>
      <c r="D211">
        <v>2306.0050999999999</v>
      </c>
      <c r="F211">
        <f t="shared" si="9"/>
        <v>0</v>
      </c>
      <c r="G211">
        <f t="shared" si="10"/>
        <v>0</v>
      </c>
      <c r="H211">
        <f t="shared" si="11"/>
        <v>0</v>
      </c>
    </row>
    <row r="212" spans="1:8" x14ac:dyDescent="0.2">
      <c r="A212">
        <v>2306.0051100000001</v>
      </c>
      <c r="B212">
        <v>2306.0051100000001</v>
      </c>
      <c r="C212">
        <v>2306.0051100000001</v>
      </c>
      <c r="D212">
        <v>2306.0051100000001</v>
      </c>
      <c r="F212">
        <f t="shared" si="9"/>
        <v>0</v>
      </c>
      <c r="G212">
        <f t="shared" si="10"/>
        <v>0</v>
      </c>
      <c r="H212">
        <f t="shared" si="11"/>
        <v>0</v>
      </c>
    </row>
    <row r="213" spans="1:8" x14ac:dyDescent="0.2">
      <c r="A213">
        <v>2306.0051199999998</v>
      </c>
      <c r="B213">
        <v>2306.0051199999998</v>
      </c>
      <c r="C213">
        <v>2306.0051199999998</v>
      </c>
      <c r="D213">
        <v>2306.0051199999998</v>
      </c>
      <c r="F213">
        <f t="shared" si="9"/>
        <v>0</v>
      </c>
      <c r="G213">
        <f t="shared" si="10"/>
        <v>0</v>
      </c>
      <c r="H213">
        <f t="shared" si="11"/>
        <v>0</v>
      </c>
    </row>
    <row r="214" spans="1:8" x14ac:dyDescent="0.2">
      <c r="A214">
        <v>2306.0051600000002</v>
      </c>
      <c r="B214">
        <v>2306.0051600000002</v>
      </c>
      <c r="C214">
        <v>2306.0051600000002</v>
      </c>
      <c r="D214">
        <v>2306.0051600000002</v>
      </c>
      <c r="F214">
        <f t="shared" si="9"/>
        <v>0</v>
      </c>
      <c r="G214">
        <f t="shared" si="10"/>
        <v>0</v>
      </c>
      <c r="H214">
        <f t="shared" si="11"/>
        <v>0</v>
      </c>
    </row>
    <row r="215" spans="1:8" x14ac:dyDescent="0.2">
      <c r="A215">
        <v>2306.00531</v>
      </c>
      <c r="B215">
        <v>2306.00531</v>
      </c>
      <c r="C215">
        <v>2306.00531</v>
      </c>
      <c r="D215">
        <v>2306.00531</v>
      </c>
      <c r="F215">
        <f t="shared" si="9"/>
        <v>0</v>
      </c>
      <c r="G215">
        <f t="shared" si="10"/>
        <v>0</v>
      </c>
      <c r="H215">
        <f t="shared" si="11"/>
        <v>0</v>
      </c>
    </row>
    <row r="216" spans="1:8" x14ac:dyDescent="0.2">
      <c r="A216">
        <v>2306.00533</v>
      </c>
      <c r="B216">
        <v>2306.00533</v>
      </c>
      <c r="C216">
        <v>2306.00533</v>
      </c>
      <c r="D216">
        <v>2306.00533</v>
      </c>
      <c r="F216">
        <f t="shared" si="9"/>
        <v>0</v>
      </c>
      <c r="G216">
        <f t="shared" si="10"/>
        <v>0</v>
      </c>
      <c r="H216">
        <f t="shared" si="11"/>
        <v>0</v>
      </c>
    </row>
    <row r="217" spans="1:8" x14ac:dyDescent="0.2">
      <c r="A217">
        <v>2306.0053699999999</v>
      </c>
      <c r="B217">
        <v>2306.0053699999999</v>
      </c>
      <c r="C217">
        <v>2306.0053699999999</v>
      </c>
      <c r="D217">
        <v>2306.0053699999999</v>
      </c>
      <c r="F217">
        <f t="shared" si="9"/>
        <v>0</v>
      </c>
      <c r="G217">
        <f t="shared" si="10"/>
        <v>0</v>
      </c>
      <c r="H217">
        <f t="shared" si="11"/>
        <v>0</v>
      </c>
    </row>
    <row r="218" spans="1:8" x14ac:dyDescent="0.2">
      <c r="A218">
        <v>2306.0055400000001</v>
      </c>
      <c r="B218">
        <v>2306.0055400000001</v>
      </c>
      <c r="C218">
        <v>2306.0055400000001</v>
      </c>
      <c r="D218">
        <v>2306.0055400000001</v>
      </c>
      <c r="F218">
        <f t="shared" si="9"/>
        <v>0</v>
      </c>
      <c r="G218">
        <f t="shared" si="10"/>
        <v>0</v>
      </c>
      <c r="H218">
        <f t="shared" si="11"/>
        <v>0</v>
      </c>
    </row>
    <row r="219" spans="1:8" x14ac:dyDescent="0.2">
      <c r="A219">
        <v>2306.0055699999998</v>
      </c>
      <c r="B219">
        <v>2306.0055699999998</v>
      </c>
      <c r="C219">
        <v>2306.0055699999998</v>
      </c>
      <c r="D219">
        <v>2306.0055699999998</v>
      </c>
      <c r="F219">
        <f t="shared" si="9"/>
        <v>0</v>
      </c>
      <c r="G219">
        <f t="shared" si="10"/>
        <v>0</v>
      </c>
      <c r="H219">
        <f t="shared" si="11"/>
        <v>0</v>
      </c>
    </row>
    <row r="220" spans="1:8" x14ac:dyDescent="0.2">
      <c r="A220">
        <v>2306.00558</v>
      </c>
      <c r="B220">
        <v>2306.00558</v>
      </c>
      <c r="C220">
        <v>2306.00558</v>
      </c>
      <c r="D220">
        <v>2306.00558</v>
      </c>
      <c r="F220">
        <f t="shared" si="9"/>
        <v>0</v>
      </c>
      <c r="G220">
        <f t="shared" si="10"/>
        <v>0</v>
      </c>
      <c r="H220">
        <f t="shared" si="11"/>
        <v>0</v>
      </c>
    </row>
    <row r="221" spans="1:8" x14ac:dyDescent="0.2">
      <c r="A221">
        <v>2306.0056199999999</v>
      </c>
      <c r="B221">
        <v>2306.0056199999999</v>
      </c>
      <c r="C221">
        <v>2306.0056199999999</v>
      </c>
      <c r="D221">
        <v>2306.0056199999999</v>
      </c>
      <c r="F221">
        <f t="shared" si="9"/>
        <v>0</v>
      </c>
      <c r="G221">
        <f t="shared" si="10"/>
        <v>0</v>
      </c>
      <c r="H221">
        <f t="shared" si="11"/>
        <v>0</v>
      </c>
    </row>
    <row r="222" spans="1:8" x14ac:dyDescent="0.2">
      <c r="A222">
        <v>2306.0056300000001</v>
      </c>
      <c r="B222">
        <v>2306.0056300000001</v>
      </c>
      <c r="C222">
        <v>2306.0056300000001</v>
      </c>
      <c r="D222">
        <v>2306.0056300000001</v>
      </c>
      <c r="F222">
        <f t="shared" si="9"/>
        <v>0</v>
      </c>
      <c r="G222">
        <f t="shared" si="10"/>
        <v>0</v>
      </c>
      <c r="H222">
        <f t="shared" si="11"/>
        <v>0</v>
      </c>
    </row>
    <row r="223" spans="1:8" x14ac:dyDescent="0.2">
      <c r="A223">
        <v>2306.00569</v>
      </c>
      <c r="B223">
        <v>2306.00569</v>
      </c>
      <c r="C223">
        <v>2306.00569</v>
      </c>
      <c r="D223">
        <v>2306.00569</v>
      </c>
      <c r="F223">
        <f t="shared" si="9"/>
        <v>0</v>
      </c>
      <c r="G223">
        <f t="shared" si="10"/>
        <v>0</v>
      </c>
      <c r="H223">
        <f t="shared" si="11"/>
        <v>0</v>
      </c>
    </row>
    <row r="224" spans="1:8" x14ac:dyDescent="0.2">
      <c r="A224">
        <v>2306.0057299999999</v>
      </c>
      <c r="B224">
        <v>2306.0057299999999</v>
      </c>
      <c r="C224">
        <v>2306.0057299999999</v>
      </c>
      <c r="D224">
        <v>2306.0057299999999</v>
      </c>
      <c r="F224">
        <f t="shared" si="9"/>
        <v>0</v>
      </c>
      <c r="G224">
        <f t="shared" si="10"/>
        <v>0</v>
      </c>
      <c r="H224">
        <f t="shared" si="11"/>
        <v>0</v>
      </c>
    </row>
    <row r="225" spans="1:8" x14ac:dyDescent="0.2">
      <c r="A225">
        <v>2306.0057400000001</v>
      </c>
      <c r="B225">
        <v>2306.0057400000001</v>
      </c>
      <c r="C225">
        <v>2306.0057400000001</v>
      </c>
      <c r="D225">
        <v>2306.0057400000001</v>
      </c>
      <c r="F225">
        <f t="shared" si="9"/>
        <v>0</v>
      </c>
      <c r="G225">
        <f t="shared" si="10"/>
        <v>0</v>
      </c>
      <c r="H225">
        <f t="shared" si="11"/>
        <v>0</v>
      </c>
    </row>
    <row r="226" spans="1:8" x14ac:dyDescent="0.2">
      <c r="A226">
        <v>2306.0057499999998</v>
      </c>
      <c r="B226">
        <v>2306.0057499999998</v>
      </c>
      <c r="C226">
        <v>2306.0057499999998</v>
      </c>
      <c r="D226">
        <v>2306.0057499999998</v>
      </c>
      <c r="F226">
        <f t="shared" si="9"/>
        <v>0</v>
      </c>
      <c r="G226">
        <f t="shared" si="10"/>
        <v>0</v>
      </c>
      <c r="H226">
        <f t="shared" si="11"/>
        <v>0</v>
      </c>
    </row>
    <row r="227" spans="1:8" x14ac:dyDescent="0.2">
      <c r="A227">
        <v>2306.0057999999999</v>
      </c>
      <c r="B227">
        <v>2306.0057999999999</v>
      </c>
      <c r="C227">
        <v>2306.0057999999999</v>
      </c>
      <c r="D227">
        <v>2306.0057999999999</v>
      </c>
      <c r="F227">
        <f t="shared" si="9"/>
        <v>0</v>
      </c>
      <c r="G227">
        <f t="shared" si="10"/>
        <v>0</v>
      </c>
      <c r="H227">
        <f t="shared" si="11"/>
        <v>0</v>
      </c>
    </row>
    <row r="228" spans="1:8" x14ac:dyDescent="0.2">
      <c r="A228">
        <v>2306.0058100000001</v>
      </c>
      <c r="B228">
        <v>2306.0058100000001</v>
      </c>
      <c r="C228">
        <v>2306.0058100000001</v>
      </c>
      <c r="D228">
        <v>2306.0058100000001</v>
      </c>
      <c r="F228">
        <f t="shared" si="9"/>
        <v>0</v>
      </c>
      <c r="G228">
        <f t="shared" si="10"/>
        <v>0</v>
      </c>
      <c r="H228">
        <f t="shared" si="11"/>
        <v>0</v>
      </c>
    </row>
    <row r="229" spans="1:8" x14ac:dyDescent="0.2">
      <c r="A229">
        <v>2306.0059000000001</v>
      </c>
      <c r="B229">
        <v>2306.0059000000001</v>
      </c>
      <c r="C229">
        <v>2306.0059000000001</v>
      </c>
      <c r="D229">
        <v>2306.0059000000001</v>
      </c>
      <c r="F229">
        <f t="shared" si="9"/>
        <v>0</v>
      </c>
      <c r="G229">
        <f t="shared" si="10"/>
        <v>0</v>
      </c>
      <c r="H229">
        <f t="shared" si="11"/>
        <v>0</v>
      </c>
    </row>
    <row r="230" spans="1:8" x14ac:dyDescent="0.2">
      <c r="A230">
        <v>2306.0059900000001</v>
      </c>
      <c r="B230">
        <v>2306.0059900000001</v>
      </c>
      <c r="C230">
        <v>2306.0059900000001</v>
      </c>
      <c r="D230">
        <v>2306.0059900000001</v>
      </c>
      <c r="F230">
        <f t="shared" si="9"/>
        <v>0</v>
      </c>
      <c r="G230">
        <f t="shared" si="10"/>
        <v>0</v>
      </c>
      <c r="H230">
        <f t="shared" si="11"/>
        <v>0</v>
      </c>
    </row>
    <row r="231" spans="1:8" x14ac:dyDescent="0.2">
      <c r="A231">
        <v>2306.0061300000002</v>
      </c>
      <c r="B231">
        <v>2306.0061300000002</v>
      </c>
      <c r="C231">
        <v>2306.0061300000002</v>
      </c>
      <c r="D231">
        <v>2306.0061300000002</v>
      </c>
      <c r="F231">
        <f t="shared" si="9"/>
        <v>0</v>
      </c>
      <c r="G231">
        <f t="shared" si="10"/>
        <v>0</v>
      </c>
      <c r="H231">
        <f t="shared" si="11"/>
        <v>0</v>
      </c>
    </row>
    <row r="232" spans="1:8" x14ac:dyDescent="0.2">
      <c r="A232">
        <v>2306.0061500000002</v>
      </c>
      <c r="B232">
        <v>2306.0061500000002</v>
      </c>
      <c r="C232">
        <v>2306.0061500000002</v>
      </c>
      <c r="D232">
        <v>2306.0061500000002</v>
      </c>
      <c r="F232">
        <f t="shared" si="9"/>
        <v>0</v>
      </c>
      <c r="G232">
        <f t="shared" si="10"/>
        <v>0</v>
      </c>
      <c r="H232">
        <f t="shared" si="11"/>
        <v>0</v>
      </c>
    </row>
    <row r="233" spans="1:8" x14ac:dyDescent="0.2">
      <c r="A233">
        <v>2306.00621</v>
      </c>
      <c r="B233">
        <v>2306.00621</v>
      </c>
      <c r="C233">
        <v>2306.00621</v>
      </c>
      <c r="D233">
        <v>2306.00621</v>
      </c>
      <c r="F233">
        <f t="shared" si="9"/>
        <v>0</v>
      </c>
      <c r="G233">
        <f t="shared" si="10"/>
        <v>0</v>
      </c>
      <c r="H233">
        <f t="shared" si="11"/>
        <v>0</v>
      </c>
    </row>
    <row r="234" spans="1:8" x14ac:dyDescent="0.2">
      <c r="A234">
        <v>2306.0063100000002</v>
      </c>
      <c r="B234">
        <v>2306.0063100000002</v>
      </c>
      <c r="C234">
        <v>2306.0063100000002</v>
      </c>
      <c r="D234">
        <v>2306.0063100000002</v>
      </c>
      <c r="F234">
        <f t="shared" si="9"/>
        <v>0</v>
      </c>
      <c r="G234">
        <f t="shared" si="10"/>
        <v>0</v>
      </c>
      <c r="H234">
        <f t="shared" si="11"/>
        <v>0</v>
      </c>
    </row>
    <row r="235" spans="1:8" x14ac:dyDescent="0.2">
      <c r="A235">
        <v>2306.00641</v>
      </c>
      <c r="B235">
        <v>2306.00641</v>
      </c>
      <c r="C235">
        <v>2306.00641</v>
      </c>
      <c r="D235">
        <v>2306.00641</v>
      </c>
      <c r="F235">
        <f t="shared" si="9"/>
        <v>0</v>
      </c>
      <c r="G235">
        <f t="shared" si="10"/>
        <v>0</v>
      </c>
      <c r="H235">
        <f t="shared" si="11"/>
        <v>0</v>
      </c>
    </row>
    <row r="236" spans="1:8" x14ac:dyDescent="0.2">
      <c r="A236">
        <v>2306.0065300000001</v>
      </c>
      <c r="B236">
        <v>2306.0065300000001</v>
      </c>
      <c r="C236">
        <v>2306.0065300000001</v>
      </c>
      <c r="D236">
        <v>2306.0065300000001</v>
      </c>
      <c r="F236">
        <f t="shared" si="9"/>
        <v>0</v>
      </c>
      <c r="G236">
        <f t="shared" si="10"/>
        <v>0</v>
      </c>
      <c r="H236">
        <f t="shared" si="11"/>
        <v>0</v>
      </c>
    </row>
    <row r="237" spans="1:8" x14ac:dyDescent="0.2">
      <c r="A237">
        <v>2306.0065500000001</v>
      </c>
      <c r="B237">
        <v>2306.0065500000001</v>
      </c>
      <c r="C237">
        <v>2306.0065500000001</v>
      </c>
      <c r="D237">
        <v>2306.0065500000001</v>
      </c>
      <c r="F237">
        <f t="shared" si="9"/>
        <v>0</v>
      </c>
      <c r="G237">
        <f t="shared" si="10"/>
        <v>0</v>
      </c>
      <c r="H237">
        <f t="shared" si="11"/>
        <v>0</v>
      </c>
    </row>
    <row r="238" spans="1:8" x14ac:dyDescent="0.2">
      <c r="A238">
        <v>2306.0066099999999</v>
      </c>
      <c r="B238">
        <v>2306.0066099999999</v>
      </c>
      <c r="C238">
        <v>2306.0066099999999</v>
      </c>
      <c r="D238">
        <v>2306.0066099999999</v>
      </c>
      <c r="F238">
        <f t="shared" si="9"/>
        <v>0</v>
      </c>
      <c r="G238">
        <f t="shared" si="10"/>
        <v>0</v>
      </c>
      <c r="H238">
        <f t="shared" si="11"/>
        <v>0</v>
      </c>
    </row>
    <row r="239" spans="1:8" x14ac:dyDescent="0.2">
      <c r="A239">
        <v>2306.00675</v>
      </c>
      <c r="B239">
        <v>2306.00675</v>
      </c>
      <c r="C239">
        <v>2306.00675</v>
      </c>
      <c r="D239">
        <v>2306.00675</v>
      </c>
      <c r="F239">
        <f t="shared" si="9"/>
        <v>0</v>
      </c>
      <c r="G239">
        <f t="shared" si="10"/>
        <v>0</v>
      </c>
      <c r="H239">
        <f t="shared" si="11"/>
        <v>0</v>
      </c>
    </row>
    <row r="240" spans="1:8" x14ac:dyDescent="0.2">
      <c r="A240">
        <v>2306.0067800000002</v>
      </c>
      <c r="B240">
        <v>2306.0067800000002</v>
      </c>
      <c r="C240">
        <v>2306.0067800000002</v>
      </c>
      <c r="D240">
        <v>2306.0067800000002</v>
      </c>
      <c r="F240">
        <f t="shared" si="9"/>
        <v>0</v>
      </c>
      <c r="G240">
        <f t="shared" si="10"/>
        <v>0</v>
      </c>
      <c r="H240">
        <f t="shared" si="11"/>
        <v>0</v>
      </c>
    </row>
    <row r="241" spans="1:8" x14ac:dyDescent="0.2">
      <c r="A241">
        <v>2306.0067899999999</v>
      </c>
      <c r="B241">
        <v>2306.0067899999999</v>
      </c>
      <c r="C241">
        <v>2306.0067899999999</v>
      </c>
      <c r="D241">
        <v>2306.0067899999999</v>
      </c>
      <c r="F241">
        <f t="shared" si="9"/>
        <v>0</v>
      </c>
      <c r="G241">
        <f t="shared" si="10"/>
        <v>0</v>
      </c>
      <c r="H241">
        <f t="shared" si="11"/>
        <v>0</v>
      </c>
    </row>
    <row r="242" spans="1:8" x14ac:dyDescent="0.2">
      <c r="A242">
        <v>2306.0068099999999</v>
      </c>
      <c r="B242">
        <v>2306.0068099999999</v>
      </c>
      <c r="C242">
        <v>2306.0068099999999</v>
      </c>
      <c r="D242">
        <v>2306.0068099999999</v>
      </c>
      <c r="F242">
        <f t="shared" si="9"/>
        <v>0</v>
      </c>
      <c r="G242">
        <f t="shared" si="10"/>
        <v>0</v>
      </c>
      <c r="H242">
        <f t="shared" si="11"/>
        <v>0</v>
      </c>
    </row>
    <row r="243" spans="1:8" x14ac:dyDescent="0.2">
      <c r="A243">
        <v>2306.0069100000001</v>
      </c>
      <c r="B243">
        <v>2306.0069100000001</v>
      </c>
      <c r="C243">
        <v>2306.0069100000001</v>
      </c>
      <c r="D243">
        <v>2306.0069100000001</v>
      </c>
      <c r="F243">
        <f t="shared" si="9"/>
        <v>0</v>
      </c>
      <c r="G243">
        <f t="shared" si="10"/>
        <v>0</v>
      </c>
      <c r="H243">
        <f t="shared" si="11"/>
        <v>0</v>
      </c>
    </row>
    <row r="244" spans="1:8" x14ac:dyDescent="0.2">
      <c r="A244">
        <v>2306.00702</v>
      </c>
      <c r="B244">
        <v>2306.00702</v>
      </c>
      <c r="C244">
        <v>2306.00702</v>
      </c>
      <c r="D244">
        <v>2306.00702</v>
      </c>
      <c r="F244">
        <f t="shared" si="9"/>
        <v>0</v>
      </c>
      <c r="G244">
        <f t="shared" si="10"/>
        <v>0</v>
      </c>
      <c r="H244">
        <f t="shared" si="11"/>
        <v>0</v>
      </c>
    </row>
    <row r="245" spans="1:8" x14ac:dyDescent="0.2">
      <c r="A245">
        <v>2306.0070599999999</v>
      </c>
      <c r="B245">
        <v>2306.0070599999999</v>
      </c>
      <c r="C245">
        <v>2306.0070599999999</v>
      </c>
      <c r="D245">
        <v>2306.0070599999999</v>
      </c>
      <c r="F245">
        <f t="shared" si="9"/>
        <v>0</v>
      </c>
      <c r="G245">
        <f t="shared" si="10"/>
        <v>0</v>
      </c>
      <c r="H245">
        <f t="shared" si="11"/>
        <v>0</v>
      </c>
    </row>
    <row r="246" spans="1:8" x14ac:dyDescent="0.2">
      <c r="A246">
        <v>2306.0070999999998</v>
      </c>
      <c r="B246">
        <v>2306.0070999999998</v>
      </c>
      <c r="C246">
        <v>2306.0070999999998</v>
      </c>
      <c r="D246">
        <v>2306.0070999999998</v>
      </c>
      <c r="F246">
        <f t="shared" si="9"/>
        <v>0</v>
      </c>
      <c r="G246">
        <f t="shared" si="10"/>
        <v>0</v>
      </c>
      <c r="H246">
        <f t="shared" si="11"/>
        <v>0</v>
      </c>
    </row>
    <row r="247" spans="1:8" x14ac:dyDescent="0.2">
      <c r="A247">
        <v>2306.0071200000002</v>
      </c>
      <c r="B247">
        <v>2306.0071200000002</v>
      </c>
      <c r="C247">
        <v>2306.0071200000002</v>
      </c>
      <c r="D247">
        <v>2306.0071200000002</v>
      </c>
      <c r="F247">
        <f t="shared" si="9"/>
        <v>0</v>
      </c>
      <c r="G247">
        <f t="shared" si="10"/>
        <v>0</v>
      </c>
      <c r="H247">
        <f t="shared" si="11"/>
        <v>0</v>
      </c>
    </row>
    <row r="248" spans="1:8" x14ac:dyDescent="0.2">
      <c r="A248">
        <v>2306.0071699999999</v>
      </c>
      <c r="B248">
        <v>2306.0071699999999</v>
      </c>
      <c r="C248">
        <v>2306.0071699999999</v>
      </c>
      <c r="D248">
        <v>2306.0071699999999</v>
      </c>
      <c r="F248">
        <f t="shared" si="9"/>
        <v>0</v>
      </c>
      <c r="G248">
        <f t="shared" si="10"/>
        <v>0</v>
      </c>
      <c r="H248">
        <f t="shared" si="11"/>
        <v>0</v>
      </c>
    </row>
    <row r="249" spans="1:8" x14ac:dyDescent="0.2">
      <c r="A249">
        <v>2306.0071800000001</v>
      </c>
      <c r="B249">
        <v>2306.0071800000001</v>
      </c>
      <c r="C249">
        <v>2306.0071800000001</v>
      </c>
      <c r="D249">
        <v>2306.0071800000001</v>
      </c>
      <c r="F249">
        <f t="shared" si="9"/>
        <v>0</v>
      </c>
      <c r="G249">
        <f t="shared" si="10"/>
        <v>0</v>
      </c>
      <c r="H249">
        <f t="shared" si="11"/>
        <v>0</v>
      </c>
    </row>
    <row r="250" spans="1:8" x14ac:dyDescent="0.2">
      <c r="A250">
        <v>2306.0072700000001</v>
      </c>
      <c r="B250">
        <v>2306.0072700000001</v>
      </c>
      <c r="C250">
        <v>2306.0072700000001</v>
      </c>
      <c r="D250">
        <v>2306.0072700000001</v>
      </c>
      <c r="F250">
        <f t="shared" si="9"/>
        <v>0</v>
      </c>
      <c r="G250">
        <f t="shared" si="10"/>
        <v>0</v>
      </c>
      <c r="H250">
        <f t="shared" si="11"/>
        <v>0</v>
      </c>
    </row>
    <row r="251" spans="1:8" x14ac:dyDescent="0.2">
      <c r="A251">
        <v>2306.0073299999999</v>
      </c>
      <c r="B251">
        <v>2306.0073299999999</v>
      </c>
      <c r="C251">
        <v>2306.0073299999999</v>
      </c>
      <c r="D251">
        <v>2306.0073299999999</v>
      </c>
      <c r="F251">
        <f t="shared" si="9"/>
        <v>0</v>
      </c>
      <c r="G251">
        <f t="shared" si="10"/>
        <v>0</v>
      </c>
      <c r="H251">
        <f t="shared" si="11"/>
        <v>0</v>
      </c>
    </row>
    <row r="252" spans="1:8" x14ac:dyDescent="0.2">
      <c r="A252">
        <v>2306.0074100000002</v>
      </c>
      <c r="B252">
        <v>2306.0074100000002</v>
      </c>
      <c r="C252">
        <v>2306.0074100000002</v>
      </c>
      <c r="D252">
        <v>2306.0074100000002</v>
      </c>
      <c r="F252">
        <f t="shared" si="9"/>
        <v>0</v>
      </c>
      <c r="G252">
        <f t="shared" si="10"/>
        <v>0</v>
      </c>
      <c r="H252">
        <f t="shared" si="11"/>
        <v>0</v>
      </c>
    </row>
    <row r="253" spans="1:8" x14ac:dyDescent="0.2">
      <c r="A253">
        <v>2306.0074300000001</v>
      </c>
      <c r="B253">
        <v>2306.0074300000001</v>
      </c>
      <c r="C253">
        <v>2306.0074300000001</v>
      </c>
      <c r="D253">
        <v>2306.0074300000001</v>
      </c>
      <c r="F253">
        <f t="shared" si="9"/>
        <v>0</v>
      </c>
      <c r="G253">
        <f t="shared" si="10"/>
        <v>0</v>
      </c>
      <c r="H253">
        <f t="shared" si="11"/>
        <v>0</v>
      </c>
    </row>
    <row r="254" spans="1:8" x14ac:dyDescent="0.2">
      <c r="A254">
        <v>2306.0074599999998</v>
      </c>
      <c r="B254">
        <v>2306.0074599999998</v>
      </c>
      <c r="C254">
        <v>2306.0074599999998</v>
      </c>
      <c r="D254">
        <v>2306.0074599999998</v>
      </c>
      <c r="F254">
        <f t="shared" si="9"/>
        <v>0</v>
      </c>
      <c r="G254">
        <f t="shared" si="10"/>
        <v>0</v>
      </c>
      <c r="H254">
        <f t="shared" si="11"/>
        <v>0</v>
      </c>
    </row>
    <row r="255" spans="1:8" x14ac:dyDescent="0.2">
      <c r="A255">
        <v>2306.0075000000002</v>
      </c>
      <c r="B255">
        <v>2306.0075000000002</v>
      </c>
      <c r="C255">
        <v>2306.0075000000002</v>
      </c>
      <c r="D255">
        <v>2306.0075000000002</v>
      </c>
      <c r="F255">
        <f t="shared" si="9"/>
        <v>0</v>
      </c>
      <c r="G255">
        <f t="shared" si="10"/>
        <v>0</v>
      </c>
      <c r="H255">
        <f t="shared" si="11"/>
        <v>0</v>
      </c>
    </row>
    <row r="256" spans="1:8" x14ac:dyDescent="0.2">
      <c r="A256">
        <v>2306.0076199999999</v>
      </c>
      <c r="B256">
        <v>2306.0076199999999</v>
      </c>
      <c r="C256">
        <v>2306.0076199999999</v>
      </c>
      <c r="D256">
        <v>2306.0076199999999</v>
      </c>
      <c r="F256">
        <f t="shared" si="9"/>
        <v>0</v>
      </c>
      <c r="G256">
        <f t="shared" si="10"/>
        <v>0</v>
      </c>
      <c r="H256">
        <f t="shared" si="11"/>
        <v>0</v>
      </c>
    </row>
    <row r="257" spans="1:8" x14ac:dyDescent="0.2">
      <c r="A257">
        <v>2306.00767</v>
      </c>
      <c r="B257">
        <v>2306.00767</v>
      </c>
      <c r="C257">
        <v>2306.00767</v>
      </c>
      <c r="D257">
        <v>2306.00767</v>
      </c>
      <c r="F257">
        <f t="shared" si="9"/>
        <v>0</v>
      </c>
      <c r="G257">
        <f t="shared" si="10"/>
        <v>0</v>
      </c>
      <c r="H257">
        <f t="shared" si="11"/>
        <v>0</v>
      </c>
    </row>
    <row r="258" spans="1:8" x14ac:dyDescent="0.2">
      <c r="A258">
        <v>2306.0077299999998</v>
      </c>
      <c r="B258">
        <v>2306.0077299999998</v>
      </c>
      <c r="C258">
        <v>2306.0077299999998</v>
      </c>
      <c r="D258">
        <v>2306.0077299999998</v>
      </c>
      <c r="F258">
        <f t="shared" si="9"/>
        <v>0</v>
      </c>
      <c r="G258">
        <f t="shared" si="10"/>
        <v>0</v>
      </c>
      <c r="H258">
        <f t="shared" si="11"/>
        <v>0</v>
      </c>
    </row>
    <row r="259" spans="1:8" x14ac:dyDescent="0.2">
      <c r="A259">
        <v>2306.0078199999998</v>
      </c>
      <c r="B259">
        <v>2306.0078199999998</v>
      </c>
      <c r="C259">
        <v>2306.0078199999998</v>
      </c>
      <c r="D259">
        <v>2306.0078199999998</v>
      </c>
      <c r="F259">
        <f t="shared" si="9"/>
        <v>0</v>
      </c>
      <c r="G259">
        <f t="shared" si="10"/>
        <v>0</v>
      </c>
      <c r="H259">
        <f t="shared" si="11"/>
        <v>0</v>
      </c>
    </row>
    <row r="260" spans="1:8" x14ac:dyDescent="0.2">
      <c r="A260">
        <v>2306.0081799999998</v>
      </c>
      <c r="B260">
        <v>2306.0081799999998</v>
      </c>
      <c r="C260">
        <v>2306.0081799999998</v>
      </c>
      <c r="D260">
        <v>2306.0081799999998</v>
      </c>
      <c r="F260">
        <f t="shared" ref="F260:F323" si="12">IF(ISNUMBER(MATCH(A260,B:B,0)),0,1)</f>
        <v>0</v>
      </c>
      <c r="G260">
        <f t="shared" ref="G260:G323" si="13">IF(ISNUMBER(MATCH(A260,C:C,0)),0,1)</f>
        <v>0</v>
      </c>
      <c r="H260">
        <f t="shared" ref="H260:H323" si="14">IF(ISNUMBER(MATCH(A260,D:D,0)),0,1)</f>
        <v>0</v>
      </c>
    </row>
    <row r="261" spans="1:8" x14ac:dyDescent="0.2">
      <c r="A261">
        <v>2306.00819</v>
      </c>
      <c r="B261">
        <v>2306.00819</v>
      </c>
      <c r="C261">
        <v>2306.00819</v>
      </c>
      <c r="D261">
        <v>2306.00819</v>
      </c>
      <c r="F261">
        <f t="shared" si="12"/>
        <v>0</v>
      </c>
      <c r="G261">
        <f t="shared" si="13"/>
        <v>0</v>
      </c>
      <c r="H261">
        <f t="shared" si="14"/>
        <v>0</v>
      </c>
    </row>
    <row r="262" spans="1:8" x14ac:dyDescent="0.2">
      <c r="A262">
        <v>2306.0082200000002</v>
      </c>
      <c r="B262">
        <v>2306.0082200000002</v>
      </c>
      <c r="C262">
        <v>2306.0082200000002</v>
      </c>
      <c r="D262">
        <v>2306.0082200000002</v>
      </c>
      <c r="F262">
        <f t="shared" si="12"/>
        <v>0</v>
      </c>
      <c r="G262">
        <f t="shared" si="13"/>
        <v>0</v>
      </c>
      <c r="H262">
        <f t="shared" si="14"/>
        <v>0</v>
      </c>
    </row>
    <row r="263" spans="1:8" x14ac:dyDescent="0.2">
      <c r="A263">
        <v>2306.0084400000001</v>
      </c>
      <c r="B263">
        <v>2306.0084400000001</v>
      </c>
      <c r="C263">
        <v>2306.0084400000001</v>
      </c>
      <c r="D263">
        <v>2306.0084400000001</v>
      </c>
      <c r="F263">
        <f t="shared" si="12"/>
        <v>0</v>
      </c>
      <c r="G263">
        <f t="shared" si="13"/>
        <v>0</v>
      </c>
      <c r="H263">
        <f t="shared" si="14"/>
        <v>0</v>
      </c>
    </row>
    <row r="264" spans="1:8" x14ac:dyDescent="0.2">
      <c r="A264">
        <v>2306.0084499999998</v>
      </c>
      <c r="B264">
        <v>2306.0084499999998</v>
      </c>
      <c r="C264">
        <v>2306.0084499999998</v>
      </c>
      <c r="D264">
        <v>2306.0084499999998</v>
      </c>
      <c r="F264">
        <f t="shared" si="12"/>
        <v>0</v>
      </c>
      <c r="G264">
        <f t="shared" si="13"/>
        <v>0</v>
      </c>
      <c r="H264">
        <f t="shared" si="14"/>
        <v>0</v>
      </c>
    </row>
    <row r="265" spans="1:8" x14ac:dyDescent="0.2">
      <c r="A265">
        <v>2306.0085300000001</v>
      </c>
      <c r="B265">
        <v>2306.0085300000001</v>
      </c>
      <c r="C265">
        <v>2306.0085300000001</v>
      </c>
      <c r="D265">
        <v>2306.0085300000001</v>
      </c>
      <c r="F265">
        <f t="shared" si="12"/>
        <v>0</v>
      </c>
      <c r="G265">
        <f t="shared" si="13"/>
        <v>0</v>
      </c>
      <c r="H265">
        <f t="shared" si="14"/>
        <v>0</v>
      </c>
    </row>
    <row r="266" spans="1:8" x14ac:dyDescent="0.2">
      <c r="A266">
        <v>2306.0088000000001</v>
      </c>
      <c r="B266">
        <v>2306.0088000000001</v>
      </c>
      <c r="C266">
        <v>2306.0088000000001</v>
      </c>
      <c r="D266">
        <v>2306.0088000000001</v>
      </c>
      <c r="F266">
        <f t="shared" si="12"/>
        <v>0</v>
      </c>
      <c r="G266">
        <f t="shared" si="13"/>
        <v>0</v>
      </c>
      <c r="H266">
        <f t="shared" si="14"/>
        <v>0</v>
      </c>
    </row>
    <row r="267" spans="1:8" x14ac:dyDescent="0.2">
      <c r="A267">
        <v>2306.00882</v>
      </c>
      <c r="B267">
        <v>2306.00882</v>
      </c>
      <c r="C267">
        <v>2306.00882</v>
      </c>
      <c r="D267">
        <v>2306.00882</v>
      </c>
      <c r="F267">
        <f t="shared" si="12"/>
        <v>0</v>
      </c>
      <c r="G267">
        <f t="shared" si="13"/>
        <v>0</v>
      </c>
      <c r="H267">
        <f t="shared" si="14"/>
        <v>0</v>
      </c>
    </row>
    <row r="268" spans="1:8" x14ac:dyDescent="0.2">
      <c r="A268">
        <v>2306.0088300000002</v>
      </c>
      <c r="B268">
        <v>2306.0088300000002</v>
      </c>
      <c r="C268">
        <v>2306.0088300000002</v>
      </c>
      <c r="D268">
        <v>2306.0088300000002</v>
      </c>
      <c r="F268">
        <f t="shared" si="12"/>
        <v>0</v>
      </c>
      <c r="G268">
        <f t="shared" si="13"/>
        <v>0</v>
      </c>
      <c r="H268">
        <f t="shared" si="14"/>
        <v>0</v>
      </c>
    </row>
    <row r="269" spans="1:8" x14ac:dyDescent="0.2">
      <c r="A269">
        <v>2306.0088599999999</v>
      </c>
      <c r="B269">
        <v>2306.0088599999999</v>
      </c>
      <c r="C269">
        <v>2306.0088599999999</v>
      </c>
      <c r="D269">
        <v>2306.0088599999999</v>
      </c>
      <c r="F269">
        <f t="shared" si="12"/>
        <v>0</v>
      </c>
      <c r="G269">
        <f t="shared" si="13"/>
        <v>0</v>
      </c>
      <c r="H269">
        <f t="shared" si="14"/>
        <v>0</v>
      </c>
    </row>
    <row r="270" spans="1:8" x14ac:dyDescent="0.2">
      <c r="A270">
        <v>2306.009</v>
      </c>
      <c r="B270">
        <v>2306.009</v>
      </c>
      <c r="C270">
        <v>2306.009</v>
      </c>
      <c r="D270">
        <v>2306.009</v>
      </c>
      <c r="F270">
        <f t="shared" si="12"/>
        <v>0</v>
      </c>
      <c r="G270">
        <f t="shared" si="13"/>
        <v>0</v>
      </c>
      <c r="H270">
        <f t="shared" si="14"/>
        <v>0</v>
      </c>
    </row>
    <row r="271" spans="1:8" x14ac:dyDescent="0.2">
      <c r="A271">
        <v>2306.0090300000002</v>
      </c>
      <c r="B271">
        <v>2306.0090300000002</v>
      </c>
      <c r="C271">
        <v>2306.0090300000002</v>
      </c>
      <c r="D271">
        <v>2306.0090300000002</v>
      </c>
      <c r="F271">
        <f t="shared" si="12"/>
        <v>0</v>
      </c>
      <c r="G271">
        <f t="shared" si="13"/>
        <v>0</v>
      </c>
      <c r="H271">
        <f t="shared" si="14"/>
        <v>0</v>
      </c>
    </row>
    <row r="272" spans="1:8" x14ac:dyDescent="0.2">
      <c r="A272">
        <v>2306.0091600000001</v>
      </c>
      <c r="B272">
        <v>2306.0091600000001</v>
      </c>
      <c r="C272">
        <v>2306.0091600000001</v>
      </c>
      <c r="D272">
        <v>2306.0091600000001</v>
      </c>
      <c r="F272">
        <f t="shared" si="12"/>
        <v>0</v>
      </c>
      <c r="G272">
        <f t="shared" si="13"/>
        <v>0</v>
      </c>
      <c r="H272">
        <f t="shared" si="14"/>
        <v>0</v>
      </c>
    </row>
    <row r="273" spans="1:8" x14ac:dyDescent="0.2">
      <c r="A273">
        <v>2306.0092100000002</v>
      </c>
      <c r="B273">
        <v>2306.0092100000002</v>
      </c>
      <c r="C273">
        <v>2306.0092100000002</v>
      </c>
      <c r="D273">
        <v>2306.0092100000002</v>
      </c>
      <c r="F273">
        <f t="shared" si="12"/>
        <v>0</v>
      </c>
      <c r="G273">
        <f t="shared" si="13"/>
        <v>0</v>
      </c>
      <c r="H273">
        <f t="shared" si="14"/>
        <v>0</v>
      </c>
    </row>
    <row r="274" spans="1:8" x14ac:dyDescent="0.2">
      <c r="A274">
        <v>2306.0092199999999</v>
      </c>
      <c r="B274">
        <v>2306.0092199999999</v>
      </c>
      <c r="C274">
        <v>2306.0092199999999</v>
      </c>
      <c r="D274">
        <v>2306.0092199999999</v>
      </c>
      <c r="F274">
        <f t="shared" si="12"/>
        <v>0</v>
      </c>
      <c r="G274">
        <f t="shared" si="13"/>
        <v>0</v>
      </c>
      <c r="H274">
        <f t="shared" si="14"/>
        <v>0</v>
      </c>
    </row>
    <row r="275" spans="1:8" x14ac:dyDescent="0.2">
      <c r="A275">
        <v>2306.00927</v>
      </c>
      <c r="B275">
        <v>2306.00927</v>
      </c>
      <c r="C275">
        <v>2306.00927</v>
      </c>
      <c r="D275">
        <v>2306.00927</v>
      </c>
      <c r="F275">
        <f t="shared" si="12"/>
        <v>0</v>
      </c>
      <c r="G275">
        <f t="shared" si="13"/>
        <v>0</v>
      </c>
      <c r="H275">
        <f t="shared" si="14"/>
        <v>0</v>
      </c>
    </row>
    <row r="276" spans="1:8" x14ac:dyDescent="0.2">
      <c r="A276">
        <v>2306.00981</v>
      </c>
      <c r="B276">
        <v>2306.00981</v>
      </c>
      <c r="C276">
        <v>2306.00981</v>
      </c>
      <c r="D276">
        <v>2306.00981</v>
      </c>
      <c r="F276">
        <f t="shared" si="12"/>
        <v>0</v>
      </c>
      <c r="G276">
        <f t="shared" si="13"/>
        <v>0</v>
      </c>
      <c r="H276">
        <f t="shared" si="14"/>
        <v>0</v>
      </c>
    </row>
    <row r="277" spans="1:8" x14ac:dyDescent="0.2">
      <c r="A277">
        <v>2306.0099100000002</v>
      </c>
      <c r="B277">
        <v>2306.0099100000002</v>
      </c>
      <c r="C277">
        <v>2306.0099100000002</v>
      </c>
      <c r="D277">
        <v>2306.0099100000002</v>
      </c>
      <c r="F277">
        <f t="shared" si="12"/>
        <v>0</v>
      </c>
      <c r="G277">
        <f t="shared" si="13"/>
        <v>0</v>
      </c>
      <c r="H277">
        <f t="shared" si="14"/>
        <v>0</v>
      </c>
    </row>
    <row r="278" spans="1:8" x14ac:dyDescent="0.2">
      <c r="A278">
        <v>2306.0099399999999</v>
      </c>
      <c r="B278">
        <v>2306.0099399999999</v>
      </c>
      <c r="C278">
        <v>2306.0099399999999</v>
      </c>
      <c r="D278">
        <v>2306.0099399999999</v>
      </c>
      <c r="F278">
        <f t="shared" si="12"/>
        <v>0</v>
      </c>
      <c r="G278">
        <f t="shared" si="13"/>
        <v>0</v>
      </c>
      <c r="H278">
        <f t="shared" si="14"/>
        <v>0</v>
      </c>
    </row>
    <row r="279" spans="1:8" x14ac:dyDescent="0.2">
      <c r="A279">
        <v>2306.01017</v>
      </c>
      <c r="B279">
        <v>2306.01017</v>
      </c>
      <c r="C279">
        <v>2306.01017</v>
      </c>
      <c r="D279">
        <v>2306.01017</v>
      </c>
      <c r="F279">
        <f t="shared" si="12"/>
        <v>0</v>
      </c>
      <c r="G279">
        <f t="shared" si="13"/>
        <v>0</v>
      </c>
      <c r="H279">
        <f t="shared" si="14"/>
        <v>0</v>
      </c>
    </row>
    <row r="280" spans="1:8" x14ac:dyDescent="0.2">
      <c r="A280">
        <v>2306.01028</v>
      </c>
      <c r="B280">
        <v>2306.01028</v>
      </c>
      <c r="C280">
        <v>2306.01028</v>
      </c>
      <c r="D280">
        <v>2306.01028</v>
      </c>
      <c r="F280">
        <f t="shared" si="12"/>
        <v>0</v>
      </c>
      <c r="G280">
        <f t="shared" si="13"/>
        <v>0</v>
      </c>
      <c r="H280">
        <f t="shared" si="14"/>
        <v>0</v>
      </c>
    </row>
    <row r="281" spans="1:8" x14ac:dyDescent="0.2">
      <c r="A281">
        <v>2306.0106300000002</v>
      </c>
      <c r="B281">
        <v>2306.0106300000002</v>
      </c>
      <c r="C281">
        <v>2306.0106300000002</v>
      </c>
      <c r="D281">
        <v>2306.0106300000002</v>
      </c>
      <c r="F281">
        <f t="shared" si="12"/>
        <v>0</v>
      </c>
      <c r="G281">
        <f t="shared" si="13"/>
        <v>0</v>
      </c>
      <c r="H281">
        <f t="shared" si="14"/>
        <v>0</v>
      </c>
    </row>
    <row r="282" spans="1:8" x14ac:dyDescent="0.2">
      <c r="A282">
        <v>2306.01073</v>
      </c>
      <c r="B282">
        <v>2306.01073</v>
      </c>
      <c r="C282">
        <v>2306.01073</v>
      </c>
      <c r="D282">
        <v>2306.01073</v>
      </c>
      <c r="F282">
        <f t="shared" si="12"/>
        <v>0</v>
      </c>
      <c r="G282">
        <f t="shared" si="13"/>
        <v>0</v>
      </c>
      <c r="H282">
        <f t="shared" si="14"/>
        <v>0</v>
      </c>
    </row>
    <row r="283" spans="1:8" x14ac:dyDescent="0.2">
      <c r="A283">
        <v>2306.0108500000001</v>
      </c>
      <c r="B283">
        <v>2306.0108500000001</v>
      </c>
      <c r="C283">
        <v>2306.0108500000001</v>
      </c>
      <c r="D283">
        <v>2306.0108500000001</v>
      </c>
      <c r="F283">
        <f t="shared" si="12"/>
        <v>0</v>
      </c>
      <c r="G283">
        <f t="shared" si="13"/>
        <v>0</v>
      </c>
      <c r="H283">
        <f t="shared" si="14"/>
        <v>0</v>
      </c>
    </row>
    <row r="284" spans="1:8" x14ac:dyDescent="0.2">
      <c r="A284">
        <v>2306.0109200000002</v>
      </c>
      <c r="B284">
        <v>2306.0109200000002</v>
      </c>
      <c r="C284">
        <v>2306.0109200000002</v>
      </c>
      <c r="D284">
        <v>2306.0109200000002</v>
      </c>
      <c r="F284">
        <f t="shared" si="12"/>
        <v>0</v>
      </c>
      <c r="G284">
        <f t="shared" si="13"/>
        <v>0</v>
      </c>
      <c r="H284">
        <f t="shared" si="14"/>
        <v>0</v>
      </c>
    </row>
    <row r="285" spans="1:8" x14ac:dyDescent="0.2">
      <c r="A285">
        <v>2306.01127</v>
      </c>
      <c r="B285">
        <v>2306.01127</v>
      </c>
      <c r="C285">
        <v>2306.01127</v>
      </c>
      <c r="D285">
        <v>2306.01127</v>
      </c>
      <c r="F285">
        <f t="shared" si="12"/>
        <v>0</v>
      </c>
      <c r="G285">
        <f t="shared" si="13"/>
        <v>0</v>
      </c>
      <c r="H285">
        <f t="shared" si="14"/>
        <v>0</v>
      </c>
    </row>
    <row r="286" spans="1:8" x14ac:dyDescent="0.2">
      <c r="A286">
        <v>2306.0113299999998</v>
      </c>
      <c r="B286">
        <v>2306.0113299999998</v>
      </c>
      <c r="C286">
        <v>2306.0113299999998</v>
      </c>
      <c r="D286">
        <v>2306.0113299999998</v>
      </c>
      <c r="F286">
        <f t="shared" si="12"/>
        <v>0</v>
      </c>
      <c r="G286">
        <f t="shared" si="13"/>
        <v>0</v>
      </c>
      <c r="H286">
        <f t="shared" si="14"/>
        <v>0</v>
      </c>
    </row>
    <row r="287" spans="1:8" x14ac:dyDescent="0.2">
      <c r="A287">
        <v>2306.01179</v>
      </c>
      <c r="B287">
        <v>2306.01179</v>
      </c>
      <c r="C287">
        <v>2306.01179</v>
      </c>
      <c r="D287">
        <v>2306.01179</v>
      </c>
      <c r="F287">
        <f t="shared" si="12"/>
        <v>0</v>
      </c>
      <c r="G287">
        <f t="shared" si="13"/>
        <v>0</v>
      </c>
      <c r="H287">
        <f t="shared" si="14"/>
        <v>0</v>
      </c>
    </row>
    <row r="288" spans="1:8" x14ac:dyDescent="0.2">
      <c r="A288">
        <v>2306.0119199999999</v>
      </c>
      <c r="B288">
        <v>2306.0119199999999</v>
      </c>
      <c r="C288">
        <v>2306.0119199999999</v>
      </c>
      <c r="D288">
        <v>2306.0119199999999</v>
      </c>
      <c r="F288">
        <f t="shared" si="12"/>
        <v>0</v>
      </c>
      <c r="G288">
        <f t="shared" si="13"/>
        <v>0</v>
      </c>
      <c r="H288">
        <f t="shared" si="14"/>
        <v>0</v>
      </c>
    </row>
    <row r="289" spans="1:8" x14ac:dyDescent="0.2">
      <c r="A289">
        <v>2306.01235</v>
      </c>
      <c r="B289">
        <v>2306.01235</v>
      </c>
      <c r="C289">
        <v>2306.01235</v>
      </c>
      <c r="D289">
        <v>2306.01235</v>
      </c>
      <c r="F289">
        <f t="shared" si="12"/>
        <v>0</v>
      </c>
      <c r="G289">
        <f t="shared" si="13"/>
        <v>0</v>
      </c>
      <c r="H289">
        <f t="shared" si="14"/>
        <v>0</v>
      </c>
    </row>
    <row r="290" spans="1:8" x14ac:dyDescent="0.2">
      <c r="A290">
        <v>2306.0128399999999</v>
      </c>
      <c r="B290">
        <v>2306.0128399999999</v>
      </c>
      <c r="C290">
        <v>2306.0128399999999</v>
      </c>
      <c r="D290">
        <v>2306.0128399999999</v>
      </c>
      <c r="F290">
        <f t="shared" si="12"/>
        <v>0</v>
      </c>
      <c r="G290">
        <f t="shared" si="13"/>
        <v>0</v>
      </c>
      <c r="H290">
        <f t="shared" si="14"/>
        <v>0</v>
      </c>
    </row>
    <row r="291" spans="1:8" x14ac:dyDescent="0.2">
      <c r="A291">
        <v>2306.0129400000001</v>
      </c>
      <c r="B291">
        <v>2306.0129400000001</v>
      </c>
      <c r="C291">
        <v>2306.0129400000001</v>
      </c>
      <c r="D291">
        <v>2306.0129400000001</v>
      </c>
      <c r="F291">
        <f t="shared" si="12"/>
        <v>0</v>
      </c>
      <c r="G291">
        <f t="shared" si="13"/>
        <v>0</v>
      </c>
      <c r="H291">
        <f t="shared" si="14"/>
        <v>0</v>
      </c>
    </row>
    <row r="292" spans="1:8" x14ac:dyDescent="0.2">
      <c r="A292">
        <v>2306.0130800000002</v>
      </c>
      <c r="B292">
        <v>2306.0130800000002</v>
      </c>
      <c r="C292">
        <v>2306.0130800000002</v>
      </c>
      <c r="D292">
        <v>2306.0130800000002</v>
      </c>
      <c r="F292">
        <f t="shared" si="12"/>
        <v>0</v>
      </c>
      <c r="G292">
        <f t="shared" si="13"/>
        <v>0</v>
      </c>
      <c r="H292">
        <f t="shared" si="14"/>
        <v>0</v>
      </c>
    </row>
    <row r="293" spans="1:8" x14ac:dyDescent="0.2">
      <c r="A293">
        <v>2306.0135300000002</v>
      </c>
      <c r="B293">
        <v>2306.0135300000002</v>
      </c>
      <c r="C293">
        <v>2306.0135300000002</v>
      </c>
      <c r="D293">
        <v>2306.0135300000002</v>
      </c>
      <c r="F293">
        <f t="shared" si="12"/>
        <v>0</v>
      </c>
      <c r="G293">
        <f t="shared" si="13"/>
        <v>0</v>
      </c>
      <c r="H293">
        <f t="shared" si="14"/>
        <v>0</v>
      </c>
    </row>
    <row r="294" spans="1:8" x14ac:dyDescent="0.2">
      <c r="A294">
        <v>2306.0135799999998</v>
      </c>
      <c r="B294">
        <v>2306.0135799999998</v>
      </c>
      <c r="C294">
        <v>2306.0135799999998</v>
      </c>
      <c r="D294">
        <v>2306.0135799999998</v>
      </c>
      <c r="F294">
        <f t="shared" si="12"/>
        <v>0</v>
      </c>
      <c r="G294">
        <f t="shared" si="13"/>
        <v>0</v>
      </c>
      <c r="H294">
        <f t="shared" si="14"/>
        <v>0</v>
      </c>
    </row>
    <row r="295" spans="1:8" x14ac:dyDescent="0.2">
      <c r="A295">
        <v>2306.0137199999999</v>
      </c>
      <c r="B295">
        <v>2306.0137199999999</v>
      </c>
      <c r="C295">
        <v>2306.0137199999999</v>
      </c>
      <c r="D295">
        <v>2306.0137199999999</v>
      </c>
      <c r="F295">
        <f t="shared" si="12"/>
        <v>0</v>
      </c>
      <c r="G295">
        <f t="shared" si="13"/>
        <v>0</v>
      </c>
      <c r="H295">
        <f t="shared" si="14"/>
        <v>0</v>
      </c>
    </row>
    <row r="296" spans="1:8" x14ac:dyDescent="0.2">
      <c r="A296">
        <v>2306.0137800000002</v>
      </c>
      <c r="B296">
        <v>2306.0137800000002</v>
      </c>
      <c r="C296">
        <v>2306.0137800000002</v>
      </c>
      <c r="D296">
        <v>2306.0137800000002</v>
      </c>
      <c r="F296">
        <f t="shared" si="12"/>
        <v>0</v>
      </c>
      <c r="G296">
        <f t="shared" si="13"/>
        <v>0</v>
      </c>
      <c r="H296">
        <f t="shared" si="14"/>
        <v>0</v>
      </c>
    </row>
    <row r="297" spans="1:8" x14ac:dyDescent="0.2">
      <c r="A297">
        <v>2306.01388</v>
      </c>
      <c r="B297">
        <v>2306.01388</v>
      </c>
      <c r="C297">
        <v>2306.01388</v>
      </c>
      <c r="D297">
        <v>2306.01388</v>
      </c>
      <c r="F297">
        <f t="shared" si="12"/>
        <v>0</v>
      </c>
      <c r="G297">
        <f t="shared" si="13"/>
        <v>0</v>
      </c>
      <c r="H297">
        <f t="shared" si="14"/>
        <v>0</v>
      </c>
    </row>
    <row r="298" spans="1:8" x14ac:dyDescent="0.2">
      <c r="A298">
        <v>2306.0140200000001</v>
      </c>
      <c r="B298">
        <v>2306.0140200000001</v>
      </c>
      <c r="C298">
        <v>2306.0140200000001</v>
      </c>
      <c r="D298">
        <v>2306.0140200000001</v>
      </c>
      <c r="F298">
        <f t="shared" si="12"/>
        <v>0</v>
      </c>
      <c r="G298">
        <f t="shared" si="13"/>
        <v>0</v>
      </c>
      <c r="H298">
        <f t="shared" si="14"/>
        <v>0</v>
      </c>
    </row>
    <row r="299" spans="1:8" x14ac:dyDescent="0.2">
      <c r="A299">
        <v>2306.0140299999998</v>
      </c>
      <c r="B299">
        <v>2306.0140299999998</v>
      </c>
      <c r="C299">
        <v>2306.0140299999998</v>
      </c>
      <c r="D299">
        <v>2306.0140299999998</v>
      </c>
      <c r="F299">
        <f t="shared" si="12"/>
        <v>0</v>
      </c>
      <c r="G299">
        <f t="shared" si="13"/>
        <v>0</v>
      </c>
      <c r="H299">
        <f t="shared" si="14"/>
        <v>0</v>
      </c>
    </row>
    <row r="300" spans="1:8" x14ac:dyDescent="0.2">
      <c r="A300">
        <v>2306.0144100000002</v>
      </c>
      <c r="B300">
        <v>2306.0144100000002</v>
      </c>
      <c r="C300">
        <v>2306.0144100000002</v>
      </c>
      <c r="D300">
        <v>2306.0144100000002</v>
      </c>
      <c r="F300">
        <f t="shared" si="12"/>
        <v>0</v>
      </c>
      <c r="G300">
        <f t="shared" si="13"/>
        <v>0</v>
      </c>
      <c r="H300">
        <f t="shared" si="14"/>
        <v>0</v>
      </c>
    </row>
    <row r="301" spans="1:8" x14ac:dyDescent="0.2">
      <c r="A301">
        <v>2306.0150800000001</v>
      </c>
      <c r="B301">
        <v>2306.0150800000001</v>
      </c>
      <c r="C301">
        <v>2306.0150800000001</v>
      </c>
      <c r="D301">
        <v>2306.0150800000001</v>
      </c>
      <c r="F301">
        <f t="shared" si="12"/>
        <v>0</v>
      </c>
      <c r="G301">
        <f t="shared" si="13"/>
        <v>0</v>
      </c>
      <c r="H301">
        <f t="shared" si="14"/>
        <v>0</v>
      </c>
    </row>
    <row r="302" spans="1:8" x14ac:dyDescent="0.2">
      <c r="A302">
        <v>2306.0151000000001</v>
      </c>
      <c r="B302">
        <v>2306.0151000000001</v>
      </c>
      <c r="C302">
        <v>2306.0151000000001</v>
      </c>
      <c r="D302">
        <v>2306.0151000000001</v>
      </c>
      <c r="F302">
        <f t="shared" si="12"/>
        <v>0</v>
      </c>
      <c r="G302">
        <f t="shared" si="13"/>
        <v>0</v>
      </c>
      <c r="H302">
        <f t="shared" si="14"/>
        <v>0</v>
      </c>
    </row>
    <row r="303" spans="1:8" x14ac:dyDescent="0.2">
      <c r="A303">
        <v>2306.0151099999998</v>
      </c>
      <c r="B303">
        <v>2306.0151099999998</v>
      </c>
      <c r="C303">
        <v>2306.0151099999998</v>
      </c>
      <c r="D303">
        <v>2306.0151099999998</v>
      </c>
      <c r="F303">
        <f t="shared" si="12"/>
        <v>0</v>
      </c>
      <c r="G303">
        <f t="shared" si="13"/>
        <v>0</v>
      </c>
      <c r="H303">
        <f t="shared" si="14"/>
        <v>0</v>
      </c>
    </row>
    <row r="304" spans="1:8" x14ac:dyDescent="0.2">
      <c r="A304">
        <v>2306.0151500000002</v>
      </c>
      <c r="B304">
        <v>2306.0151500000002</v>
      </c>
      <c r="C304">
        <v>2306.0151500000002</v>
      </c>
      <c r="D304">
        <v>2306.0151500000002</v>
      </c>
      <c r="F304">
        <f t="shared" si="12"/>
        <v>0</v>
      </c>
      <c r="G304">
        <f t="shared" si="13"/>
        <v>0</v>
      </c>
      <c r="H304">
        <f t="shared" si="14"/>
        <v>0</v>
      </c>
    </row>
    <row r="305" spans="1:8" x14ac:dyDescent="0.2">
      <c r="A305">
        <v>2306.0153399999999</v>
      </c>
      <c r="B305">
        <v>2306.0153399999999</v>
      </c>
      <c r="C305">
        <v>2306.0153399999999</v>
      </c>
      <c r="D305">
        <v>2306.0153399999999</v>
      </c>
      <c r="F305">
        <f t="shared" si="12"/>
        <v>0</v>
      </c>
      <c r="G305">
        <f t="shared" si="13"/>
        <v>0</v>
      </c>
      <c r="H305">
        <f t="shared" si="14"/>
        <v>0</v>
      </c>
    </row>
    <row r="306" spans="1:8" x14ac:dyDescent="0.2">
      <c r="A306">
        <v>2306.0154400000001</v>
      </c>
      <c r="B306">
        <v>2306.0154400000001</v>
      </c>
      <c r="C306">
        <v>2306.0154400000001</v>
      </c>
      <c r="D306">
        <v>2306.0154400000001</v>
      </c>
      <c r="F306">
        <f t="shared" si="12"/>
        <v>0</v>
      </c>
      <c r="G306">
        <f t="shared" si="13"/>
        <v>0</v>
      </c>
      <c r="H306">
        <f t="shared" si="14"/>
        <v>0</v>
      </c>
    </row>
    <row r="307" spans="1:8" x14ac:dyDescent="0.2">
      <c r="A307">
        <v>2306.0156900000002</v>
      </c>
      <c r="B307">
        <v>2306.0156900000002</v>
      </c>
      <c r="C307">
        <v>2306.0156900000002</v>
      </c>
      <c r="D307">
        <v>2306.0156900000002</v>
      </c>
      <c r="F307">
        <f t="shared" si="12"/>
        <v>0</v>
      </c>
      <c r="G307">
        <f t="shared" si="13"/>
        <v>0</v>
      </c>
      <c r="H307">
        <f t="shared" si="14"/>
        <v>0</v>
      </c>
    </row>
    <row r="308" spans="1:8" x14ac:dyDescent="0.2">
      <c r="A308">
        <v>2306.0159199999998</v>
      </c>
      <c r="B308">
        <v>2306.0159199999998</v>
      </c>
      <c r="C308">
        <v>2306.0159199999998</v>
      </c>
      <c r="D308">
        <v>2306.0159199999998</v>
      </c>
      <c r="F308">
        <f t="shared" si="12"/>
        <v>0</v>
      </c>
      <c r="G308">
        <f t="shared" si="13"/>
        <v>0</v>
      </c>
      <c r="H308">
        <f t="shared" si="14"/>
        <v>0</v>
      </c>
    </row>
    <row r="309" spans="1:8" x14ac:dyDescent="0.2">
      <c r="A309">
        <v>2306.0162500000001</v>
      </c>
      <c r="B309">
        <v>2306.0162500000001</v>
      </c>
      <c r="C309">
        <v>2306.0162500000001</v>
      </c>
      <c r="D309">
        <v>2306.0162500000001</v>
      </c>
      <c r="F309">
        <f t="shared" si="12"/>
        <v>0</v>
      </c>
      <c r="G309">
        <f t="shared" si="13"/>
        <v>0</v>
      </c>
      <c r="H309">
        <f t="shared" si="14"/>
        <v>0</v>
      </c>
    </row>
    <row r="310" spans="1:8" x14ac:dyDescent="0.2">
      <c r="A310">
        <v>2306.01629</v>
      </c>
      <c r="B310">
        <v>2306.01629</v>
      </c>
      <c r="C310">
        <v>2306.01629</v>
      </c>
      <c r="D310">
        <v>2306.01629</v>
      </c>
      <c r="F310">
        <f t="shared" si="12"/>
        <v>0</v>
      </c>
      <c r="G310">
        <f t="shared" si="13"/>
        <v>0</v>
      </c>
      <c r="H310">
        <f t="shared" si="14"/>
        <v>0</v>
      </c>
    </row>
    <row r="311" spans="1:8" x14ac:dyDescent="0.2">
      <c r="A311">
        <v>2306.0163200000002</v>
      </c>
      <c r="B311">
        <v>2306.0163200000002</v>
      </c>
      <c r="C311">
        <v>2306.0163200000002</v>
      </c>
      <c r="D311">
        <v>2306.0163200000002</v>
      </c>
      <c r="F311">
        <f t="shared" si="12"/>
        <v>0</v>
      </c>
      <c r="G311">
        <f t="shared" si="13"/>
        <v>0</v>
      </c>
      <c r="H311">
        <f t="shared" si="14"/>
        <v>0</v>
      </c>
    </row>
    <row r="312" spans="1:8" x14ac:dyDescent="0.2">
      <c r="A312">
        <v>2306.0165999999999</v>
      </c>
      <c r="B312">
        <v>2306.0165999999999</v>
      </c>
      <c r="C312">
        <v>2306.0165999999999</v>
      </c>
      <c r="D312">
        <v>2306.0165999999999</v>
      </c>
      <c r="F312">
        <f t="shared" si="12"/>
        <v>0</v>
      </c>
      <c r="G312">
        <f t="shared" si="13"/>
        <v>0</v>
      </c>
      <c r="H312">
        <f t="shared" si="14"/>
        <v>0</v>
      </c>
    </row>
    <row r="313" spans="1:8" x14ac:dyDescent="0.2">
      <c r="A313">
        <v>2306.0166100000001</v>
      </c>
      <c r="B313">
        <v>2306.0166100000001</v>
      </c>
      <c r="C313">
        <v>2306.0166100000001</v>
      </c>
      <c r="D313">
        <v>2306.0166100000001</v>
      </c>
      <c r="F313">
        <f t="shared" si="12"/>
        <v>0</v>
      </c>
      <c r="G313">
        <f t="shared" si="13"/>
        <v>0</v>
      </c>
      <c r="H313">
        <f t="shared" si="14"/>
        <v>0</v>
      </c>
    </row>
    <row r="314" spans="1:8" x14ac:dyDescent="0.2">
      <c r="A314">
        <v>2306.0166300000001</v>
      </c>
      <c r="B314">
        <v>2306.0166300000001</v>
      </c>
      <c r="C314">
        <v>2306.0166300000001</v>
      </c>
      <c r="D314">
        <v>2306.0166300000001</v>
      </c>
      <c r="F314">
        <f t="shared" si="12"/>
        <v>0</v>
      </c>
      <c r="G314">
        <f t="shared" si="13"/>
        <v>0</v>
      </c>
      <c r="H314">
        <f t="shared" si="14"/>
        <v>0</v>
      </c>
    </row>
    <row r="315" spans="1:8" x14ac:dyDescent="0.2">
      <c r="A315">
        <v>2306.0169099999998</v>
      </c>
      <c r="B315">
        <v>2306.0169099999998</v>
      </c>
      <c r="C315">
        <v>2306.0169099999998</v>
      </c>
      <c r="D315">
        <v>2306.0169099999998</v>
      </c>
      <c r="F315">
        <f t="shared" si="12"/>
        <v>0</v>
      </c>
      <c r="G315">
        <f t="shared" si="13"/>
        <v>0</v>
      </c>
      <c r="H315">
        <f t="shared" si="14"/>
        <v>0</v>
      </c>
    </row>
    <row r="316" spans="1:8" x14ac:dyDescent="0.2">
      <c r="A316">
        <v>2306.0171300000002</v>
      </c>
      <c r="B316">
        <v>2306.0171300000002</v>
      </c>
      <c r="C316">
        <v>2306.0171300000002</v>
      </c>
      <c r="D316">
        <v>2306.0171300000002</v>
      </c>
      <c r="F316">
        <f t="shared" si="12"/>
        <v>0</v>
      </c>
      <c r="G316">
        <f t="shared" si="13"/>
        <v>0</v>
      </c>
      <c r="H316">
        <f t="shared" si="14"/>
        <v>0</v>
      </c>
    </row>
    <row r="317" spans="1:8" x14ac:dyDescent="0.2">
      <c r="A317">
        <v>2306.0174000000002</v>
      </c>
      <c r="B317">
        <v>2306.0174000000002</v>
      </c>
      <c r="C317">
        <v>2306.0174000000002</v>
      </c>
      <c r="D317">
        <v>2306.0174000000002</v>
      </c>
      <c r="F317">
        <f t="shared" si="12"/>
        <v>0</v>
      </c>
      <c r="G317">
        <f t="shared" si="13"/>
        <v>0</v>
      </c>
      <c r="H317">
        <f t="shared" si="14"/>
        <v>0</v>
      </c>
    </row>
    <row r="318" spans="1:8" x14ac:dyDescent="0.2">
      <c r="A318">
        <v>2306.0174499999998</v>
      </c>
      <c r="B318">
        <v>2306.0174499999998</v>
      </c>
      <c r="C318">
        <v>2306.0174499999998</v>
      </c>
      <c r="D318">
        <v>2306.0174499999998</v>
      </c>
      <c r="F318">
        <f t="shared" si="12"/>
        <v>0</v>
      </c>
      <c r="G318">
        <f t="shared" si="13"/>
        <v>0</v>
      </c>
      <c r="H318">
        <f t="shared" si="14"/>
        <v>0</v>
      </c>
    </row>
    <row r="319" spans="1:8" x14ac:dyDescent="0.2">
      <c r="A319">
        <v>2306.01791</v>
      </c>
      <c r="B319">
        <v>2306.01791</v>
      </c>
      <c r="C319">
        <v>2306.01791</v>
      </c>
      <c r="D319">
        <v>2306.01791</v>
      </c>
      <c r="F319">
        <f t="shared" si="12"/>
        <v>0</v>
      </c>
      <c r="G319">
        <f t="shared" si="13"/>
        <v>0</v>
      </c>
      <c r="H319">
        <f t="shared" si="14"/>
        <v>0</v>
      </c>
    </row>
    <row r="320" spans="1:8" x14ac:dyDescent="0.2">
      <c r="A320">
        <v>2306.01793</v>
      </c>
      <c r="B320">
        <v>2306.01793</v>
      </c>
      <c r="C320">
        <v>2306.01793</v>
      </c>
      <c r="D320">
        <v>2306.01793</v>
      </c>
      <c r="F320">
        <f t="shared" si="12"/>
        <v>0</v>
      </c>
      <c r="G320">
        <f t="shared" si="13"/>
        <v>0</v>
      </c>
      <c r="H320">
        <f t="shared" si="14"/>
        <v>0</v>
      </c>
    </row>
    <row r="321" spans="1:8" x14ac:dyDescent="0.2">
      <c r="A321">
        <v>2306.0179699999999</v>
      </c>
      <c r="B321">
        <v>2306.0179699999999</v>
      </c>
      <c r="C321">
        <v>2306.0179699999999</v>
      </c>
      <c r="D321">
        <v>2306.0179699999999</v>
      </c>
      <c r="F321">
        <f t="shared" si="12"/>
        <v>0</v>
      </c>
      <c r="G321">
        <f t="shared" si="13"/>
        <v>0</v>
      </c>
      <c r="H321">
        <f t="shared" si="14"/>
        <v>0</v>
      </c>
    </row>
    <row r="322" spans="1:8" x14ac:dyDescent="0.2">
      <c r="A322">
        <v>2306.0179899999998</v>
      </c>
      <c r="B322">
        <v>2306.0179899999998</v>
      </c>
      <c r="C322">
        <v>2306.0179899999998</v>
      </c>
      <c r="D322">
        <v>2306.0179899999998</v>
      </c>
      <c r="F322">
        <f t="shared" si="12"/>
        <v>0</v>
      </c>
      <c r="G322">
        <f t="shared" si="13"/>
        <v>0</v>
      </c>
      <c r="H322">
        <f t="shared" si="14"/>
        <v>0</v>
      </c>
    </row>
    <row r="323" spans="1:8" x14ac:dyDescent="0.2">
      <c r="A323">
        <v>2306.0180300000002</v>
      </c>
      <c r="B323">
        <v>2306.0180300000002</v>
      </c>
      <c r="C323">
        <v>2306.0180300000002</v>
      </c>
      <c r="D323">
        <v>2306.0180300000002</v>
      </c>
      <c r="F323">
        <f t="shared" si="12"/>
        <v>0</v>
      </c>
      <c r="G323">
        <f t="shared" si="13"/>
        <v>0</v>
      </c>
      <c r="H323">
        <f t="shared" si="14"/>
        <v>0</v>
      </c>
    </row>
    <row r="324" spans="1:8" x14ac:dyDescent="0.2">
      <c r="A324">
        <v>2306.0182500000001</v>
      </c>
      <c r="B324">
        <v>2306.0182500000001</v>
      </c>
      <c r="C324">
        <v>2306.0182500000001</v>
      </c>
      <c r="D324">
        <v>2306.0182500000001</v>
      </c>
      <c r="F324">
        <f t="shared" ref="F324:F387" si="15">IF(ISNUMBER(MATCH(A324,B:B,0)),0,1)</f>
        <v>0</v>
      </c>
      <c r="G324">
        <f t="shared" ref="G324:G387" si="16">IF(ISNUMBER(MATCH(A324,C:C,0)),0,1)</f>
        <v>0</v>
      </c>
      <c r="H324">
        <f t="shared" ref="H324:H387" si="17">IF(ISNUMBER(MATCH(A324,D:D,0)),0,1)</f>
        <v>0</v>
      </c>
    </row>
    <row r="325" spans="1:8" x14ac:dyDescent="0.2">
      <c r="A325">
        <v>2306.01838</v>
      </c>
      <c r="B325">
        <v>2306.01838</v>
      </c>
      <c r="C325">
        <v>2306.01838</v>
      </c>
      <c r="D325">
        <v>2306.01838</v>
      </c>
      <c r="F325">
        <f t="shared" si="15"/>
        <v>0</v>
      </c>
      <c r="G325">
        <f t="shared" si="16"/>
        <v>0</v>
      </c>
      <c r="H325">
        <f t="shared" si="17"/>
        <v>0</v>
      </c>
    </row>
    <row r="326" spans="1:8" x14ac:dyDescent="0.2">
      <c r="A326">
        <v>2306.0184199999999</v>
      </c>
      <c r="B326">
        <v>2306.0184199999999</v>
      </c>
      <c r="C326">
        <v>2306.0184199999999</v>
      </c>
      <c r="D326">
        <v>2306.0184199999999</v>
      </c>
      <c r="F326">
        <f t="shared" si="15"/>
        <v>0</v>
      </c>
      <c r="G326">
        <f t="shared" si="16"/>
        <v>0</v>
      </c>
      <c r="H326">
        <f t="shared" si="17"/>
        <v>0</v>
      </c>
    </row>
    <row r="327" spans="1:8" x14ac:dyDescent="0.2">
      <c r="A327">
        <v>2306.01863</v>
      </c>
      <c r="B327">
        <v>2306.01863</v>
      </c>
      <c r="C327">
        <v>2306.01863</v>
      </c>
      <c r="D327">
        <v>2306.01863</v>
      </c>
      <c r="F327">
        <f t="shared" si="15"/>
        <v>0</v>
      </c>
      <c r="G327">
        <f t="shared" si="16"/>
        <v>0</v>
      </c>
      <c r="H327">
        <f t="shared" si="17"/>
        <v>0</v>
      </c>
    </row>
    <row r="328" spans="1:8" x14ac:dyDescent="0.2">
      <c r="A328">
        <v>2306.0190299999999</v>
      </c>
      <c r="B328">
        <v>2306.0190299999999</v>
      </c>
      <c r="C328">
        <v>2306.0190299999999</v>
      </c>
      <c r="D328">
        <v>2306.0190299999999</v>
      </c>
      <c r="F328">
        <f t="shared" si="15"/>
        <v>0</v>
      </c>
      <c r="G328">
        <f t="shared" si="16"/>
        <v>0</v>
      </c>
      <c r="H328">
        <f t="shared" si="17"/>
        <v>0</v>
      </c>
    </row>
    <row r="329" spans="1:8" x14ac:dyDescent="0.2">
      <c r="A329">
        <v>2306.0192000000002</v>
      </c>
      <c r="B329">
        <v>2306.0192000000002</v>
      </c>
      <c r="C329">
        <v>2306.0192000000002</v>
      </c>
      <c r="D329">
        <v>2306.0192000000002</v>
      </c>
      <c r="F329">
        <f t="shared" si="15"/>
        <v>0</v>
      </c>
      <c r="G329">
        <f t="shared" si="16"/>
        <v>0</v>
      </c>
      <c r="H329">
        <f t="shared" si="17"/>
        <v>0</v>
      </c>
    </row>
    <row r="330" spans="1:8" x14ac:dyDescent="0.2">
      <c r="A330">
        <v>2306.0193300000001</v>
      </c>
      <c r="B330">
        <v>2306.0193300000001</v>
      </c>
      <c r="C330">
        <v>2306.0193300000001</v>
      </c>
      <c r="D330">
        <v>2306.0193300000001</v>
      </c>
      <c r="F330">
        <f t="shared" si="15"/>
        <v>0</v>
      </c>
      <c r="G330">
        <f t="shared" si="16"/>
        <v>0</v>
      </c>
      <c r="H330">
        <f t="shared" si="17"/>
        <v>0</v>
      </c>
    </row>
    <row r="331" spans="1:8" x14ac:dyDescent="0.2">
      <c r="A331">
        <v>2306.01935</v>
      </c>
      <c r="B331">
        <v>2306.01935</v>
      </c>
      <c r="C331">
        <v>2306.01935</v>
      </c>
      <c r="D331">
        <v>2306.01935</v>
      </c>
      <c r="F331">
        <f t="shared" si="15"/>
        <v>0</v>
      </c>
      <c r="G331">
        <f t="shared" si="16"/>
        <v>0</v>
      </c>
      <c r="H331">
        <f t="shared" si="17"/>
        <v>0</v>
      </c>
    </row>
    <row r="332" spans="1:8" x14ac:dyDescent="0.2">
      <c r="A332">
        <v>2306.0194900000001</v>
      </c>
      <c r="B332">
        <v>2306.0194900000001</v>
      </c>
      <c r="C332">
        <v>2306.0194900000001</v>
      </c>
      <c r="D332">
        <v>2306.0194900000001</v>
      </c>
      <c r="F332">
        <f t="shared" si="15"/>
        <v>0</v>
      </c>
      <c r="G332">
        <f t="shared" si="16"/>
        <v>0</v>
      </c>
      <c r="H332">
        <f t="shared" si="17"/>
        <v>0</v>
      </c>
    </row>
    <row r="333" spans="1:8" x14ac:dyDescent="0.2">
      <c r="A333">
        <v>2306.0196500000002</v>
      </c>
      <c r="B333">
        <v>2306.0196500000002</v>
      </c>
      <c r="C333">
        <v>2306.0196500000002</v>
      </c>
      <c r="D333">
        <v>2306.0196500000002</v>
      </c>
      <c r="F333">
        <f t="shared" si="15"/>
        <v>0</v>
      </c>
      <c r="G333">
        <f t="shared" si="16"/>
        <v>0</v>
      </c>
      <c r="H333">
        <f t="shared" si="17"/>
        <v>0</v>
      </c>
    </row>
    <row r="334" spans="1:8" x14ac:dyDescent="0.2">
      <c r="A334">
        <v>2306.0196700000001</v>
      </c>
      <c r="B334">
        <v>2306.0196700000001</v>
      </c>
      <c r="C334">
        <v>2306.0196700000001</v>
      </c>
      <c r="D334">
        <v>2306.0196700000001</v>
      </c>
      <c r="F334">
        <f t="shared" si="15"/>
        <v>0</v>
      </c>
      <c r="G334">
        <f t="shared" si="16"/>
        <v>0</v>
      </c>
      <c r="H334">
        <f t="shared" si="17"/>
        <v>0</v>
      </c>
    </row>
    <row r="335" spans="1:8" x14ac:dyDescent="0.2">
      <c r="A335">
        <v>2306.0203299999998</v>
      </c>
      <c r="B335">
        <v>2306.0203299999998</v>
      </c>
      <c r="C335">
        <v>2306.0203299999998</v>
      </c>
      <c r="D335">
        <v>2306.0203299999998</v>
      </c>
      <c r="F335">
        <f t="shared" si="15"/>
        <v>0</v>
      </c>
      <c r="G335">
        <f t="shared" si="16"/>
        <v>0</v>
      </c>
      <c r="H335">
        <f t="shared" si="17"/>
        <v>0</v>
      </c>
    </row>
    <row r="336" spans="1:8" x14ac:dyDescent="0.2">
      <c r="A336">
        <v>2306.0206199999998</v>
      </c>
      <c r="B336">
        <v>2306.0206199999998</v>
      </c>
      <c r="C336">
        <v>2306.0206199999998</v>
      </c>
      <c r="D336">
        <v>2306.0206199999998</v>
      </c>
      <c r="F336">
        <f t="shared" si="15"/>
        <v>0</v>
      </c>
      <c r="G336">
        <f t="shared" si="16"/>
        <v>0</v>
      </c>
      <c r="H336">
        <f t="shared" si="17"/>
        <v>0</v>
      </c>
    </row>
    <row r="337" spans="1:8" x14ac:dyDescent="0.2">
      <c r="A337">
        <v>2306.0209599999998</v>
      </c>
      <c r="B337">
        <v>2306.0209599999998</v>
      </c>
      <c r="C337">
        <v>2306.0209599999998</v>
      </c>
      <c r="D337">
        <v>2306.0209599999998</v>
      </c>
      <c r="F337">
        <f t="shared" si="15"/>
        <v>0</v>
      </c>
      <c r="G337">
        <f t="shared" si="16"/>
        <v>0</v>
      </c>
      <c r="H337">
        <f t="shared" si="17"/>
        <v>0</v>
      </c>
    </row>
    <row r="338" spans="1:8" x14ac:dyDescent="0.2">
      <c r="A338">
        <v>2306.0213600000002</v>
      </c>
      <c r="B338">
        <v>2306.0213600000002</v>
      </c>
      <c r="C338">
        <v>2306.0213600000002</v>
      </c>
      <c r="D338">
        <v>2306.0213600000002</v>
      </c>
      <c r="F338">
        <f t="shared" si="15"/>
        <v>0</v>
      </c>
      <c r="G338">
        <f t="shared" si="16"/>
        <v>0</v>
      </c>
      <c r="H338">
        <f t="shared" si="17"/>
        <v>0</v>
      </c>
    </row>
    <row r="339" spans="1:8" x14ac:dyDescent="0.2">
      <c r="A339">
        <v>2306.0214500000002</v>
      </c>
      <c r="B339">
        <v>2306.0214500000002</v>
      </c>
      <c r="C339">
        <v>2306.0214500000002</v>
      </c>
      <c r="D339">
        <v>2306.0214500000002</v>
      </c>
      <c r="F339">
        <f t="shared" si="15"/>
        <v>0</v>
      </c>
      <c r="G339">
        <f t="shared" si="16"/>
        <v>0</v>
      </c>
      <c r="H339">
        <f t="shared" si="17"/>
        <v>0</v>
      </c>
    </row>
    <row r="340" spans="1:8" x14ac:dyDescent="0.2">
      <c r="A340">
        <v>2306.0214799999999</v>
      </c>
      <c r="B340">
        <v>2306.0214799999999</v>
      </c>
      <c r="C340">
        <v>2306.0214799999999</v>
      </c>
      <c r="D340">
        <v>2306.0214799999999</v>
      </c>
      <c r="F340">
        <f t="shared" si="15"/>
        <v>0</v>
      </c>
      <c r="G340">
        <f t="shared" si="16"/>
        <v>0</v>
      </c>
      <c r="H340">
        <f t="shared" si="17"/>
        <v>0</v>
      </c>
    </row>
    <row r="341" spans="1:8" x14ac:dyDescent="0.2">
      <c r="A341">
        <v>2306.0215600000001</v>
      </c>
      <c r="B341">
        <v>2306.0215600000001</v>
      </c>
      <c r="C341">
        <v>2306.0215600000001</v>
      </c>
      <c r="D341">
        <v>2306.0215600000001</v>
      </c>
      <c r="F341">
        <f t="shared" si="15"/>
        <v>0</v>
      </c>
      <c r="G341">
        <f t="shared" si="16"/>
        <v>0</v>
      </c>
      <c r="H341">
        <f t="shared" si="17"/>
        <v>0</v>
      </c>
    </row>
    <row r="342" spans="1:8" x14ac:dyDescent="0.2">
      <c r="A342">
        <v>2306.02169</v>
      </c>
      <c r="B342">
        <v>2306.02169</v>
      </c>
      <c r="C342">
        <v>2306.02169</v>
      </c>
      <c r="D342">
        <v>2306.02169</v>
      </c>
      <c r="F342">
        <f t="shared" si="15"/>
        <v>0</v>
      </c>
      <c r="G342">
        <f t="shared" si="16"/>
        <v>0</v>
      </c>
      <c r="H342">
        <f t="shared" si="17"/>
        <v>0</v>
      </c>
    </row>
    <row r="343" spans="1:8" x14ac:dyDescent="0.2">
      <c r="A343">
        <v>2306.0218500000001</v>
      </c>
      <c r="B343">
        <v>2306.0218500000001</v>
      </c>
      <c r="C343">
        <v>2306.0218500000001</v>
      </c>
      <c r="D343">
        <v>2306.0218500000001</v>
      </c>
      <c r="F343">
        <f t="shared" si="15"/>
        <v>0</v>
      </c>
      <c r="G343">
        <f t="shared" si="16"/>
        <v>0</v>
      </c>
      <c r="H343">
        <f t="shared" si="17"/>
        <v>0</v>
      </c>
    </row>
    <row r="344" spans="1:8" x14ac:dyDescent="0.2">
      <c r="A344">
        <v>2306.0218799999998</v>
      </c>
      <c r="B344">
        <v>2306.0218799999998</v>
      </c>
      <c r="C344">
        <v>2306.0218799999998</v>
      </c>
      <c r="D344">
        <v>2306.0218799999998</v>
      </c>
      <c r="F344">
        <f t="shared" si="15"/>
        <v>0</v>
      </c>
      <c r="G344">
        <f t="shared" si="16"/>
        <v>0</v>
      </c>
      <c r="H344">
        <f t="shared" si="17"/>
        <v>0</v>
      </c>
    </row>
    <row r="345" spans="1:8" x14ac:dyDescent="0.2">
      <c r="A345">
        <v>2306.0228099999999</v>
      </c>
      <c r="B345">
        <v>2306.0228099999999</v>
      </c>
      <c r="C345">
        <v>2306.0228099999999</v>
      </c>
      <c r="D345">
        <v>2306.0228099999999</v>
      </c>
      <c r="F345">
        <f t="shared" si="15"/>
        <v>0</v>
      </c>
      <c r="G345">
        <f t="shared" si="16"/>
        <v>0</v>
      </c>
      <c r="H345">
        <f t="shared" si="17"/>
        <v>0</v>
      </c>
    </row>
    <row r="346" spans="1:8" x14ac:dyDescent="0.2">
      <c r="A346">
        <v>2306.0230299999998</v>
      </c>
      <c r="B346">
        <v>2306.0230299999998</v>
      </c>
      <c r="C346">
        <v>2306.0230299999998</v>
      </c>
      <c r="D346">
        <v>2306.0230299999998</v>
      </c>
      <c r="F346">
        <f t="shared" si="15"/>
        <v>0</v>
      </c>
      <c r="G346">
        <f t="shared" si="16"/>
        <v>0</v>
      </c>
      <c r="H346">
        <f t="shared" si="17"/>
        <v>0</v>
      </c>
    </row>
    <row r="347" spans="1:8" x14ac:dyDescent="0.2">
      <c r="A347">
        <v>2306.02394</v>
      </c>
      <c r="B347">
        <v>2306.02394</v>
      </c>
      <c r="C347">
        <v>2306.02394</v>
      </c>
      <c r="D347">
        <v>2306.02394</v>
      </c>
      <c r="F347">
        <f t="shared" si="15"/>
        <v>0</v>
      </c>
      <c r="G347">
        <f t="shared" si="16"/>
        <v>0</v>
      </c>
      <c r="H347">
        <f t="shared" si="17"/>
        <v>0</v>
      </c>
    </row>
    <row r="348" spans="1:8" x14ac:dyDescent="0.2">
      <c r="A348">
        <v>2306.0243399999999</v>
      </c>
      <c r="B348">
        <v>2306.0243399999999</v>
      </c>
      <c r="C348">
        <v>2306.0243399999999</v>
      </c>
      <c r="D348">
        <v>2306.0243399999999</v>
      </c>
      <c r="F348">
        <f t="shared" si="15"/>
        <v>0</v>
      </c>
      <c r="G348">
        <f t="shared" si="16"/>
        <v>0</v>
      </c>
      <c r="H348">
        <f t="shared" si="17"/>
        <v>0</v>
      </c>
    </row>
    <row r="349" spans="1:8" x14ac:dyDescent="0.2">
      <c r="A349">
        <v>2306.0266700000002</v>
      </c>
      <c r="B349">
        <v>2306.0266700000002</v>
      </c>
      <c r="C349">
        <v>2306.0266700000002</v>
      </c>
      <c r="D349">
        <v>2306.0266700000002</v>
      </c>
      <c r="F349">
        <f t="shared" si="15"/>
        <v>0</v>
      </c>
      <c r="G349">
        <f t="shared" si="16"/>
        <v>0</v>
      </c>
      <c r="H349">
        <f t="shared" si="17"/>
        <v>0</v>
      </c>
    </row>
    <row r="350" spans="1:8" x14ac:dyDescent="0.2">
      <c r="A350">
        <v>2306.0268099999998</v>
      </c>
      <c r="B350">
        <v>2306.0268099999998</v>
      </c>
      <c r="C350">
        <v>2306.0268099999998</v>
      </c>
      <c r="D350">
        <v>2306.0268099999998</v>
      </c>
      <c r="F350">
        <f t="shared" si="15"/>
        <v>0</v>
      </c>
      <c r="G350">
        <f t="shared" si="16"/>
        <v>0</v>
      </c>
      <c r="H350">
        <f t="shared" si="17"/>
        <v>0</v>
      </c>
    </row>
    <row r="351" spans="1:8" x14ac:dyDescent="0.2">
      <c r="A351">
        <v>2306.0269199999998</v>
      </c>
      <c r="B351">
        <v>2306.0269199999998</v>
      </c>
      <c r="C351">
        <v>2306.0269199999998</v>
      </c>
      <c r="D351">
        <v>2306.0269199999998</v>
      </c>
      <c r="F351">
        <f t="shared" si="15"/>
        <v>0</v>
      </c>
      <c r="G351">
        <f t="shared" si="16"/>
        <v>0</v>
      </c>
      <c r="H351">
        <f t="shared" si="17"/>
        <v>0</v>
      </c>
    </row>
    <row r="352" spans="1:8" x14ac:dyDescent="0.2">
      <c r="A352">
        <v>2306.0270799999998</v>
      </c>
      <c r="B352">
        <v>2306.0270799999998</v>
      </c>
      <c r="C352">
        <v>2306.0270799999998</v>
      </c>
      <c r="D352">
        <v>2306.0270799999998</v>
      </c>
      <c r="F352">
        <f t="shared" si="15"/>
        <v>0</v>
      </c>
      <c r="G352">
        <f t="shared" si="16"/>
        <v>0</v>
      </c>
      <c r="H352">
        <f t="shared" si="17"/>
        <v>0</v>
      </c>
    </row>
    <row r="353" spans="1:8" x14ac:dyDescent="0.2">
      <c r="A353">
        <v>2306.0276399999998</v>
      </c>
      <c r="B353">
        <v>2306.0276399999998</v>
      </c>
      <c r="C353">
        <v>2306.0276399999998</v>
      </c>
      <c r="D353">
        <v>2306.0276399999998</v>
      </c>
      <c r="F353">
        <f t="shared" si="15"/>
        <v>0</v>
      </c>
      <c r="G353">
        <f t="shared" si="16"/>
        <v>0</v>
      </c>
      <c r="H353">
        <f t="shared" si="17"/>
        <v>0</v>
      </c>
    </row>
    <row r="354" spans="1:8" x14ac:dyDescent="0.2">
      <c r="A354">
        <v>2306.0277299999998</v>
      </c>
      <c r="B354">
        <v>2306.0277299999998</v>
      </c>
      <c r="C354">
        <v>2306.0277299999998</v>
      </c>
      <c r="D354">
        <v>2306.0277299999998</v>
      </c>
      <c r="F354">
        <f t="shared" si="15"/>
        <v>0</v>
      </c>
      <c r="G354">
        <f t="shared" si="16"/>
        <v>0</v>
      </c>
      <c r="H354">
        <f t="shared" si="17"/>
        <v>0</v>
      </c>
    </row>
    <row r="355" spans="1:8" x14ac:dyDescent="0.2">
      <c r="A355">
        <v>2306.02792</v>
      </c>
      <c r="B355">
        <v>2306.02792</v>
      </c>
      <c r="C355">
        <v>2306.02792</v>
      </c>
      <c r="D355">
        <v>2306.02792</v>
      </c>
      <c r="F355">
        <f t="shared" si="15"/>
        <v>0</v>
      </c>
      <c r="G355">
        <f t="shared" si="16"/>
        <v>0</v>
      </c>
      <c r="H355">
        <f t="shared" si="17"/>
        <v>0</v>
      </c>
    </row>
    <row r="356" spans="1:8" x14ac:dyDescent="0.2">
      <c r="A356">
        <v>2306.02925</v>
      </c>
      <c r="B356">
        <v>2306.02925</v>
      </c>
      <c r="C356">
        <v>2306.02925</v>
      </c>
      <c r="D356">
        <v>2306.02925</v>
      </c>
      <c r="F356">
        <f t="shared" si="15"/>
        <v>0</v>
      </c>
      <c r="G356">
        <f t="shared" si="16"/>
        <v>0</v>
      </c>
      <c r="H356">
        <f t="shared" si="17"/>
        <v>0</v>
      </c>
    </row>
    <row r="357" spans="1:8" x14ac:dyDescent="0.2">
      <c r="A357">
        <v>2306.0298400000001</v>
      </c>
      <c r="B357">
        <v>2306.0298400000001</v>
      </c>
      <c r="C357">
        <v>2306.0298400000001</v>
      </c>
      <c r="D357">
        <v>2306.0298400000001</v>
      </c>
      <c r="F357">
        <f t="shared" si="15"/>
        <v>0</v>
      </c>
      <c r="G357">
        <f t="shared" si="16"/>
        <v>0</v>
      </c>
      <c r="H357">
        <f t="shared" si="17"/>
        <v>0</v>
      </c>
    </row>
    <row r="358" spans="1:8" x14ac:dyDescent="0.2">
      <c r="A358">
        <v>2306.0305899999998</v>
      </c>
      <c r="B358">
        <v>2306.0305899999998</v>
      </c>
      <c r="C358">
        <v>2306.0305899999998</v>
      </c>
      <c r="D358">
        <v>2306.0305899999998</v>
      </c>
      <c r="F358">
        <f t="shared" si="15"/>
        <v>0</v>
      </c>
      <c r="G358">
        <f t="shared" si="16"/>
        <v>0</v>
      </c>
      <c r="H358">
        <f t="shared" si="17"/>
        <v>0</v>
      </c>
    </row>
    <row r="359" spans="1:8" x14ac:dyDescent="0.2">
      <c r="A359">
        <v>2306.0323699999999</v>
      </c>
      <c r="B359">
        <v>2306.0323699999999</v>
      </c>
      <c r="C359">
        <v>2306.0323699999999</v>
      </c>
      <c r="D359">
        <v>2306.0323699999999</v>
      </c>
      <c r="F359">
        <f t="shared" si="15"/>
        <v>0</v>
      </c>
      <c r="G359">
        <f t="shared" si="16"/>
        <v>0</v>
      </c>
      <c r="H359">
        <f t="shared" si="17"/>
        <v>0</v>
      </c>
    </row>
    <row r="360" spans="1:8" x14ac:dyDescent="0.2">
      <c r="A360">
        <v>2306.0327499999999</v>
      </c>
      <c r="B360">
        <v>2306.0327499999999</v>
      </c>
      <c r="C360">
        <v>2306.0327499999999</v>
      </c>
      <c r="D360">
        <v>2306.0327499999999</v>
      </c>
      <c r="F360">
        <f t="shared" si="15"/>
        <v>0</v>
      </c>
      <c r="G360">
        <f t="shared" si="16"/>
        <v>0</v>
      </c>
      <c r="H360">
        <f t="shared" si="17"/>
        <v>0</v>
      </c>
    </row>
    <row r="361" spans="1:8" x14ac:dyDescent="0.2">
      <c r="A361">
        <v>2306.03395</v>
      </c>
      <c r="B361">
        <v>2306.03395</v>
      </c>
      <c r="C361">
        <v>2306.03395</v>
      </c>
      <c r="D361">
        <v>2306.03395</v>
      </c>
      <c r="F361">
        <f t="shared" si="15"/>
        <v>0</v>
      </c>
      <c r="G361">
        <f t="shared" si="16"/>
        <v>0</v>
      </c>
      <c r="H361">
        <f t="shared" si="17"/>
        <v>0</v>
      </c>
    </row>
    <row r="362" spans="1:8" x14ac:dyDescent="0.2">
      <c r="A362">
        <v>2306.0339899999999</v>
      </c>
      <c r="B362">
        <v>2306.0339899999999</v>
      </c>
      <c r="C362">
        <v>2306.0339899999999</v>
      </c>
      <c r="D362">
        <v>2306.0339899999999</v>
      </c>
      <c r="F362">
        <f t="shared" si="15"/>
        <v>0</v>
      </c>
      <c r="G362">
        <f t="shared" si="16"/>
        <v>0</v>
      </c>
      <c r="H362">
        <f t="shared" si="17"/>
        <v>0</v>
      </c>
    </row>
    <row r="363" spans="1:8" x14ac:dyDescent="0.2">
      <c r="A363">
        <v>2306.0341600000002</v>
      </c>
      <c r="B363">
        <v>2306.0341600000002</v>
      </c>
      <c r="C363">
        <v>2306.0341600000002</v>
      </c>
      <c r="D363">
        <v>2306.0341600000002</v>
      </c>
      <c r="F363">
        <f t="shared" si="15"/>
        <v>0</v>
      </c>
      <c r="G363">
        <f t="shared" si="16"/>
        <v>0</v>
      </c>
      <c r="H363">
        <f t="shared" si="17"/>
        <v>0</v>
      </c>
    </row>
    <row r="364" spans="1:8" x14ac:dyDescent="0.2">
      <c r="A364">
        <v>2306.03442</v>
      </c>
      <c r="B364">
        <v>2306.03442</v>
      </c>
      <c r="C364">
        <v>2306.03442</v>
      </c>
      <c r="D364">
        <v>2306.03442</v>
      </c>
      <c r="F364">
        <f t="shared" si="15"/>
        <v>0</v>
      </c>
      <c r="G364">
        <f t="shared" si="16"/>
        <v>0</v>
      </c>
      <c r="H364">
        <f t="shared" si="17"/>
        <v>0</v>
      </c>
    </row>
    <row r="365" spans="1:8" x14ac:dyDescent="0.2">
      <c r="A365">
        <v>2306.0349000000001</v>
      </c>
      <c r="B365">
        <v>2306.0349000000001</v>
      </c>
      <c r="C365">
        <v>2306.0349000000001</v>
      </c>
      <c r="D365">
        <v>2306.0349000000001</v>
      </c>
      <c r="F365">
        <f t="shared" si="15"/>
        <v>0</v>
      </c>
      <c r="G365">
        <f t="shared" si="16"/>
        <v>0</v>
      </c>
      <c r="H365">
        <f t="shared" si="17"/>
        <v>0</v>
      </c>
    </row>
    <row r="366" spans="1:8" x14ac:dyDescent="0.2">
      <c r="A366">
        <v>2306.0369599999999</v>
      </c>
      <c r="B366">
        <v>2306.0369599999999</v>
      </c>
      <c r="C366">
        <v>2306.0369599999999</v>
      </c>
      <c r="D366">
        <v>2306.0369599999999</v>
      </c>
      <c r="F366">
        <f t="shared" si="15"/>
        <v>0</v>
      </c>
      <c r="G366">
        <f t="shared" si="16"/>
        <v>0</v>
      </c>
      <c r="H366">
        <f t="shared" si="17"/>
        <v>0</v>
      </c>
    </row>
    <row r="367" spans="1:8" x14ac:dyDescent="0.2">
      <c r="A367">
        <v>2306.0376299999998</v>
      </c>
      <c r="B367">
        <v>2306.0376299999998</v>
      </c>
      <c r="C367">
        <v>2306.0376299999998</v>
      </c>
      <c r="D367">
        <v>2306.0376299999998</v>
      </c>
      <c r="F367">
        <f t="shared" si="15"/>
        <v>0</v>
      </c>
      <c r="G367">
        <f t="shared" si="16"/>
        <v>0</v>
      </c>
      <c r="H367">
        <f t="shared" si="17"/>
        <v>0</v>
      </c>
    </row>
    <row r="368" spans="1:8" x14ac:dyDescent="0.2">
      <c r="A368">
        <v>2306.03766</v>
      </c>
      <c r="B368">
        <v>2306.03766</v>
      </c>
      <c r="C368">
        <v>2306.03766</v>
      </c>
      <c r="D368">
        <v>2306.03766</v>
      </c>
      <c r="F368">
        <f t="shared" si="15"/>
        <v>0</v>
      </c>
      <c r="G368">
        <f t="shared" si="16"/>
        <v>0</v>
      </c>
      <c r="H368">
        <f t="shared" si="17"/>
        <v>0</v>
      </c>
    </row>
    <row r="369" spans="1:8" x14ac:dyDescent="0.2">
      <c r="A369">
        <v>2306.0376799999999</v>
      </c>
      <c r="B369">
        <v>2306.0376799999999</v>
      </c>
      <c r="C369">
        <v>2306.0376799999999</v>
      </c>
      <c r="D369">
        <v>2306.0376799999999</v>
      </c>
      <c r="F369">
        <f t="shared" si="15"/>
        <v>0</v>
      </c>
      <c r="G369">
        <f t="shared" si="16"/>
        <v>0</v>
      </c>
      <c r="H369">
        <f t="shared" si="17"/>
        <v>0</v>
      </c>
    </row>
    <row r="370" spans="1:8" x14ac:dyDescent="0.2">
      <c r="A370">
        <v>2306.0382199999999</v>
      </c>
      <c r="B370">
        <v>2306.0382199999999</v>
      </c>
      <c r="C370">
        <v>2306.0382199999999</v>
      </c>
      <c r="D370">
        <v>2306.0382199999999</v>
      </c>
      <c r="F370">
        <f t="shared" si="15"/>
        <v>0</v>
      </c>
      <c r="G370">
        <f t="shared" si="16"/>
        <v>0</v>
      </c>
      <c r="H370">
        <f t="shared" si="17"/>
        <v>0</v>
      </c>
    </row>
    <row r="371" spans="1:8" x14ac:dyDescent="0.2">
      <c r="A371">
        <v>2306.0385500000002</v>
      </c>
      <c r="B371">
        <v>2306.0385500000002</v>
      </c>
      <c r="C371">
        <v>2306.0385500000002</v>
      </c>
      <c r="D371">
        <v>2306.0385500000002</v>
      </c>
      <c r="F371">
        <f t="shared" si="15"/>
        <v>0</v>
      </c>
      <c r="G371">
        <f t="shared" si="16"/>
        <v>0</v>
      </c>
      <c r="H371">
        <f t="shared" si="17"/>
        <v>0</v>
      </c>
    </row>
    <row r="372" spans="1:8" x14ac:dyDescent="0.2">
      <c r="A372">
        <v>2306.0388800000001</v>
      </c>
      <c r="B372">
        <v>2306.0388800000001</v>
      </c>
      <c r="C372">
        <v>2306.0388800000001</v>
      </c>
      <c r="D372">
        <v>2306.0388800000001</v>
      </c>
      <c r="F372">
        <f t="shared" si="15"/>
        <v>0</v>
      </c>
      <c r="G372">
        <f t="shared" si="16"/>
        <v>0</v>
      </c>
      <c r="H372">
        <f t="shared" si="17"/>
        <v>0</v>
      </c>
    </row>
    <row r="373" spans="1:8" x14ac:dyDescent="0.2">
      <c r="A373">
        <v>2306.0394099999999</v>
      </c>
      <c r="B373">
        <v>2306.0394099999999</v>
      </c>
      <c r="C373">
        <v>2306.0394099999999</v>
      </c>
      <c r="D373">
        <v>2306.0394099999999</v>
      </c>
      <c r="F373">
        <f t="shared" si="15"/>
        <v>0</v>
      </c>
      <c r="G373">
        <f t="shared" si="16"/>
        <v>0</v>
      </c>
      <c r="H373">
        <f t="shared" si="17"/>
        <v>0</v>
      </c>
    </row>
    <row r="374" spans="1:8" x14ac:dyDescent="0.2">
      <c r="A374">
        <v>2306.0396000000001</v>
      </c>
      <c r="B374">
        <v>2306.0396000000001</v>
      </c>
      <c r="C374">
        <v>2306.0396000000001</v>
      </c>
      <c r="D374">
        <v>2306.0396000000001</v>
      </c>
      <c r="F374">
        <f t="shared" si="15"/>
        <v>0</v>
      </c>
      <c r="G374">
        <f t="shared" si="16"/>
        <v>0</v>
      </c>
      <c r="H374">
        <f t="shared" si="17"/>
        <v>0</v>
      </c>
    </row>
    <row r="375" spans="1:8" x14ac:dyDescent="0.2">
      <c r="A375">
        <v>2306.0398700000001</v>
      </c>
      <c r="B375">
        <v>2306.0398700000001</v>
      </c>
      <c r="C375">
        <v>2306.0398700000001</v>
      </c>
      <c r="D375">
        <v>2306.0398700000001</v>
      </c>
      <c r="F375">
        <f t="shared" si="15"/>
        <v>0</v>
      </c>
      <c r="G375">
        <f t="shared" si="16"/>
        <v>0</v>
      </c>
      <c r="H375">
        <f t="shared" si="17"/>
        <v>0</v>
      </c>
    </row>
    <row r="376" spans="1:8" x14ac:dyDescent="0.2">
      <c r="A376">
        <v>2306.0413199999998</v>
      </c>
      <c r="B376">
        <v>2306.0413199999998</v>
      </c>
      <c r="C376">
        <v>2306.0413199999998</v>
      </c>
      <c r="D376">
        <v>2306.0413199999998</v>
      </c>
      <c r="F376">
        <f t="shared" si="15"/>
        <v>0</v>
      </c>
      <c r="G376">
        <f t="shared" si="16"/>
        <v>0</v>
      </c>
      <c r="H376">
        <f t="shared" si="17"/>
        <v>0</v>
      </c>
    </row>
    <row r="377" spans="1:8" x14ac:dyDescent="0.2">
      <c r="A377">
        <v>2306.0420199999999</v>
      </c>
      <c r="B377">
        <v>2306.0420199999999</v>
      </c>
      <c r="C377">
        <v>2306.0420199999999</v>
      </c>
      <c r="D377">
        <v>2306.0420199999999</v>
      </c>
      <c r="F377">
        <f t="shared" si="15"/>
        <v>0</v>
      </c>
      <c r="G377">
        <f t="shared" si="16"/>
        <v>0</v>
      </c>
      <c r="H377">
        <f t="shared" si="17"/>
        <v>0</v>
      </c>
    </row>
    <row r="378" spans="1:8" x14ac:dyDescent="0.2">
      <c r="A378">
        <v>2306.0420899999999</v>
      </c>
      <c r="B378">
        <v>2306.0420899999999</v>
      </c>
      <c r="C378">
        <v>2306.0420899999999</v>
      </c>
      <c r="D378">
        <v>2306.0420899999999</v>
      </c>
      <c r="F378">
        <f t="shared" si="15"/>
        <v>0</v>
      </c>
      <c r="G378">
        <f t="shared" si="16"/>
        <v>0</v>
      </c>
      <c r="H378">
        <f t="shared" si="17"/>
        <v>0</v>
      </c>
    </row>
    <row r="379" spans="1:8" x14ac:dyDescent="0.2">
      <c r="A379">
        <v>2306.0427100000002</v>
      </c>
      <c r="B379">
        <v>2306.0427100000002</v>
      </c>
      <c r="C379">
        <v>2306.0427100000002</v>
      </c>
      <c r="D379">
        <v>2306.0427100000002</v>
      </c>
      <c r="F379">
        <f t="shared" si="15"/>
        <v>0</v>
      </c>
      <c r="G379">
        <f t="shared" si="16"/>
        <v>0</v>
      </c>
      <c r="H379">
        <f t="shared" si="17"/>
        <v>0</v>
      </c>
    </row>
    <row r="380" spans="1:8" x14ac:dyDescent="0.2">
      <c r="A380">
        <v>2306.0432700000001</v>
      </c>
      <c r="B380">
        <v>2306.0432700000001</v>
      </c>
      <c r="C380">
        <v>2306.0432700000001</v>
      </c>
      <c r="D380">
        <v>2306.0432700000001</v>
      </c>
      <c r="F380">
        <f t="shared" si="15"/>
        <v>0</v>
      </c>
      <c r="G380">
        <f t="shared" si="16"/>
        <v>0</v>
      </c>
      <c r="H380">
        <f t="shared" si="17"/>
        <v>0</v>
      </c>
    </row>
    <row r="381" spans="1:8" x14ac:dyDescent="0.2">
      <c r="A381">
        <v>2306.0443</v>
      </c>
      <c r="B381">
        <v>2306.0443</v>
      </c>
      <c r="C381">
        <v>2306.0443</v>
      </c>
      <c r="D381">
        <v>2306.0443</v>
      </c>
      <c r="F381">
        <f t="shared" si="15"/>
        <v>0</v>
      </c>
      <c r="G381">
        <f t="shared" si="16"/>
        <v>0</v>
      </c>
      <c r="H381">
        <f t="shared" si="17"/>
        <v>0</v>
      </c>
    </row>
    <row r="382" spans="1:8" x14ac:dyDescent="0.2">
      <c r="A382">
        <v>2306.0458699999999</v>
      </c>
      <c r="B382">
        <v>2306.0458699999999</v>
      </c>
      <c r="C382">
        <v>2306.0458699999999</v>
      </c>
      <c r="D382">
        <v>2306.0458699999999</v>
      </c>
      <c r="F382">
        <f t="shared" si="15"/>
        <v>0</v>
      </c>
      <c r="G382">
        <f t="shared" si="16"/>
        <v>0</v>
      </c>
      <c r="H382">
        <f t="shared" si="17"/>
        <v>0</v>
      </c>
    </row>
    <row r="383" spans="1:8" x14ac:dyDescent="0.2">
      <c r="A383">
        <v>2306.0459799999999</v>
      </c>
      <c r="B383">
        <v>2306.0459799999999</v>
      </c>
      <c r="C383">
        <v>2306.0459799999999</v>
      </c>
      <c r="D383">
        <v>2306.0459799999999</v>
      </c>
      <c r="F383">
        <f t="shared" si="15"/>
        <v>0</v>
      </c>
      <c r="G383">
        <f t="shared" si="16"/>
        <v>0</v>
      </c>
      <c r="H383">
        <f t="shared" si="17"/>
        <v>0</v>
      </c>
    </row>
    <row r="384" spans="1:8" x14ac:dyDescent="0.2">
      <c r="A384">
        <v>2306.0521699999999</v>
      </c>
      <c r="B384">
        <v>2306.0521699999999</v>
      </c>
      <c r="C384">
        <v>2306.0521699999999</v>
      </c>
      <c r="D384">
        <v>2306.0521699999999</v>
      </c>
      <c r="F384">
        <f t="shared" si="15"/>
        <v>0</v>
      </c>
      <c r="G384">
        <f t="shared" si="16"/>
        <v>0</v>
      </c>
      <c r="H384">
        <f t="shared" si="17"/>
        <v>0</v>
      </c>
    </row>
    <row r="385" spans="1:8" x14ac:dyDescent="0.2">
      <c r="A385">
        <v>2306.0524099999998</v>
      </c>
      <c r="B385">
        <v>2306.0524099999998</v>
      </c>
      <c r="C385">
        <v>2306.0524099999998</v>
      </c>
      <c r="D385">
        <v>2306.0524099999998</v>
      </c>
      <c r="F385">
        <f t="shared" si="15"/>
        <v>0</v>
      </c>
      <c r="G385">
        <f t="shared" si="16"/>
        <v>0</v>
      </c>
      <c r="H385">
        <f t="shared" si="17"/>
        <v>0</v>
      </c>
    </row>
    <row r="386" spans="1:8" x14ac:dyDescent="0.2">
      <c r="A386">
        <v>2306.0537899999999</v>
      </c>
      <c r="B386">
        <v>2306.0537899999999</v>
      </c>
      <c r="C386">
        <v>2306.0537899999999</v>
      </c>
      <c r="D386">
        <v>2306.0537899999999</v>
      </c>
      <c r="F386">
        <f t="shared" si="15"/>
        <v>0</v>
      </c>
      <c r="G386">
        <f t="shared" si="16"/>
        <v>0</v>
      </c>
      <c r="H386">
        <f t="shared" si="17"/>
        <v>0</v>
      </c>
    </row>
    <row r="387" spans="1:8" x14ac:dyDescent="0.2">
      <c r="A387">
        <v>2306.05701</v>
      </c>
      <c r="B387">
        <v>2306.05701</v>
      </c>
      <c r="C387">
        <v>2306.05701</v>
      </c>
      <c r="D387">
        <v>2306.05701</v>
      </c>
      <c r="F387">
        <f t="shared" si="15"/>
        <v>0</v>
      </c>
      <c r="G387">
        <f t="shared" si="16"/>
        <v>0</v>
      </c>
      <c r="H387">
        <f t="shared" si="17"/>
        <v>0</v>
      </c>
    </row>
    <row r="388" spans="1:8" x14ac:dyDescent="0.2">
      <c r="A388">
        <v>2306.0574999999999</v>
      </c>
      <c r="B388">
        <v>2306.0574999999999</v>
      </c>
      <c r="C388">
        <v>2306.0574999999999</v>
      </c>
      <c r="D388">
        <v>2306.0574999999999</v>
      </c>
      <c r="F388">
        <f t="shared" ref="F388:F441" si="18">IF(ISNUMBER(MATCH(A388,B:B,0)),0,1)</f>
        <v>0</v>
      </c>
      <c r="G388">
        <f t="shared" ref="G388:G441" si="19">IF(ISNUMBER(MATCH(A388,C:C,0)),0,1)</f>
        <v>0</v>
      </c>
      <c r="H388">
        <f t="shared" ref="H388:H441" si="20">IF(ISNUMBER(MATCH(A388,D:D,0)),0,1)</f>
        <v>0</v>
      </c>
    </row>
    <row r="389" spans="1:8" x14ac:dyDescent="0.2">
      <c r="A389">
        <v>2306.0580300000001</v>
      </c>
      <c r="B389">
        <v>2306.0580300000001</v>
      </c>
      <c r="C389">
        <v>2306.0580300000001</v>
      </c>
      <c r="D389">
        <v>2306.0580300000001</v>
      </c>
      <c r="F389">
        <f t="shared" si="18"/>
        <v>0</v>
      </c>
      <c r="G389">
        <f t="shared" si="19"/>
        <v>0</v>
      </c>
      <c r="H389">
        <f t="shared" si="20"/>
        <v>0</v>
      </c>
    </row>
    <row r="390" spans="1:8" x14ac:dyDescent="0.2">
      <c r="A390">
        <v>2306.0593899999999</v>
      </c>
      <c r="B390">
        <v>2306.0593899999999</v>
      </c>
      <c r="C390">
        <v>2306.0593899999999</v>
      </c>
      <c r="D390">
        <v>2306.0593899999999</v>
      </c>
      <c r="F390">
        <f t="shared" si="18"/>
        <v>0</v>
      </c>
      <c r="G390">
        <f t="shared" si="19"/>
        <v>0</v>
      </c>
      <c r="H390">
        <f t="shared" si="20"/>
        <v>0</v>
      </c>
    </row>
    <row r="391" spans="1:8" x14ac:dyDescent="0.2">
      <c r="A391">
        <v>2306.06</v>
      </c>
      <c r="B391">
        <v>2306.06</v>
      </c>
      <c r="C391">
        <v>2306.06</v>
      </c>
      <c r="D391">
        <v>2306.06</v>
      </c>
      <c r="F391">
        <f t="shared" si="18"/>
        <v>0</v>
      </c>
      <c r="G391">
        <f t="shared" si="19"/>
        <v>0</v>
      </c>
      <c r="H391">
        <f t="shared" si="20"/>
        <v>0</v>
      </c>
    </row>
    <row r="392" spans="1:8" x14ac:dyDescent="0.2">
      <c r="A392">
        <v>2306.06151</v>
      </c>
      <c r="B392">
        <v>2306.06151</v>
      </c>
      <c r="C392">
        <v>2306.06151</v>
      </c>
      <c r="D392">
        <v>2306.06151</v>
      </c>
      <c r="F392">
        <f t="shared" si="18"/>
        <v>0</v>
      </c>
      <c r="G392">
        <f t="shared" si="19"/>
        <v>0</v>
      </c>
      <c r="H392">
        <f t="shared" si="20"/>
        <v>0</v>
      </c>
    </row>
    <row r="393" spans="1:8" x14ac:dyDescent="0.2">
      <c r="A393">
        <v>2306.06241</v>
      </c>
      <c r="B393">
        <v>2306.06241</v>
      </c>
      <c r="C393">
        <v>2306.06241</v>
      </c>
      <c r="D393">
        <v>2306.06241</v>
      </c>
      <c r="F393">
        <f t="shared" si="18"/>
        <v>0</v>
      </c>
      <c r="G393">
        <f t="shared" si="19"/>
        <v>0</v>
      </c>
      <c r="H393">
        <f t="shared" si="20"/>
        <v>0</v>
      </c>
    </row>
    <row r="394" spans="1:8" x14ac:dyDescent="0.2">
      <c r="A394">
        <v>2306.0669800000001</v>
      </c>
      <c r="B394">
        <v>2306.0669800000001</v>
      </c>
      <c r="C394">
        <v>2306.0669800000001</v>
      </c>
      <c r="D394">
        <v>2306.0669800000001</v>
      </c>
      <c r="F394">
        <f t="shared" si="18"/>
        <v>0</v>
      </c>
      <c r="G394">
        <f t="shared" si="19"/>
        <v>0</v>
      </c>
      <c r="H394">
        <f t="shared" si="20"/>
        <v>0</v>
      </c>
    </row>
    <row r="395" spans="1:8" x14ac:dyDescent="0.2">
      <c r="A395">
        <v>2306.0672800000002</v>
      </c>
      <c r="B395">
        <v>2306.0672800000002</v>
      </c>
      <c r="C395">
        <v>2306.0672800000002</v>
      </c>
      <c r="D395">
        <v>2306.0672800000002</v>
      </c>
      <c r="F395">
        <f t="shared" si="18"/>
        <v>0</v>
      </c>
      <c r="G395">
        <f t="shared" si="19"/>
        <v>0</v>
      </c>
      <c r="H395">
        <f t="shared" si="20"/>
        <v>0</v>
      </c>
    </row>
    <row r="396" spans="1:8" x14ac:dyDescent="0.2">
      <c r="A396">
        <v>2306.0701300000001</v>
      </c>
      <c r="B396">
        <v>2306.0701300000001</v>
      </c>
      <c r="C396">
        <v>2306.0701300000001</v>
      </c>
      <c r="D396">
        <v>2306.0701300000001</v>
      </c>
      <c r="F396">
        <f t="shared" si="18"/>
        <v>0</v>
      </c>
      <c r="G396">
        <f t="shared" si="19"/>
        <v>0</v>
      </c>
      <c r="H396">
        <f t="shared" si="20"/>
        <v>0</v>
      </c>
    </row>
    <row r="397" spans="1:8" x14ac:dyDescent="0.2">
      <c r="A397">
        <v>2306.0773100000001</v>
      </c>
      <c r="B397">
        <v>2306.0773100000001</v>
      </c>
      <c r="C397">
        <v>2306.0773100000001</v>
      </c>
      <c r="D397">
        <v>2306.0773100000001</v>
      </c>
      <c r="F397">
        <f t="shared" si="18"/>
        <v>0</v>
      </c>
      <c r="G397">
        <f t="shared" si="19"/>
        <v>0</v>
      </c>
      <c r="H397">
        <f t="shared" si="20"/>
        <v>0</v>
      </c>
    </row>
    <row r="398" spans="1:8" x14ac:dyDescent="0.2">
      <c r="A398">
        <v>2306.0777800000001</v>
      </c>
      <c r="B398">
        <v>2306.0777800000001</v>
      </c>
      <c r="C398">
        <v>2306.0777800000001</v>
      </c>
      <c r="D398">
        <v>2306.0777800000001</v>
      </c>
      <c r="F398">
        <f t="shared" si="18"/>
        <v>0</v>
      </c>
      <c r="G398">
        <f t="shared" si="19"/>
        <v>0</v>
      </c>
      <c r="H398">
        <f t="shared" si="20"/>
        <v>0</v>
      </c>
    </row>
    <row r="399" spans="1:8" x14ac:dyDescent="0.2">
      <c r="A399">
        <v>2306.07888</v>
      </c>
      <c r="B399">
        <v>2306.07888</v>
      </c>
      <c r="C399">
        <v>2306.07888</v>
      </c>
      <c r="D399">
        <v>2306.07888</v>
      </c>
      <c r="F399">
        <f t="shared" si="18"/>
        <v>0</v>
      </c>
      <c r="G399">
        <f t="shared" si="19"/>
        <v>0</v>
      </c>
      <c r="H399">
        <f t="shared" si="20"/>
        <v>0</v>
      </c>
    </row>
    <row r="400" spans="1:8" x14ac:dyDescent="0.2">
      <c r="A400">
        <v>2306.0798799999998</v>
      </c>
      <c r="B400">
        <v>2306.0798799999998</v>
      </c>
      <c r="C400">
        <v>2306.0798799999998</v>
      </c>
      <c r="D400">
        <v>2306.0798799999998</v>
      </c>
      <c r="F400">
        <f t="shared" si="18"/>
        <v>0</v>
      </c>
      <c r="G400">
        <f t="shared" si="19"/>
        <v>0</v>
      </c>
      <c r="H400">
        <f t="shared" si="20"/>
        <v>0</v>
      </c>
    </row>
    <row r="401" spans="1:8" x14ac:dyDescent="0.2">
      <c r="A401">
        <v>2306.0810999999999</v>
      </c>
      <c r="B401">
        <v>2306.0810999999999</v>
      </c>
      <c r="C401">
        <v>2306.0810999999999</v>
      </c>
      <c r="D401">
        <v>2306.0810999999999</v>
      </c>
      <c r="F401">
        <f t="shared" si="18"/>
        <v>0</v>
      </c>
      <c r="G401">
        <f t="shared" si="19"/>
        <v>0</v>
      </c>
      <c r="H401">
        <f t="shared" si="20"/>
        <v>0</v>
      </c>
    </row>
    <row r="402" spans="1:8" x14ac:dyDescent="0.2">
      <c r="A402">
        <v>2306.08248</v>
      </c>
      <c r="B402">
        <v>2306.08248</v>
      </c>
      <c r="C402">
        <v>2306.08248</v>
      </c>
      <c r="D402">
        <v>2306.08248</v>
      </c>
      <c r="F402">
        <f t="shared" si="18"/>
        <v>0</v>
      </c>
      <c r="G402">
        <f t="shared" si="19"/>
        <v>0</v>
      </c>
      <c r="H402">
        <f t="shared" si="20"/>
        <v>0</v>
      </c>
    </row>
    <row r="403" spans="1:8" x14ac:dyDescent="0.2">
      <c r="A403">
        <v>2306.0834500000001</v>
      </c>
      <c r="B403">
        <v>2306.0834500000001</v>
      </c>
      <c r="C403">
        <v>2306.0834500000001</v>
      </c>
      <c r="D403">
        <v>2306.0834500000001</v>
      </c>
      <c r="F403">
        <f t="shared" si="18"/>
        <v>0</v>
      </c>
      <c r="G403">
        <f t="shared" si="19"/>
        <v>0</v>
      </c>
      <c r="H403">
        <f t="shared" si="20"/>
        <v>0</v>
      </c>
    </row>
    <row r="404" spans="1:8" x14ac:dyDescent="0.2">
      <c r="A404">
        <v>2306.08367</v>
      </c>
      <c r="B404">
        <v>2306.08367</v>
      </c>
      <c r="C404">
        <v>2306.08367</v>
      </c>
      <c r="D404">
        <v>2306.08367</v>
      </c>
      <c r="F404">
        <f t="shared" si="18"/>
        <v>0</v>
      </c>
      <c r="G404">
        <f t="shared" si="19"/>
        <v>0</v>
      </c>
      <c r="H404">
        <f t="shared" si="20"/>
        <v>0</v>
      </c>
    </row>
    <row r="405" spans="1:8" x14ac:dyDescent="0.2">
      <c r="A405">
        <v>2306.08421</v>
      </c>
      <c r="B405">
        <v>2306.08421</v>
      </c>
      <c r="C405">
        <v>2306.08421</v>
      </c>
      <c r="D405">
        <v>2306.08421</v>
      </c>
      <c r="F405">
        <f t="shared" si="18"/>
        <v>0</v>
      </c>
      <c r="G405">
        <f t="shared" si="19"/>
        <v>0</v>
      </c>
      <c r="H405">
        <f t="shared" si="20"/>
        <v>0</v>
      </c>
    </row>
    <row r="406" spans="1:8" x14ac:dyDescent="0.2">
      <c r="A406">
        <v>2306.0848599999999</v>
      </c>
      <c r="B406">
        <v>2306.0848599999999</v>
      </c>
      <c r="C406">
        <v>2306.0848599999999</v>
      </c>
      <c r="D406">
        <v>2306.0848599999999</v>
      </c>
      <c r="F406">
        <f t="shared" si="18"/>
        <v>0</v>
      </c>
      <c r="G406">
        <f t="shared" si="19"/>
        <v>0</v>
      </c>
      <c r="H406">
        <f t="shared" si="20"/>
        <v>0</v>
      </c>
    </row>
    <row r="407" spans="1:8" x14ac:dyDescent="0.2">
      <c r="A407">
        <v>2306.0908399999998</v>
      </c>
      <c r="B407">
        <v>2306.0908399999998</v>
      </c>
      <c r="C407">
        <v>2306.0908399999998</v>
      </c>
      <c r="D407">
        <v>2306.0908399999998</v>
      </c>
      <c r="F407">
        <f t="shared" si="18"/>
        <v>0</v>
      </c>
      <c r="G407">
        <f t="shared" si="19"/>
        <v>0</v>
      </c>
      <c r="H407">
        <f t="shared" si="20"/>
        <v>0</v>
      </c>
    </row>
    <row r="408" spans="1:8" x14ac:dyDescent="0.2">
      <c r="A408">
        <v>2306.09175</v>
      </c>
      <c r="B408">
        <v>2306.09175</v>
      </c>
      <c r="C408">
        <v>2306.09175</v>
      </c>
      <c r="D408">
        <v>2306.09175</v>
      </c>
      <c r="F408">
        <f t="shared" si="18"/>
        <v>0</v>
      </c>
      <c r="G408">
        <f t="shared" si="19"/>
        <v>0</v>
      </c>
      <c r="H408">
        <f t="shared" si="20"/>
        <v>0</v>
      </c>
    </row>
    <row r="409" spans="1:8" x14ac:dyDescent="0.2">
      <c r="A409">
        <v>2306.09186</v>
      </c>
      <c r="B409">
        <v>2306.09186</v>
      </c>
      <c r="C409">
        <v>2306.09186</v>
      </c>
      <c r="D409">
        <v>2306.09186</v>
      </c>
      <c r="F409">
        <f t="shared" si="18"/>
        <v>0</v>
      </c>
      <c r="G409">
        <f t="shared" si="19"/>
        <v>0</v>
      </c>
      <c r="H409">
        <f t="shared" si="20"/>
        <v>0</v>
      </c>
    </row>
    <row r="410" spans="1:8" x14ac:dyDescent="0.2">
      <c r="A410">
        <v>2306.0940799999998</v>
      </c>
      <c r="B410">
        <v>2306.0940799999998</v>
      </c>
      <c r="C410">
        <v>2306.0940799999998</v>
      </c>
      <c r="D410">
        <v>2306.0940799999998</v>
      </c>
      <c r="F410">
        <f t="shared" si="18"/>
        <v>0</v>
      </c>
      <c r="G410">
        <f t="shared" si="19"/>
        <v>0</v>
      </c>
      <c r="H410">
        <f t="shared" si="20"/>
        <v>0</v>
      </c>
    </row>
    <row r="411" spans="1:8" x14ac:dyDescent="0.2">
      <c r="A411">
        <v>2306.0952900000002</v>
      </c>
      <c r="B411">
        <v>2306.0952900000002</v>
      </c>
      <c r="C411">
        <v>2306.0952900000002</v>
      </c>
      <c r="D411">
        <v>2306.0952900000002</v>
      </c>
      <c r="F411">
        <f t="shared" si="18"/>
        <v>0</v>
      </c>
      <c r="G411">
        <f t="shared" si="19"/>
        <v>0</v>
      </c>
      <c r="H411">
        <f t="shared" si="20"/>
        <v>0</v>
      </c>
    </row>
    <row r="412" spans="1:8" x14ac:dyDescent="0.2">
      <c r="A412">
        <v>2306.1004800000001</v>
      </c>
      <c r="B412">
        <v>2306.1004800000001</v>
      </c>
      <c r="C412">
        <v>2306.1004800000001</v>
      </c>
      <c r="D412">
        <v>2306.1004800000001</v>
      </c>
      <c r="F412">
        <f t="shared" si="18"/>
        <v>0</v>
      </c>
      <c r="G412">
        <f t="shared" si="19"/>
        <v>0</v>
      </c>
      <c r="H412">
        <f t="shared" si="20"/>
        <v>0</v>
      </c>
    </row>
    <row r="413" spans="1:8" x14ac:dyDescent="0.2">
      <c r="A413">
        <v>2306.1050300000002</v>
      </c>
      <c r="B413">
        <v>2306.1050300000002</v>
      </c>
      <c r="C413">
        <v>2306.1050300000002</v>
      </c>
      <c r="D413">
        <v>2306.1050300000002</v>
      </c>
      <c r="F413">
        <f t="shared" si="18"/>
        <v>0</v>
      </c>
      <c r="G413">
        <f t="shared" si="19"/>
        <v>0</v>
      </c>
      <c r="H413">
        <f t="shared" si="20"/>
        <v>0</v>
      </c>
    </row>
    <row r="414" spans="1:8" x14ac:dyDescent="0.2">
      <c r="A414">
        <v>2306.1062999999999</v>
      </c>
      <c r="B414">
        <v>2306.1062999999999</v>
      </c>
      <c r="C414">
        <v>2306.1062999999999</v>
      </c>
      <c r="D414">
        <v>2306.1062999999999</v>
      </c>
      <c r="F414">
        <f t="shared" si="18"/>
        <v>0</v>
      </c>
      <c r="G414">
        <f t="shared" si="19"/>
        <v>0</v>
      </c>
      <c r="H414">
        <f t="shared" si="20"/>
        <v>0</v>
      </c>
    </row>
    <row r="415" spans="1:8" x14ac:dyDescent="0.2">
      <c r="A415">
        <v>2306.10905</v>
      </c>
      <c r="B415">
        <v>2306.10905</v>
      </c>
      <c r="C415">
        <v>2306.10905</v>
      </c>
      <c r="D415">
        <v>2306.10905</v>
      </c>
      <c r="F415">
        <f t="shared" si="18"/>
        <v>0</v>
      </c>
      <c r="G415">
        <f t="shared" si="19"/>
        <v>0</v>
      </c>
      <c r="H415">
        <f t="shared" si="20"/>
        <v>0</v>
      </c>
    </row>
    <row r="416" spans="1:8" x14ac:dyDescent="0.2">
      <c r="A416">
        <v>2306.1094899999998</v>
      </c>
      <c r="B416">
        <v>2306.1094899999998</v>
      </c>
      <c r="C416">
        <v>2306.1094899999998</v>
      </c>
      <c r="D416">
        <v>2306.1094899999998</v>
      </c>
      <c r="F416">
        <f t="shared" si="18"/>
        <v>0</v>
      </c>
      <c r="G416">
        <f t="shared" si="19"/>
        <v>0</v>
      </c>
      <c r="H416">
        <f t="shared" si="20"/>
        <v>0</v>
      </c>
    </row>
    <row r="417" spans="1:8" x14ac:dyDescent="0.2">
      <c r="A417">
        <v>2306.1106100000002</v>
      </c>
      <c r="B417">
        <v>2306.1106100000002</v>
      </c>
      <c r="C417">
        <v>2306.1106100000002</v>
      </c>
      <c r="D417">
        <v>2306.1106100000002</v>
      </c>
      <c r="F417">
        <f t="shared" si="18"/>
        <v>0</v>
      </c>
      <c r="G417">
        <f t="shared" si="19"/>
        <v>0</v>
      </c>
      <c r="H417">
        <f t="shared" si="20"/>
        <v>0</v>
      </c>
    </row>
    <row r="418" spans="1:8" x14ac:dyDescent="0.2">
      <c r="A418">
        <v>2306.11627</v>
      </c>
      <c r="B418">
        <v>2306.11627</v>
      </c>
      <c r="C418">
        <v>2306.11627</v>
      </c>
      <c r="D418">
        <v>2306.11627</v>
      </c>
      <c r="F418">
        <f t="shared" si="18"/>
        <v>0</v>
      </c>
      <c r="G418">
        <f t="shared" si="19"/>
        <v>0</v>
      </c>
      <c r="H418">
        <f t="shared" si="20"/>
        <v>0</v>
      </c>
    </row>
    <row r="419" spans="1:8" x14ac:dyDescent="0.2">
      <c r="A419">
        <v>2306.1205599999998</v>
      </c>
      <c r="B419">
        <v>2306.1205599999998</v>
      </c>
      <c r="C419">
        <v>2306.1205599999998</v>
      </c>
      <c r="D419">
        <v>2306.1205599999998</v>
      </c>
      <c r="F419">
        <f t="shared" si="18"/>
        <v>0</v>
      </c>
      <c r="G419">
        <f t="shared" si="19"/>
        <v>0</v>
      </c>
      <c r="H419">
        <f t="shared" si="20"/>
        <v>0</v>
      </c>
    </row>
    <row r="420" spans="1:8" x14ac:dyDescent="0.2">
      <c r="A420">
        <v>2306.1219999999998</v>
      </c>
      <c r="B420">
        <v>2306.1219999999998</v>
      </c>
      <c r="C420">
        <v>2306.1219999999998</v>
      </c>
      <c r="D420">
        <v>2306.1219999999998</v>
      </c>
      <c r="F420">
        <f t="shared" si="18"/>
        <v>0</v>
      </c>
      <c r="G420">
        <f t="shared" si="19"/>
        <v>0</v>
      </c>
      <c r="H420">
        <f t="shared" si="20"/>
        <v>0</v>
      </c>
    </row>
    <row r="421" spans="1:8" x14ac:dyDescent="0.2">
      <c r="A421">
        <v>2306.1260200000002</v>
      </c>
      <c r="B421">
        <v>2306.1260200000002</v>
      </c>
      <c r="C421">
        <v>2306.1260200000002</v>
      </c>
      <c r="D421">
        <v>2306.1260200000002</v>
      </c>
      <c r="F421">
        <f t="shared" si="18"/>
        <v>0</v>
      </c>
      <c r="G421">
        <f t="shared" si="19"/>
        <v>0</v>
      </c>
      <c r="H421">
        <f t="shared" si="20"/>
        <v>0</v>
      </c>
    </row>
    <row r="422" spans="1:8" x14ac:dyDescent="0.2">
      <c r="A422">
        <v>2306.1322599999999</v>
      </c>
      <c r="B422">
        <v>2306.1322599999999</v>
      </c>
      <c r="C422">
        <v>2306.1322599999999</v>
      </c>
      <c r="D422">
        <v>2306.1322599999999</v>
      </c>
      <c r="F422">
        <f t="shared" si="18"/>
        <v>0</v>
      </c>
      <c r="G422">
        <f t="shared" si="19"/>
        <v>0</v>
      </c>
      <c r="H422">
        <f t="shared" si="20"/>
        <v>0</v>
      </c>
    </row>
    <row r="423" spans="1:8" x14ac:dyDescent="0.2">
      <c r="A423">
        <v>2306.1365500000002</v>
      </c>
      <c r="B423">
        <v>2306.1365500000002</v>
      </c>
      <c r="C423">
        <v>2306.1365500000002</v>
      </c>
      <c r="D423">
        <v>2306.1365500000002</v>
      </c>
      <c r="F423">
        <f t="shared" si="18"/>
        <v>0</v>
      </c>
      <c r="G423">
        <f t="shared" si="19"/>
        <v>0</v>
      </c>
      <c r="H423">
        <f t="shared" si="20"/>
        <v>0</v>
      </c>
    </row>
    <row r="424" spans="1:8" x14ac:dyDescent="0.2">
      <c r="A424">
        <v>2306.1365599999999</v>
      </c>
      <c r="B424">
        <v>2306.1365599999999</v>
      </c>
      <c r="C424">
        <v>2306.1365599999999</v>
      </c>
      <c r="D424">
        <v>2306.1365599999999</v>
      </c>
      <c r="F424">
        <f t="shared" si="18"/>
        <v>0</v>
      </c>
      <c r="G424">
        <f t="shared" si="19"/>
        <v>0</v>
      </c>
      <c r="H424">
        <f t="shared" si="20"/>
        <v>0</v>
      </c>
    </row>
    <row r="425" spans="1:8" x14ac:dyDescent="0.2">
      <c r="A425">
        <v>2306.1384800000001</v>
      </c>
      <c r="B425">
        <v>2306.1384800000001</v>
      </c>
      <c r="C425">
        <v>2306.1384800000001</v>
      </c>
      <c r="D425">
        <v>2306.1384800000001</v>
      </c>
      <c r="F425">
        <f t="shared" si="18"/>
        <v>0</v>
      </c>
      <c r="G425">
        <f t="shared" si="19"/>
        <v>0</v>
      </c>
      <c r="H425">
        <f t="shared" si="20"/>
        <v>0</v>
      </c>
    </row>
    <row r="426" spans="1:8" x14ac:dyDescent="0.2">
      <c r="A426">
        <v>2306.1450599999998</v>
      </c>
      <c r="B426">
        <v>2306.1450599999998</v>
      </c>
      <c r="C426">
        <v>2306.1450599999998</v>
      </c>
      <c r="D426">
        <v>2306.1450599999998</v>
      </c>
      <c r="F426">
        <f t="shared" si="18"/>
        <v>0</v>
      </c>
      <c r="G426">
        <f t="shared" si="19"/>
        <v>0</v>
      </c>
      <c r="H426">
        <f t="shared" si="20"/>
        <v>0</v>
      </c>
    </row>
    <row r="427" spans="1:8" x14ac:dyDescent="0.2">
      <c r="A427">
        <v>2306.15076</v>
      </c>
      <c r="B427">
        <v>2306.15076</v>
      </c>
      <c r="C427">
        <v>2306.15076</v>
      </c>
      <c r="D427">
        <v>2306.15076</v>
      </c>
      <c r="F427">
        <f t="shared" si="18"/>
        <v>0</v>
      </c>
      <c r="G427">
        <f t="shared" si="19"/>
        <v>0</v>
      </c>
      <c r="H427">
        <f t="shared" si="20"/>
        <v>0</v>
      </c>
    </row>
    <row r="428" spans="1:8" x14ac:dyDescent="0.2">
      <c r="A428">
        <v>2306.1529099999998</v>
      </c>
      <c r="B428">
        <v>2306.1529099999998</v>
      </c>
      <c r="C428">
        <v>2306.1529099999998</v>
      </c>
      <c r="D428">
        <v>2306.1529099999998</v>
      </c>
      <c r="F428">
        <f t="shared" si="18"/>
        <v>0</v>
      </c>
      <c r="G428">
        <f t="shared" si="19"/>
        <v>0</v>
      </c>
      <c r="H428">
        <f t="shared" si="20"/>
        <v>0</v>
      </c>
    </row>
    <row r="429" spans="1:8" x14ac:dyDescent="0.2">
      <c r="A429">
        <v>2306.1634600000002</v>
      </c>
      <c r="B429">
        <v>2306.1634600000002</v>
      </c>
      <c r="C429">
        <v>2306.1634600000002</v>
      </c>
      <c r="D429">
        <v>2306.1634600000002</v>
      </c>
      <c r="F429">
        <f t="shared" si="18"/>
        <v>0</v>
      </c>
      <c r="G429">
        <f t="shared" si="19"/>
        <v>0</v>
      </c>
      <c r="H429">
        <f t="shared" si="20"/>
        <v>0</v>
      </c>
    </row>
    <row r="430" spans="1:8" x14ac:dyDescent="0.2">
      <c r="A430">
        <v>2306.1638600000001</v>
      </c>
      <c r="B430">
        <v>2306.1638600000001</v>
      </c>
      <c r="C430">
        <v>2306.1638600000001</v>
      </c>
      <c r="D430">
        <v>2306.1638600000001</v>
      </c>
      <c r="F430">
        <f t="shared" si="18"/>
        <v>0</v>
      </c>
      <c r="G430">
        <f t="shared" si="19"/>
        <v>0</v>
      </c>
      <c r="H430">
        <f t="shared" si="20"/>
        <v>0</v>
      </c>
    </row>
    <row r="431" spans="1:8" x14ac:dyDescent="0.2">
      <c r="A431">
        <v>2306.1658900000002</v>
      </c>
      <c r="B431">
        <v>2306.1658900000002</v>
      </c>
      <c r="C431">
        <v>2306.1658900000002</v>
      </c>
      <c r="D431">
        <v>2306.1658900000002</v>
      </c>
      <c r="F431">
        <f t="shared" si="18"/>
        <v>0</v>
      </c>
      <c r="G431">
        <f t="shared" si="19"/>
        <v>0</v>
      </c>
      <c r="H431">
        <f t="shared" si="20"/>
        <v>0</v>
      </c>
    </row>
    <row r="432" spans="1:8" x14ac:dyDescent="0.2">
      <c r="A432">
        <v>2306.1673099999998</v>
      </c>
      <c r="B432">
        <v>2306.1673099999998</v>
      </c>
      <c r="C432">
        <v>2306.1673099999998</v>
      </c>
      <c r="D432">
        <v>2306.1673099999998</v>
      </c>
      <c r="F432">
        <f t="shared" si="18"/>
        <v>0</v>
      </c>
      <c r="G432">
        <f t="shared" si="19"/>
        <v>0</v>
      </c>
      <c r="H432">
        <f t="shared" si="20"/>
        <v>0</v>
      </c>
    </row>
    <row r="433" spans="1:8" x14ac:dyDescent="0.2">
      <c r="A433">
        <v>2306.1754099999998</v>
      </c>
      <c r="B433">
        <v>2306.1754099999998</v>
      </c>
      <c r="C433">
        <v>2306.1754099999998</v>
      </c>
      <c r="D433">
        <v>2306.1754099999998</v>
      </c>
      <c r="F433">
        <f t="shared" si="18"/>
        <v>0</v>
      </c>
      <c r="G433">
        <f t="shared" si="19"/>
        <v>0</v>
      </c>
      <c r="H433">
        <f t="shared" si="20"/>
        <v>0</v>
      </c>
    </row>
    <row r="434" spans="1:8" x14ac:dyDescent="0.2">
      <c r="A434">
        <v>2306.1758300000001</v>
      </c>
      <c r="B434">
        <v>2306.1758300000001</v>
      </c>
      <c r="C434">
        <v>2306.1758300000001</v>
      </c>
      <c r="D434">
        <v>2306.1758300000001</v>
      </c>
      <c r="F434">
        <f t="shared" si="18"/>
        <v>0</v>
      </c>
      <c r="G434">
        <f t="shared" si="19"/>
        <v>0</v>
      </c>
      <c r="H434">
        <f t="shared" si="20"/>
        <v>0</v>
      </c>
    </row>
    <row r="435" spans="1:8" x14ac:dyDescent="0.2">
      <c r="A435" t="str">
        <v>arxiv_id</v>
      </c>
      <c r="B435" t="str">
        <v>arxiv_id</v>
      </c>
      <c r="C435" t="str">
        <v>arxiv_id</v>
      </c>
      <c r="D435" t="str">
        <v>arxiv_id</v>
      </c>
      <c r="F435">
        <f t="shared" si="18"/>
        <v>0</v>
      </c>
      <c r="G435">
        <f t="shared" si="19"/>
        <v>0</v>
      </c>
      <c r="H435">
        <f t="shared" si="20"/>
        <v>0</v>
      </c>
    </row>
    <row r="436" spans="1:8" x14ac:dyDescent="0.2">
      <c r="A436">
        <v>0</v>
      </c>
      <c r="B436">
        <v>0</v>
      </c>
      <c r="C436">
        <v>0</v>
      </c>
      <c r="D436">
        <v>0</v>
      </c>
      <c r="F436">
        <f t="shared" si="18"/>
        <v>0</v>
      </c>
      <c r="G436">
        <f t="shared" si="19"/>
        <v>0</v>
      </c>
      <c r="H436">
        <f t="shared" si="20"/>
        <v>0</v>
      </c>
    </row>
    <row r="437" spans="1:8" x14ac:dyDescent="0.2">
      <c r="F437">
        <f t="shared" si="18"/>
        <v>0</v>
      </c>
      <c r="G437">
        <f t="shared" si="19"/>
        <v>0</v>
      </c>
      <c r="H437">
        <f t="shared" si="20"/>
        <v>0</v>
      </c>
    </row>
    <row r="438" spans="1:8" x14ac:dyDescent="0.2">
      <c r="F438">
        <f t="shared" si="18"/>
        <v>0</v>
      </c>
      <c r="G438">
        <f t="shared" si="19"/>
        <v>0</v>
      </c>
      <c r="H438">
        <f t="shared" si="20"/>
        <v>0</v>
      </c>
    </row>
    <row r="439" spans="1:8" x14ac:dyDescent="0.2">
      <c r="F439">
        <f t="shared" si="18"/>
        <v>0</v>
      </c>
      <c r="G439">
        <f t="shared" si="19"/>
        <v>0</v>
      </c>
      <c r="H439">
        <f t="shared" si="20"/>
        <v>0</v>
      </c>
    </row>
    <row r="440" spans="1:8" x14ac:dyDescent="0.2">
      <c r="F440">
        <f t="shared" si="18"/>
        <v>0</v>
      </c>
      <c r="G440">
        <f t="shared" si="19"/>
        <v>0</v>
      </c>
      <c r="H440">
        <f t="shared" si="20"/>
        <v>0</v>
      </c>
    </row>
    <row r="441" spans="1:8" x14ac:dyDescent="0.2">
      <c r="F441">
        <f t="shared" si="18"/>
        <v>0</v>
      </c>
      <c r="G441">
        <f t="shared" si="19"/>
        <v>0</v>
      </c>
      <c r="H441">
        <f t="shared" si="20"/>
        <v>0</v>
      </c>
    </row>
  </sheetData>
  <mergeCells count="2">
    <mergeCell ref="A1:C1"/>
    <mergeCell ref="F1:H1"/>
  </mergeCells>
  <conditionalFormatting sqref="K11:K1048576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793D-DD3B-944C-B333-A2799F41CB8B}">
  <dimension ref="A1:D433"/>
  <sheetViews>
    <sheetView topLeftCell="A38" workbookViewId="0">
      <selection activeCell="A57" sqref="A57"/>
    </sheetView>
  </sheetViews>
  <sheetFormatPr baseColWidth="10" defaultRowHeight="16" x14ac:dyDescent="0.2"/>
  <cols>
    <col min="1" max="1" width="11.6640625" bestFit="1" customWidth="1"/>
  </cols>
  <sheetData>
    <row r="1" spans="1:4" x14ac:dyDescent="0.2">
      <c r="A1" t="s">
        <v>0</v>
      </c>
      <c r="B1" t="s">
        <v>36</v>
      </c>
      <c r="C1" t="s">
        <v>37</v>
      </c>
      <c r="D1" t="s">
        <v>38</v>
      </c>
    </row>
    <row r="2" spans="1:4" x14ac:dyDescent="0.2">
      <c r="A2" s="1">
        <v>2306.0034500000002</v>
      </c>
      <c r="B2" t="b">
        <v>1</v>
      </c>
      <c r="C2" t="b">
        <v>1</v>
      </c>
      <c r="D2" t="b">
        <v>1</v>
      </c>
    </row>
    <row r="3" spans="1:4" x14ac:dyDescent="0.2">
      <c r="A3" s="1">
        <v>2306.0018399999999</v>
      </c>
      <c r="B3" t="b">
        <v>1</v>
      </c>
      <c r="C3" t="b">
        <v>1</v>
      </c>
      <c r="D3" t="b">
        <v>1</v>
      </c>
    </row>
    <row r="4" spans="1:4" x14ac:dyDescent="0.2">
      <c r="A4" s="1">
        <v>2306.0773100000001</v>
      </c>
      <c r="B4" t="b">
        <v>1</v>
      </c>
      <c r="C4" t="b">
        <v>0</v>
      </c>
      <c r="D4" t="b">
        <v>1</v>
      </c>
    </row>
    <row r="5" spans="1:4" x14ac:dyDescent="0.2">
      <c r="A5" s="1">
        <v>2306.00389</v>
      </c>
      <c r="B5" t="b">
        <v>1</v>
      </c>
      <c r="C5" t="b">
        <v>1</v>
      </c>
      <c r="D5" t="b">
        <v>1</v>
      </c>
    </row>
    <row r="6" spans="1:4" x14ac:dyDescent="0.2">
      <c r="A6" s="1">
        <v>2306.0810999999999</v>
      </c>
      <c r="B6" t="b">
        <v>1</v>
      </c>
      <c r="C6" t="b">
        <v>1</v>
      </c>
      <c r="D6" t="b">
        <v>1</v>
      </c>
    </row>
    <row r="7" spans="1:4" x14ac:dyDescent="0.2">
      <c r="A7" s="1">
        <v>2306.0228099999999</v>
      </c>
      <c r="B7" t="b">
        <v>1</v>
      </c>
      <c r="C7" t="b">
        <v>1</v>
      </c>
      <c r="D7" t="b">
        <v>1</v>
      </c>
    </row>
    <row r="8" spans="1:4" x14ac:dyDescent="0.2">
      <c r="A8" s="1">
        <v>2306.00146</v>
      </c>
      <c r="B8" t="b">
        <v>1</v>
      </c>
      <c r="C8" t="b">
        <v>1</v>
      </c>
      <c r="D8" t="b">
        <v>1</v>
      </c>
    </row>
    <row r="9" spans="1:4" x14ac:dyDescent="0.2">
      <c r="A9" s="1">
        <v>2306.0070999999998</v>
      </c>
      <c r="B9" t="b">
        <v>1</v>
      </c>
      <c r="C9" t="b">
        <v>0</v>
      </c>
      <c r="D9" t="b">
        <v>1</v>
      </c>
    </row>
    <row r="10" spans="1:4" x14ac:dyDescent="0.2">
      <c r="A10" s="1">
        <v>2306.01863</v>
      </c>
      <c r="B10" t="b">
        <v>1</v>
      </c>
      <c r="C10" t="b">
        <v>1</v>
      </c>
      <c r="D10" t="b">
        <v>1</v>
      </c>
    </row>
    <row r="11" spans="1:4" x14ac:dyDescent="0.2">
      <c r="A11" s="1">
        <v>2306.0017899999998</v>
      </c>
      <c r="B11" t="b">
        <v>1</v>
      </c>
      <c r="C11" t="b">
        <v>0</v>
      </c>
      <c r="D11" t="b">
        <v>1</v>
      </c>
    </row>
    <row r="12" spans="1:4" x14ac:dyDescent="0.2">
      <c r="A12" s="1">
        <v>2306.0071699999999</v>
      </c>
      <c r="B12" t="b">
        <v>1</v>
      </c>
      <c r="C12" t="b">
        <v>1</v>
      </c>
      <c r="D12" t="b">
        <v>1</v>
      </c>
    </row>
    <row r="13" spans="1:4" x14ac:dyDescent="0.2">
      <c r="A13" s="1">
        <v>2306.0014099999999</v>
      </c>
      <c r="B13" t="b">
        <v>1</v>
      </c>
      <c r="C13" t="b">
        <v>0</v>
      </c>
      <c r="D13" t="b">
        <v>1</v>
      </c>
    </row>
    <row r="14" spans="1:4" x14ac:dyDescent="0.2">
      <c r="A14" s="1">
        <v>2306.0037299999999</v>
      </c>
      <c r="B14" t="b">
        <v>1</v>
      </c>
      <c r="C14" t="b">
        <v>0</v>
      </c>
      <c r="D14" t="b">
        <v>1</v>
      </c>
    </row>
    <row r="15" spans="1:4" x14ac:dyDescent="0.2">
      <c r="A15" s="1">
        <v>2306.00387</v>
      </c>
      <c r="B15" t="b">
        <v>1</v>
      </c>
      <c r="C15" t="b">
        <v>1</v>
      </c>
      <c r="D15" t="b">
        <v>1</v>
      </c>
    </row>
    <row r="16" spans="1:4" x14ac:dyDescent="0.2">
      <c r="A16" s="1">
        <v>2306.0140299999998</v>
      </c>
      <c r="B16" t="b">
        <v>1</v>
      </c>
      <c r="C16" t="b">
        <v>1</v>
      </c>
      <c r="D16" t="b">
        <v>1</v>
      </c>
    </row>
    <row r="17" spans="1:4" x14ac:dyDescent="0.2">
      <c r="A17" s="1">
        <v>2306.0091600000001</v>
      </c>
      <c r="B17" t="b">
        <v>1</v>
      </c>
      <c r="C17" t="b">
        <v>1</v>
      </c>
      <c r="D17" t="b">
        <v>1</v>
      </c>
    </row>
    <row r="18" spans="1:4" x14ac:dyDescent="0.2">
      <c r="A18" s="1">
        <v>2306.1529099999998</v>
      </c>
      <c r="B18" t="b">
        <v>1</v>
      </c>
      <c r="C18" t="b">
        <v>1</v>
      </c>
      <c r="D18" t="b">
        <v>1</v>
      </c>
    </row>
    <row r="19" spans="1:4" x14ac:dyDescent="0.2">
      <c r="A19" s="1">
        <v>2306.0074300000001</v>
      </c>
      <c r="B19" t="b">
        <v>1</v>
      </c>
      <c r="C19" t="b">
        <v>1</v>
      </c>
      <c r="D19" t="b">
        <v>1</v>
      </c>
    </row>
    <row r="20" spans="1:4" x14ac:dyDescent="0.2">
      <c r="A20" s="1">
        <v>2306.0169099999998</v>
      </c>
      <c r="B20" t="b">
        <v>1</v>
      </c>
      <c r="C20" t="b">
        <v>1</v>
      </c>
      <c r="D20" t="b">
        <v>1</v>
      </c>
    </row>
    <row r="21" spans="1:4" x14ac:dyDescent="0.2">
      <c r="A21" s="1">
        <v>2306.0032700000002</v>
      </c>
      <c r="B21" t="b">
        <v>1</v>
      </c>
      <c r="C21" t="b">
        <v>1</v>
      </c>
      <c r="D21" t="b">
        <v>1</v>
      </c>
    </row>
    <row r="22" spans="1:4" x14ac:dyDescent="0.2">
      <c r="A22" s="1">
        <v>2306.0940799999998</v>
      </c>
      <c r="B22" t="b">
        <v>1</v>
      </c>
      <c r="C22" t="b">
        <v>1</v>
      </c>
      <c r="D22" t="b">
        <v>1</v>
      </c>
    </row>
    <row r="23" spans="1:4" x14ac:dyDescent="0.2">
      <c r="A23" s="1">
        <v>2306.0376299999998</v>
      </c>
      <c r="B23" t="b">
        <v>1</v>
      </c>
      <c r="C23" t="b">
        <v>1</v>
      </c>
      <c r="D23" t="b">
        <v>1</v>
      </c>
    </row>
    <row r="24" spans="1:4" x14ac:dyDescent="0.2">
      <c r="A24" s="1">
        <v>2306.0032900000001</v>
      </c>
      <c r="B24" t="b">
        <v>1</v>
      </c>
      <c r="C24" t="b">
        <v>1</v>
      </c>
      <c r="D24" t="b">
        <v>1</v>
      </c>
    </row>
    <row r="25" spans="1:4" x14ac:dyDescent="0.2">
      <c r="A25" s="1">
        <v>2306.00927</v>
      </c>
      <c r="B25" t="b">
        <v>1</v>
      </c>
      <c r="C25" t="b">
        <v>1</v>
      </c>
      <c r="D25" t="b">
        <v>1</v>
      </c>
    </row>
    <row r="26" spans="1:4" x14ac:dyDescent="0.2">
      <c r="A26" s="1">
        <v>2306.0012299999999</v>
      </c>
      <c r="B26" t="b">
        <v>1</v>
      </c>
      <c r="C26" t="b">
        <v>0</v>
      </c>
      <c r="D26" t="b">
        <v>1</v>
      </c>
    </row>
    <row r="27" spans="1:4" x14ac:dyDescent="0.2">
      <c r="A27" s="1">
        <v>2306.0140200000001</v>
      </c>
      <c r="B27" t="b">
        <v>1</v>
      </c>
      <c r="C27" t="b">
        <v>1</v>
      </c>
      <c r="D27" t="b">
        <v>1</v>
      </c>
    </row>
    <row r="28" spans="1:4" x14ac:dyDescent="0.2">
      <c r="A28" s="1">
        <v>2306.0037200000002</v>
      </c>
      <c r="B28" t="b">
        <v>1</v>
      </c>
      <c r="C28" t="b">
        <v>1</v>
      </c>
      <c r="D28" t="b">
        <v>1</v>
      </c>
    </row>
    <row r="29" spans="1:4" x14ac:dyDescent="0.2">
      <c r="A29" s="1">
        <v>2306.0109200000002</v>
      </c>
      <c r="B29" t="b">
        <v>1</v>
      </c>
      <c r="C29" t="b">
        <v>0</v>
      </c>
      <c r="D29" t="b">
        <v>1</v>
      </c>
    </row>
    <row r="30" spans="1:4" x14ac:dyDescent="0.2">
      <c r="A30" s="1">
        <v>2306.0014700000002</v>
      </c>
      <c r="B30" t="b">
        <v>1</v>
      </c>
      <c r="C30" t="b">
        <v>0</v>
      </c>
      <c r="D30" t="b">
        <v>1</v>
      </c>
    </row>
    <row r="31" spans="1:4" x14ac:dyDescent="0.2">
      <c r="A31" s="1">
        <v>2306.0339899999999</v>
      </c>
      <c r="B31" t="b">
        <v>1</v>
      </c>
      <c r="C31" t="b">
        <v>1</v>
      </c>
      <c r="D31" t="b">
        <v>1</v>
      </c>
    </row>
    <row r="32" spans="1:4" x14ac:dyDescent="0.2">
      <c r="A32" s="1">
        <v>2306.0017800000001</v>
      </c>
      <c r="B32" t="b">
        <v>1</v>
      </c>
      <c r="C32" t="b">
        <v>0</v>
      </c>
      <c r="D32" t="b">
        <v>1</v>
      </c>
    </row>
    <row r="33" spans="1:4" x14ac:dyDescent="0.2">
      <c r="A33" s="1">
        <v>2306.0072700000001</v>
      </c>
      <c r="B33" t="b">
        <v>1</v>
      </c>
      <c r="C33" t="b">
        <v>1</v>
      </c>
      <c r="D33" t="b">
        <v>1</v>
      </c>
    </row>
    <row r="34" spans="1:4" x14ac:dyDescent="0.2">
      <c r="A34" s="1">
        <v>2306.0034300000002</v>
      </c>
      <c r="B34" t="b">
        <v>1</v>
      </c>
      <c r="C34" t="b">
        <v>1</v>
      </c>
      <c r="D34" t="b">
        <v>1</v>
      </c>
    </row>
    <row r="35" spans="1:4" x14ac:dyDescent="0.2">
      <c r="A35" s="1">
        <v>2306.0071800000001</v>
      </c>
      <c r="B35" t="b">
        <v>1</v>
      </c>
      <c r="C35" t="b">
        <v>1</v>
      </c>
      <c r="D35" t="b">
        <v>1</v>
      </c>
    </row>
    <row r="36" spans="1:4" x14ac:dyDescent="0.2">
      <c r="A36" s="1">
        <v>2306.0038800000002</v>
      </c>
      <c r="B36" t="b">
        <v>1</v>
      </c>
      <c r="C36" t="b">
        <v>1</v>
      </c>
      <c r="D36" t="b">
        <v>1</v>
      </c>
    </row>
    <row r="37" spans="1:4" x14ac:dyDescent="0.2">
      <c r="A37" s="1">
        <v>2306.00182</v>
      </c>
      <c r="B37" t="b">
        <v>1</v>
      </c>
      <c r="C37" t="b">
        <v>1</v>
      </c>
      <c r="D37" t="b">
        <v>1</v>
      </c>
    </row>
    <row r="38" spans="1:4" x14ac:dyDescent="0.2">
      <c r="A38" s="1">
        <v>2306.0051199999998</v>
      </c>
      <c r="B38" t="b">
        <v>1</v>
      </c>
      <c r="C38" t="b">
        <v>1</v>
      </c>
      <c r="D38" t="b">
        <v>1</v>
      </c>
    </row>
    <row r="39" spans="1:4" x14ac:dyDescent="0.2">
      <c r="A39" s="1">
        <v>2306.00981</v>
      </c>
      <c r="B39" t="b">
        <v>1</v>
      </c>
      <c r="C39" t="b">
        <v>1</v>
      </c>
      <c r="D39" t="b">
        <v>1</v>
      </c>
    </row>
    <row r="40" spans="1:4" x14ac:dyDescent="0.2">
      <c r="A40" s="1">
        <v>2306.0014900000001</v>
      </c>
      <c r="B40" t="b">
        <v>1</v>
      </c>
      <c r="C40" t="b">
        <v>1</v>
      </c>
      <c r="D40" t="b">
        <v>1</v>
      </c>
    </row>
    <row r="41" spans="1:4" x14ac:dyDescent="0.2">
      <c r="A41" s="1">
        <v>2306.0092100000002</v>
      </c>
      <c r="B41" t="b">
        <v>1</v>
      </c>
      <c r="C41" t="b">
        <v>1</v>
      </c>
      <c r="D41" t="b">
        <v>1</v>
      </c>
    </row>
    <row r="42" spans="1:4" x14ac:dyDescent="0.2">
      <c r="A42" s="1">
        <v>2306.0268099999998</v>
      </c>
      <c r="B42" t="b">
        <v>1</v>
      </c>
      <c r="C42" t="b">
        <v>0</v>
      </c>
      <c r="D42" t="b">
        <v>1</v>
      </c>
    </row>
    <row r="43" spans="1:4" x14ac:dyDescent="0.2">
      <c r="A43" s="1">
        <v>2306.01838</v>
      </c>
      <c r="B43" t="b">
        <v>1</v>
      </c>
      <c r="C43" t="b">
        <v>0</v>
      </c>
      <c r="D43" t="b">
        <v>1</v>
      </c>
    </row>
    <row r="44" spans="1:4" x14ac:dyDescent="0.2">
      <c r="A44" s="1">
        <v>2306.0012200000001</v>
      </c>
      <c r="B44" t="b">
        <v>1</v>
      </c>
      <c r="C44" t="b">
        <v>1</v>
      </c>
      <c r="D44" t="b">
        <v>1</v>
      </c>
    </row>
    <row r="45" spans="1:4" x14ac:dyDescent="0.2">
      <c r="A45" s="1">
        <v>2306.0077299999998</v>
      </c>
      <c r="B45" t="b">
        <v>1</v>
      </c>
      <c r="C45" t="b">
        <v>0</v>
      </c>
      <c r="D45" t="b">
        <v>1</v>
      </c>
    </row>
    <row r="46" spans="1:4" x14ac:dyDescent="0.2">
      <c r="A46" s="1">
        <v>2306.0012499999998</v>
      </c>
      <c r="B46" t="b">
        <v>1</v>
      </c>
      <c r="C46" t="b">
        <v>1</v>
      </c>
      <c r="D46" t="b">
        <v>1</v>
      </c>
    </row>
    <row r="47" spans="1:4" x14ac:dyDescent="0.2">
      <c r="A47" s="1">
        <v>2306.0432700000001</v>
      </c>
      <c r="B47" t="b">
        <v>1</v>
      </c>
      <c r="C47" t="b">
        <v>1</v>
      </c>
      <c r="D47" t="b">
        <v>1</v>
      </c>
    </row>
    <row r="48" spans="1:4" x14ac:dyDescent="0.2">
      <c r="A48" s="1">
        <v>2306.1106100000002</v>
      </c>
      <c r="B48" t="b">
        <v>1</v>
      </c>
      <c r="C48" t="b">
        <v>1</v>
      </c>
      <c r="D48" t="b">
        <v>1</v>
      </c>
    </row>
    <row r="49" spans="1:4" x14ac:dyDescent="0.2">
      <c r="A49" s="1">
        <v>2306.0011300000001</v>
      </c>
      <c r="B49" t="b">
        <v>1</v>
      </c>
      <c r="C49" t="b">
        <v>1</v>
      </c>
      <c r="D49" t="b">
        <v>1</v>
      </c>
    </row>
    <row r="50" spans="1:4" x14ac:dyDescent="0.2">
      <c r="A50" s="1">
        <v>2306.0166300000001</v>
      </c>
      <c r="B50" t="b">
        <v>1</v>
      </c>
      <c r="C50" t="b">
        <v>1</v>
      </c>
      <c r="D50" t="b">
        <v>1</v>
      </c>
    </row>
    <row r="51" spans="1:4" x14ac:dyDescent="0.2">
      <c r="A51" s="1">
        <v>2306.0137199999999</v>
      </c>
      <c r="B51" t="b">
        <v>1</v>
      </c>
      <c r="C51" t="b">
        <v>1</v>
      </c>
      <c r="D51" t="b">
        <v>1</v>
      </c>
    </row>
    <row r="52" spans="1:4" x14ac:dyDescent="0.2">
      <c r="A52" s="1">
        <v>2306.0005900000001</v>
      </c>
      <c r="B52" t="b">
        <v>1</v>
      </c>
      <c r="C52" t="b">
        <v>0</v>
      </c>
      <c r="D52" t="b">
        <v>1</v>
      </c>
    </row>
    <row r="53" spans="1:4" x14ac:dyDescent="0.2">
      <c r="A53" s="1">
        <v>2306.0151500000002</v>
      </c>
      <c r="B53" t="b">
        <v>1</v>
      </c>
      <c r="C53" t="b">
        <v>1</v>
      </c>
      <c r="D53" t="b">
        <v>1</v>
      </c>
    </row>
    <row r="54" spans="1:4" x14ac:dyDescent="0.2">
      <c r="A54" s="1">
        <v>2306.07888</v>
      </c>
      <c r="B54" t="b">
        <v>1</v>
      </c>
      <c r="C54" t="b">
        <v>1</v>
      </c>
      <c r="D54" t="b">
        <v>1</v>
      </c>
    </row>
    <row r="55" spans="1:4" x14ac:dyDescent="0.2">
      <c r="A55" s="1">
        <v>2306.0005700000002</v>
      </c>
      <c r="B55" t="b">
        <v>1</v>
      </c>
      <c r="C55" t="b">
        <v>0</v>
      </c>
      <c r="D55" t="b">
        <v>1</v>
      </c>
    </row>
    <row r="56" spans="1:4" x14ac:dyDescent="0.2">
      <c r="A56" s="1">
        <v>2306.0215600000001</v>
      </c>
      <c r="B56" t="b">
        <v>1</v>
      </c>
      <c r="C56" t="b">
        <v>0</v>
      </c>
      <c r="D56" t="b">
        <v>1</v>
      </c>
    </row>
    <row r="57" spans="1:4" x14ac:dyDescent="0.2">
      <c r="A57" s="1">
        <v>2306.02169</v>
      </c>
      <c r="B57" t="b">
        <v>1</v>
      </c>
      <c r="C57" t="b">
        <v>1</v>
      </c>
      <c r="D57" t="b">
        <v>1</v>
      </c>
    </row>
    <row r="58" spans="1:4" x14ac:dyDescent="0.2">
      <c r="A58" s="1">
        <v>2306.01388</v>
      </c>
      <c r="B58" t="b">
        <v>1</v>
      </c>
      <c r="C58" t="b">
        <v>1</v>
      </c>
      <c r="D58" t="b">
        <v>1</v>
      </c>
    </row>
    <row r="59" spans="1:4" x14ac:dyDescent="0.2">
      <c r="A59" s="1">
        <v>2306.0005000000001</v>
      </c>
      <c r="B59" t="b">
        <v>1</v>
      </c>
      <c r="C59" t="b">
        <v>0</v>
      </c>
      <c r="D59" t="b">
        <v>1</v>
      </c>
    </row>
    <row r="60" spans="1:4" x14ac:dyDescent="0.2">
      <c r="A60" s="1">
        <v>2306.0029599999998</v>
      </c>
      <c r="B60" t="b">
        <v>1</v>
      </c>
      <c r="C60" t="b">
        <v>1</v>
      </c>
      <c r="D60" t="b">
        <v>1</v>
      </c>
    </row>
    <row r="61" spans="1:4" x14ac:dyDescent="0.2">
      <c r="A61" s="1">
        <v>2306.0085300000001</v>
      </c>
      <c r="B61" t="b">
        <v>1</v>
      </c>
      <c r="C61" t="b">
        <v>1</v>
      </c>
      <c r="D61" t="b">
        <v>1</v>
      </c>
    </row>
    <row r="62" spans="1:4" x14ac:dyDescent="0.2">
      <c r="A62" s="1">
        <v>2306.00209</v>
      </c>
      <c r="B62" t="b">
        <v>1</v>
      </c>
      <c r="C62" t="b">
        <v>1</v>
      </c>
      <c r="D62" t="b">
        <v>1</v>
      </c>
    </row>
    <row r="63" spans="1:4" x14ac:dyDescent="0.2">
      <c r="A63" s="1">
        <v>2306.0701300000001</v>
      </c>
      <c r="B63" t="b">
        <v>1</v>
      </c>
      <c r="C63" t="b">
        <v>1</v>
      </c>
      <c r="D63" t="b">
        <v>1</v>
      </c>
    </row>
    <row r="64" spans="1:4" x14ac:dyDescent="0.2">
      <c r="A64" s="1">
        <v>2306.00236</v>
      </c>
      <c r="B64" t="b">
        <v>1</v>
      </c>
      <c r="C64" t="b">
        <v>0</v>
      </c>
      <c r="D64" t="b">
        <v>1</v>
      </c>
    </row>
    <row r="65" spans="1:4" x14ac:dyDescent="0.2">
      <c r="A65" s="1">
        <v>2306.0000399999999</v>
      </c>
      <c r="B65" t="b">
        <v>1</v>
      </c>
      <c r="C65" t="b">
        <v>1</v>
      </c>
      <c r="D65" t="b">
        <v>1</v>
      </c>
    </row>
    <row r="66" spans="1:4" x14ac:dyDescent="0.2">
      <c r="A66" s="1">
        <v>2306.0049300000001</v>
      </c>
      <c r="B66" t="b">
        <v>1</v>
      </c>
      <c r="C66" t="b">
        <v>1</v>
      </c>
      <c r="D66" t="b">
        <v>1</v>
      </c>
    </row>
    <row r="67" spans="1:4" x14ac:dyDescent="0.2">
      <c r="A67" s="1">
        <v>2306.0000300000002</v>
      </c>
      <c r="B67" t="b">
        <v>1</v>
      </c>
      <c r="C67" t="b">
        <v>1</v>
      </c>
      <c r="D67" t="b">
        <v>1</v>
      </c>
    </row>
    <row r="68" spans="1:4" x14ac:dyDescent="0.2">
      <c r="A68" s="1">
        <v>2306.0065500000001</v>
      </c>
      <c r="B68" t="b">
        <v>1</v>
      </c>
      <c r="C68" t="b">
        <v>1</v>
      </c>
      <c r="D68" t="b">
        <v>1</v>
      </c>
    </row>
    <row r="69" spans="1:4" x14ac:dyDescent="0.2">
      <c r="A69" s="1">
        <v>2306.0174499999998</v>
      </c>
      <c r="B69" t="b">
        <v>1</v>
      </c>
      <c r="C69" t="b">
        <v>1</v>
      </c>
      <c r="D69" t="b">
        <v>1</v>
      </c>
    </row>
    <row r="70" spans="1:4" x14ac:dyDescent="0.2">
      <c r="A70" s="1">
        <v>2306.00207</v>
      </c>
      <c r="B70" t="b">
        <v>1</v>
      </c>
      <c r="C70" t="b">
        <v>1</v>
      </c>
      <c r="D70" t="b">
        <v>1</v>
      </c>
    </row>
    <row r="71" spans="1:4" x14ac:dyDescent="0.2">
      <c r="A71" s="1">
        <v>2306.0046900000002</v>
      </c>
      <c r="B71" t="b">
        <v>1</v>
      </c>
      <c r="C71" t="b">
        <v>1</v>
      </c>
      <c r="D71" t="b">
        <v>1</v>
      </c>
    </row>
    <row r="72" spans="1:4" x14ac:dyDescent="0.2">
      <c r="A72" s="1">
        <v>2306.0003200000001</v>
      </c>
      <c r="B72" t="b">
        <v>1</v>
      </c>
      <c r="C72" t="b">
        <v>1</v>
      </c>
      <c r="D72" t="b">
        <v>1</v>
      </c>
    </row>
    <row r="73" spans="1:4" x14ac:dyDescent="0.2">
      <c r="A73" s="1">
        <v>2306.0045599999999</v>
      </c>
      <c r="B73" t="b">
        <v>1</v>
      </c>
      <c r="C73" t="b">
        <v>1</v>
      </c>
      <c r="D73" t="b">
        <v>1</v>
      </c>
    </row>
    <row r="74" spans="1:4" x14ac:dyDescent="0.2">
      <c r="A74" s="1">
        <v>2306.1062999999999</v>
      </c>
      <c r="B74" t="b">
        <v>1</v>
      </c>
      <c r="C74" t="b">
        <v>1</v>
      </c>
      <c r="D74" t="b">
        <v>1</v>
      </c>
    </row>
    <row r="75" spans="1:4" x14ac:dyDescent="0.2">
      <c r="A75" s="1">
        <v>2306.00263</v>
      </c>
      <c r="B75" t="b">
        <v>1</v>
      </c>
      <c r="C75" t="b">
        <v>1</v>
      </c>
      <c r="D75" t="b">
        <v>1</v>
      </c>
    </row>
    <row r="76" spans="1:4" x14ac:dyDescent="0.2">
      <c r="A76" s="1">
        <v>2306.0005099999998</v>
      </c>
      <c r="B76" t="b">
        <v>1</v>
      </c>
      <c r="C76" t="b">
        <v>1</v>
      </c>
      <c r="D76" t="b">
        <v>1</v>
      </c>
    </row>
    <row r="77" spans="1:4" x14ac:dyDescent="0.2">
      <c r="A77" s="1">
        <v>2306.00056</v>
      </c>
      <c r="B77" t="b">
        <v>1</v>
      </c>
      <c r="C77" t="b">
        <v>0</v>
      </c>
      <c r="D77" t="b">
        <v>1</v>
      </c>
    </row>
    <row r="78" spans="1:4" x14ac:dyDescent="0.2">
      <c r="A78" s="1">
        <v>2306.0026400000002</v>
      </c>
      <c r="B78" t="b">
        <v>1</v>
      </c>
      <c r="C78" t="b">
        <v>1</v>
      </c>
      <c r="D78" t="b">
        <v>1</v>
      </c>
    </row>
    <row r="79" spans="1:4" x14ac:dyDescent="0.2">
      <c r="A79" s="1">
        <v>2306.00432</v>
      </c>
      <c r="B79" t="b">
        <v>1</v>
      </c>
      <c r="C79" t="b">
        <v>1</v>
      </c>
      <c r="D79" t="b">
        <v>1</v>
      </c>
    </row>
    <row r="80" spans="1:4" x14ac:dyDescent="0.2">
      <c r="A80" s="1">
        <v>2306.0005999999998</v>
      </c>
      <c r="B80" t="b">
        <v>1</v>
      </c>
      <c r="C80" t="b">
        <v>1</v>
      </c>
      <c r="D80" t="b">
        <v>1</v>
      </c>
    </row>
    <row r="81" spans="1:4" x14ac:dyDescent="0.2">
      <c r="A81" s="1">
        <v>2306.0009399999999</v>
      </c>
      <c r="B81" t="b">
        <v>1</v>
      </c>
      <c r="C81" t="b">
        <v>1</v>
      </c>
      <c r="D81" t="b">
        <v>1</v>
      </c>
    </row>
    <row r="82" spans="1:4" x14ac:dyDescent="0.2">
      <c r="A82" s="1">
        <v>2306.06151</v>
      </c>
      <c r="B82" t="b">
        <v>1</v>
      </c>
      <c r="C82" t="b">
        <v>1</v>
      </c>
      <c r="D82" t="b">
        <v>1</v>
      </c>
    </row>
    <row r="83" spans="1:4" x14ac:dyDescent="0.2">
      <c r="A83" s="1">
        <v>2306.0327499999999</v>
      </c>
      <c r="B83" t="b">
        <v>1</v>
      </c>
      <c r="C83" t="b">
        <v>1</v>
      </c>
      <c r="D83" t="b">
        <v>1</v>
      </c>
    </row>
    <row r="84" spans="1:4" x14ac:dyDescent="0.2">
      <c r="A84" s="1">
        <v>2306.0270799999998</v>
      </c>
      <c r="B84" t="b">
        <v>1</v>
      </c>
      <c r="C84" t="b">
        <v>0</v>
      </c>
      <c r="D84" t="b">
        <v>1</v>
      </c>
    </row>
    <row r="85" spans="1:4" x14ac:dyDescent="0.2">
      <c r="A85" s="1">
        <v>2306.00299</v>
      </c>
      <c r="B85" t="b">
        <v>1</v>
      </c>
      <c r="C85" t="b">
        <v>1</v>
      </c>
      <c r="D85" t="b">
        <v>1</v>
      </c>
    </row>
    <row r="86" spans="1:4" x14ac:dyDescent="0.2">
      <c r="A86" s="1">
        <v>2306.01179</v>
      </c>
      <c r="B86" t="b">
        <v>1</v>
      </c>
      <c r="C86" t="b">
        <v>1</v>
      </c>
      <c r="D86" t="b">
        <v>1</v>
      </c>
    </row>
    <row r="87" spans="1:4" x14ac:dyDescent="0.2">
      <c r="A87" s="1">
        <v>2306.0009300000002</v>
      </c>
      <c r="B87" t="b">
        <v>1</v>
      </c>
      <c r="C87" t="b">
        <v>0</v>
      </c>
      <c r="D87" t="b">
        <v>1</v>
      </c>
    </row>
    <row r="88" spans="1:4" x14ac:dyDescent="0.2">
      <c r="A88" s="1">
        <v>2306.0040300000001</v>
      </c>
      <c r="B88" t="b">
        <v>1</v>
      </c>
      <c r="C88" t="b">
        <v>1</v>
      </c>
      <c r="D88" t="b">
        <v>1</v>
      </c>
    </row>
    <row r="89" spans="1:4" x14ac:dyDescent="0.2">
      <c r="A89" s="1">
        <v>2306.0388800000001</v>
      </c>
      <c r="B89" t="b">
        <v>1</v>
      </c>
      <c r="C89" t="b">
        <v>1</v>
      </c>
      <c r="D89" t="b">
        <v>1</v>
      </c>
    </row>
    <row r="90" spans="1:4" x14ac:dyDescent="0.2">
      <c r="A90" s="1">
        <v>2306.0063100000002</v>
      </c>
      <c r="B90" t="b">
        <v>1</v>
      </c>
      <c r="C90" t="b">
        <v>1</v>
      </c>
      <c r="D90" t="b">
        <v>1</v>
      </c>
    </row>
    <row r="91" spans="1:4" x14ac:dyDescent="0.2">
      <c r="A91" s="1">
        <v>2306.1322599999999</v>
      </c>
      <c r="B91" t="b">
        <v>1</v>
      </c>
      <c r="C91" t="b">
        <v>0</v>
      </c>
      <c r="D91" t="b">
        <v>1</v>
      </c>
    </row>
    <row r="92" spans="1:4" x14ac:dyDescent="0.2">
      <c r="A92" s="1">
        <v>2306.09175</v>
      </c>
      <c r="B92" t="b">
        <v>1</v>
      </c>
      <c r="C92" t="b">
        <v>1</v>
      </c>
      <c r="D92" t="b">
        <v>1</v>
      </c>
    </row>
    <row r="93" spans="1:4" x14ac:dyDescent="0.2">
      <c r="A93" s="1">
        <v>2306.0069100000001</v>
      </c>
      <c r="B93" t="b">
        <v>1</v>
      </c>
      <c r="C93" t="b">
        <v>1</v>
      </c>
      <c r="D93" t="b">
        <v>1</v>
      </c>
    </row>
    <row r="94" spans="1:4" x14ac:dyDescent="0.2">
      <c r="A94" s="1">
        <v>2306.0276399999998</v>
      </c>
      <c r="B94" t="b">
        <v>1</v>
      </c>
      <c r="C94" t="b">
        <v>1</v>
      </c>
      <c r="D94" t="b">
        <v>1</v>
      </c>
    </row>
    <row r="95" spans="1:4" x14ac:dyDescent="0.2">
      <c r="A95" s="1">
        <v>2306.0003299999998</v>
      </c>
      <c r="B95" t="b">
        <v>1</v>
      </c>
      <c r="C95" t="b">
        <v>1</v>
      </c>
      <c r="D95" t="b">
        <v>1</v>
      </c>
    </row>
    <row r="96" spans="1:4" x14ac:dyDescent="0.2">
      <c r="A96" s="1">
        <v>2306.09186</v>
      </c>
      <c r="B96" t="b">
        <v>1</v>
      </c>
      <c r="C96" t="b">
        <v>1</v>
      </c>
      <c r="D96" t="b">
        <v>1</v>
      </c>
    </row>
    <row r="97" spans="1:4" x14ac:dyDescent="0.2">
      <c r="A97" s="1">
        <v>2306.0420899999999</v>
      </c>
      <c r="B97" t="b">
        <v>1</v>
      </c>
      <c r="C97" t="b">
        <v>0</v>
      </c>
      <c r="D97" t="b">
        <v>1</v>
      </c>
    </row>
    <row r="98" spans="1:4" x14ac:dyDescent="0.2">
      <c r="A98" s="1">
        <v>2306.0003400000001</v>
      </c>
      <c r="B98" t="b">
        <v>1</v>
      </c>
      <c r="C98" t="b">
        <v>1</v>
      </c>
      <c r="D98" t="b">
        <v>1</v>
      </c>
    </row>
    <row r="99" spans="1:4" x14ac:dyDescent="0.2">
      <c r="A99" s="1">
        <v>2306.0952900000002</v>
      </c>
      <c r="B99" t="b">
        <v>1</v>
      </c>
      <c r="C99" t="b">
        <v>1</v>
      </c>
      <c r="D99" t="b">
        <v>1</v>
      </c>
    </row>
    <row r="100" spans="1:4" x14ac:dyDescent="0.2">
      <c r="A100" s="1">
        <v>2306.0023000000001</v>
      </c>
      <c r="B100" t="b">
        <v>1</v>
      </c>
      <c r="C100" t="b">
        <v>1</v>
      </c>
      <c r="D100" t="b">
        <v>1</v>
      </c>
    </row>
    <row r="101" spans="1:4" x14ac:dyDescent="0.2">
      <c r="A101" s="1">
        <v>2306.0000199999999</v>
      </c>
      <c r="B101" t="b">
        <v>1</v>
      </c>
      <c r="C101" t="b">
        <v>1</v>
      </c>
      <c r="D101" t="b">
        <v>1</v>
      </c>
    </row>
    <row r="102" spans="1:4" x14ac:dyDescent="0.2">
      <c r="A102" s="1">
        <v>2306.0046600000001</v>
      </c>
      <c r="B102" t="b">
        <v>1</v>
      </c>
      <c r="C102" t="b">
        <v>0</v>
      </c>
      <c r="D102" t="b">
        <v>1</v>
      </c>
    </row>
    <row r="103" spans="1:4" x14ac:dyDescent="0.2">
      <c r="A103" s="1">
        <v>2306.1673099999998</v>
      </c>
      <c r="B103" t="b">
        <v>1</v>
      </c>
      <c r="C103" t="b">
        <v>1</v>
      </c>
      <c r="D103" t="b">
        <v>1</v>
      </c>
    </row>
    <row r="104" spans="1:4" x14ac:dyDescent="0.2">
      <c r="A104" s="1">
        <v>2306.0192000000002</v>
      </c>
      <c r="B104" t="b">
        <v>1</v>
      </c>
      <c r="C104" t="b">
        <v>1</v>
      </c>
      <c r="D104" t="b">
        <v>1</v>
      </c>
    </row>
    <row r="105" spans="1:4" x14ac:dyDescent="0.2">
      <c r="A105" s="1">
        <v>2306.0065300000001</v>
      </c>
      <c r="B105" t="b">
        <v>1</v>
      </c>
      <c r="C105" t="b">
        <v>1</v>
      </c>
      <c r="D105" t="b">
        <v>1</v>
      </c>
    </row>
    <row r="106" spans="1:4" x14ac:dyDescent="0.2">
      <c r="A106" s="1">
        <v>2306.00461</v>
      </c>
      <c r="B106" t="b">
        <v>1</v>
      </c>
      <c r="C106" t="b">
        <v>0</v>
      </c>
      <c r="D106" t="b">
        <v>1</v>
      </c>
    </row>
    <row r="107" spans="1:4" x14ac:dyDescent="0.2">
      <c r="A107" s="1">
        <v>2306.0000500000001</v>
      </c>
      <c r="B107" t="b">
        <v>1</v>
      </c>
      <c r="C107" t="b">
        <v>1</v>
      </c>
      <c r="D107" t="b">
        <v>1</v>
      </c>
    </row>
    <row r="108" spans="1:4" x14ac:dyDescent="0.2">
      <c r="A108" s="1">
        <v>2306.0023700000002</v>
      </c>
      <c r="B108" t="b">
        <v>1</v>
      </c>
      <c r="C108" t="b">
        <v>0</v>
      </c>
      <c r="D108" t="b">
        <v>1</v>
      </c>
    </row>
    <row r="109" spans="1:4" x14ac:dyDescent="0.2">
      <c r="A109" s="1">
        <v>2306.0349000000001</v>
      </c>
      <c r="B109" t="b">
        <v>1</v>
      </c>
      <c r="C109" t="b">
        <v>1</v>
      </c>
      <c r="D109" t="b">
        <v>1</v>
      </c>
    </row>
    <row r="110" spans="1:4" x14ac:dyDescent="0.2">
      <c r="A110" s="1">
        <v>2306.0021499999998</v>
      </c>
      <c r="B110" t="b">
        <v>1</v>
      </c>
      <c r="C110" t="b">
        <v>1</v>
      </c>
      <c r="D110" t="b">
        <v>1</v>
      </c>
    </row>
    <row r="111" spans="1:4" x14ac:dyDescent="0.2">
      <c r="A111" s="1">
        <v>2306.00027</v>
      </c>
      <c r="B111" t="b">
        <v>1</v>
      </c>
      <c r="C111" t="b">
        <v>0</v>
      </c>
      <c r="D111" t="b">
        <v>1</v>
      </c>
    </row>
    <row r="112" spans="1:4" x14ac:dyDescent="0.2">
      <c r="A112" s="1">
        <v>2306.02925</v>
      </c>
      <c r="B112" t="b">
        <v>1</v>
      </c>
      <c r="C112" t="b">
        <v>1</v>
      </c>
      <c r="D112" t="b">
        <v>1</v>
      </c>
    </row>
    <row r="113" spans="1:4" x14ac:dyDescent="0.2">
      <c r="A113" s="1">
        <v>2306.0022399999998</v>
      </c>
      <c r="B113" t="b">
        <v>1</v>
      </c>
      <c r="C113" t="b">
        <v>1</v>
      </c>
      <c r="D113" t="b">
        <v>1</v>
      </c>
    </row>
    <row r="114" spans="1:4" x14ac:dyDescent="0.2">
      <c r="A114" s="1">
        <v>2306.0002899999999</v>
      </c>
      <c r="B114" t="b">
        <v>1</v>
      </c>
      <c r="C114" t="b">
        <v>0</v>
      </c>
      <c r="D114" t="b">
        <v>1</v>
      </c>
    </row>
    <row r="115" spans="1:4" x14ac:dyDescent="0.2">
      <c r="A115" s="1">
        <v>2306.0193300000001</v>
      </c>
      <c r="B115" t="b">
        <v>1</v>
      </c>
      <c r="C115" t="b">
        <v>1</v>
      </c>
      <c r="D115" t="b">
        <v>1</v>
      </c>
    </row>
    <row r="116" spans="1:4" x14ac:dyDescent="0.2">
      <c r="A116" s="1">
        <v>2306.0047500000001</v>
      </c>
      <c r="B116" t="b">
        <v>1</v>
      </c>
      <c r="C116" t="b">
        <v>1</v>
      </c>
      <c r="D116" t="b">
        <v>1</v>
      </c>
    </row>
    <row r="117" spans="1:4" x14ac:dyDescent="0.2">
      <c r="A117" s="1">
        <v>2306.1634600000002</v>
      </c>
      <c r="B117" t="b">
        <v>1</v>
      </c>
      <c r="C117" t="b">
        <v>0</v>
      </c>
      <c r="D117" t="b">
        <v>1</v>
      </c>
    </row>
    <row r="118" spans="1:4" x14ac:dyDescent="0.2">
      <c r="A118" s="1">
        <v>2306.0067800000002</v>
      </c>
      <c r="B118" t="b">
        <v>1</v>
      </c>
      <c r="C118" t="b">
        <v>1</v>
      </c>
      <c r="D118" t="b">
        <v>1</v>
      </c>
    </row>
    <row r="119" spans="1:4" x14ac:dyDescent="0.2">
      <c r="A119" s="1">
        <v>2306.0024800000001</v>
      </c>
      <c r="B119" t="b">
        <v>1</v>
      </c>
      <c r="C119" t="b">
        <v>1</v>
      </c>
      <c r="D119" t="b">
        <v>1</v>
      </c>
    </row>
    <row r="120" spans="1:4" x14ac:dyDescent="0.2">
      <c r="A120" s="1">
        <v>2306.0061300000002</v>
      </c>
      <c r="B120" t="b">
        <v>1</v>
      </c>
      <c r="C120" t="b">
        <v>1</v>
      </c>
      <c r="D120" t="b">
        <v>1</v>
      </c>
    </row>
    <row r="121" spans="1:4" x14ac:dyDescent="0.2">
      <c r="A121" s="1">
        <v>2306.00045</v>
      </c>
      <c r="B121" t="b">
        <v>1</v>
      </c>
      <c r="C121" t="b">
        <v>1</v>
      </c>
      <c r="D121" t="b">
        <v>1</v>
      </c>
    </row>
    <row r="122" spans="1:4" x14ac:dyDescent="0.2">
      <c r="A122" s="1">
        <v>2306.0027700000001</v>
      </c>
      <c r="B122" t="b">
        <v>1</v>
      </c>
      <c r="C122" t="b">
        <v>1</v>
      </c>
      <c r="D122" t="b">
        <v>1</v>
      </c>
    </row>
    <row r="123" spans="1:4" x14ac:dyDescent="0.2">
      <c r="A123" s="1">
        <v>2306.0008899999998</v>
      </c>
      <c r="B123" t="b">
        <v>1</v>
      </c>
      <c r="C123" t="b">
        <v>1</v>
      </c>
      <c r="D123" t="b">
        <v>1</v>
      </c>
    </row>
    <row r="124" spans="1:4" x14ac:dyDescent="0.2">
      <c r="A124" s="1">
        <v>2306.0196700000001</v>
      </c>
      <c r="B124" t="b">
        <v>1</v>
      </c>
      <c r="C124" t="b">
        <v>1</v>
      </c>
      <c r="D124" t="b">
        <v>1</v>
      </c>
    </row>
    <row r="125" spans="1:4" x14ac:dyDescent="0.2">
      <c r="A125" s="1">
        <v>2306.0218799999998</v>
      </c>
      <c r="B125" t="b">
        <v>1</v>
      </c>
      <c r="C125" t="b">
        <v>1</v>
      </c>
      <c r="D125" t="b">
        <v>1</v>
      </c>
    </row>
    <row r="126" spans="1:4" x14ac:dyDescent="0.2">
      <c r="A126" s="1">
        <v>2306.00279</v>
      </c>
      <c r="B126" t="b">
        <v>1</v>
      </c>
      <c r="C126" t="b">
        <v>0</v>
      </c>
      <c r="D126" t="b">
        <v>1</v>
      </c>
    </row>
    <row r="127" spans="1:4" x14ac:dyDescent="0.2">
      <c r="A127" s="1">
        <v>2306.0088300000002</v>
      </c>
      <c r="B127" t="b">
        <v>1</v>
      </c>
      <c r="C127" t="b">
        <v>1</v>
      </c>
      <c r="D127" t="b">
        <v>1</v>
      </c>
    </row>
    <row r="128" spans="1:4" x14ac:dyDescent="0.2">
      <c r="A128" s="1">
        <v>2306.0135799999998</v>
      </c>
      <c r="B128" t="b">
        <v>1</v>
      </c>
      <c r="C128" t="b">
        <v>1</v>
      </c>
      <c r="D128" t="b">
        <v>1</v>
      </c>
    </row>
    <row r="129" spans="1:4" x14ac:dyDescent="0.2">
      <c r="A129" s="1">
        <v>2306.0042800000001</v>
      </c>
      <c r="B129" t="b">
        <v>1</v>
      </c>
      <c r="C129" t="b">
        <v>1</v>
      </c>
      <c r="D129" t="b">
        <v>1</v>
      </c>
    </row>
    <row r="130" spans="1:4" x14ac:dyDescent="0.2">
      <c r="A130" s="1">
        <v>2306.0427100000002</v>
      </c>
      <c r="B130" t="b">
        <v>1</v>
      </c>
      <c r="C130" t="b">
        <v>1</v>
      </c>
      <c r="D130" t="b">
        <v>1</v>
      </c>
    </row>
    <row r="131" spans="1:4" x14ac:dyDescent="0.2">
      <c r="A131" s="1">
        <v>2306.0007300000002</v>
      </c>
      <c r="B131" t="b">
        <v>1</v>
      </c>
      <c r="C131" t="b">
        <v>1</v>
      </c>
      <c r="D131" t="b">
        <v>1</v>
      </c>
    </row>
    <row r="132" spans="1:4" x14ac:dyDescent="0.2">
      <c r="A132" s="1">
        <v>2306.1365599999999</v>
      </c>
      <c r="B132" t="b">
        <v>1</v>
      </c>
      <c r="C132" t="b">
        <v>1</v>
      </c>
      <c r="D132" t="b">
        <v>1</v>
      </c>
    </row>
    <row r="133" spans="1:4" x14ac:dyDescent="0.2">
      <c r="A133" s="1">
        <v>2306.0041700000002</v>
      </c>
      <c r="B133" t="b">
        <v>1</v>
      </c>
      <c r="C133" t="b">
        <v>1</v>
      </c>
      <c r="D133" t="b">
        <v>1</v>
      </c>
    </row>
    <row r="134" spans="1:4" x14ac:dyDescent="0.2">
      <c r="A134" s="1">
        <v>2306.0047399999999</v>
      </c>
      <c r="B134" t="b">
        <v>1</v>
      </c>
      <c r="C134" t="b">
        <v>1</v>
      </c>
      <c r="D134" t="b">
        <v>1</v>
      </c>
    </row>
    <row r="135" spans="1:4" x14ac:dyDescent="0.2">
      <c r="A135" s="1">
        <v>2306.0001000000002</v>
      </c>
      <c r="B135" t="b">
        <v>1</v>
      </c>
      <c r="C135" t="b">
        <v>1</v>
      </c>
      <c r="D135" t="b">
        <v>1</v>
      </c>
    </row>
    <row r="136" spans="1:4" x14ac:dyDescent="0.2">
      <c r="A136" s="1">
        <v>2306.0022199999999</v>
      </c>
      <c r="B136" t="b">
        <v>1</v>
      </c>
      <c r="C136" t="b">
        <v>1</v>
      </c>
      <c r="D136" t="b">
        <v>1</v>
      </c>
    </row>
    <row r="137" spans="1:4" x14ac:dyDescent="0.2">
      <c r="A137" s="1">
        <v>2306.0574999999999</v>
      </c>
      <c r="B137" t="b">
        <v>1</v>
      </c>
      <c r="C137" t="b">
        <v>1</v>
      </c>
      <c r="D137" t="b">
        <v>1</v>
      </c>
    </row>
    <row r="138" spans="1:4" x14ac:dyDescent="0.2">
      <c r="A138" s="1">
        <v>2306.0067899999999</v>
      </c>
      <c r="B138" t="b">
        <v>1</v>
      </c>
      <c r="C138" t="b">
        <v>1</v>
      </c>
      <c r="D138" t="b">
        <v>1</v>
      </c>
    </row>
    <row r="139" spans="1:4" x14ac:dyDescent="0.2">
      <c r="A139" s="1">
        <v>2306.01935</v>
      </c>
      <c r="B139" t="b">
        <v>1</v>
      </c>
      <c r="C139" t="b">
        <v>1</v>
      </c>
      <c r="D139" t="b">
        <v>1</v>
      </c>
    </row>
    <row r="140" spans="1:4" x14ac:dyDescent="0.2">
      <c r="A140" s="1">
        <v>2306.00225</v>
      </c>
      <c r="B140" t="b">
        <v>1</v>
      </c>
      <c r="C140" t="b">
        <v>1</v>
      </c>
      <c r="D140" t="b">
        <v>1</v>
      </c>
    </row>
    <row r="141" spans="1:4" x14ac:dyDescent="0.2">
      <c r="A141" s="1">
        <v>2306.01793</v>
      </c>
      <c r="B141" t="b">
        <v>1</v>
      </c>
      <c r="C141" t="b">
        <v>0</v>
      </c>
      <c r="D141" t="b">
        <v>1</v>
      </c>
    </row>
    <row r="142" spans="1:4" x14ac:dyDescent="0.2">
      <c r="A142" s="1">
        <v>2306.00641</v>
      </c>
      <c r="B142" t="b">
        <v>1</v>
      </c>
      <c r="C142" t="b">
        <v>1</v>
      </c>
      <c r="D142" t="b">
        <v>1</v>
      </c>
    </row>
    <row r="143" spans="1:4" x14ac:dyDescent="0.2">
      <c r="A143" s="1">
        <v>2306.0002800000002</v>
      </c>
      <c r="B143" t="b">
        <v>1</v>
      </c>
      <c r="C143" t="b">
        <v>1</v>
      </c>
      <c r="D143" t="b">
        <v>1</v>
      </c>
    </row>
    <row r="144" spans="1:4" x14ac:dyDescent="0.2">
      <c r="A144" s="1">
        <v>2306.0021299999999</v>
      </c>
      <c r="B144" t="b">
        <v>1</v>
      </c>
      <c r="C144" t="b">
        <v>1</v>
      </c>
      <c r="D144" t="b">
        <v>1</v>
      </c>
    </row>
    <row r="145" spans="1:4" x14ac:dyDescent="0.2">
      <c r="A145" s="1">
        <v>2306.0082200000002</v>
      </c>
      <c r="B145" t="b">
        <v>1</v>
      </c>
      <c r="C145" t="b">
        <v>1</v>
      </c>
      <c r="D145" t="b">
        <v>1</v>
      </c>
    </row>
    <row r="146" spans="1:4" x14ac:dyDescent="0.2">
      <c r="A146" s="1">
        <v>2306.0002599999998</v>
      </c>
      <c r="B146" t="b">
        <v>1</v>
      </c>
      <c r="C146" t="b">
        <v>1</v>
      </c>
      <c r="D146" t="b">
        <v>1</v>
      </c>
    </row>
    <row r="147" spans="1:4" x14ac:dyDescent="0.2">
      <c r="A147" s="1">
        <v>2306.0021400000001</v>
      </c>
      <c r="B147" t="b">
        <v>1</v>
      </c>
      <c r="C147" t="b">
        <v>1</v>
      </c>
      <c r="D147" t="b">
        <v>1</v>
      </c>
    </row>
    <row r="148" spans="1:4" x14ac:dyDescent="0.2">
      <c r="A148" s="1">
        <v>2306.0044200000002</v>
      </c>
      <c r="B148" t="b">
        <v>1</v>
      </c>
      <c r="C148" t="b">
        <v>1</v>
      </c>
      <c r="D148" t="b">
        <v>1</v>
      </c>
    </row>
    <row r="149" spans="1:4" x14ac:dyDescent="0.2">
      <c r="A149" s="1">
        <v>2306.0001900000002</v>
      </c>
      <c r="B149" t="b">
        <v>1</v>
      </c>
      <c r="C149" t="b">
        <v>1</v>
      </c>
      <c r="D149" t="b">
        <v>1</v>
      </c>
    </row>
    <row r="150" spans="1:4" x14ac:dyDescent="0.2">
      <c r="A150" s="1">
        <v>2306.0190299999999</v>
      </c>
      <c r="B150" t="b">
        <v>1</v>
      </c>
      <c r="C150" t="b">
        <v>1</v>
      </c>
      <c r="D150" t="b">
        <v>1</v>
      </c>
    </row>
    <row r="151" spans="1:4" x14ac:dyDescent="0.2">
      <c r="A151" s="1">
        <v>2306.0048900000002</v>
      </c>
      <c r="B151" t="b">
        <v>1</v>
      </c>
      <c r="C151" t="b">
        <v>1</v>
      </c>
      <c r="D151" t="b">
        <v>1</v>
      </c>
    </row>
    <row r="152" spans="1:4" x14ac:dyDescent="0.2">
      <c r="A152" s="1">
        <v>2306.0042899999999</v>
      </c>
      <c r="B152" t="b">
        <v>1</v>
      </c>
      <c r="C152" t="b">
        <v>0</v>
      </c>
      <c r="D152" t="b">
        <v>1</v>
      </c>
    </row>
    <row r="153" spans="1:4" x14ac:dyDescent="0.2">
      <c r="A153" s="1">
        <v>2306.0298400000001</v>
      </c>
      <c r="B153" t="b">
        <v>1</v>
      </c>
      <c r="C153" t="b">
        <v>1</v>
      </c>
      <c r="D153" t="b">
        <v>1</v>
      </c>
    </row>
    <row r="154" spans="1:4" x14ac:dyDescent="0.2">
      <c r="A154" s="1">
        <v>2306.00072</v>
      </c>
      <c r="B154" t="b">
        <v>1</v>
      </c>
      <c r="C154" t="b">
        <v>1</v>
      </c>
      <c r="D154" t="b">
        <v>1</v>
      </c>
    </row>
    <row r="155" spans="1:4" x14ac:dyDescent="0.2">
      <c r="A155" s="1">
        <v>2306.0150800000001</v>
      </c>
      <c r="B155" t="b">
        <v>1</v>
      </c>
      <c r="C155" t="b">
        <v>1</v>
      </c>
      <c r="D155" t="b">
        <v>1</v>
      </c>
    </row>
    <row r="156" spans="1:4" x14ac:dyDescent="0.2">
      <c r="A156" s="1">
        <v>2306.00882</v>
      </c>
      <c r="B156" t="b">
        <v>1</v>
      </c>
      <c r="C156" t="b">
        <v>1</v>
      </c>
      <c r="D156" t="b">
        <v>1</v>
      </c>
    </row>
    <row r="157" spans="1:4" x14ac:dyDescent="0.2">
      <c r="A157" s="1">
        <v>2306.0027799999998</v>
      </c>
      <c r="B157" t="b">
        <v>1</v>
      </c>
      <c r="C157" t="b">
        <v>1</v>
      </c>
      <c r="D157" t="b">
        <v>1</v>
      </c>
    </row>
    <row r="158" spans="1:4" x14ac:dyDescent="0.2">
      <c r="A158" s="1">
        <v>2306.00081</v>
      </c>
      <c r="B158" t="b">
        <v>1</v>
      </c>
      <c r="C158" t="b">
        <v>1</v>
      </c>
      <c r="D158" t="b">
        <v>1</v>
      </c>
    </row>
    <row r="159" spans="1:4" x14ac:dyDescent="0.2">
      <c r="A159" s="1">
        <v>2306.0007500000002</v>
      </c>
      <c r="B159" t="b">
        <v>1</v>
      </c>
      <c r="C159" t="b">
        <v>0</v>
      </c>
      <c r="D159" t="b">
        <v>1</v>
      </c>
    </row>
    <row r="160" spans="1:4" x14ac:dyDescent="0.2">
      <c r="A160" s="1">
        <v>2306.1658900000002</v>
      </c>
      <c r="B160" t="b">
        <v>1</v>
      </c>
      <c r="C160" t="b">
        <v>1</v>
      </c>
      <c r="D160" t="b">
        <v>1</v>
      </c>
    </row>
    <row r="161" spans="1:4" x14ac:dyDescent="0.2">
      <c r="A161" s="1">
        <v>2306.0028499999999</v>
      </c>
      <c r="B161" t="b">
        <v>1</v>
      </c>
      <c r="C161" t="b">
        <v>1</v>
      </c>
      <c r="D161" t="b">
        <v>1</v>
      </c>
    </row>
    <row r="162" spans="1:4" x14ac:dyDescent="0.2">
      <c r="A162" s="1">
        <v>2306.0004300000001</v>
      </c>
      <c r="B162" t="b">
        <v>1</v>
      </c>
      <c r="C162" t="b">
        <v>0</v>
      </c>
      <c r="D162" t="b">
        <v>1</v>
      </c>
    </row>
    <row r="163" spans="1:4" x14ac:dyDescent="0.2">
      <c r="A163" s="1">
        <v>2306.0061500000002</v>
      </c>
      <c r="B163" t="b">
        <v>1</v>
      </c>
      <c r="C163" t="b">
        <v>0</v>
      </c>
      <c r="D163" t="b">
        <v>1</v>
      </c>
    </row>
    <row r="164" spans="1:4" x14ac:dyDescent="0.2">
      <c r="A164" s="1">
        <v>2306.0024899999999</v>
      </c>
      <c r="B164" t="b">
        <v>1</v>
      </c>
      <c r="C164" t="b">
        <v>0</v>
      </c>
      <c r="D164" t="b">
        <v>1</v>
      </c>
    </row>
    <row r="165" spans="1:4" x14ac:dyDescent="0.2">
      <c r="A165" s="1">
        <v>2306.0041999999999</v>
      </c>
      <c r="B165" t="b">
        <v>1</v>
      </c>
      <c r="C165" t="b">
        <v>1</v>
      </c>
      <c r="D165" t="b">
        <v>1</v>
      </c>
    </row>
    <row r="166" spans="1:4" x14ac:dyDescent="0.2">
      <c r="A166" s="1">
        <v>2306.0214500000002</v>
      </c>
      <c r="B166" t="b">
        <v>1</v>
      </c>
      <c r="C166" t="b">
        <v>1</v>
      </c>
      <c r="D166" t="b">
        <v>1</v>
      </c>
    </row>
    <row r="167" spans="1:4" x14ac:dyDescent="0.2">
      <c r="A167" s="1">
        <v>2306.0028200000002</v>
      </c>
      <c r="B167" t="b">
        <v>1</v>
      </c>
      <c r="C167" t="b">
        <v>1</v>
      </c>
      <c r="D167" t="b">
        <v>1</v>
      </c>
    </row>
    <row r="168" spans="1:4" x14ac:dyDescent="0.2">
      <c r="A168" s="1">
        <v>2306.0059900000001</v>
      </c>
      <c r="B168" t="b">
        <v>1</v>
      </c>
      <c r="C168" t="b">
        <v>1</v>
      </c>
      <c r="D168" t="b">
        <v>1</v>
      </c>
    </row>
    <row r="169" spans="1:4" x14ac:dyDescent="0.2">
      <c r="A169" s="1">
        <v>2306.0010900000002</v>
      </c>
      <c r="B169" t="b">
        <v>1</v>
      </c>
      <c r="C169" t="b">
        <v>1</v>
      </c>
      <c r="D169" t="b">
        <v>1</v>
      </c>
    </row>
    <row r="170" spans="1:4" x14ac:dyDescent="0.2">
      <c r="A170" s="1">
        <v>2306.0908399999998</v>
      </c>
      <c r="B170" t="b">
        <v>1</v>
      </c>
      <c r="C170" t="b">
        <v>1</v>
      </c>
      <c r="D170" t="b">
        <v>1</v>
      </c>
    </row>
    <row r="171" spans="1:4" x14ac:dyDescent="0.2">
      <c r="A171" s="1">
        <v>2306.00767</v>
      </c>
      <c r="B171" t="b">
        <v>1</v>
      </c>
      <c r="C171" t="b">
        <v>1</v>
      </c>
      <c r="D171" t="b">
        <v>1</v>
      </c>
    </row>
    <row r="172" spans="1:4" x14ac:dyDescent="0.2">
      <c r="A172" s="1">
        <v>2306.0013100000001</v>
      </c>
      <c r="B172" t="b">
        <v>1</v>
      </c>
      <c r="C172" t="b">
        <v>1</v>
      </c>
      <c r="D172" t="b">
        <v>1</v>
      </c>
    </row>
    <row r="173" spans="1:4" x14ac:dyDescent="0.2">
      <c r="A173" s="1">
        <v>2306.01017</v>
      </c>
      <c r="B173" t="b">
        <v>1</v>
      </c>
      <c r="C173" t="b">
        <v>1</v>
      </c>
      <c r="D173" t="b">
        <v>1</v>
      </c>
    </row>
    <row r="174" spans="1:4" x14ac:dyDescent="0.2">
      <c r="A174" s="1">
        <v>2306.0269199999998</v>
      </c>
      <c r="B174" t="b">
        <v>1</v>
      </c>
      <c r="C174" t="b">
        <v>1</v>
      </c>
      <c r="D174" t="b">
        <v>1</v>
      </c>
    </row>
    <row r="175" spans="1:4" x14ac:dyDescent="0.2">
      <c r="A175" s="1">
        <v>2306.06</v>
      </c>
      <c r="B175" t="b">
        <v>1</v>
      </c>
      <c r="C175" t="b">
        <v>1</v>
      </c>
      <c r="D175" t="b">
        <v>1</v>
      </c>
    </row>
    <row r="176" spans="1:4" x14ac:dyDescent="0.2">
      <c r="A176" s="1">
        <v>2306.01028</v>
      </c>
      <c r="B176" t="b">
        <v>1</v>
      </c>
      <c r="C176" t="b">
        <v>1</v>
      </c>
      <c r="D176" t="b">
        <v>1</v>
      </c>
    </row>
    <row r="177" spans="1:4" x14ac:dyDescent="0.2">
      <c r="A177" s="1">
        <v>2306.0010699999998</v>
      </c>
      <c r="B177" t="b">
        <v>1</v>
      </c>
      <c r="C177" t="b">
        <v>1</v>
      </c>
      <c r="D177" t="b">
        <v>1</v>
      </c>
    </row>
    <row r="178" spans="1:4" x14ac:dyDescent="0.2">
      <c r="A178" s="1">
        <v>2306.0056300000001</v>
      </c>
      <c r="B178" t="b">
        <v>1</v>
      </c>
      <c r="C178" t="b">
        <v>1</v>
      </c>
      <c r="D178" t="b">
        <v>1</v>
      </c>
    </row>
    <row r="179" spans="1:4" x14ac:dyDescent="0.2">
      <c r="A179" s="1">
        <v>2306.0013800000002</v>
      </c>
      <c r="B179" t="b">
        <v>1</v>
      </c>
      <c r="C179" t="b">
        <v>0</v>
      </c>
      <c r="D179" t="b">
        <v>1</v>
      </c>
    </row>
    <row r="180" spans="1:4" x14ac:dyDescent="0.2">
      <c r="A180" s="1">
        <v>2306.0459799999999</v>
      </c>
      <c r="B180" t="b">
        <v>1</v>
      </c>
      <c r="C180" t="b">
        <v>1</v>
      </c>
      <c r="D180" t="b">
        <v>1</v>
      </c>
    </row>
    <row r="181" spans="1:4" x14ac:dyDescent="0.2">
      <c r="A181" s="1">
        <v>2306.0059000000001</v>
      </c>
      <c r="B181" t="b">
        <v>1</v>
      </c>
      <c r="C181" t="b">
        <v>1</v>
      </c>
      <c r="D181" t="b">
        <v>1</v>
      </c>
    </row>
    <row r="182" spans="1:4" x14ac:dyDescent="0.2">
      <c r="A182" s="1">
        <v>2306.0182500000001</v>
      </c>
      <c r="B182" t="b">
        <v>1</v>
      </c>
      <c r="C182" t="b">
        <v>1</v>
      </c>
      <c r="D182" t="b">
        <v>1</v>
      </c>
    </row>
    <row r="183" spans="1:4" x14ac:dyDescent="0.2">
      <c r="A183" s="1">
        <v>2306.0090300000002</v>
      </c>
      <c r="B183" t="b">
        <v>1</v>
      </c>
      <c r="C183" t="b">
        <v>1</v>
      </c>
      <c r="D183" t="b">
        <v>1</v>
      </c>
    </row>
    <row r="184" spans="1:4" x14ac:dyDescent="0.2">
      <c r="A184" s="1">
        <v>2306.0035899999998</v>
      </c>
      <c r="B184" t="b">
        <v>1</v>
      </c>
      <c r="C184" t="b">
        <v>1</v>
      </c>
      <c r="D184" t="b">
        <v>1</v>
      </c>
    </row>
    <row r="185" spans="1:4" x14ac:dyDescent="0.2">
      <c r="A185" s="1">
        <v>2306.00702</v>
      </c>
      <c r="B185" t="b">
        <v>1</v>
      </c>
      <c r="C185" t="b">
        <v>1</v>
      </c>
      <c r="D185" t="b">
        <v>1</v>
      </c>
    </row>
    <row r="186" spans="1:4" x14ac:dyDescent="0.2">
      <c r="A186" s="1">
        <v>2306.0015400000002</v>
      </c>
      <c r="B186" t="b">
        <v>1</v>
      </c>
      <c r="C186" t="b">
        <v>1</v>
      </c>
      <c r="D186" t="b">
        <v>1</v>
      </c>
    </row>
    <row r="187" spans="1:4" x14ac:dyDescent="0.2">
      <c r="A187" s="1">
        <v>2306.0053699999999</v>
      </c>
      <c r="B187" t="b">
        <v>1</v>
      </c>
      <c r="C187" t="b">
        <v>1</v>
      </c>
      <c r="D187" t="b">
        <v>1</v>
      </c>
    </row>
    <row r="188" spans="1:4" x14ac:dyDescent="0.2">
      <c r="A188" s="1">
        <v>2306.0394099999999</v>
      </c>
      <c r="B188" t="b">
        <v>1</v>
      </c>
      <c r="C188" t="b">
        <v>1</v>
      </c>
      <c r="D188" t="b">
        <v>1</v>
      </c>
    </row>
    <row r="189" spans="1:4" x14ac:dyDescent="0.2">
      <c r="A189" s="1">
        <v>2306.0524099999998</v>
      </c>
      <c r="B189" t="b">
        <v>1</v>
      </c>
      <c r="C189" t="b">
        <v>1</v>
      </c>
      <c r="D189" t="b">
        <v>1</v>
      </c>
    </row>
    <row r="190" spans="1:4" x14ac:dyDescent="0.2">
      <c r="A190" s="1">
        <v>2306.0073299999999</v>
      </c>
      <c r="B190" t="b">
        <v>1</v>
      </c>
      <c r="C190" t="b">
        <v>0</v>
      </c>
      <c r="D190" t="b">
        <v>1</v>
      </c>
    </row>
    <row r="191" spans="1:4" x14ac:dyDescent="0.2">
      <c r="A191" s="1">
        <v>2306.0016500000002</v>
      </c>
      <c r="B191" t="b">
        <v>1</v>
      </c>
      <c r="C191" t="b">
        <v>1</v>
      </c>
      <c r="D191" t="b">
        <v>1</v>
      </c>
    </row>
    <row r="192" spans="1:4" x14ac:dyDescent="0.2">
      <c r="A192" s="1">
        <v>2306.0034999999998</v>
      </c>
      <c r="B192" t="b">
        <v>1</v>
      </c>
      <c r="C192" t="b">
        <v>1</v>
      </c>
      <c r="D192" t="b">
        <v>1</v>
      </c>
    </row>
    <row r="193" spans="1:4" x14ac:dyDescent="0.2">
      <c r="A193" s="1">
        <v>2306.00506</v>
      </c>
      <c r="B193" t="b">
        <v>1</v>
      </c>
      <c r="C193" t="b">
        <v>1</v>
      </c>
      <c r="D193" t="b">
        <v>1</v>
      </c>
    </row>
    <row r="194" spans="1:4" x14ac:dyDescent="0.2">
      <c r="A194" s="1">
        <v>2306.00101</v>
      </c>
      <c r="B194" t="b">
        <v>1</v>
      </c>
      <c r="C194" t="b">
        <v>1</v>
      </c>
      <c r="D194" t="b">
        <v>1</v>
      </c>
    </row>
    <row r="195" spans="1:4" x14ac:dyDescent="0.2">
      <c r="A195" s="1">
        <v>2306.1260200000002</v>
      </c>
      <c r="B195" t="b">
        <v>1</v>
      </c>
      <c r="C195" t="b">
        <v>1</v>
      </c>
      <c r="D195" t="b">
        <v>1</v>
      </c>
    </row>
    <row r="196" spans="1:4" x14ac:dyDescent="0.2">
      <c r="A196" s="1">
        <v>2306.0033400000002</v>
      </c>
      <c r="B196" t="b">
        <v>1</v>
      </c>
      <c r="C196" t="b">
        <v>1</v>
      </c>
      <c r="D196" t="b">
        <v>1</v>
      </c>
    </row>
    <row r="197" spans="1:4" x14ac:dyDescent="0.2">
      <c r="A197" s="1">
        <v>2306.1450599999998</v>
      </c>
      <c r="B197" t="b">
        <v>1</v>
      </c>
      <c r="C197" t="b">
        <v>1</v>
      </c>
      <c r="D197" t="b">
        <v>1</v>
      </c>
    </row>
    <row r="198" spans="1:4" x14ac:dyDescent="0.2">
      <c r="A198" s="1">
        <v>2306.0056199999999</v>
      </c>
      <c r="B198" t="b">
        <v>1</v>
      </c>
      <c r="C198" t="b">
        <v>1</v>
      </c>
      <c r="D198" t="b">
        <v>1</v>
      </c>
    </row>
    <row r="199" spans="1:4" x14ac:dyDescent="0.2">
      <c r="A199" s="1">
        <v>2306.0075000000002</v>
      </c>
      <c r="B199" t="b">
        <v>1</v>
      </c>
      <c r="C199" t="b">
        <v>1</v>
      </c>
      <c r="D199" t="b">
        <v>1</v>
      </c>
    </row>
    <row r="200" spans="1:4" x14ac:dyDescent="0.2">
      <c r="A200" s="1">
        <v>2306.0777800000001</v>
      </c>
      <c r="B200" t="b">
        <v>1</v>
      </c>
      <c r="C200" t="b">
        <v>1</v>
      </c>
      <c r="D200" t="b">
        <v>1</v>
      </c>
    </row>
    <row r="201" spans="1:4" x14ac:dyDescent="0.2">
      <c r="A201" s="1">
        <v>2306.0013899999999</v>
      </c>
      <c r="B201" t="b">
        <v>1</v>
      </c>
      <c r="C201" t="b">
        <v>0</v>
      </c>
      <c r="D201" t="b">
        <v>1</v>
      </c>
    </row>
    <row r="202" spans="1:4" x14ac:dyDescent="0.2">
      <c r="A202" s="1">
        <v>2306.0055400000001</v>
      </c>
      <c r="B202" t="b">
        <v>1</v>
      </c>
      <c r="C202" t="b">
        <v>0</v>
      </c>
      <c r="D202" t="b">
        <v>1</v>
      </c>
    </row>
    <row r="203" spans="1:4" x14ac:dyDescent="0.2">
      <c r="A203" s="1">
        <v>2306.0012999999999</v>
      </c>
      <c r="B203" t="b">
        <v>1</v>
      </c>
      <c r="C203" t="b">
        <v>0</v>
      </c>
      <c r="D203" t="b">
        <v>1</v>
      </c>
    </row>
    <row r="204" spans="1:4" x14ac:dyDescent="0.2">
      <c r="A204" s="1">
        <v>2306.0266700000002</v>
      </c>
      <c r="B204" t="b">
        <v>1</v>
      </c>
      <c r="C204" t="b">
        <v>0</v>
      </c>
      <c r="D204" t="b">
        <v>1</v>
      </c>
    </row>
    <row r="205" spans="1:4" x14ac:dyDescent="0.2">
      <c r="A205" s="1">
        <v>2306.0099399999999</v>
      </c>
      <c r="B205" t="b">
        <v>1</v>
      </c>
      <c r="C205" t="b">
        <v>0</v>
      </c>
      <c r="D205" t="b">
        <v>1</v>
      </c>
    </row>
    <row r="206" spans="1:4" x14ac:dyDescent="0.2">
      <c r="A206" s="1">
        <v>2306.0016300000002</v>
      </c>
      <c r="B206" t="b">
        <v>1</v>
      </c>
      <c r="C206" t="b">
        <v>0</v>
      </c>
      <c r="D206" t="b">
        <v>1</v>
      </c>
    </row>
    <row r="207" spans="1:4" x14ac:dyDescent="0.2">
      <c r="A207" s="1">
        <v>2306.0206199999998</v>
      </c>
      <c r="B207" t="b">
        <v>1</v>
      </c>
      <c r="C207" t="b">
        <v>1</v>
      </c>
      <c r="D207" t="b">
        <v>1</v>
      </c>
    </row>
    <row r="208" spans="1:4" x14ac:dyDescent="0.2">
      <c r="A208" s="1">
        <v>2306.0209599999998</v>
      </c>
      <c r="B208" t="b">
        <v>1</v>
      </c>
      <c r="C208" t="b">
        <v>0</v>
      </c>
      <c r="D208" t="b">
        <v>1</v>
      </c>
    </row>
    <row r="209" spans="1:4" x14ac:dyDescent="0.2">
      <c r="A209" s="1">
        <v>2306.0019000000002</v>
      </c>
      <c r="B209" t="b">
        <v>1</v>
      </c>
      <c r="C209" t="b">
        <v>0</v>
      </c>
      <c r="D209" t="b">
        <v>1</v>
      </c>
    </row>
    <row r="210" spans="1:4" x14ac:dyDescent="0.2">
      <c r="A210" s="1">
        <v>2306.0128399999999</v>
      </c>
      <c r="B210" t="b">
        <v>1</v>
      </c>
      <c r="C210" t="b">
        <v>1</v>
      </c>
      <c r="D210" t="b">
        <v>1</v>
      </c>
    </row>
    <row r="211" spans="1:4" x14ac:dyDescent="0.2">
      <c r="A211" s="1">
        <v>2306.10905</v>
      </c>
      <c r="B211" t="b">
        <v>1</v>
      </c>
      <c r="C211" t="b">
        <v>1</v>
      </c>
      <c r="D211" t="b">
        <v>1</v>
      </c>
    </row>
    <row r="212" spans="1:4" x14ac:dyDescent="0.2">
      <c r="A212" s="1">
        <v>2306.0039400000001</v>
      </c>
      <c r="B212" t="b">
        <v>1</v>
      </c>
      <c r="C212" t="b">
        <v>1</v>
      </c>
      <c r="D212" t="b">
        <v>1</v>
      </c>
    </row>
    <row r="213" spans="1:4" x14ac:dyDescent="0.2">
      <c r="A213" s="1">
        <v>2306.0035800000001</v>
      </c>
      <c r="B213" t="b">
        <v>1</v>
      </c>
      <c r="C213" t="b">
        <v>1</v>
      </c>
      <c r="D213" t="b">
        <v>1</v>
      </c>
    </row>
    <row r="214" spans="1:4" x14ac:dyDescent="0.2">
      <c r="A214" s="1">
        <v>2306.00531</v>
      </c>
      <c r="B214" t="b">
        <v>1</v>
      </c>
      <c r="C214" t="b">
        <v>1</v>
      </c>
      <c r="D214" t="b">
        <v>1</v>
      </c>
    </row>
    <row r="215" spans="1:4" x14ac:dyDescent="0.2">
      <c r="A215" s="1">
        <v>2306.0036700000001</v>
      </c>
      <c r="B215" t="b">
        <v>1</v>
      </c>
      <c r="C215" t="b">
        <v>1</v>
      </c>
      <c r="D215" t="b">
        <v>1</v>
      </c>
    </row>
    <row r="216" spans="1:4" x14ac:dyDescent="0.2">
      <c r="A216" s="1">
        <v>2306.00155</v>
      </c>
      <c r="B216" t="b">
        <v>1</v>
      </c>
      <c r="C216" t="b">
        <v>1</v>
      </c>
      <c r="D216" t="b">
        <v>1</v>
      </c>
    </row>
    <row r="217" spans="1:4" x14ac:dyDescent="0.2">
      <c r="A217" s="1">
        <v>2306.01073</v>
      </c>
      <c r="B217" t="b">
        <v>1</v>
      </c>
      <c r="C217" t="b">
        <v>1</v>
      </c>
      <c r="D217" t="b">
        <v>1</v>
      </c>
    </row>
    <row r="218" spans="1:4" x14ac:dyDescent="0.2">
      <c r="A218" s="1">
        <v>2306.0162500000001</v>
      </c>
      <c r="B218" t="b">
        <v>1</v>
      </c>
      <c r="C218" t="b">
        <v>1</v>
      </c>
      <c r="D218" t="b">
        <v>1</v>
      </c>
    </row>
    <row r="219" spans="1:4" x14ac:dyDescent="0.2">
      <c r="A219" s="1">
        <v>2306.0058100000001</v>
      </c>
      <c r="B219" t="b">
        <v>1</v>
      </c>
      <c r="C219" t="b">
        <v>1</v>
      </c>
      <c r="D219" t="b">
        <v>1</v>
      </c>
    </row>
    <row r="220" spans="1:4" x14ac:dyDescent="0.2">
      <c r="A220" s="1">
        <v>2306.0166100000001</v>
      </c>
      <c r="B220" t="b">
        <v>1</v>
      </c>
      <c r="C220" t="b">
        <v>1</v>
      </c>
      <c r="D220" t="b">
        <v>1</v>
      </c>
    </row>
    <row r="221" spans="1:4" x14ac:dyDescent="0.2">
      <c r="A221" s="1">
        <v>2306.0057499999998</v>
      </c>
      <c r="B221" t="b">
        <v>1</v>
      </c>
      <c r="C221" t="b">
        <v>1</v>
      </c>
      <c r="D221" t="b">
        <v>1</v>
      </c>
    </row>
    <row r="222" spans="1:4" x14ac:dyDescent="0.2">
      <c r="A222" s="1">
        <v>2306.0580300000001</v>
      </c>
      <c r="B222" t="b">
        <v>1</v>
      </c>
      <c r="C222" t="b">
        <v>1</v>
      </c>
      <c r="D222" t="b">
        <v>1</v>
      </c>
    </row>
    <row r="223" spans="1:4" x14ac:dyDescent="0.2">
      <c r="A223" s="1">
        <v>2306.0011599999998</v>
      </c>
      <c r="B223" t="b">
        <v>1</v>
      </c>
      <c r="C223" t="b">
        <v>1</v>
      </c>
      <c r="D223" t="b">
        <v>1</v>
      </c>
    </row>
    <row r="224" spans="1:4" x14ac:dyDescent="0.2">
      <c r="A224" s="1">
        <v>2306.0012000000002</v>
      </c>
      <c r="B224" t="b">
        <v>1</v>
      </c>
      <c r="C224" t="b">
        <v>0</v>
      </c>
      <c r="D224" t="b">
        <v>1</v>
      </c>
    </row>
    <row r="225" spans="1:4" x14ac:dyDescent="0.2">
      <c r="A225" s="1">
        <v>2306.0078199999998</v>
      </c>
      <c r="B225" t="b">
        <v>1</v>
      </c>
      <c r="C225" t="b">
        <v>1</v>
      </c>
      <c r="D225" t="b">
        <v>1</v>
      </c>
    </row>
    <row r="226" spans="1:4" x14ac:dyDescent="0.2">
      <c r="A226" s="1">
        <v>2306.0458699999999</v>
      </c>
      <c r="B226" t="b">
        <v>1</v>
      </c>
      <c r="C226" t="b">
        <v>1</v>
      </c>
      <c r="D226" t="b">
        <v>1</v>
      </c>
    </row>
    <row r="227" spans="1:4" x14ac:dyDescent="0.2">
      <c r="A227" s="1">
        <v>2306.0018700000001</v>
      </c>
      <c r="B227" t="b">
        <v>1</v>
      </c>
      <c r="C227" t="b">
        <v>1</v>
      </c>
      <c r="D227" t="b">
        <v>1</v>
      </c>
    </row>
    <row r="228" spans="1:4" x14ac:dyDescent="0.2">
      <c r="A228" s="1">
        <v>2306.0129400000001</v>
      </c>
      <c r="B228" t="b">
        <v>1</v>
      </c>
      <c r="C228" t="b">
        <v>0</v>
      </c>
      <c r="D228" t="b">
        <v>1</v>
      </c>
    </row>
    <row r="229" spans="1:4" x14ac:dyDescent="0.2">
      <c r="A229" s="1">
        <v>2306.0050999999999</v>
      </c>
      <c r="B229" t="b">
        <v>1</v>
      </c>
      <c r="C229" t="b">
        <v>1</v>
      </c>
      <c r="D229" t="b">
        <v>1</v>
      </c>
    </row>
    <row r="230" spans="1:4" x14ac:dyDescent="0.2">
      <c r="A230" s="1">
        <v>2306.03395</v>
      </c>
      <c r="B230" t="b">
        <v>1</v>
      </c>
      <c r="C230" t="b">
        <v>0</v>
      </c>
      <c r="D230" t="b">
        <v>1</v>
      </c>
    </row>
    <row r="231" spans="1:4" x14ac:dyDescent="0.2">
      <c r="A231" s="1">
        <v>2306.0014200000001</v>
      </c>
      <c r="B231" t="b">
        <v>1</v>
      </c>
      <c r="C231" t="b">
        <v>1</v>
      </c>
      <c r="D231" t="b">
        <v>1</v>
      </c>
    </row>
    <row r="232" spans="1:4" x14ac:dyDescent="0.2">
      <c r="A232" s="1">
        <v>2306.06241</v>
      </c>
      <c r="B232" t="b">
        <v>1</v>
      </c>
      <c r="C232" t="b">
        <v>0</v>
      </c>
      <c r="D232" t="b">
        <v>1</v>
      </c>
    </row>
    <row r="233" spans="1:4" x14ac:dyDescent="0.2">
      <c r="A233" s="1">
        <v>2306.0163200000002</v>
      </c>
      <c r="B233" t="b">
        <v>1</v>
      </c>
      <c r="C233" t="b">
        <v>1</v>
      </c>
      <c r="D233" t="b">
        <v>1</v>
      </c>
    </row>
    <row r="234" spans="1:4" x14ac:dyDescent="0.2">
      <c r="A234" s="1">
        <v>2306.0106300000002</v>
      </c>
      <c r="B234" t="b">
        <v>1</v>
      </c>
      <c r="C234" t="b">
        <v>1</v>
      </c>
      <c r="D234" t="b">
        <v>1</v>
      </c>
    </row>
    <row r="235" spans="1:4" x14ac:dyDescent="0.2">
      <c r="A235" s="1">
        <v>2306.0014500000002</v>
      </c>
      <c r="B235" t="b">
        <v>1</v>
      </c>
      <c r="C235" t="b">
        <v>1</v>
      </c>
      <c r="D235" t="b">
        <v>1</v>
      </c>
    </row>
    <row r="236" spans="1:4" x14ac:dyDescent="0.2">
      <c r="A236" s="1">
        <v>2306.0180300000002</v>
      </c>
      <c r="B236" t="b">
        <v>1</v>
      </c>
      <c r="C236" t="b">
        <v>1</v>
      </c>
      <c r="D236" t="b">
        <v>1</v>
      </c>
    </row>
    <row r="237" spans="1:4" x14ac:dyDescent="0.2">
      <c r="A237" s="1">
        <v>2306.0376799999999</v>
      </c>
      <c r="B237" t="b">
        <v>1</v>
      </c>
      <c r="C237" t="b">
        <v>1</v>
      </c>
      <c r="D237" t="b">
        <v>1</v>
      </c>
    </row>
    <row r="238" spans="1:4" x14ac:dyDescent="0.2">
      <c r="A238" s="1">
        <v>2306.00126</v>
      </c>
      <c r="B238" t="b">
        <v>1</v>
      </c>
      <c r="C238" t="b">
        <v>1</v>
      </c>
      <c r="D238" t="b">
        <v>1</v>
      </c>
    </row>
    <row r="239" spans="1:4" x14ac:dyDescent="0.2">
      <c r="A239" s="1">
        <v>2306.0092199999999</v>
      </c>
      <c r="B239" t="b">
        <v>1</v>
      </c>
      <c r="C239" t="b">
        <v>1</v>
      </c>
      <c r="D239" t="b">
        <v>1</v>
      </c>
    </row>
    <row r="240" spans="1:4" x14ac:dyDescent="0.2">
      <c r="A240" s="1">
        <v>2306.01235</v>
      </c>
      <c r="B240" t="b">
        <v>1</v>
      </c>
      <c r="C240" t="b">
        <v>1</v>
      </c>
      <c r="D240" t="b">
        <v>1</v>
      </c>
    </row>
    <row r="241" spans="1:4" x14ac:dyDescent="0.2">
      <c r="A241" s="1">
        <v>2306.1094899999998</v>
      </c>
      <c r="B241" t="b">
        <v>1</v>
      </c>
      <c r="C241" t="b">
        <v>1</v>
      </c>
      <c r="D241" t="b">
        <v>1</v>
      </c>
    </row>
    <row r="242" spans="1:4" x14ac:dyDescent="0.2">
      <c r="A242" s="1">
        <v>2306.0031300000001</v>
      </c>
      <c r="B242" t="b">
        <v>1</v>
      </c>
      <c r="C242" t="b">
        <v>1</v>
      </c>
      <c r="D242" t="b">
        <v>1</v>
      </c>
    </row>
    <row r="243" spans="1:4" x14ac:dyDescent="0.2">
      <c r="A243" s="1">
        <v>2306.0834500000001</v>
      </c>
      <c r="B243" t="b">
        <v>1</v>
      </c>
      <c r="C243" t="b">
        <v>0</v>
      </c>
      <c r="D243" t="b">
        <v>1</v>
      </c>
    </row>
    <row r="244" spans="1:4" x14ac:dyDescent="0.2">
      <c r="A244" s="1">
        <v>2306.00128</v>
      </c>
      <c r="B244" t="b">
        <v>1</v>
      </c>
      <c r="C244" t="b">
        <v>1</v>
      </c>
      <c r="D244" t="b">
        <v>1</v>
      </c>
    </row>
    <row r="245" spans="1:4" x14ac:dyDescent="0.2">
      <c r="A245" s="1">
        <v>2306.03766</v>
      </c>
      <c r="B245" t="b">
        <v>1</v>
      </c>
      <c r="C245" t="b">
        <v>1</v>
      </c>
      <c r="D245" t="b">
        <v>1</v>
      </c>
    </row>
    <row r="246" spans="1:4" x14ac:dyDescent="0.2">
      <c r="A246" s="1">
        <v>2306.0057299999999</v>
      </c>
      <c r="B246" t="b">
        <v>1</v>
      </c>
      <c r="C246" t="b">
        <v>1</v>
      </c>
      <c r="D246" t="b">
        <v>1</v>
      </c>
    </row>
    <row r="247" spans="1:4" x14ac:dyDescent="0.2">
      <c r="A247" s="1">
        <v>2306.0074100000002</v>
      </c>
      <c r="B247" t="b">
        <v>1</v>
      </c>
      <c r="C247" t="b">
        <v>1</v>
      </c>
      <c r="D247" t="b">
        <v>1</v>
      </c>
    </row>
    <row r="248" spans="1:4" x14ac:dyDescent="0.2">
      <c r="A248" s="1">
        <v>2306.0011</v>
      </c>
      <c r="B248" t="b">
        <v>1</v>
      </c>
      <c r="C248" t="b">
        <v>0</v>
      </c>
      <c r="D248" t="b">
        <v>1</v>
      </c>
    </row>
    <row r="249" spans="1:4" x14ac:dyDescent="0.2">
      <c r="A249" s="1">
        <v>2306.0032200000001</v>
      </c>
      <c r="B249" t="b">
        <v>1</v>
      </c>
      <c r="C249" t="b">
        <v>0</v>
      </c>
      <c r="D249" t="b">
        <v>1</v>
      </c>
    </row>
    <row r="250" spans="1:4" x14ac:dyDescent="0.2">
      <c r="A250" s="1">
        <v>2306.0074599999998</v>
      </c>
      <c r="B250" t="b">
        <v>1</v>
      </c>
      <c r="C250" t="b">
        <v>1</v>
      </c>
      <c r="D250" t="b">
        <v>1</v>
      </c>
    </row>
    <row r="251" spans="1:4" x14ac:dyDescent="0.2">
      <c r="A251" s="1">
        <v>2306.0057400000001</v>
      </c>
      <c r="B251" t="b">
        <v>1</v>
      </c>
      <c r="C251" t="b">
        <v>0</v>
      </c>
      <c r="D251" t="b">
        <v>1</v>
      </c>
    </row>
    <row r="252" spans="1:4" x14ac:dyDescent="0.2">
      <c r="A252" s="1">
        <v>2306.0165999999999</v>
      </c>
      <c r="B252" t="b">
        <v>1</v>
      </c>
      <c r="C252" t="b">
        <v>1</v>
      </c>
      <c r="D252" t="b">
        <v>1</v>
      </c>
    </row>
    <row r="253" spans="1:4" x14ac:dyDescent="0.2">
      <c r="A253" s="1">
        <v>2306.0057999999999</v>
      </c>
      <c r="B253" t="b">
        <v>1</v>
      </c>
      <c r="C253" t="b">
        <v>0</v>
      </c>
      <c r="D253" t="b">
        <v>1</v>
      </c>
    </row>
    <row r="254" spans="1:4" x14ac:dyDescent="0.2">
      <c r="A254" s="1">
        <v>2306.0071200000002</v>
      </c>
      <c r="B254" t="b">
        <v>1</v>
      </c>
      <c r="C254" t="b">
        <v>1</v>
      </c>
      <c r="D254" t="b">
        <v>1</v>
      </c>
    </row>
    <row r="255" spans="1:4" x14ac:dyDescent="0.2">
      <c r="A255" s="1">
        <v>2306.0038199999999</v>
      </c>
      <c r="B255" t="b">
        <v>1</v>
      </c>
      <c r="C255" t="b">
        <v>1</v>
      </c>
      <c r="D255" t="b">
        <v>1</v>
      </c>
    </row>
    <row r="256" spans="1:4" x14ac:dyDescent="0.2">
      <c r="A256" s="1">
        <v>2306.0396000000001</v>
      </c>
      <c r="B256" t="b">
        <v>1</v>
      </c>
      <c r="C256" t="b">
        <v>1</v>
      </c>
      <c r="D256" t="b">
        <v>1</v>
      </c>
    </row>
    <row r="257" spans="1:4" x14ac:dyDescent="0.2">
      <c r="A257" s="1">
        <v>2306.00371</v>
      </c>
      <c r="B257" t="b">
        <v>1</v>
      </c>
      <c r="C257" t="b">
        <v>1</v>
      </c>
      <c r="D257" t="b">
        <v>1</v>
      </c>
    </row>
    <row r="258" spans="1:4" x14ac:dyDescent="0.2">
      <c r="A258" s="1">
        <v>2306.0018100000002</v>
      </c>
      <c r="B258" t="b">
        <v>1</v>
      </c>
      <c r="C258" t="b">
        <v>1</v>
      </c>
      <c r="D258" t="b">
        <v>1</v>
      </c>
    </row>
    <row r="259" spans="1:4" x14ac:dyDescent="0.2">
      <c r="A259" s="1">
        <v>2306.0051100000001</v>
      </c>
      <c r="B259" t="b">
        <v>1</v>
      </c>
      <c r="C259" t="b">
        <v>1</v>
      </c>
      <c r="D259" t="b">
        <v>1</v>
      </c>
    </row>
    <row r="260" spans="1:4" x14ac:dyDescent="0.2">
      <c r="A260" s="1">
        <v>2306.00378</v>
      </c>
      <c r="B260" t="b">
        <v>1</v>
      </c>
      <c r="C260" t="b">
        <v>0</v>
      </c>
      <c r="D260" t="b">
        <v>1</v>
      </c>
    </row>
    <row r="261" spans="1:4" x14ac:dyDescent="0.2">
      <c r="A261" s="1">
        <v>2306.0051600000002</v>
      </c>
      <c r="B261" t="b">
        <v>1</v>
      </c>
      <c r="C261" t="b">
        <v>1</v>
      </c>
      <c r="D261" t="b">
        <v>1</v>
      </c>
    </row>
    <row r="262" spans="1:4" x14ac:dyDescent="0.2">
      <c r="A262" s="1">
        <v>2306.0034000000001</v>
      </c>
      <c r="B262" t="b">
        <v>1</v>
      </c>
      <c r="C262" t="b">
        <v>0</v>
      </c>
      <c r="D262" t="b">
        <v>1</v>
      </c>
    </row>
    <row r="263" spans="1:4" x14ac:dyDescent="0.2">
      <c r="A263" s="1">
        <v>2306.0048999999999</v>
      </c>
      <c r="B263" t="b">
        <v>0</v>
      </c>
      <c r="C263" t="b">
        <v>0</v>
      </c>
      <c r="D263" t="b">
        <v>0</v>
      </c>
    </row>
    <row r="264" spans="1:4" x14ac:dyDescent="0.2">
      <c r="A264" s="1">
        <v>2306.0420199999999</v>
      </c>
      <c r="B264" t="b">
        <v>1</v>
      </c>
      <c r="C264" t="b">
        <v>1</v>
      </c>
      <c r="D264" t="b">
        <v>1</v>
      </c>
    </row>
    <row r="265" spans="1:4" x14ac:dyDescent="0.2">
      <c r="A265" s="1">
        <v>2306.0046400000001</v>
      </c>
      <c r="B265" t="b">
        <v>1</v>
      </c>
      <c r="C265" t="b">
        <v>1</v>
      </c>
      <c r="D265" t="b">
        <v>1</v>
      </c>
    </row>
    <row r="266" spans="1:4" x14ac:dyDescent="0.2">
      <c r="A266" s="1">
        <v>2306.00038</v>
      </c>
      <c r="B266" t="b">
        <v>1</v>
      </c>
      <c r="C266" t="b">
        <v>1</v>
      </c>
      <c r="D266" t="b">
        <v>1</v>
      </c>
    </row>
    <row r="267" spans="1:4" x14ac:dyDescent="0.2">
      <c r="A267" s="1">
        <v>2306.1384800000001</v>
      </c>
      <c r="B267" t="b">
        <v>1</v>
      </c>
      <c r="C267" t="b">
        <v>0</v>
      </c>
      <c r="D267" t="b">
        <v>0</v>
      </c>
    </row>
    <row r="268" spans="1:4" x14ac:dyDescent="0.2">
      <c r="A268" s="1">
        <v>2306.0000700000001</v>
      </c>
      <c r="B268" t="b">
        <v>1</v>
      </c>
      <c r="C268" t="b">
        <v>1</v>
      </c>
      <c r="D268" t="b">
        <v>1</v>
      </c>
    </row>
    <row r="269" spans="1:4" x14ac:dyDescent="0.2">
      <c r="A269" s="1">
        <v>2306.0023500000002</v>
      </c>
      <c r="B269" t="b">
        <v>1</v>
      </c>
      <c r="C269" t="b">
        <v>1</v>
      </c>
      <c r="D269" t="b">
        <v>1</v>
      </c>
    </row>
    <row r="270" spans="1:4" x14ac:dyDescent="0.2">
      <c r="A270" s="1">
        <v>2306.0003099999999</v>
      </c>
      <c r="B270" t="b">
        <v>1</v>
      </c>
      <c r="C270" t="b">
        <v>1</v>
      </c>
      <c r="D270" t="b">
        <v>1</v>
      </c>
    </row>
    <row r="271" spans="1:4" x14ac:dyDescent="0.2">
      <c r="A271" s="1">
        <v>2306.0020300000001</v>
      </c>
      <c r="B271" t="b">
        <v>1</v>
      </c>
      <c r="C271" t="b">
        <v>1</v>
      </c>
      <c r="D271" t="b">
        <v>1</v>
      </c>
    </row>
    <row r="272" spans="1:4" x14ac:dyDescent="0.2">
      <c r="A272" s="1">
        <v>2306.02792</v>
      </c>
      <c r="B272" t="b">
        <v>1</v>
      </c>
      <c r="C272" t="b">
        <v>1</v>
      </c>
      <c r="D272" t="b">
        <v>1</v>
      </c>
    </row>
    <row r="273" spans="1:4" x14ac:dyDescent="0.2">
      <c r="A273" s="1">
        <v>2306.00009</v>
      </c>
      <c r="B273" t="b">
        <v>1</v>
      </c>
      <c r="C273" t="b">
        <v>1</v>
      </c>
      <c r="D273" t="b">
        <v>1</v>
      </c>
    </row>
    <row r="274" spans="1:4" x14ac:dyDescent="0.2">
      <c r="A274" s="1">
        <v>2306.00036</v>
      </c>
      <c r="B274" t="b">
        <v>1</v>
      </c>
      <c r="C274" t="b">
        <v>1</v>
      </c>
      <c r="D274" t="b">
        <v>1</v>
      </c>
    </row>
    <row r="275" spans="1:4" x14ac:dyDescent="0.2">
      <c r="A275" s="1">
        <v>2306.0009599999998</v>
      </c>
      <c r="B275" t="b">
        <v>1</v>
      </c>
      <c r="C275" t="b">
        <v>1</v>
      </c>
      <c r="D275" t="b">
        <v>1</v>
      </c>
    </row>
    <row r="276" spans="1:4" x14ac:dyDescent="0.2">
      <c r="A276" s="1">
        <v>2306.0006199999998</v>
      </c>
      <c r="B276" t="b">
        <v>1</v>
      </c>
      <c r="C276" t="b">
        <v>1</v>
      </c>
      <c r="D276" t="b">
        <v>1</v>
      </c>
    </row>
    <row r="277" spans="1:4" x14ac:dyDescent="0.2">
      <c r="A277" s="1">
        <v>2306.0025000000001</v>
      </c>
      <c r="B277" t="b">
        <v>1</v>
      </c>
      <c r="C277" t="b">
        <v>1</v>
      </c>
      <c r="D277" t="b">
        <v>1</v>
      </c>
    </row>
    <row r="278" spans="1:4" x14ac:dyDescent="0.2">
      <c r="A278" s="1">
        <v>2306.0537899999999</v>
      </c>
      <c r="B278" t="b">
        <v>1</v>
      </c>
      <c r="C278" t="b">
        <v>0</v>
      </c>
      <c r="D278" t="b">
        <v>1</v>
      </c>
    </row>
    <row r="279" spans="1:4" x14ac:dyDescent="0.2">
      <c r="A279" s="1">
        <v>2306.0025700000001</v>
      </c>
      <c r="B279" t="b">
        <v>1</v>
      </c>
      <c r="C279" t="b">
        <v>1</v>
      </c>
      <c r="D279" t="b">
        <v>1</v>
      </c>
    </row>
    <row r="280" spans="1:4" x14ac:dyDescent="0.2">
      <c r="A280" s="1">
        <v>2306.0009100000002</v>
      </c>
      <c r="B280" t="b">
        <v>1</v>
      </c>
      <c r="C280" t="b">
        <v>1</v>
      </c>
      <c r="D280" t="b">
        <v>1</v>
      </c>
    </row>
    <row r="281" spans="1:4" x14ac:dyDescent="0.2">
      <c r="A281" s="1">
        <v>2306.0026800000001</v>
      </c>
      <c r="B281" t="b">
        <v>1</v>
      </c>
      <c r="C281" t="b">
        <v>1</v>
      </c>
      <c r="D281" t="b">
        <v>1</v>
      </c>
    </row>
    <row r="282" spans="1:4" x14ac:dyDescent="0.2">
      <c r="A282" s="1">
        <v>2306.0005299999998</v>
      </c>
      <c r="B282" t="b">
        <v>1</v>
      </c>
      <c r="C282" t="b">
        <v>1</v>
      </c>
      <c r="D282" t="b">
        <v>1</v>
      </c>
    </row>
    <row r="283" spans="1:4" x14ac:dyDescent="0.2">
      <c r="A283" s="1">
        <v>2306.0194900000001</v>
      </c>
      <c r="B283" t="b">
        <v>1</v>
      </c>
      <c r="C283" t="b">
        <v>0</v>
      </c>
      <c r="D283" t="b">
        <v>1</v>
      </c>
    </row>
    <row r="284" spans="1:4" x14ac:dyDescent="0.2">
      <c r="A284" s="1">
        <v>2306.02394</v>
      </c>
      <c r="B284" t="b">
        <v>1</v>
      </c>
      <c r="C284" t="b">
        <v>0</v>
      </c>
      <c r="D284" t="b">
        <v>1</v>
      </c>
    </row>
    <row r="285" spans="1:4" x14ac:dyDescent="0.2">
      <c r="A285" s="1">
        <v>2306.0151099999998</v>
      </c>
      <c r="B285" t="b">
        <v>1</v>
      </c>
      <c r="C285" t="b">
        <v>0</v>
      </c>
      <c r="D285" t="b">
        <v>1</v>
      </c>
    </row>
    <row r="286" spans="1:4" x14ac:dyDescent="0.2">
      <c r="A286" s="1">
        <v>2306.0040800000002</v>
      </c>
      <c r="B286" t="b">
        <v>1</v>
      </c>
      <c r="C286" t="b">
        <v>1</v>
      </c>
      <c r="D286" t="b">
        <v>1</v>
      </c>
    </row>
    <row r="287" spans="1:4" x14ac:dyDescent="0.2">
      <c r="A287" s="1">
        <v>2306.0137800000002</v>
      </c>
      <c r="B287" t="b">
        <v>1</v>
      </c>
      <c r="C287" t="b">
        <v>1</v>
      </c>
      <c r="D287" t="b">
        <v>1</v>
      </c>
    </row>
    <row r="288" spans="1:4" x14ac:dyDescent="0.2">
      <c r="A288" s="1">
        <v>2306.00054</v>
      </c>
      <c r="B288" t="b">
        <v>1</v>
      </c>
      <c r="C288" t="b">
        <v>1</v>
      </c>
      <c r="D288" t="b">
        <v>1</v>
      </c>
    </row>
    <row r="289" spans="1:4" x14ac:dyDescent="0.2">
      <c r="A289" s="1">
        <v>2306.0026600000001</v>
      </c>
      <c r="B289" t="b">
        <v>1</v>
      </c>
      <c r="C289" t="b">
        <v>1</v>
      </c>
      <c r="D289" t="b">
        <v>1</v>
      </c>
    </row>
    <row r="290" spans="1:4" x14ac:dyDescent="0.2">
      <c r="A290" s="1">
        <v>2306.0000799999998</v>
      </c>
      <c r="B290" t="b">
        <v>1</v>
      </c>
      <c r="C290" t="b">
        <v>1</v>
      </c>
      <c r="D290" t="b">
        <v>1</v>
      </c>
    </row>
    <row r="291" spans="1:4" x14ac:dyDescent="0.2">
      <c r="A291" s="1">
        <v>2306.0066099999999</v>
      </c>
      <c r="B291" t="b">
        <v>1</v>
      </c>
      <c r="C291" t="b">
        <v>1</v>
      </c>
      <c r="D291" t="b">
        <v>1</v>
      </c>
    </row>
    <row r="292" spans="1:4" x14ac:dyDescent="0.2">
      <c r="A292" s="1">
        <v>2306.0213600000002</v>
      </c>
      <c r="B292" t="b">
        <v>1</v>
      </c>
      <c r="C292" t="b">
        <v>1</v>
      </c>
      <c r="D292" t="b">
        <v>1</v>
      </c>
    </row>
    <row r="293" spans="1:4" x14ac:dyDescent="0.2">
      <c r="A293" s="1">
        <v>2306.0045300000002</v>
      </c>
      <c r="B293" t="b">
        <v>1</v>
      </c>
      <c r="C293" t="b">
        <v>1</v>
      </c>
      <c r="D293" t="b">
        <v>1</v>
      </c>
    </row>
    <row r="294" spans="1:4" x14ac:dyDescent="0.2">
      <c r="A294" s="1">
        <v>2306.0020500000001</v>
      </c>
      <c r="B294" t="b">
        <v>1</v>
      </c>
      <c r="C294" t="b">
        <v>1</v>
      </c>
      <c r="D294" t="b">
        <v>1</v>
      </c>
    </row>
    <row r="295" spans="1:4" x14ac:dyDescent="0.2">
      <c r="A295" s="1">
        <v>2306.0174000000002</v>
      </c>
      <c r="B295" t="b">
        <v>1</v>
      </c>
      <c r="C295" t="b">
        <v>1</v>
      </c>
      <c r="D295" t="b">
        <v>1</v>
      </c>
    </row>
    <row r="296" spans="1:4" x14ac:dyDescent="0.2">
      <c r="A296" s="1">
        <v>2306.0003000000002</v>
      </c>
      <c r="B296" t="b">
        <v>0</v>
      </c>
      <c r="C296" t="b">
        <v>0</v>
      </c>
      <c r="D296" t="b">
        <v>0</v>
      </c>
    </row>
    <row r="297" spans="1:4" x14ac:dyDescent="0.2">
      <c r="A297" s="1">
        <v>2306.0230299999998</v>
      </c>
      <c r="B297" t="b">
        <v>1</v>
      </c>
      <c r="C297" t="b">
        <v>1</v>
      </c>
      <c r="D297" t="b">
        <v>1</v>
      </c>
    </row>
    <row r="298" spans="1:4" x14ac:dyDescent="0.2">
      <c r="A298" s="1">
        <v>2306.0045399999999</v>
      </c>
      <c r="B298" t="b">
        <v>1</v>
      </c>
      <c r="C298" t="b">
        <v>1</v>
      </c>
      <c r="D298" t="b">
        <v>1</v>
      </c>
    </row>
    <row r="299" spans="1:4" x14ac:dyDescent="0.2">
      <c r="A299" s="1">
        <v>2306.0382199999999</v>
      </c>
      <c r="B299" t="b">
        <v>1</v>
      </c>
      <c r="C299" t="b">
        <v>1</v>
      </c>
      <c r="D299" t="b">
        <v>1</v>
      </c>
    </row>
    <row r="300" spans="1:4" x14ac:dyDescent="0.2">
      <c r="A300" s="1">
        <v>2306.0003900000002</v>
      </c>
      <c r="B300" t="b">
        <v>1</v>
      </c>
      <c r="C300" t="b">
        <v>1</v>
      </c>
      <c r="D300" t="b">
        <v>1</v>
      </c>
    </row>
    <row r="301" spans="1:4" x14ac:dyDescent="0.2">
      <c r="A301" s="1">
        <v>2306.0154400000001</v>
      </c>
      <c r="B301" t="b">
        <v>1</v>
      </c>
      <c r="C301" t="b">
        <v>0</v>
      </c>
      <c r="D301" t="b">
        <v>1</v>
      </c>
    </row>
    <row r="302" spans="1:4" x14ac:dyDescent="0.2">
      <c r="A302" s="1">
        <v>2306.00234</v>
      </c>
      <c r="B302" t="b">
        <v>1</v>
      </c>
      <c r="C302" t="b">
        <v>1</v>
      </c>
      <c r="D302" t="b">
        <v>1</v>
      </c>
    </row>
    <row r="303" spans="1:4" x14ac:dyDescent="0.2">
      <c r="A303" s="1">
        <v>2306.0000599999998</v>
      </c>
      <c r="B303" t="b">
        <v>1</v>
      </c>
      <c r="C303" t="b">
        <v>1</v>
      </c>
      <c r="D303" t="b">
        <v>1</v>
      </c>
    </row>
    <row r="304" spans="1:4" x14ac:dyDescent="0.2">
      <c r="A304" s="1">
        <v>2306.0000100000002</v>
      </c>
      <c r="B304" t="b">
        <v>1</v>
      </c>
      <c r="C304" t="b">
        <v>1</v>
      </c>
      <c r="D304" t="b">
        <v>1</v>
      </c>
    </row>
    <row r="305" spans="1:4" x14ac:dyDescent="0.2">
      <c r="A305" s="1">
        <v>2306.01127</v>
      </c>
      <c r="B305" t="b">
        <v>1</v>
      </c>
      <c r="C305" t="b">
        <v>1</v>
      </c>
      <c r="D305" t="b">
        <v>1</v>
      </c>
    </row>
    <row r="306" spans="1:4" x14ac:dyDescent="0.2">
      <c r="A306" s="1">
        <v>2306.03442</v>
      </c>
      <c r="B306" t="b">
        <v>1</v>
      </c>
      <c r="C306" t="b">
        <v>1</v>
      </c>
      <c r="D306" t="b">
        <v>1</v>
      </c>
    </row>
    <row r="307" spans="1:4" x14ac:dyDescent="0.2">
      <c r="A307" s="1">
        <v>2306.0005500000002</v>
      </c>
      <c r="B307" t="b">
        <v>0</v>
      </c>
      <c r="C307" t="b">
        <v>0</v>
      </c>
      <c r="D307" t="b">
        <v>0</v>
      </c>
    </row>
    <row r="308" spans="1:4" x14ac:dyDescent="0.2">
      <c r="A308" s="1">
        <v>2306.0043099999998</v>
      </c>
      <c r="B308" t="b">
        <v>1</v>
      </c>
      <c r="C308" t="b">
        <v>1</v>
      </c>
      <c r="D308" t="b">
        <v>1</v>
      </c>
    </row>
    <row r="309" spans="1:4" x14ac:dyDescent="0.2">
      <c r="A309" s="1">
        <v>2306.0029300000001</v>
      </c>
      <c r="B309" t="b">
        <v>1</v>
      </c>
      <c r="C309" t="b">
        <v>0</v>
      </c>
      <c r="D309" t="b">
        <v>1</v>
      </c>
    </row>
    <row r="310" spans="1:4" x14ac:dyDescent="0.2">
      <c r="A310" s="1">
        <v>2306.0341600000002</v>
      </c>
      <c r="B310" t="b">
        <v>1</v>
      </c>
      <c r="C310" t="b">
        <v>1</v>
      </c>
      <c r="D310" t="b">
        <v>1</v>
      </c>
    </row>
    <row r="311" spans="1:4" x14ac:dyDescent="0.2">
      <c r="A311" s="1">
        <v>2306.0151000000001</v>
      </c>
      <c r="B311" t="b">
        <v>1</v>
      </c>
      <c r="C311" t="b">
        <v>1</v>
      </c>
      <c r="D311" t="b">
        <v>1</v>
      </c>
    </row>
    <row r="312" spans="1:4" x14ac:dyDescent="0.2">
      <c r="A312" s="1">
        <v>2306.0043599999999</v>
      </c>
      <c r="B312" t="b">
        <v>1</v>
      </c>
      <c r="C312" t="b">
        <v>0</v>
      </c>
      <c r="D312" t="b">
        <v>1</v>
      </c>
    </row>
    <row r="313" spans="1:4" x14ac:dyDescent="0.2">
      <c r="A313" s="1">
        <v>2306.0005200000001</v>
      </c>
      <c r="B313" t="b">
        <v>1</v>
      </c>
      <c r="C313" t="b">
        <v>1</v>
      </c>
      <c r="D313" t="b">
        <v>1</v>
      </c>
    </row>
    <row r="314" spans="1:4" x14ac:dyDescent="0.2">
      <c r="A314" s="1">
        <v>2306.0025999999998</v>
      </c>
      <c r="B314" t="b">
        <v>1</v>
      </c>
      <c r="C314" t="b">
        <v>0</v>
      </c>
      <c r="D314" t="b">
        <v>0</v>
      </c>
    </row>
    <row r="315" spans="1:4" x14ac:dyDescent="0.2">
      <c r="A315" s="1">
        <v>2306.0443</v>
      </c>
      <c r="B315" t="b">
        <v>1</v>
      </c>
      <c r="C315" t="b">
        <v>1</v>
      </c>
      <c r="D315" t="b">
        <v>1</v>
      </c>
    </row>
    <row r="316" spans="1:4" x14ac:dyDescent="0.2">
      <c r="A316" s="1">
        <v>2306.0006400000002</v>
      </c>
      <c r="B316" t="b">
        <v>1</v>
      </c>
      <c r="C316" t="b">
        <v>1</v>
      </c>
      <c r="D316" t="b">
        <v>1</v>
      </c>
    </row>
    <row r="317" spans="1:4" x14ac:dyDescent="0.2">
      <c r="A317" s="1">
        <v>2306.0026899999998</v>
      </c>
      <c r="B317" t="b">
        <v>1</v>
      </c>
      <c r="C317" t="b">
        <v>1</v>
      </c>
      <c r="D317" t="b">
        <v>1</v>
      </c>
    </row>
    <row r="318" spans="1:4" x14ac:dyDescent="0.2">
      <c r="A318" s="1">
        <v>2306.00063</v>
      </c>
      <c r="B318" t="b">
        <v>1</v>
      </c>
      <c r="C318" t="b">
        <v>1</v>
      </c>
      <c r="D318" t="b">
        <v>1</v>
      </c>
    </row>
    <row r="319" spans="1:4" x14ac:dyDescent="0.2">
      <c r="A319" s="1">
        <v>2306.0171300000002</v>
      </c>
      <c r="B319" t="b">
        <v>1</v>
      </c>
      <c r="C319" t="b">
        <v>0</v>
      </c>
      <c r="D319" t="b">
        <v>1</v>
      </c>
    </row>
    <row r="320" spans="1:4" x14ac:dyDescent="0.2">
      <c r="A320" s="1">
        <v>2306.0305899999998</v>
      </c>
      <c r="B320" t="b">
        <v>1</v>
      </c>
      <c r="C320" t="b">
        <v>1</v>
      </c>
      <c r="D320" t="b">
        <v>1</v>
      </c>
    </row>
    <row r="321" spans="1:4" x14ac:dyDescent="0.2">
      <c r="A321" s="1">
        <v>2306.0004100000001</v>
      </c>
      <c r="B321" t="b">
        <v>1</v>
      </c>
      <c r="C321" t="b">
        <v>1</v>
      </c>
      <c r="D321" t="b">
        <v>1</v>
      </c>
    </row>
    <row r="322" spans="1:4" x14ac:dyDescent="0.2">
      <c r="A322" s="1">
        <v>2306.05701</v>
      </c>
      <c r="B322" t="b">
        <v>1</v>
      </c>
      <c r="C322" t="b">
        <v>1</v>
      </c>
      <c r="D322" t="b">
        <v>1</v>
      </c>
    </row>
    <row r="323" spans="1:4" x14ac:dyDescent="0.2">
      <c r="A323" s="1">
        <v>2306.00425</v>
      </c>
      <c r="B323" t="b">
        <v>1</v>
      </c>
      <c r="C323" t="b">
        <v>1</v>
      </c>
      <c r="D323" t="b">
        <v>1</v>
      </c>
    </row>
    <row r="324" spans="1:4" x14ac:dyDescent="0.2">
      <c r="A324" s="1">
        <v>2306.0028699999998</v>
      </c>
      <c r="B324" t="b">
        <v>1</v>
      </c>
      <c r="C324" t="b">
        <v>1</v>
      </c>
      <c r="D324" t="b">
        <v>1</v>
      </c>
    </row>
    <row r="325" spans="1:4" x14ac:dyDescent="0.2">
      <c r="A325" s="1">
        <v>2306.0084499999998</v>
      </c>
      <c r="B325" t="b">
        <v>1</v>
      </c>
      <c r="C325" t="b">
        <v>1</v>
      </c>
      <c r="D325" t="b">
        <v>1</v>
      </c>
    </row>
    <row r="326" spans="1:4" x14ac:dyDescent="0.2">
      <c r="A326" s="1">
        <v>2306.0042199999998</v>
      </c>
      <c r="B326" t="b">
        <v>1</v>
      </c>
      <c r="C326" t="b">
        <v>1</v>
      </c>
      <c r="D326" t="b">
        <v>1</v>
      </c>
    </row>
    <row r="327" spans="1:4" x14ac:dyDescent="0.2">
      <c r="A327" s="1">
        <v>2306.0027399999999</v>
      </c>
      <c r="B327" t="b">
        <v>1</v>
      </c>
      <c r="C327" t="b">
        <v>1</v>
      </c>
      <c r="D327" t="b">
        <v>1</v>
      </c>
    </row>
    <row r="328" spans="1:4" x14ac:dyDescent="0.2">
      <c r="A328" s="1">
        <v>2306.0672800000002</v>
      </c>
      <c r="B328" t="b">
        <v>1</v>
      </c>
      <c r="C328" t="b">
        <v>1</v>
      </c>
      <c r="D328" t="b">
        <v>1</v>
      </c>
    </row>
    <row r="329" spans="1:4" x14ac:dyDescent="0.2">
      <c r="A329" s="1">
        <v>2306.0218500000001</v>
      </c>
      <c r="B329" t="b">
        <v>1</v>
      </c>
      <c r="C329" t="b">
        <v>1</v>
      </c>
      <c r="D329" t="b">
        <v>1</v>
      </c>
    </row>
    <row r="330" spans="1:4" x14ac:dyDescent="0.2">
      <c r="A330" s="1">
        <v>2306.0008400000002</v>
      </c>
      <c r="B330" t="b">
        <v>1</v>
      </c>
      <c r="C330" t="b">
        <v>1</v>
      </c>
      <c r="D330" t="b">
        <v>1</v>
      </c>
    </row>
    <row r="331" spans="1:4" x14ac:dyDescent="0.2">
      <c r="A331" s="1">
        <v>2306.1365500000002</v>
      </c>
      <c r="B331" t="b">
        <v>1</v>
      </c>
      <c r="C331" t="b">
        <v>1</v>
      </c>
      <c r="D331" t="b">
        <v>1</v>
      </c>
    </row>
    <row r="332" spans="1:4" x14ac:dyDescent="0.2">
      <c r="A332" s="1">
        <v>2306.0007000000001</v>
      </c>
      <c r="B332" t="b">
        <v>1</v>
      </c>
      <c r="C332" t="b">
        <v>1</v>
      </c>
      <c r="D332" t="b">
        <v>1</v>
      </c>
    </row>
    <row r="333" spans="1:4" x14ac:dyDescent="0.2">
      <c r="A333" s="1">
        <v>2306.0004800000002</v>
      </c>
      <c r="B333" t="b">
        <v>1</v>
      </c>
      <c r="C333" t="b">
        <v>1</v>
      </c>
      <c r="D333" t="b">
        <v>1</v>
      </c>
    </row>
    <row r="334" spans="1:4" x14ac:dyDescent="0.2">
      <c r="A334" s="1">
        <v>2306.0088000000001</v>
      </c>
      <c r="B334" t="b">
        <v>0</v>
      </c>
      <c r="C334" t="b">
        <v>0</v>
      </c>
      <c r="D334" t="b">
        <v>0</v>
      </c>
    </row>
    <row r="335" spans="1:4" x14ac:dyDescent="0.2">
      <c r="A335" s="1">
        <v>2306.00621</v>
      </c>
      <c r="B335" t="b">
        <v>1</v>
      </c>
      <c r="C335" t="b">
        <v>1</v>
      </c>
      <c r="D335" t="b">
        <v>1</v>
      </c>
    </row>
    <row r="336" spans="1:4" x14ac:dyDescent="0.2">
      <c r="A336" s="1">
        <v>2306.00675</v>
      </c>
      <c r="B336" t="b">
        <v>1</v>
      </c>
      <c r="C336" t="b">
        <v>1</v>
      </c>
      <c r="D336" t="b">
        <v>1</v>
      </c>
    </row>
    <row r="337" spans="1:4" x14ac:dyDescent="0.2">
      <c r="A337" s="1">
        <v>2306.0068099999999</v>
      </c>
      <c r="B337" t="b">
        <v>1</v>
      </c>
      <c r="C337" t="b">
        <v>1</v>
      </c>
      <c r="D337" t="b">
        <v>1</v>
      </c>
    </row>
    <row r="338" spans="1:4" x14ac:dyDescent="0.2">
      <c r="A338" s="1">
        <v>2306.0047800000002</v>
      </c>
      <c r="B338" t="b">
        <v>1</v>
      </c>
      <c r="C338" t="b">
        <v>1</v>
      </c>
      <c r="D338" t="b">
        <v>1</v>
      </c>
    </row>
    <row r="339" spans="1:4" x14ac:dyDescent="0.2">
      <c r="A339" s="1">
        <v>2306.0130800000002</v>
      </c>
      <c r="B339" t="b">
        <v>1</v>
      </c>
      <c r="C339" t="b">
        <v>1</v>
      </c>
      <c r="D339" t="b">
        <v>1</v>
      </c>
    </row>
    <row r="340" spans="1:4" x14ac:dyDescent="0.2">
      <c r="A340" s="1">
        <v>2306.1004800000001</v>
      </c>
      <c r="B340" t="b">
        <v>1</v>
      </c>
      <c r="C340" t="b">
        <v>1</v>
      </c>
      <c r="D340" t="b">
        <v>1</v>
      </c>
    </row>
    <row r="341" spans="1:4" x14ac:dyDescent="0.2">
      <c r="A341" s="1">
        <v>2306.0081799999998</v>
      </c>
      <c r="B341" t="b">
        <v>1</v>
      </c>
      <c r="C341" t="b">
        <v>1</v>
      </c>
      <c r="D341" t="b">
        <v>1</v>
      </c>
    </row>
    <row r="342" spans="1:4" x14ac:dyDescent="0.2">
      <c r="A342" s="1">
        <v>2306.0277299999998</v>
      </c>
      <c r="B342" t="b">
        <v>1</v>
      </c>
      <c r="C342" t="b">
        <v>1</v>
      </c>
      <c r="D342" t="b">
        <v>1</v>
      </c>
    </row>
    <row r="343" spans="1:4" x14ac:dyDescent="0.2">
      <c r="A343" s="1">
        <v>2306.00216</v>
      </c>
      <c r="B343" t="b">
        <v>1</v>
      </c>
      <c r="C343" t="b">
        <v>1</v>
      </c>
      <c r="D343" t="b">
        <v>1</v>
      </c>
    </row>
    <row r="344" spans="1:4" x14ac:dyDescent="0.2">
      <c r="A344" s="1">
        <v>2306.0159199999998</v>
      </c>
      <c r="B344" t="b">
        <v>1</v>
      </c>
      <c r="C344" t="b">
        <v>1</v>
      </c>
      <c r="D344" t="b">
        <v>1</v>
      </c>
    </row>
    <row r="345" spans="1:4" x14ac:dyDescent="0.2">
      <c r="A345" s="1">
        <v>2306.0022899999999</v>
      </c>
      <c r="B345" t="b">
        <v>1</v>
      </c>
      <c r="C345" t="b">
        <v>1</v>
      </c>
      <c r="D345" t="b">
        <v>1</v>
      </c>
    </row>
    <row r="346" spans="1:4" x14ac:dyDescent="0.2">
      <c r="A346" s="1">
        <v>2306.0047100000002</v>
      </c>
      <c r="B346" t="b">
        <v>1</v>
      </c>
      <c r="C346" t="b">
        <v>0</v>
      </c>
      <c r="D346" t="b">
        <v>1</v>
      </c>
    </row>
    <row r="347" spans="1:4" x14ac:dyDescent="0.2">
      <c r="A347" s="1">
        <v>2306.01791</v>
      </c>
      <c r="B347" t="b">
        <v>1</v>
      </c>
      <c r="C347" t="b">
        <v>0</v>
      </c>
      <c r="D347" t="b">
        <v>1</v>
      </c>
    </row>
    <row r="348" spans="1:4" x14ac:dyDescent="0.2">
      <c r="A348" s="1">
        <v>2306.0113299999998</v>
      </c>
      <c r="B348" t="b">
        <v>1</v>
      </c>
      <c r="C348" t="b">
        <v>0</v>
      </c>
      <c r="D348" t="b">
        <v>1</v>
      </c>
    </row>
    <row r="349" spans="1:4" x14ac:dyDescent="0.2">
      <c r="A349" s="1">
        <v>2306.00218</v>
      </c>
      <c r="B349" t="b">
        <v>1</v>
      </c>
      <c r="C349" t="b">
        <v>1</v>
      </c>
      <c r="D349" t="b">
        <v>1</v>
      </c>
    </row>
    <row r="350" spans="1:4" x14ac:dyDescent="0.2">
      <c r="A350" s="1">
        <v>2306.0848599999999</v>
      </c>
      <c r="B350" t="b">
        <v>1</v>
      </c>
      <c r="C350" t="b">
        <v>0</v>
      </c>
      <c r="D350" t="b">
        <v>1</v>
      </c>
    </row>
    <row r="351" spans="1:4" x14ac:dyDescent="0.2">
      <c r="A351" s="1">
        <v>2306.0004899999999</v>
      </c>
      <c r="B351" t="b">
        <v>1</v>
      </c>
      <c r="C351" t="b">
        <v>1</v>
      </c>
      <c r="D351" t="b">
        <v>1</v>
      </c>
    </row>
    <row r="352" spans="1:4" x14ac:dyDescent="0.2">
      <c r="A352" s="1">
        <v>2306.0214799999999</v>
      </c>
      <c r="B352" t="b">
        <v>1</v>
      </c>
      <c r="C352" t="b">
        <v>0</v>
      </c>
      <c r="D352" t="b">
        <v>1</v>
      </c>
    </row>
    <row r="353" spans="1:4" x14ac:dyDescent="0.2">
      <c r="A353" s="1">
        <v>2306.0008200000002</v>
      </c>
      <c r="B353" t="b">
        <v>1</v>
      </c>
      <c r="C353" t="b">
        <v>1</v>
      </c>
      <c r="D353" t="b">
        <v>1</v>
      </c>
    </row>
    <row r="354" spans="1:4" x14ac:dyDescent="0.2">
      <c r="A354" s="1">
        <v>2306.0153399999999</v>
      </c>
      <c r="B354" t="b">
        <v>1</v>
      </c>
      <c r="C354" t="b">
        <v>1</v>
      </c>
      <c r="D354" t="b">
        <v>1</v>
      </c>
    </row>
    <row r="355" spans="1:4" x14ac:dyDescent="0.2">
      <c r="A355" s="1">
        <v>2306.0024400000002</v>
      </c>
      <c r="B355" t="b">
        <v>1</v>
      </c>
      <c r="C355" t="b">
        <v>1</v>
      </c>
      <c r="D355" t="b">
        <v>1</v>
      </c>
    </row>
    <row r="356" spans="1:4" x14ac:dyDescent="0.2">
      <c r="A356" s="1">
        <v>2306.0007599999999</v>
      </c>
      <c r="B356" t="b">
        <v>1</v>
      </c>
      <c r="C356" t="b">
        <v>1</v>
      </c>
      <c r="D356" t="b">
        <v>1</v>
      </c>
    </row>
    <row r="357" spans="1:4" x14ac:dyDescent="0.2">
      <c r="A357" s="1">
        <v>2306.0088599999999</v>
      </c>
      <c r="B357" t="b">
        <v>1</v>
      </c>
      <c r="C357" t="b">
        <v>1</v>
      </c>
      <c r="D357" t="b">
        <v>1</v>
      </c>
    </row>
    <row r="358" spans="1:4" x14ac:dyDescent="0.2">
      <c r="A358" s="1">
        <v>2306.0385500000002</v>
      </c>
      <c r="B358" t="b">
        <v>1</v>
      </c>
      <c r="C358" t="b">
        <v>1</v>
      </c>
      <c r="D358" t="b">
        <v>1</v>
      </c>
    </row>
    <row r="359" spans="1:4" x14ac:dyDescent="0.2">
      <c r="A359" s="1">
        <v>2306.0041500000002</v>
      </c>
      <c r="B359" t="b">
        <v>1</v>
      </c>
      <c r="C359" t="b">
        <v>1</v>
      </c>
      <c r="D359" t="b">
        <v>1</v>
      </c>
    </row>
    <row r="360" spans="1:4" x14ac:dyDescent="0.2">
      <c r="A360" s="1">
        <v>2306.0008499999999</v>
      </c>
      <c r="B360" t="b">
        <v>1</v>
      </c>
      <c r="C360" t="b">
        <v>1</v>
      </c>
      <c r="D360" t="b">
        <v>1</v>
      </c>
    </row>
    <row r="361" spans="1:4" x14ac:dyDescent="0.2">
      <c r="A361" s="1">
        <v>2306.0084400000001</v>
      </c>
      <c r="B361" t="b">
        <v>1</v>
      </c>
      <c r="C361" t="b">
        <v>1</v>
      </c>
      <c r="D361" t="b">
        <v>1</v>
      </c>
    </row>
    <row r="362" spans="1:4" x14ac:dyDescent="0.2">
      <c r="A362" s="1">
        <v>2306.0007799999998</v>
      </c>
      <c r="B362" t="b">
        <v>1</v>
      </c>
      <c r="C362" t="b">
        <v>1</v>
      </c>
      <c r="D362" t="b">
        <v>1</v>
      </c>
    </row>
    <row r="363" spans="1:4" x14ac:dyDescent="0.2">
      <c r="A363" s="1">
        <v>2306.00047</v>
      </c>
      <c r="B363" t="b">
        <v>1</v>
      </c>
      <c r="C363" t="b">
        <v>1</v>
      </c>
      <c r="D363" t="b">
        <v>1</v>
      </c>
    </row>
    <row r="364" spans="1:4" x14ac:dyDescent="0.2">
      <c r="A364" s="1">
        <v>2306.0027500000001</v>
      </c>
      <c r="B364" t="b">
        <v>1</v>
      </c>
      <c r="C364" t="b">
        <v>1</v>
      </c>
      <c r="D364" t="b">
        <v>1</v>
      </c>
    </row>
    <row r="365" spans="1:4" x14ac:dyDescent="0.2">
      <c r="A365" s="1">
        <v>2306.0135300000002</v>
      </c>
      <c r="B365" t="b">
        <v>1</v>
      </c>
      <c r="C365" t="b">
        <v>1</v>
      </c>
      <c r="D365" t="b">
        <v>1</v>
      </c>
    </row>
    <row r="366" spans="1:4" x14ac:dyDescent="0.2">
      <c r="A366" s="1">
        <v>2306.0196500000002</v>
      </c>
      <c r="B366" t="b">
        <v>1</v>
      </c>
      <c r="C366" t="b">
        <v>1</v>
      </c>
      <c r="D366" t="b">
        <v>1</v>
      </c>
    </row>
    <row r="367" spans="1:4" x14ac:dyDescent="0.2">
      <c r="A367" s="1">
        <v>2306.0028600000001</v>
      </c>
      <c r="B367" t="b">
        <v>1</v>
      </c>
      <c r="C367" t="b">
        <v>0</v>
      </c>
      <c r="D367" t="b">
        <v>1</v>
      </c>
    </row>
    <row r="368" spans="1:4" x14ac:dyDescent="0.2">
      <c r="A368" s="1">
        <v>2306.0119199999999</v>
      </c>
      <c r="B368" t="b">
        <v>1</v>
      </c>
      <c r="C368" t="b">
        <v>1</v>
      </c>
      <c r="D368" t="b">
        <v>1</v>
      </c>
    </row>
    <row r="369" spans="1:4" x14ac:dyDescent="0.2">
      <c r="A369" s="1">
        <v>2306.0048400000001</v>
      </c>
      <c r="B369" t="b">
        <v>1</v>
      </c>
      <c r="C369" t="b">
        <v>1</v>
      </c>
      <c r="D369" t="b">
        <v>1</v>
      </c>
    </row>
    <row r="370" spans="1:4" x14ac:dyDescent="0.2">
      <c r="A370" s="1">
        <v>2306.0022600000002</v>
      </c>
      <c r="B370" t="b">
        <v>1</v>
      </c>
      <c r="C370" t="b">
        <v>1</v>
      </c>
      <c r="D370" t="b">
        <v>1</v>
      </c>
    </row>
    <row r="371" spans="1:4" x14ac:dyDescent="0.2">
      <c r="A371" s="1">
        <v>2306.0156900000002</v>
      </c>
      <c r="B371" t="b">
        <v>1</v>
      </c>
      <c r="C371" t="b">
        <v>1</v>
      </c>
      <c r="D371" t="b">
        <v>1</v>
      </c>
    </row>
    <row r="372" spans="1:4" x14ac:dyDescent="0.2">
      <c r="A372" s="1">
        <v>2306.0593899999999</v>
      </c>
      <c r="B372" t="b">
        <v>1</v>
      </c>
      <c r="C372" t="b">
        <v>1</v>
      </c>
      <c r="D372" t="b">
        <v>1</v>
      </c>
    </row>
    <row r="373" spans="1:4" x14ac:dyDescent="0.2">
      <c r="A373" s="1">
        <v>2306.0179699999999</v>
      </c>
      <c r="B373" t="b">
        <v>1</v>
      </c>
      <c r="C373" t="b">
        <v>1</v>
      </c>
      <c r="D373" t="b">
        <v>1</v>
      </c>
    </row>
    <row r="374" spans="1:4" x14ac:dyDescent="0.2">
      <c r="A374" s="1">
        <v>2306.0022100000001</v>
      </c>
      <c r="B374" t="b">
        <v>1</v>
      </c>
      <c r="C374" t="b">
        <v>1</v>
      </c>
      <c r="D374" t="b">
        <v>1</v>
      </c>
    </row>
    <row r="375" spans="1:4" x14ac:dyDescent="0.2">
      <c r="A375" s="1">
        <v>2306.0369599999999</v>
      </c>
      <c r="B375" t="b">
        <v>1</v>
      </c>
      <c r="C375" t="b">
        <v>0</v>
      </c>
      <c r="D375" t="b">
        <v>1</v>
      </c>
    </row>
    <row r="376" spans="1:4" x14ac:dyDescent="0.2">
      <c r="A376" s="1">
        <v>2306.0001299999999</v>
      </c>
      <c r="B376" t="b">
        <v>1</v>
      </c>
      <c r="C376" t="b">
        <v>1</v>
      </c>
      <c r="D376" t="b">
        <v>1</v>
      </c>
    </row>
    <row r="377" spans="1:4" x14ac:dyDescent="0.2">
      <c r="A377" s="1">
        <v>2306.0002500000001</v>
      </c>
      <c r="B377" t="b">
        <v>1</v>
      </c>
      <c r="C377" t="b">
        <v>0</v>
      </c>
      <c r="D377" t="b">
        <v>1</v>
      </c>
    </row>
    <row r="378" spans="1:4" x14ac:dyDescent="0.2">
      <c r="A378" s="1">
        <v>2306.00819</v>
      </c>
      <c r="B378" t="b">
        <v>1</v>
      </c>
      <c r="C378" t="b">
        <v>1</v>
      </c>
      <c r="D378" t="b">
        <v>1</v>
      </c>
    </row>
    <row r="379" spans="1:4" x14ac:dyDescent="0.2">
      <c r="A379" s="1">
        <v>2306.08248</v>
      </c>
      <c r="B379" t="b">
        <v>1</v>
      </c>
      <c r="C379" t="b">
        <v>1</v>
      </c>
      <c r="D379" t="b">
        <v>1</v>
      </c>
    </row>
    <row r="380" spans="1:4" x14ac:dyDescent="0.2">
      <c r="A380" s="1">
        <v>2306.00441</v>
      </c>
      <c r="B380" t="b">
        <v>1</v>
      </c>
      <c r="C380" t="b">
        <v>0</v>
      </c>
      <c r="D380" t="b">
        <v>1</v>
      </c>
    </row>
    <row r="381" spans="1:4" x14ac:dyDescent="0.2">
      <c r="A381" s="1">
        <v>2306.1638600000001</v>
      </c>
      <c r="B381" t="b">
        <v>1</v>
      </c>
      <c r="C381" t="b">
        <v>1</v>
      </c>
      <c r="D381" t="b">
        <v>1</v>
      </c>
    </row>
    <row r="382" spans="1:4" x14ac:dyDescent="0.2">
      <c r="A382" s="1">
        <v>2306.08421</v>
      </c>
      <c r="B382" t="b">
        <v>1</v>
      </c>
      <c r="C382" t="b">
        <v>0</v>
      </c>
      <c r="D382" t="b">
        <v>1</v>
      </c>
    </row>
    <row r="383" spans="1:4" x14ac:dyDescent="0.2">
      <c r="A383" s="1">
        <v>2306.0323699999999</v>
      </c>
      <c r="B383" t="b">
        <v>1</v>
      </c>
      <c r="C383" t="b">
        <v>1</v>
      </c>
      <c r="D383" t="b">
        <v>1</v>
      </c>
    </row>
    <row r="384" spans="1:4" x14ac:dyDescent="0.2">
      <c r="A384" s="1">
        <v>2306.0002199999999</v>
      </c>
      <c r="B384" t="b">
        <v>1</v>
      </c>
      <c r="C384" t="b">
        <v>1</v>
      </c>
      <c r="D384" t="b">
        <v>1</v>
      </c>
    </row>
    <row r="385" spans="1:4" x14ac:dyDescent="0.2">
      <c r="A385" s="1">
        <v>2306.0021000000002</v>
      </c>
      <c r="B385" t="b">
        <v>1</v>
      </c>
      <c r="C385" t="b">
        <v>1</v>
      </c>
      <c r="D385" t="b">
        <v>1</v>
      </c>
    </row>
    <row r="386" spans="1:4" x14ac:dyDescent="0.2">
      <c r="A386" s="1">
        <v>2306.00479</v>
      </c>
      <c r="B386" t="b">
        <v>1</v>
      </c>
      <c r="C386" t="b">
        <v>1</v>
      </c>
      <c r="D386" t="b">
        <v>1</v>
      </c>
    </row>
    <row r="387" spans="1:4" x14ac:dyDescent="0.2">
      <c r="A387" s="1">
        <v>2306.0179899999998</v>
      </c>
      <c r="B387" t="b">
        <v>1</v>
      </c>
      <c r="C387" t="b">
        <v>0</v>
      </c>
      <c r="D387" t="b">
        <v>1</v>
      </c>
    </row>
    <row r="388" spans="1:4" x14ac:dyDescent="0.2">
      <c r="A388" s="1">
        <v>2306.0070599999999</v>
      </c>
      <c r="B388" t="b">
        <v>1</v>
      </c>
      <c r="C388" t="b">
        <v>1</v>
      </c>
      <c r="D388" t="b">
        <v>1</v>
      </c>
    </row>
    <row r="389" spans="1:4" x14ac:dyDescent="0.2">
      <c r="A389" s="1">
        <v>2306.1758300000001</v>
      </c>
      <c r="B389" t="b">
        <v>1</v>
      </c>
      <c r="C389" t="b">
        <v>1</v>
      </c>
      <c r="D389" t="b">
        <v>1</v>
      </c>
    </row>
    <row r="390" spans="1:4" x14ac:dyDescent="0.2">
      <c r="A390" s="1">
        <v>2306.0398700000001</v>
      </c>
      <c r="B390" t="b">
        <v>1</v>
      </c>
      <c r="C390" t="b">
        <v>1</v>
      </c>
      <c r="D390" t="b">
        <v>1</v>
      </c>
    </row>
    <row r="391" spans="1:4" x14ac:dyDescent="0.2">
      <c r="A391" s="1">
        <v>2306.0798799999998</v>
      </c>
      <c r="B391" t="b">
        <v>1</v>
      </c>
      <c r="C391" t="b">
        <v>1</v>
      </c>
      <c r="D391" t="b">
        <v>1</v>
      </c>
    </row>
    <row r="392" spans="1:4" x14ac:dyDescent="0.2">
      <c r="A392" s="1">
        <v>2306.00533</v>
      </c>
      <c r="B392" t="b">
        <v>1</v>
      </c>
      <c r="C392" t="b">
        <v>1</v>
      </c>
      <c r="D392" t="b">
        <v>1</v>
      </c>
    </row>
    <row r="393" spans="1:4" x14ac:dyDescent="0.2">
      <c r="A393" s="1">
        <v>2306.0036500000001</v>
      </c>
      <c r="B393" t="b">
        <v>1</v>
      </c>
      <c r="C393" t="b">
        <v>1</v>
      </c>
      <c r="D393" t="b">
        <v>1</v>
      </c>
    </row>
    <row r="394" spans="1:4" x14ac:dyDescent="0.2">
      <c r="A394" s="1">
        <v>2306.0108500000001</v>
      </c>
      <c r="B394" t="b">
        <v>1</v>
      </c>
      <c r="C394" t="b">
        <v>1</v>
      </c>
      <c r="D394" t="b">
        <v>1</v>
      </c>
    </row>
    <row r="395" spans="1:4" x14ac:dyDescent="0.2">
      <c r="A395" s="1">
        <v>2306.0016099999998</v>
      </c>
      <c r="B395" t="b">
        <v>1</v>
      </c>
      <c r="C395" t="b">
        <v>1</v>
      </c>
      <c r="D395" t="b">
        <v>1</v>
      </c>
    </row>
    <row r="396" spans="1:4" x14ac:dyDescent="0.2">
      <c r="A396" s="1">
        <v>2306.0015899999999</v>
      </c>
      <c r="B396" t="b">
        <v>1</v>
      </c>
      <c r="C396" t="b">
        <v>1</v>
      </c>
      <c r="D396" t="b">
        <v>1</v>
      </c>
    </row>
    <row r="397" spans="1:4" x14ac:dyDescent="0.2">
      <c r="A397" s="1">
        <v>2306.01629</v>
      </c>
      <c r="B397" t="b">
        <v>1</v>
      </c>
      <c r="C397" t="b">
        <v>1</v>
      </c>
      <c r="D397" t="b">
        <v>1</v>
      </c>
    </row>
    <row r="398" spans="1:4" x14ac:dyDescent="0.2">
      <c r="A398" s="1">
        <v>2306.0099100000002</v>
      </c>
      <c r="B398" t="b">
        <v>1</v>
      </c>
      <c r="C398" t="b">
        <v>1</v>
      </c>
      <c r="D398" t="b">
        <v>1</v>
      </c>
    </row>
    <row r="399" spans="1:4" x14ac:dyDescent="0.2">
      <c r="A399" s="1">
        <v>2306.0016599999999</v>
      </c>
      <c r="B399" t="b">
        <v>1</v>
      </c>
      <c r="C399" t="b">
        <v>1</v>
      </c>
      <c r="D399" t="b">
        <v>1</v>
      </c>
    </row>
    <row r="400" spans="1:4" x14ac:dyDescent="0.2">
      <c r="A400" s="1">
        <v>2306.1754099999998</v>
      </c>
      <c r="B400" t="b">
        <v>1</v>
      </c>
      <c r="C400" t="b">
        <v>1</v>
      </c>
      <c r="D400" t="b">
        <v>1</v>
      </c>
    </row>
    <row r="401" spans="1:4" x14ac:dyDescent="0.2">
      <c r="A401" s="1">
        <v>2306.0203299999998</v>
      </c>
      <c r="B401" t="b">
        <v>1</v>
      </c>
      <c r="C401" t="b">
        <v>1</v>
      </c>
      <c r="D401" t="b">
        <v>1</v>
      </c>
    </row>
    <row r="402" spans="1:4" x14ac:dyDescent="0.2">
      <c r="A402" s="1">
        <v>2306.00569</v>
      </c>
      <c r="B402" t="b">
        <v>1</v>
      </c>
      <c r="C402" t="b">
        <v>1</v>
      </c>
      <c r="D402" t="b">
        <v>1</v>
      </c>
    </row>
    <row r="403" spans="1:4" x14ac:dyDescent="0.2">
      <c r="A403" s="1">
        <v>2306.00135</v>
      </c>
      <c r="B403" t="b">
        <v>1</v>
      </c>
      <c r="C403" t="b">
        <v>1</v>
      </c>
      <c r="D403" t="b">
        <v>1</v>
      </c>
    </row>
    <row r="404" spans="1:4" x14ac:dyDescent="0.2">
      <c r="A404" s="1">
        <v>2306.08367</v>
      </c>
      <c r="B404" t="b">
        <v>1</v>
      </c>
      <c r="C404" t="b">
        <v>0</v>
      </c>
      <c r="D404" t="b">
        <v>1</v>
      </c>
    </row>
    <row r="405" spans="1:4" x14ac:dyDescent="0.2">
      <c r="A405" s="1">
        <v>2306.0144100000002</v>
      </c>
      <c r="B405" t="b">
        <v>1</v>
      </c>
      <c r="C405" t="b">
        <v>1</v>
      </c>
      <c r="D405" t="b">
        <v>1</v>
      </c>
    </row>
    <row r="406" spans="1:4" x14ac:dyDescent="0.2">
      <c r="A406" s="1">
        <v>2306.1205599999998</v>
      </c>
      <c r="B406" t="b">
        <v>1</v>
      </c>
      <c r="C406" t="b">
        <v>1</v>
      </c>
      <c r="D406" t="b">
        <v>1</v>
      </c>
    </row>
    <row r="407" spans="1:4" x14ac:dyDescent="0.2">
      <c r="A407" s="1">
        <v>2306.11627</v>
      </c>
      <c r="B407" t="b">
        <v>1</v>
      </c>
      <c r="C407" t="b">
        <v>0</v>
      </c>
      <c r="D407" t="b">
        <v>1</v>
      </c>
    </row>
    <row r="408" spans="1:4" x14ac:dyDescent="0.2">
      <c r="A408" s="1">
        <v>2306.0010299999999</v>
      </c>
      <c r="B408" t="b">
        <v>1</v>
      </c>
      <c r="C408" t="b">
        <v>1</v>
      </c>
      <c r="D408" t="b">
        <v>1</v>
      </c>
    </row>
    <row r="409" spans="1:4" x14ac:dyDescent="0.2">
      <c r="A409" s="1">
        <v>2306.0033100000001</v>
      </c>
      <c r="B409" t="b">
        <v>1</v>
      </c>
      <c r="C409" t="b">
        <v>1</v>
      </c>
      <c r="D409" t="b">
        <v>1</v>
      </c>
    </row>
    <row r="410" spans="1:4" x14ac:dyDescent="0.2">
      <c r="A410" s="1">
        <v>2306.009</v>
      </c>
      <c r="B410" t="b">
        <v>1</v>
      </c>
      <c r="C410" t="b">
        <v>1</v>
      </c>
      <c r="D410" t="b">
        <v>1</v>
      </c>
    </row>
    <row r="411" spans="1:4" x14ac:dyDescent="0.2">
      <c r="A411" s="1">
        <v>2306.00558</v>
      </c>
      <c r="B411" t="b">
        <v>1</v>
      </c>
      <c r="C411" t="b">
        <v>0</v>
      </c>
      <c r="D411" t="b">
        <v>1</v>
      </c>
    </row>
    <row r="412" spans="1:4" x14ac:dyDescent="0.2">
      <c r="A412" s="1">
        <v>2306.0010400000001</v>
      </c>
      <c r="B412" t="b">
        <v>1</v>
      </c>
      <c r="C412" t="b">
        <v>1</v>
      </c>
      <c r="D412" t="b">
        <v>1</v>
      </c>
    </row>
    <row r="413" spans="1:4" x14ac:dyDescent="0.2">
      <c r="A413" s="1">
        <v>2306.0184199999999</v>
      </c>
      <c r="B413" t="b">
        <v>1</v>
      </c>
      <c r="C413" t="b">
        <v>1</v>
      </c>
      <c r="D413" t="b">
        <v>1</v>
      </c>
    </row>
    <row r="414" spans="1:4" x14ac:dyDescent="0.2">
      <c r="A414" s="1">
        <v>2306.0015800000001</v>
      </c>
      <c r="B414" t="b">
        <v>1</v>
      </c>
      <c r="C414" t="b">
        <v>1</v>
      </c>
      <c r="D414" t="b">
        <v>1</v>
      </c>
    </row>
    <row r="415" spans="1:4" x14ac:dyDescent="0.2">
      <c r="A415" s="1">
        <v>2306.0019299999999</v>
      </c>
      <c r="B415" t="b">
        <v>1</v>
      </c>
      <c r="C415" t="b">
        <v>1</v>
      </c>
      <c r="D415" t="b">
        <v>1</v>
      </c>
    </row>
    <row r="416" spans="1:4" x14ac:dyDescent="0.2">
      <c r="A416" s="1">
        <v>2306.1219999999998</v>
      </c>
      <c r="B416" t="b">
        <v>1</v>
      </c>
      <c r="C416" t="b">
        <v>1</v>
      </c>
      <c r="D416" t="b">
        <v>1</v>
      </c>
    </row>
    <row r="417" spans="1:4" x14ac:dyDescent="0.2">
      <c r="A417" s="1">
        <v>2306.0016700000001</v>
      </c>
      <c r="B417" t="b">
        <v>1</v>
      </c>
      <c r="C417" t="b">
        <v>0</v>
      </c>
      <c r="D417" t="b">
        <v>1</v>
      </c>
    </row>
    <row r="418" spans="1:4" x14ac:dyDescent="0.2">
      <c r="A418" s="1">
        <v>2306.0016000000001</v>
      </c>
      <c r="B418" t="b">
        <v>1</v>
      </c>
      <c r="C418" t="b">
        <v>1</v>
      </c>
      <c r="D418" t="b">
        <v>1</v>
      </c>
    </row>
    <row r="419" spans="1:4" x14ac:dyDescent="0.2">
      <c r="A419" s="1">
        <v>2306.0019400000001</v>
      </c>
      <c r="B419" t="b">
        <v>1</v>
      </c>
      <c r="C419" t="b">
        <v>1</v>
      </c>
      <c r="D419" t="b">
        <v>1</v>
      </c>
    </row>
    <row r="420" spans="1:4" x14ac:dyDescent="0.2">
      <c r="A420" s="1">
        <v>2306.0015600000002</v>
      </c>
      <c r="B420" t="b">
        <v>1</v>
      </c>
      <c r="C420" t="b">
        <v>0</v>
      </c>
      <c r="D420" t="b">
        <v>1</v>
      </c>
    </row>
    <row r="421" spans="1:4" x14ac:dyDescent="0.2">
      <c r="A421" s="1">
        <v>2306.0039700000002</v>
      </c>
      <c r="B421" t="b">
        <v>1</v>
      </c>
      <c r="C421" t="b">
        <v>1</v>
      </c>
      <c r="D421" t="b">
        <v>1</v>
      </c>
    </row>
    <row r="422" spans="1:4" x14ac:dyDescent="0.2">
      <c r="A422" s="1">
        <v>2306.0243399999999</v>
      </c>
      <c r="B422" t="b">
        <v>1</v>
      </c>
      <c r="C422" t="b">
        <v>0</v>
      </c>
      <c r="D422" t="b">
        <v>1</v>
      </c>
    </row>
    <row r="423" spans="1:4" x14ac:dyDescent="0.2">
      <c r="A423" s="1">
        <v>2306.0036300000002</v>
      </c>
      <c r="B423" t="b">
        <v>1</v>
      </c>
      <c r="C423" t="b">
        <v>1</v>
      </c>
      <c r="D423" t="b">
        <v>1</v>
      </c>
    </row>
    <row r="424" spans="1:4" x14ac:dyDescent="0.2">
      <c r="A424" s="1">
        <v>2306.0033699999999</v>
      </c>
      <c r="B424" t="b">
        <v>1</v>
      </c>
      <c r="C424" t="b">
        <v>1</v>
      </c>
      <c r="D424" t="b">
        <v>1</v>
      </c>
    </row>
    <row r="425" spans="1:4" x14ac:dyDescent="0.2">
      <c r="A425" s="1">
        <v>2306.00308</v>
      </c>
      <c r="B425" t="b">
        <v>1</v>
      </c>
      <c r="C425" t="b">
        <v>1</v>
      </c>
      <c r="D425" t="b">
        <v>1</v>
      </c>
    </row>
    <row r="426" spans="1:4" x14ac:dyDescent="0.2">
      <c r="A426" s="1">
        <v>2306.0413199999998</v>
      </c>
      <c r="B426" t="b">
        <v>1</v>
      </c>
      <c r="C426" t="b">
        <v>1</v>
      </c>
      <c r="D426" t="b">
        <v>1</v>
      </c>
    </row>
    <row r="427" spans="1:4" x14ac:dyDescent="0.2">
      <c r="A427" s="1">
        <v>2306.0076199999999</v>
      </c>
      <c r="B427" t="b">
        <v>1</v>
      </c>
      <c r="C427" t="b">
        <v>1</v>
      </c>
      <c r="D427" t="b">
        <v>1</v>
      </c>
    </row>
    <row r="428" spans="1:4" x14ac:dyDescent="0.2">
      <c r="A428" s="1">
        <v>2306.15076</v>
      </c>
      <c r="B428" t="b">
        <v>1</v>
      </c>
      <c r="C428" t="b">
        <v>1</v>
      </c>
      <c r="D428" t="b">
        <v>1</v>
      </c>
    </row>
    <row r="429" spans="1:4" x14ac:dyDescent="0.2">
      <c r="A429" s="1">
        <v>2306.0669800000001</v>
      </c>
      <c r="B429" t="b">
        <v>1</v>
      </c>
      <c r="C429" t="b">
        <v>0</v>
      </c>
      <c r="D429" t="b">
        <v>1</v>
      </c>
    </row>
    <row r="430" spans="1:4" x14ac:dyDescent="0.2">
      <c r="A430" s="1">
        <v>2306.1050300000002</v>
      </c>
      <c r="B430" t="b">
        <v>1</v>
      </c>
      <c r="C430" t="b">
        <v>0</v>
      </c>
      <c r="D430" t="b">
        <v>1</v>
      </c>
    </row>
    <row r="431" spans="1:4" x14ac:dyDescent="0.2">
      <c r="A431" s="1">
        <v>2306.0521699999999</v>
      </c>
      <c r="B431" t="b">
        <v>1</v>
      </c>
      <c r="C431" t="b">
        <v>0</v>
      </c>
      <c r="D431" t="b">
        <v>1</v>
      </c>
    </row>
    <row r="432" spans="1:4" x14ac:dyDescent="0.2">
      <c r="A432" s="1">
        <v>2306.0055699999998</v>
      </c>
      <c r="B432" t="b">
        <v>1</v>
      </c>
      <c r="C432" t="b">
        <v>1</v>
      </c>
      <c r="D432" t="b">
        <v>1</v>
      </c>
    </row>
    <row r="433" spans="1:4" x14ac:dyDescent="0.2">
      <c r="A433" s="1">
        <v>2306.0013300000001</v>
      </c>
      <c r="B433" t="b">
        <v>1</v>
      </c>
      <c r="C433" t="b">
        <v>1</v>
      </c>
      <c r="D43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82E5-66EB-414D-8221-25D3C1FB1542}">
  <dimension ref="A1:F433"/>
  <sheetViews>
    <sheetView topLeftCell="A38" workbookViewId="0">
      <selection activeCell="A57" sqref="A57"/>
    </sheetView>
  </sheetViews>
  <sheetFormatPr baseColWidth="10" defaultRowHeight="16" x14ac:dyDescent="0.2"/>
  <cols>
    <col min="1" max="1" width="11.6640625" bestFit="1" customWidth="1"/>
  </cols>
  <sheetData>
    <row r="1" spans="1:6" x14ac:dyDescent="0.2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">
      <c r="A2" s="1">
        <v>2306.0034500000002</v>
      </c>
      <c r="B2">
        <v>6</v>
      </c>
      <c r="C2">
        <v>6</v>
      </c>
      <c r="D2">
        <v>6</v>
      </c>
      <c r="E2">
        <v>0</v>
      </c>
      <c r="F2">
        <v>0</v>
      </c>
    </row>
    <row r="3" spans="1:6" x14ac:dyDescent="0.2">
      <c r="A3" s="1">
        <v>2306.0018399999999</v>
      </c>
      <c r="B3">
        <v>20</v>
      </c>
      <c r="C3">
        <v>20</v>
      </c>
      <c r="D3">
        <v>20</v>
      </c>
      <c r="E3">
        <v>0</v>
      </c>
      <c r="F3">
        <v>0</v>
      </c>
    </row>
    <row r="4" spans="1:6" x14ac:dyDescent="0.2">
      <c r="A4" s="1">
        <v>2306.0773100000001</v>
      </c>
      <c r="B4">
        <v>26</v>
      </c>
      <c r="D4">
        <v>26</v>
      </c>
    </row>
    <row r="5" spans="1:6" x14ac:dyDescent="0.2">
      <c r="A5" s="1">
        <v>2306.00389</v>
      </c>
      <c r="B5">
        <v>37</v>
      </c>
      <c r="C5">
        <v>37</v>
      </c>
      <c r="D5">
        <v>37</v>
      </c>
      <c r="E5">
        <v>0</v>
      </c>
      <c r="F5">
        <v>0</v>
      </c>
    </row>
    <row r="6" spans="1:6" x14ac:dyDescent="0.2">
      <c r="A6" s="1">
        <v>2306.0810999999999</v>
      </c>
      <c r="B6">
        <v>44</v>
      </c>
      <c r="C6">
        <v>44</v>
      </c>
      <c r="D6">
        <v>44</v>
      </c>
      <c r="E6">
        <v>0</v>
      </c>
      <c r="F6">
        <v>0</v>
      </c>
    </row>
    <row r="7" spans="1:6" x14ac:dyDescent="0.2">
      <c r="A7" s="1">
        <v>2306.0228099999999</v>
      </c>
      <c r="B7">
        <v>16</v>
      </c>
      <c r="C7">
        <v>16</v>
      </c>
      <c r="D7">
        <v>16</v>
      </c>
      <c r="E7">
        <v>0</v>
      </c>
      <c r="F7">
        <v>0</v>
      </c>
    </row>
    <row r="8" spans="1:6" x14ac:dyDescent="0.2">
      <c r="A8" s="1">
        <v>2306.00146</v>
      </c>
      <c r="B8">
        <v>25</v>
      </c>
      <c r="C8">
        <v>25</v>
      </c>
      <c r="D8">
        <v>25</v>
      </c>
      <c r="E8">
        <v>0</v>
      </c>
      <c r="F8">
        <v>0</v>
      </c>
    </row>
    <row r="9" spans="1:6" x14ac:dyDescent="0.2">
      <c r="A9" s="1">
        <v>2306.0070999999998</v>
      </c>
      <c r="B9">
        <v>8</v>
      </c>
      <c r="D9">
        <v>8</v>
      </c>
    </row>
    <row r="10" spans="1:6" x14ac:dyDescent="0.2">
      <c r="A10" s="1">
        <v>2306.01863</v>
      </c>
      <c r="B10">
        <v>30</v>
      </c>
      <c r="C10">
        <v>30</v>
      </c>
      <c r="D10">
        <v>30</v>
      </c>
      <c r="E10">
        <v>0</v>
      </c>
      <c r="F10">
        <v>0</v>
      </c>
    </row>
    <row r="11" spans="1:6" x14ac:dyDescent="0.2">
      <c r="A11" s="1">
        <v>2306.0017899999998</v>
      </c>
      <c r="B11">
        <v>67</v>
      </c>
      <c r="D11">
        <v>62</v>
      </c>
    </row>
    <row r="12" spans="1:6" x14ac:dyDescent="0.2">
      <c r="A12" s="1">
        <v>2306.0071699999999</v>
      </c>
      <c r="B12">
        <v>24</v>
      </c>
      <c r="C12">
        <v>24</v>
      </c>
      <c r="D12">
        <v>24</v>
      </c>
      <c r="E12">
        <v>0</v>
      </c>
      <c r="F12">
        <v>0</v>
      </c>
    </row>
    <row r="13" spans="1:6" x14ac:dyDescent="0.2">
      <c r="A13" s="1">
        <v>2306.0014099999999</v>
      </c>
      <c r="B13">
        <v>36</v>
      </c>
      <c r="D13">
        <v>36</v>
      </c>
    </row>
    <row r="14" spans="1:6" x14ac:dyDescent="0.2">
      <c r="A14" s="1">
        <v>2306.0037299999999</v>
      </c>
      <c r="B14">
        <v>9</v>
      </c>
      <c r="D14">
        <v>9</v>
      </c>
    </row>
    <row r="15" spans="1:6" x14ac:dyDescent="0.2">
      <c r="A15" s="1">
        <v>2306.00387</v>
      </c>
      <c r="B15">
        <v>22</v>
      </c>
      <c r="C15">
        <v>22</v>
      </c>
      <c r="D15">
        <v>22</v>
      </c>
      <c r="E15">
        <v>0</v>
      </c>
      <c r="F15">
        <v>0</v>
      </c>
    </row>
    <row r="16" spans="1:6" x14ac:dyDescent="0.2">
      <c r="A16" s="1">
        <v>2306.0140299999998</v>
      </c>
      <c r="B16">
        <v>12</v>
      </c>
      <c r="C16">
        <v>12</v>
      </c>
      <c r="D16">
        <v>12</v>
      </c>
      <c r="E16">
        <v>0</v>
      </c>
      <c r="F16">
        <v>0</v>
      </c>
    </row>
    <row r="17" spans="1:6" x14ac:dyDescent="0.2">
      <c r="A17" s="1">
        <v>2306.0091600000001</v>
      </c>
      <c r="B17">
        <v>18</v>
      </c>
      <c r="C17">
        <v>18</v>
      </c>
      <c r="D17">
        <v>18</v>
      </c>
      <c r="E17">
        <v>0</v>
      </c>
      <c r="F17">
        <v>0</v>
      </c>
    </row>
    <row r="18" spans="1:6" x14ac:dyDescent="0.2">
      <c r="A18" s="1">
        <v>2306.1529099999998</v>
      </c>
      <c r="B18">
        <v>35</v>
      </c>
      <c r="C18">
        <v>36</v>
      </c>
      <c r="D18">
        <v>36</v>
      </c>
      <c r="E18">
        <v>1</v>
      </c>
      <c r="F18">
        <v>0</v>
      </c>
    </row>
    <row r="19" spans="1:6" x14ac:dyDescent="0.2">
      <c r="A19" s="1">
        <v>2306.0074300000001</v>
      </c>
      <c r="B19">
        <v>9</v>
      </c>
      <c r="C19">
        <v>9</v>
      </c>
      <c r="D19">
        <v>9</v>
      </c>
      <c r="E19">
        <v>0</v>
      </c>
      <c r="F19">
        <v>0</v>
      </c>
    </row>
    <row r="20" spans="1:6" x14ac:dyDescent="0.2">
      <c r="A20" s="1">
        <v>2306.0169099999998</v>
      </c>
      <c r="B20">
        <v>12</v>
      </c>
      <c r="C20">
        <v>12</v>
      </c>
      <c r="D20">
        <v>12</v>
      </c>
      <c r="E20">
        <v>0</v>
      </c>
      <c r="F20">
        <v>0</v>
      </c>
    </row>
    <row r="21" spans="1:6" x14ac:dyDescent="0.2">
      <c r="A21" s="1">
        <v>2306.0032700000002</v>
      </c>
      <c r="B21">
        <v>9</v>
      </c>
      <c r="C21">
        <v>9</v>
      </c>
      <c r="D21">
        <v>9</v>
      </c>
      <c r="E21">
        <v>0</v>
      </c>
      <c r="F21">
        <v>0</v>
      </c>
    </row>
    <row r="22" spans="1:6" x14ac:dyDescent="0.2">
      <c r="A22" s="1">
        <v>2306.0940799999998</v>
      </c>
      <c r="B22">
        <v>12</v>
      </c>
      <c r="C22">
        <v>12</v>
      </c>
      <c r="D22">
        <v>12</v>
      </c>
      <c r="E22">
        <v>0</v>
      </c>
      <c r="F22">
        <v>0</v>
      </c>
    </row>
    <row r="23" spans="1:6" x14ac:dyDescent="0.2">
      <c r="A23" s="1">
        <v>2306.0376299999998</v>
      </c>
      <c r="B23">
        <v>10</v>
      </c>
      <c r="C23">
        <v>10</v>
      </c>
      <c r="D23">
        <v>10</v>
      </c>
      <c r="E23">
        <v>0</v>
      </c>
      <c r="F23">
        <v>0</v>
      </c>
    </row>
    <row r="24" spans="1:6" x14ac:dyDescent="0.2">
      <c r="A24" s="1">
        <v>2306.0032900000001</v>
      </c>
      <c r="B24">
        <v>37</v>
      </c>
      <c r="C24">
        <v>37</v>
      </c>
      <c r="D24">
        <v>37</v>
      </c>
      <c r="E24">
        <v>0</v>
      </c>
      <c r="F24">
        <v>0</v>
      </c>
    </row>
    <row r="25" spans="1:6" x14ac:dyDescent="0.2">
      <c r="A25" s="1">
        <v>2306.00927</v>
      </c>
      <c r="B25">
        <v>19</v>
      </c>
      <c r="C25">
        <v>20</v>
      </c>
      <c r="D25">
        <v>19</v>
      </c>
      <c r="E25">
        <v>1</v>
      </c>
      <c r="F25">
        <v>1</v>
      </c>
    </row>
    <row r="26" spans="1:6" x14ac:dyDescent="0.2">
      <c r="A26" s="1">
        <v>2306.0012299999999</v>
      </c>
      <c r="B26">
        <v>11</v>
      </c>
      <c r="D26">
        <v>11</v>
      </c>
    </row>
    <row r="27" spans="1:6" x14ac:dyDescent="0.2">
      <c r="A27" s="1">
        <v>2306.0140200000001</v>
      </c>
      <c r="B27">
        <v>11</v>
      </c>
      <c r="C27">
        <v>11</v>
      </c>
      <c r="D27">
        <v>11</v>
      </c>
      <c r="E27">
        <v>0</v>
      </c>
      <c r="F27">
        <v>0</v>
      </c>
    </row>
    <row r="28" spans="1:6" x14ac:dyDescent="0.2">
      <c r="A28" s="1">
        <v>2306.0037200000002</v>
      </c>
      <c r="B28">
        <v>13</v>
      </c>
      <c r="C28">
        <v>14</v>
      </c>
      <c r="D28">
        <v>14</v>
      </c>
      <c r="E28">
        <v>1</v>
      </c>
      <c r="F28">
        <v>0</v>
      </c>
    </row>
    <row r="29" spans="1:6" x14ac:dyDescent="0.2">
      <c r="A29" s="1">
        <v>2306.0109200000002</v>
      </c>
      <c r="B29">
        <v>9</v>
      </c>
      <c r="D29">
        <v>8</v>
      </c>
    </row>
    <row r="30" spans="1:6" x14ac:dyDescent="0.2">
      <c r="A30" s="1">
        <v>2306.0014700000002</v>
      </c>
      <c r="B30">
        <v>13</v>
      </c>
      <c r="D30">
        <v>13</v>
      </c>
    </row>
    <row r="31" spans="1:6" x14ac:dyDescent="0.2">
      <c r="A31" s="1">
        <v>2306.0339899999999</v>
      </c>
      <c r="B31">
        <v>6</v>
      </c>
      <c r="C31">
        <v>6</v>
      </c>
      <c r="D31">
        <v>6</v>
      </c>
      <c r="E31">
        <v>0</v>
      </c>
      <c r="F31">
        <v>0</v>
      </c>
    </row>
    <row r="32" spans="1:6" x14ac:dyDescent="0.2">
      <c r="A32" s="1">
        <v>2306.0017800000001</v>
      </c>
      <c r="B32">
        <v>72</v>
      </c>
      <c r="D32">
        <v>72</v>
      </c>
    </row>
    <row r="33" spans="1:6" x14ac:dyDescent="0.2">
      <c r="A33" s="1">
        <v>2306.0072700000001</v>
      </c>
      <c r="B33">
        <v>28</v>
      </c>
      <c r="C33">
        <v>28</v>
      </c>
      <c r="D33">
        <v>27</v>
      </c>
      <c r="E33">
        <v>0</v>
      </c>
      <c r="F33">
        <v>1</v>
      </c>
    </row>
    <row r="34" spans="1:6" x14ac:dyDescent="0.2">
      <c r="A34" s="1">
        <v>2306.0034300000002</v>
      </c>
      <c r="B34">
        <v>10</v>
      </c>
      <c r="C34">
        <v>10</v>
      </c>
      <c r="D34">
        <v>10</v>
      </c>
      <c r="E34">
        <v>0</v>
      </c>
      <c r="F34">
        <v>0</v>
      </c>
    </row>
    <row r="35" spans="1:6" x14ac:dyDescent="0.2">
      <c r="A35" s="1">
        <v>2306.0071800000001</v>
      </c>
      <c r="B35">
        <v>34</v>
      </c>
      <c r="C35">
        <v>34</v>
      </c>
      <c r="D35">
        <v>34</v>
      </c>
      <c r="E35">
        <v>0</v>
      </c>
      <c r="F35">
        <v>0</v>
      </c>
    </row>
    <row r="36" spans="1:6" x14ac:dyDescent="0.2">
      <c r="A36" s="1">
        <v>2306.0038800000002</v>
      </c>
      <c r="B36">
        <v>11</v>
      </c>
      <c r="C36">
        <v>10</v>
      </c>
      <c r="D36">
        <v>10</v>
      </c>
      <c r="E36">
        <v>1</v>
      </c>
      <c r="F36">
        <v>0</v>
      </c>
    </row>
    <row r="37" spans="1:6" x14ac:dyDescent="0.2">
      <c r="A37" s="1">
        <v>2306.00182</v>
      </c>
      <c r="B37">
        <v>67</v>
      </c>
      <c r="C37">
        <v>67</v>
      </c>
      <c r="D37">
        <v>67</v>
      </c>
      <c r="E37">
        <v>0</v>
      </c>
      <c r="F37">
        <v>0</v>
      </c>
    </row>
    <row r="38" spans="1:6" x14ac:dyDescent="0.2">
      <c r="A38" s="1">
        <v>2306.0051199999998</v>
      </c>
      <c r="B38">
        <v>13</v>
      </c>
      <c r="C38">
        <v>13</v>
      </c>
      <c r="D38">
        <v>13</v>
      </c>
      <c r="E38">
        <v>0</v>
      </c>
      <c r="F38">
        <v>0</v>
      </c>
    </row>
    <row r="39" spans="1:6" x14ac:dyDescent="0.2">
      <c r="A39" s="1">
        <v>2306.00981</v>
      </c>
      <c r="B39">
        <v>5</v>
      </c>
      <c r="C39">
        <v>5</v>
      </c>
      <c r="D39">
        <v>5</v>
      </c>
      <c r="E39">
        <v>0</v>
      </c>
      <c r="F39">
        <v>0</v>
      </c>
    </row>
    <row r="40" spans="1:6" x14ac:dyDescent="0.2">
      <c r="A40" s="1">
        <v>2306.0014900000001</v>
      </c>
      <c r="B40">
        <v>33</v>
      </c>
      <c r="C40">
        <v>34</v>
      </c>
      <c r="D40">
        <v>34</v>
      </c>
      <c r="E40">
        <v>1</v>
      </c>
      <c r="F40">
        <v>0</v>
      </c>
    </row>
    <row r="41" spans="1:6" x14ac:dyDescent="0.2">
      <c r="A41" s="1">
        <v>2306.0092100000002</v>
      </c>
      <c r="B41">
        <v>27</v>
      </c>
      <c r="C41">
        <v>27</v>
      </c>
      <c r="D41">
        <v>25</v>
      </c>
      <c r="E41">
        <v>0</v>
      </c>
      <c r="F41">
        <v>1</v>
      </c>
    </row>
    <row r="42" spans="1:6" x14ac:dyDescent="0.2">
      <c r="A42" s="1">
        <v>2306.0268099999998</v>
      </c>
      <c r="B42">
        <v>15</v>
      </c>
      <c r="D42">
        <v>15</v>
      </c>
    </row>
    <row r="43" spans="1:6" x14ac:dyDescent="0.2">
      <c r="A43" s="1">
        <v>2306.01838</v>
      </c>
      <c r="B43">
        <v>12</v>
      </c>
      <c r="D43">
        <v>12</v>
      </c>
    </row>
    <row r="44" spans="1:6" x14ac:dyDescent="0.2">
      <c r="A44" s="1">
        <v>2306.0012200000001</v>
      </c>
      <c r="B44">
        <v>34</v>
      </c>
      <c r="C44">
        <v>34</v>
      </c>
      <c r="D44">
        <v>34</v>
      </c>
      <c r="E44">
        <v>0</v>
      </c>
      <c r="F44">
        <v>0</v>
      </c>
    </row>
    <row r="45" spans="1:6" x14ac:dyDescent="0.2">
      <c r="A45" s="1">
        <v>2306.0077299999998</v>
      </c>
      <c r="B45">
        <v>12</v>
      </c>
      <c r="D45">
        <v>12</v>
      </c>
    </row>
    <row r="46" spans="1:6" x14ac:dyDescent="0.2">
      <c r="A46" s="1">
        <v>2306.0012499999998</v>
      </c>
      <c r="B46">
        <v>23</v>
      </c>
      <c r="C46">
        <v>24</v>
      </c>
      <c r="D46">
        <v>24</v>
      </c>
      <c r="E46">
        <v>1</v>
      </c>
      <c r="F46">
        <v>0</v>
      </c>
    </row>
    <row r="47" spans="1:6" x14ac:dyDescent="0.2">
      <c r="A47" s="1">
        <v>2306.0432700000001</v>
      </c>
      <c r="B47">
        <v>9</v>
      </c>
      <c r="C47">
        <v>9</v>
      </c>
      <c r="D47">
        <v>9</v>
      </c>
      <c r="E47">
        <v>0</v>
      </c>
      <c r="F47">
        <v>0</v>
      </c>
    </row>
    <row r="48" spans="1:6" x14ac:dyDescent="0.2">
      <c r="A48" s="1">
        <v>2306.1106100000002</v>
      </c>
      <c r="B48">
        <v>51</v>
      </c>
      <c r="C48">
        <v>51</v>
      </c>
      <c r="D48">
        <v>51</v>
      </c>
      <c r="E48">
        <v>0</v>
      </c>
      <c r="F48">
        <v>0</v>
      </c>
    </row>
    <row r="49" spans="1:6" x14ac:dyDescent="0.2">
      <c r="A49" s="1">
        <v>2306.0011300000001</v>
      </c>
      <c r="B49">
        <v>19</v>
      </c>
      <c r="C49">
        <v>19</v>
      </c>
      <c r="E49">
        <v>0</v>
      </c>
    </row>
    <row r="50" spans="1:6" x14ac:dyDescent="0.2">
      <c r="A50" s="1">
        <v>2306.0166300000001</v>
      </c>
      <c r="B50">
        <v>4</v>
      </c>
      <c r="C50">
        <v>4</v>
      </c>
      <c r="D50">
        <v>4</v>
      </c>
      <c r="E50">
        <v>0</v>
      </c>
      <c r="F50">
        <v>0</v>
      </c>
    </row>
    <row r="51" spans="1:6" x14ac:dyDescent="0.2">
      <c r="A51" s="1">
        <v>2306.0137199999999</v>
      </c>
      <c r="B51">
        <v>49</v>
      </c>
      <c r="C51">
        <v>49</v>
      </c>
      <c r="D51">
        <v>49</v>
      </c>
      <c r="E51">
        <v>0</v>
      </c>
      <c r="F51">
        <v>0</v>
      </c>
    </row>
    <row r="52" spans="1:6" x14ac:dyDescent="0.2">
      <c r="A52" s="1">
        <v>2306.0005900000001</v>
      </c>
      <c r="B52">
        <v>6</v>
      </c>
      <c r="D52">
        <v>6</v>
      </c>
    </row>
    <row r="53" spans="1:6" x14ac:dyDescent="0.2">
      <c r="A53" s="1">
        <v>2306.0151500000002</v>
      </c>
      <c r="B53">
        <v>37</v>
      </c>
      <c r="C53">
        <v>37</v>
      </c>
      <c r="D53">
        <v>37</v>
      </c>
      <c r="E53">
        <v>0</v>
      </c>
      <c r="F53">
        <v>0</v>
      </c>
    </row>
    <row r="54" spans="1:6" x14ac:dyDescent="0.2">
      <c r="A54" s="1">
        <v>2306.07888</v>
      </c>
      <c r="B54">
        <v>17</v>
      </c>
      <c r="C54">
        <v>18</v>
      </c>
      <c r="D54">
        <v>18</v>
      </c>
      <c r="E54">
        <v>1</v>
      </c>
      <c r="F54">
        <v>0</v>
      </c>
    </row>
    <row r="55" spans="1:6" x14ac:dyDescent="0.2">
      <c r="A55" s="1">
        <v>2306.0005700000002</v>
      </c>
      <c r="B55">
        <v>14</v>
      </c>
      <c r="D55">
        <v>14</v>
      </c>
    </row>
    <row r="56" spans="1:6" x14ac:dyDescent="0.2">
      <c r="A56" s="1">
        <v>2306.0215600000001</v>
      </c>
      <c r="B56">
        <v>11</v>
      </c>
      <c r="D56">
        <v>12</v>
      </c>
    </row>
    <row r="57" spans="1:6" x14ac:dyDescent="0.2">
      <c r="A57" s="1">
        <v>2306.02169</v>
      </c>
      <c r="B57">
        <v>23</v>
      </c>
      <c r="C57">
        <v>23</v>
      </c>
      <c r="D57">
        <v>23</v>
      </c>
      <c r="E57">
        <v>0</v>
      </c>
      <c r="F57">
        <v>0</v>
      </c>
    </row>
    <row r="58" spans="1:6" x14ac:dyDescent="0.2">
      <c r="A58" s="1">
        <v>2306.01388</v>
      </c>
      <c r="B58">
        <v>7</v>
      </c>
      <c r="C58">
        <v>7</v>
      </c>
      <c r="D58">
        <v>7</v>
      </c>
      <c r="E58">
        <v>0</v>
      </c>
      <c r="F58">
        <v>0</v>
      </c>
    </row>
    <row r="59" spans="1:6" x14ac:dyDescent="0.2">
      <c r="A59" s="1">
        <v>2306.0005000000001</v>
      </c>
      <c r="B59">
        <v>43</v>
      </c>
      <c r="D59">
        <v>43</v>
      </c>
    </row>
    <row r="60" spans="1:6" x14ac:dyDescent="0.2">
      <c r="A60" s="1">
        <v>2306.0029599999998</v>
      </c>
      <c r="B60">
        <v>49</v>
      </c>
      <c r="C60">
        <v>49</v>
      </c>
      <c r="D60">
        <v>49</v>
      </c>
      <c r="E60">
        <v>0</v>
      </c>
      <c r="F60">
        <v>0</v>
      </c>
    </row>
    <row r="61" spans="1:6" x14ac:dyDescent="0.2">
      <c r="A61" s="1">
        <v>2306.0085300000001</v>
      </c>
      <c r="B61">
        <v>34</v>
      </c>
      <c r="C61">
        <v>34</v>
      </c>
      <c r="D61">
        <v>34</v>
      </c>
      <c r="E61">
        <v>0</v>
      </c>
      <c r="F61">
        <v>0</v>
      </c>
    </row>
    <row r="62" spans="1:6" x14ac:dyDescent="0.2">
      <c r="A62" s="1">
        <v>2306.00209</v>
      </c>
      <c r="B62">
        <v>34</v>
      </c>
      <c r="C62">
        <v>34</v>
      </c>
      <c r="D62">
        <v>34</v>
      </c>
      <c r="E62">
        <v>0</v>
      </c>
      <c r="F62">
        <v>0</v>
      </c>
    </row>
    <row r="63" spans="1:6" x14ac:dyDescent="0.2">
      <c r="A63" s="1">
        <v>2306.0701300000001</v>
      </c>
      <c r="B63">
        <v>10</v>
      </c>
      <c r="C63">
        <v>10</v>
      </c>
      <c r="D63">
        <v>10</v>
      </c>
      <c r="E63">
        <v>0</v>
      </c>
      <c r="F63">
        <v>0</v>
      </c>
    </row>
    <row r="64" spans="1:6" x14ac:dyDescent="0.2">
      <c r="A64" s="1">
        <v>2306.00236</v>
      </c>
      <c r="B64">
        <v>17</v>
      </c>
      <c r="D64">
        <v>17</v>
      </c>
    </row>
    <row r="65" spans="1:6" x14ac:dyDescent="0.2">
      <c r="A65" s="1">
        <v>2306.0000399999999</v>
      </c>
      <c r="B65">
        <v>36</v>
      </c>
      <c r="C65">
        <v>36</v>
      </c>
      <c r="D65">
        <v>36</v>
      </c>
      <c r="E65">
        <v>0</v>
      </c>
      <c r="F65">
        <v>0</v>
      </c>
    </row>
    <row r="66" spans="1:6" x14ac:dyDescent="0.2">
      <c r="A66" s="1">
        <v>2306.0049300000001</v>
      </c>
      <c r="B66">
        <v>33</v>
      </c>
      <c r="C66">
        <v>33</v>
      </c>
      <c r="D66">
        <v>33</v>
      </c>
      <c r="E66">
        <v>0</v>
      </c>
      <c r="F66">
        <v>0</v>
      </c>
    </row>
    <row r="67" spans="1:6" x14ac:dyDescent="0.2">
      <c r="A67" s="1">
        <v>2306.0000300000002</v>
      </c>
      <c r="B67">
        <v>24</v>
      </c>
      <c r="C67">
        <v>24</v>
      </c>
      <c r="D67">
        <v>24</v>
      </c>
      <c r="E67">
        <v>0</v>
      </c>
      <c r="F67">
        <v>0</v>
      </c>
    </row>
    <row r="68" spans="1:6" x14ac:dyDescent="0.2">
      <c r="A68" s="1">
        <v>2306.0065500000001</v>
      </c>
      <c r="B68">
        <v>7</v>
      </c>
      <c r="C68">
        <v>7</v>
      </c>
      <c r="D68">
        <v>7</v>
      </c>
      <c r="E68">
        <v>0</v>
      </c>
      <c r="F68">
        <v>0</v>
      </c>
    </row>
    <row r="69" spans="1:6" x14ac:dyDescent="0.2">
      <c r="A69" s="1">
        <v>2306.0174499999998</v>
      </c>
      <c r="B69">
        <v>20</v>
      </c>
      <c r="C69">
        <v>20</v>
      </c>
      <c r="D69">
        <v>20</v>
      </c>
      <c r="E69">
        <v>0</v>
      </c>
      <c r="F69">
        <v>0</v>
      </c>
    </row>
    <row r="70" spans="1:6" x14ac:dyDescent="0.2">
      <c r="A70" s="1">
        <v>2306.00207</v>
      </c>
      <c r="B70">
        <v>41</v>
      </c>
      <c r="C70">
        <v>41</v>
      </c>
      <c r="D70">
        <v>41</v>
      </c>
      <c r="E70">
        <v>0</v>
      </c>
      <c r="F70">
        <v>0</v>
      </c>
    </row>
    <row r="71" spans="1:6" x14ac:dyDescent="0.2">
      <c r="A71" s="1">
        <v>2306.0046900000002</v>
      </c>
      <c r="B71">
        <v>16</v>
      </c>
      <c r="C71">
        <v>16</v>
      </c>
      <c r="D71">
        <v>16</v>
      </c>
      <c r="E71">
        <v>0</v>
      </c>
      <c r="F71">
        <v>0</v>
      </c>
    </row>
    <row r="72" spans="1:6" x14ac:dyDescent="0.2">
      <c r="A72" s="1">
        <v>2306.0003200000001</v>
      </c>
      <c r="B72">
        <v>6</v>
      </c>
      <c r="C72">
        <v>6</v>
      </c>
      <c r="D72">
        <v>6</v>
      </c>
      <c r="E72">
        <v>0</v>
      </c>
      <c r="F72">
        <v>0</v>
      </c>
    </row>
    <row r="73" spans="1:6" x14ac:dyDescent="0.2">
      <c r="A73" s="1">
        <v>2306.0045599999999</v>
      </c>
      <c r="B73">
        <v>9</v>
      </c>
      <c r="C73">
        <v>9</v>
      </c>
      <c r="D73">
        <v>9</v>
      </c>
      <c r="E73">
        <v>0</v>
      </c>
      <c r="F73">
        <v>0</v>
      </c>
    </row>
    <row r="74" spans="1:6" x14ac:dyDescent="0.2">
      <c r="A74" s="1">
        <v>2306.1062999999999</v>
      </c>
      <c r="B74">
        <v>35</v>
      </c>
      <c r="C74">
        <v>35</v>
      </c>
      <c r="D74">
        <v>35</v>
      </c>
      <c r="E74">
        <v>0</v>
      </c>
      <c r="F74">
        <v>0</v>
      </c>
    </row>
    <row r="75" spans="1:6" x14ac:dyDescent="0.2">
      <c r="A75" s="1">
        <v>2306.00263</v>
      </c>
      <c r="B75">
        <v>5</v>
      </c>
      <c r="C75">
        <v>5</v>
      </c>
      <c r="D75">
        <v>5</v>
      </c>
      <c r="E75">
        <v>0</v>
      </c>
      <c r="F75">
        <v>0</v>
      </c>
    </row>
    <row r="76" spans="1:6" x14ac:dyDescent="0.2">
      <c r="A76" s="1">
        <v>2306.0005099999998</v>
      </c>
      <c r="B76">
        <v>5</v>
      </c>
      <c r="C76">
        <v>5</v>
      </c>
      <c r="D76">
        <v>5</v>
      </c>
      <c r="E76">
        <v>0</v>
      </c>
      <c r="F76">
        <v>0</v>
      </c>
    </row>
    <row r="77" spans="1:6" x14ac:dyDescent="0.2">
      <c r="A77" s="1">
        <v>2306.00056</v>
      </c>
      <c r="B77">
        <v>7</v>
      </c>
      <c r="D77">
        <v>7</v>
      </c>
    </row>
    <row r="78" spans="1:6" x14ac:dyDescent="0.2">
      <c r="A78" s="1">
        <v>2306.0026400000002</v>
      </c>
      <c r="B78">
        <v>19</v>
      </c>
      <c r="C78">
        <v>20</v>
      </c>
      <c r="D78">
        <v>20</v>
      </c>
      <c r="E78">
        <v>1</v>
      </c>
      <c r="F78">
        <v>0</v>
      </c>
    </row>
    <row r="79" spans="1:6" x14ac:dyDescent="0.2">
      <c r="A79" s="1">
        <v>2306.00432</v>
      </c>
      <c r="B79">
        <v>10</v>
      </c>
      <c r="C79">
        <v>10</v>
      </c>
      <c r="D79">
        <v>10</v>
      </c>
      <c r="E79">
        <v>0</v>
      </c>
      <c r="F79">
        <v>0</v>
      </c>
    </row>
    <row r="80" spans="1:6" x14ac:dyDescent="0.2">
      <c r="A80" s="1">
        <v>2306.0005999999998</v>
      </c>
      <c r="B80">
        <v>16</v>
      </c>
      <c r="C80">
        <v>17</v>
      </c>
      <c r="D80">
        <v>17</v>
      </c>
      <c r="E80">
        <v>1</v>
      </c>
      <c r="F80">
        <v>0</v>
      </c>
    </row>
    <row r="81" spans="1:6" x14ac:dyDescent="0.2">
      <c r="A81" s="1">
        <v>2306.0009399999999</v>
      </c>
      <c r="B81">
        <v>26</v>
      </c>
      <c r="C81">
        <v>26</v>
      </c>
      <c r="D81">
        <v>26</v>
      </c>
      <c r="E81">
        <v>0</v>
      </c>
      <c r="F81">
        <v>0</v>
      </c>
    </row>
    <row r="82" spans="1:6" x14ac:dyDescent="0.2">
      <c r="A82" s="1">
        <v>2306.06151</v>
      </c>
      <c r="B82">
        <v>5</v>
      </c>
      <c r="C82">
        <v>5</v>
      </c>
      <c r="D82">
        <v>5</v>
      </c>
      <c r="E82">
        <v>0</v>
      </c>
      <c r="F82">
        <v>0</v>
      </c>
    </row>
    <row r="83" spans="1:6" x14ac:dyDescent="0.2">
      <c r="A83" s="1">
        <v>2306.0327499999999</v>
      </c>
      <c r="B83">
        <v>4</v>
      </c>
      <c r="C83">
        <v>4</v>
      </c>
      <c r="D83">
        <v>4</v>
      </c>
      <c r="E83">
        <v>0</v>
      </c>
      <c r="F83">
        <v>0</v>
      </c>
    </row>
    <row r="84" spans="1:6" x14ac:dyDescent="0.2">
      <c r="A84" s="1">
        <v>2306.0270799999998</v>
      </c>
      <c r="B84">
        <v>33</v>
      </c>
      <c r="D84">
        <v>33</v>
      </c>
    </row>
    <row r="85" spans="1:6" x14ac:dyDescent="0.2">
      <c r="A85" s="1">
        <v>2306.00299</v>
      </c>
      <c r="B85">
        <v>16</v>
      </c>
      <c r="C85">
        <v>16</v>
      </c>
      <c r="D85">
        <v>16</v>
      </c>
      <c r="E85">
        <v>0</v>
      </c>
      <c r="F85">
        <v>0</v>
      </c>
    </row>
    <row r="86" spans="1:6" x14ac:dyDescent="0.2">
      <c r="A86" s="1">
        <v>2306.01179</v>
      </c>
      <c r="B86">
        <v>15</v>
      </c>
      <c r="C86">
        <v>15</v>
      </c>
      <c r="D86">
        <v>15</v>
      </c>
      <c r="E86">
        <v>0</v>
      </c>
      <c r="F86">
        <v>0</v>
      </c>
    </row>
    <row r="87" spans="1:6" x14ac:dyDescent="0.2">
      <c r="A87" s="1">
        <v>2306.0009300000002</v>
      </c>
      <c r="B87">
        <v>9</v>
      </c>
      <c r="D87">
        <v>9</v>
      </c>
    </row>
    <row r="88" spans="1:6" x14ac:dyDescent="0.2">
      <c r="A88" s="1">
        <v>2306.0040300000001</v>
      </c>
      <c r="B88">
        <v>27</v>
      </c>
      <c r="C88">
        <v>27</v>
      </c>
      <c r="D88">
        <v>27</v>
      </c>
      <c r="E88">
        <v>0</v>
      </c>
      <c r="F88">
        <v>0</v>
      </c>
    </row>
    <row r="89" spans="1:6" x14ac:dyDescent="0.2">
      <c r="A89" s="1">
        <v>2306.0388800000001</v>
      </c>
      <c r="B89">
        <v>20</v>
      </c>
      <c r="C89">
        <v>20</v>
      </c>
      <c r="D89">
        <v>19</v>
      </c>
      <c r="E89">
        <v>0</v>
      </c>
      <c r="F89">
        <v>1</v>
      </c>
    </row>
    <row r="90" spans="1:6" x14ac:dyDescent="0.2">
      <c r="A90" s="1">
        <v>2306.0063100000002</v>
      </c>
      <c r="B90">
        <v>8</v>
      </c>
      <c r="C90">
        <v>8</v>
      </c>
      <c r="D90">
        <v>8</v>
      </c>
      <c r="E90">
        <v>0</v>
      </c>
      <c r="F90">
        <v>0</v>
      </c>
    </row>
    <row r="91" spans="1:6" x14ac:dyDescent="0.2">
      <c r="A91" s="1">
        <v>2306.1322599999999</v>
      </c>
      <c r="B91">
        <v>20</v>
      </c>
      <c r="D91">
        <v>21</v>
      </c>
    </row>
    <row r="92" spans="1:6" x14ac:dyDescent="0.2">
      <c r="A92" s="1">
        <v>2306.09175</v>
      </c>
      <c r="B92">
        <v>5</v>
      </c>
      <c r="C92">
        <v>5</v>
      </c>
      <c r="D92">
        <v>5</v>
      </c>
      <c r="E92">
        <v>0</v>
      </c>
      <c r="F92">
        <v>0</v>
      </c>
    </row>
    <row r="93" spans="1:6" x14ac:dyDescent="0.2">
      <c r="A93" s="1">
        <v>2306.0069100000001</v>
      </c>
      <c r="B93">
        <v>9</v>
      </c>
      <c r="C93">
        <v>9</v>
      </c>
      <c r="D93">
        <v>9</v>
      </c>
      <c r="E93">
        <v>0</v>
      </c>
      <c r="F93">
        <v>0</v>
      </c>
    </row>
    <row r="94" spans="1:6" x14ac:dyDescent="0.2">
      <c r="A94" s="1">
        <v>2306.0276399999998</v>
      </c>
      <c r="B94">
        <v>35</v>
      </c>
      <c r="C94">
        <v>35</v>
      </c>
      <c r="D94">
        <v>35</v>
      </c>
      <c r="E94">
        <v>0</v>
      </c>
      <c r="F94">
        <v>0</v>
      </c>
    </row>
    <row r="95" spans="1:6" x14ac:dyDescent="0.2">
      <c r="A95" s="1">
        <v>2306.0003299999998</v>
      </c>
      <c r="B95">
        <v>10</v>
      </c>
      <c r="C95">
        <v>10</v>
      </c>
      <c r="D95">
        <v>10</v>
      </c>
      <c r="E95">
        <v>0</v>
      </c>
      <c r="F95">
        <v>0</v>
      </c>
    </row>
    <row r="96" spans="1:6" x14ac:dyDescent="0.2">
      <c r="A96" s="1">
        <v>2306.09186</v>
      </c>
      <c r="B96">
        <v>17</v>
      </c>
      <c r="C96">
        <v>17</v>
      </c>
      <c r="D96">
        <v>17</v>
      </c>
      <c r="E96">
        <v>0</v>
      </c>
      <c r="F96">
        <v>0</v>
      </c>
    </row>
    <row r="97" spans="1:6" x14ac:dyDescent="0.2">
      <c r="A97" s="1">
        <v>2306.0420899999999</v>
      </c>
      <c r="B97">
        <v>13</v>
      </c>
      <c r="D97">
        <v>14</v>
      </c>
    </row>
    <row r="98" spans="1:6" x14ac:dyDescent="0.2">
      <c r="A98" s="1">
        <v>2306.0003400000001</v>
      </c>
      <c r="B98">
        <v>58</v>
      </c>
      <c r="C98">
        <v>58</v>
      </c>
      <c r="D98">
        <v>58</v>
      </c>
      <c r="E98">
        <v>0</v>
      </c>
      <c r="F98">
        <v>0</v>
      </c>
    </row>
    <row r="99" spans="1:6" x14ac:dyDescent="0.2">
      <c r="A99" s="1">
        <v>2306.0952900000002</v>
      </c>
      <c r="B99">
        <v>8</v>
      </c>
      <c r="C99">
        <v>8</v>
      </c>
      <c r="D99">
        <v>8</v>
      </c>
      <c r="E99">
        <v>0</v>
      </c>
      <c r="F99">
        <v>0</v>
      </c>
    </row>
    <row r="100" spans="1:6" x14ac:dyDescent="0.2">
      <c r="A100" s="1">
        <v>2306.0023000000001</v>
      </c>
      <c r="B100">
        <v>24</v>
      </c>
      <c r="C100">
        <v>26</v>
      </c>
      <c r="D100">
        <v>26</v>
      </c>
      <c r="E100">
        <v>1</v>
      </c>
      <c r="F100">
        <v>0</v>
      </c>
    </row>
    <row r="101" spans="1:6" x14ac:dyDescent="0.2">
      <c r="A101" s="1">
        <v>2306.0000199999999</v>
      </c>
      <c r="B101">
        <v>20</v>
      </c>
      <c r="C101">
        <v>20</v>
      </c>
      <c r="D101">
        <v>20</v>
      </c>
      <c r="E101">
        <v>0</v>
      </c>
      <c r="F101">
        <v>0</v>
      </c>
    </row>
    <row r="102" spans="1:6" x14ac:dyDescent="0.2">
      <c r="A102" s="1">
        <v>2306.0046600000001</v>
      </c>
      <c r="B102">
        <v>6</v>
      </c>
      <c r="D102">
        <v>6</v>
      </c>
    </row>
    <row r="103" spans="1:6" x14ac:dyDescent="0.2">
      <c r="A103" s="1">
        <v>2306.1673099999998</v>
      </c>
      <c r="B103">
        <v>17</v>
      </c>
      <c r="C103">
        <v>17</v>
      </c>
      <c r="D103">
        <v>17</v>
      </c>
      <c r="E103">
        <v>0</v>
      </c>
      <c r="F103">
        <v>0</v>
      </c>
    </row>
    <row r="104" spans="1:6" x14ac:dyDescent="0.2">
      <c r="A104" s="1">
        <v>2306.0192000000002</v>
      </c>
      <c r="B104">
        <v>24</v>
      </c>
      <c r="C104">
        <v>25</v>
      </c>
      <c r="D104">
        <v>24</v>
      </c>
      <c r="E104">
        <v>1</v>
      </c>
      <c r="F104">
        <v>1</v>
      </c>
    </row>
    <row r="105" spans="1:6" x14ac:dyDescent="0.2">
      <c r="A105" s="1">
        <v>2306.0065300000001</v>
      </c>
      <c r="B105">
        <v>28</v>
      </c>
      <c r="C105">
        <v>28</v>
      </c>
      <c r="D105">
        <v>28</v>
      </c>
      <c r="E105">
        <v>0</v>
      </c>
      <c r="F105">
        <v>0</v>
      </c>
    </row>
    <row r="106" spans="1:6" x14ac:dyDescent="0.2">
      <c r="A106" s="1">
        <v>2306.00461</v>
      </c>
      <c r="B106">
        <v>11</v>
      </c>
      <c r="D106">
        <v>12</v>
      </c>
    </row>
    <row r="107" spans="1:6" x14ac:dyDescent="0.2">
      <c r="A107" s="1">
        <v>2306.0000500000001</v>
      </c>
      <c r="B107">
        <v>6</v>
      </c>
      <c r="C107">
        <v>7</v>
      </c>
      <c r="D107">
        <v>6</v>
      </c>
      <c r="E107">
        <v>1</v>
      </c>
      <c r="F107">
        <v>1</v>
      </c>
    </row>
    <row r="108" spans="1:6" x14ac:dyDescent="0.2">
      <c r="A108" s="1">
        <v>2306.0023700000002</v>
      </c>
      <c r="B108">
        <v>13</v>
      </c>
      <c r="D108">
        <v>13</v>
      </c>
    </row>
    <row r="109" spans="1:6" x14ac:dyDescent="0.2">
      <c r="A109" s="1">
        <v>2306.0349000000001</v>
      </c>
      <c r="B109">
        <v>18</v>
      </c>
      <c r="C109">
        <v>18</v>
      </c>
      <c r="D109">
        <v>18</v>
      </c>
      <c r="E109">
        <v>0</v>
      </c>
      <c r="F109">
        <v>0</v>
      </c>
    </row>
    <row r="110" spans="1:6" x14ac:dyDescent="0.2">
      <c r="A110" s="1">
        <v>2306.0021499999998</v>
      </c>
      <c r="B110">
        <v>32</v>
      </c>
      <c r="C110">
        <v>32</v>
      </c>
      <c r="D110">
        <v>32</v>
      </c>
      <c r="E110">
        <v>0</v>
      </c>
      <c r="F110">
        <v>0</v>
      </c>
    </row>
    <row r="111" spans="1:6" x14ac:dyDescent="0.2">
      <c r="A111" s="1">
        <v>2306.00027</v>
      </c>
      <c r="B111">
        <v>10</v>
      </c>
      <c r="D111">
        <v>11</v>
      </c>
    </row>
    <row r="112" spans="1:6" x14ac:dyDescent="0.2">
      <c r="A112" s="1">
        <v>2306.02925</v>
      </c>
      <c r="B112">
        <v>13</v>
      </c>
      <c r="C112">
        <v>13</v>
      </c>
      <c r="D112">
        <v>13</v>
      </c>
      <c r="E112">
        <v>0</v>
      </c>
      <c r="F112">
        <v>0</v>
      </c>
    </row>
    <row r="113" spans="1:6" x14ac:dyDescent="0.2">
      <c r="A113" s="1">
        <v>2306.0022399999998</v>
      </c>
      <c r="B113">
        <v>13</v>
      </c>
      <c r="C113">
        <v>13</v>
      </c>
      <c r="D113">
        <v>13</v>
      </c>
      <c r="E113">
        <v>0</v>
      </c>
      <c r="F113">
        <v>0</v>
      </c>
    </row>
    <row r="114" spans="1:6" x14ac:dyDescent="0.2">
      <c r="A114" s="1">
        <v>2306.0002899999999</v>
      </c>
      <c r="B114">
        <v>12</v>
      </c>
      <c r="D114">
        <v>12</v>
      </c>
    </row>
    <row r="115" spans="1:6" x14ac:dyDescent="0.2">
      <c r="A115" s="1">
        <v>2306.0193300000001</v>
      </c>
      <c r="B115">
        <v>7</v>
      </c>
      <c r="C115">
        <v>7</v>
      </c>
      <c r="D115">
        <v>7</v>
      </c>
      <c r="E115">
        <v>0</v>
      </c>
      <c r="F115">
        <v>0</v>
      </c>
    </row>
    <row r="116" spans="1:6" x14ac:dyDescent="0.2">
      <c r="A116" s="1">
        <v>2306.0047500000001</v>
      </c>
      <c r="B116">
        <v>18</v>
      </c>
      <c r="C116">
        <v>18</v>
      </c>
      <c r="D116">
        <v>18</v>
      </c>
      <c r="E116">
        <v>0</v>
      </c>
      <c r="F116">
        <v>0</v>
      </c>
    </row>
    <row r="117" spans="1:6" x14ac:dyDescent="0.2">
      <c r="A117" s="1">
        <v>2306.1634600000002</v>
      </c>
      <c r="B117">
        <v>35</v>
      </c>
      <c r="D117">
        <v>34</v>
      </c>
    </row>
    <row r="118" spans="1:6" x14ac:dyDescent="0.2">
      <c r="A118" s="1">
        <v>2306.0067800000002</v>
      </c>
      <c r="B118">
        <v>11</v>
      </c>
      <c r="C118">
        <v>11</v>
      </c>
      <c r="D118">
        <v>11</v>
      </c>
      <c r="E118">
        <v>0</v>
      </c>
      <c r="F118">
        <v>0</v>
      </c>
    </row>
    <row r="119" spans="1:6" x14ac:dyDescent="0.2">
      <c r="A119" s="1">
        <v>2306.0024800000001</v>
      </c>
      <c r="B119">
        <v>11</v>
      </c>
      <c r="C119">
        <v>11</v>
      </c>
      <c r="D119">
        <v>11</v>
      </c>
      <c r="E119">
        <v>0</v>
      </c>
      <c r="F119">
        <v>0</v>
      </c>
    </row>
    <row r="120" spans="1:6" x14ac:dyDescent="0.2">
      <c r="A120" s="1">
        <v>2306.0061300000002</v>
      </c>
      <c r="B120">
        <v>21</v>
      </c>
      <c r="C120">
        <v>21</v>
      </c>
      <c r="D120">
        <v>21</v>
      </c>
      <c r="E120">
        <v>0</v>
      </c>
      <c r="F120">
        <v>0</v>
      </c>
    </row>
    <row r="121" spans="1:6" x14ac:dyDescent="0.2">
      <c r="A121" s="1">
        <v>2306.00045</v>
      </c>
      <c r="B121">
        <v>13</v>
      </c>
      <c r="C121">
        <v>16</v>
      </c>
      <c r="D121">
        <v>14</v>
      </c>
      <c r="E121">
        <v>1</v>
      </c>
      <c r="F121">
        <v>1</v>
      </c>
    </row>
    <row r="122" spans="1:6" x14ac:dyDescent="0.2">
      <c r="A122" s="1">
        <v>2306.0027700000001</v>
      </c>
      <c r="B122">
        <v>22</v>
      </c>
      <c r="C122">
        <v>22</v>
      </c>
      <c r="D122">
        <v>22</v>
      </c>
      <c r="E122">
        <v>0</v>
      </c>
      <c r="F122">
        <v>0</v>
      </c>
    </row>
    <row r="123" spans="1:6" x14ac:dyDescent="0.2">
      <c r="A123" s="1">
        <v>2306.0008899999998</v>
      </c>
      <c r="B123">
        <v>27</v>
      </c>
      <c r="C123">
        <v>27</v>
      </c>
      <c r="D123">
        <v>27</v>
      </c>
      <c r="E123">
        <v>0</v>
      </c>
      <c r="F123">
        <v>0</v>
      </c>
    </row>
    <row r="124" spans="1:6" x14ac:dyDescent="0.2">
      <c r="A124" s="1">
        <v>2306.0196700000001</v>
      </c>
      <c r="B124">
        <v>36</v>
      </c>
      <c r="C124">
        <v>36</v>
      </c>
      <c r="D124">
        <v>36</v>
      </c>
      <c r="E124">
        <v>0</v>
      </c>
      <c r="F124">
        <v>0</v>
      </c>
    </row>
    <row r="125" spans="1:6" x14ac:dyDescent="0.2">
      <c r="A125" s="1">
        <v>2306.0218799999998</v>
      </c>
      <c r="B125">
        <v>16</v>
      </c>
      <c r="C125">
        <v>16</v>
      </c>
      <c r="D125">
        <v>16</v>
      </c>
      <c r="E125">
        <v>0</v>
      </c>
      <c r="F125">
        <v>0</v>
      </c>
    </row>
    <row r="126" spans="1:6" x14ac:dyDescent="0.2">
      <c r="A126" s="1">
        <v>2306.00279</v>
      </c>
      <c r="B126">
        <v>11</v>
      </c>
      <c r="D126">
        <v>12</v>
      </c>
    </row>
    <row r="127" spans="1:6" x14ac:dyDescent="0.2">
      <c r="A127" s="1">
        <v>2306.0088300000002</v>
      </c>
      <c r="B127">
        <v>12</v>
      </c>
      <c r="C127">
        <v>12</v>
      </c>
      <c r="D127">
        <v>12</v>
      </c>
      <c r="E127">
        <v>0</v>
      </c>
      <c r="F127">
        <v>0</v>
      </c>
    </row>
    <row r="128" spans="1:6" x14ac:dyDescent="0.2">
      <c r="A128" s="1">
        <v>2306.0135799999998</v>
      </c>
      <c r="B128">
        <v>8</v>
      </c>
      <c r="C128">
        <v>9</v>
      </c>
      <c r="D128">
        <v>8</v>
      </c>
      <c r="E128">
        <v>1</v>
      </c>
      <c r="F128">
        <v>1</v>
      </c>
    </row>
    <row r="129" spans="1:6" x14ac:dyDescent="0.2">
      <c r="A129" s="1">
        <v>2306.0042800000001</v>
      </c>
      <c r="B129">
        <v>19</v>
      </c>
      <c r="C129">
        <v>19</v>
      </c>
      <c r="D129">
        <v>19</v>
      </c>
      <c r="E129">
        <v>0</v>
      </c>
      <c r="F129">
        <v>0</v>
      </c>
    </row>
    <row r="130" spans="1:6" x14ac:dyDescent="0.2">
      <c r="A130" s="1">
        <v>2306.0427100000002</v>
      </c>
      <c r="B130">
        <v>8</v>
      </c>
      <c r="C130">
        <v>8</v>
      </c>
      <c r="D130">
        <v>8</v>
      </c>
      <c r="E130">
        <v>0</v>
      </c>
      <c r="F130">
        <v>0</v>
      </c>
    </row>
    <row r="131" spans="1:6" x14ac:dyDescent="0.2">
      <c r="A131" s="1">
        <v>2306.0007300000002</v>
      </c>
      <c r="B131">
        <v>7</v>
      </c>
      <c r="C131">
        <v>7</v>
      </c>
      <c r="D131">
        <v>7</v>
      </c>
      <c r="E131">
        <v>0</v>
      </c>
      <c r="F131">
        <v>0</v>
      </c>
    </row>
    <row r="132" spans="1:6" x14ac:dyDescent="0.2">
      <c r="A132" s="1">
        <v>2306.1365599999999</v>
      </c>
      <c r="B132">
        <v>9</v>
      </c>
      <c r="C132">
        <v>9</v>
      </c>
      <c r="D132">
        <v>9</v>
      </c>
      <c r="E132">
        <v>0</v>
      </c>
      <c r="F132">
        <v>0</v>
      </c>
    </row>
    <row r="133" spans="1:6" x14ac:dyDescent="0.2">
      <c r="A133" s="1">
        <v>2306.0041700000002</v>
      </c>
      <c r="B133">
        <v>12</v>
      </c>
      <c r="C133">
        <v>13</v>
      </c>
      <c r="D133">
        <v>13</v>
      </c>
      <c r="E133">
        <v>1</v>
      </c>
      <c r="F133">
        <v>0</v>
      </c>
    </row>
    <row r="134" spans="1:6" x14ac:dyDescent="0.2">
      <c r="A134" s="1">
        <v>2306.0047399999999</v>
      </c>
      <c r="B134">
        <v>21</v>
      </c>
      <c r="C134">
        <v>21</v>
      </c>
      <c r="D134">
        <v>21</v>
      </c>
      <c r="E134">
        <v>0</v>
      </c>
      <c r="F134">
        <v>0</v>
      </c>
    </row>
    <row r="135" spans="1:6" x14ac:dyDescent="0.2">
      <c r="A135" s="1">
        <v>2306.0001000000002</v>
      </c>
      <c r="B135">
        <v>9</v>
      </c>
      <c r="C135">
        <v>10</v>
      </c>
      <c r="D135">
        <v>10</v>
      </c>
      <c r="E135">
        <v>1</v>
      </c>
      <c r="F135">
        <v>0</v>
      </c>
    </row>
    <row r="136" spans="1:6" x14ac:dyDescent="0.2">
      <c r="A136" s="1">
        <v>2306.0022199999999</v>
      </c>
      <c r="B136">
        <v>35</v>
      </c>
      <c r="C136">
        <v>35</v>
      </c>
      <c r="D136">
        <v>35</v>
      </c>
      <c r="E136">
        <v>0</v>
      </c>
      <c r="F136">
        <v>0</v>
      </c>
    </row>
    <row r="137" spans="1:6" x14ac:dyDescent="0.2">
      <c r="A137" s="1">
        <v>2306.0574999999999</v>
      </c>
      <c r="B137">
        <v>13</v>
      </c>
      <c r="C137">
        <v>13</v>
      </c>
      <c r="D137">
        <v>13</v>
      </c>
      <c r="E137">
        <v>0</v>
      </c>
      <c r="F137">
        <v>0</v>
      </c>
    </row>
    <row r="138" spans="1:6" x14ac:dyDescent="0.2">
      <c r="A138" s="1">
        <v>2306.0067899999999</v>
      </c>
      <c r="B138">
        <v>27</v>
      </c>
      <c r="C138">
        <v>27</v>
      </c>
      <c r="D138">
        <v>27</v>
      </c>
      <c r="E138">
        <v>0</v>
      </c>
      <c r="F138">
        <v>0</v>
      </c>
    </row>
    <row r="139" spans="1:6" x14ac:dyDescent="0.2">
      <c r="A139" s="1">
        <v>2306.01935</v>
      </c>
      <c r="B139">
        <v>13</v>
      </c>
      <c r="C139">
        <v>12</v>
      </c>
      <c r="D139">
        <v>12</v>
      </c>
      <c r="E139">
        <v>1</v>
      </c>
      <c r="F139">
        <v>0</v>
      </c>
    </row>
    <row r="140" spans="1:6" x14ac:dyDescent="0.2">
      <c r="A140" s="1">
        <v>2306.00225</v>
      </c>
      <c r="B140">
        <v>22</v>
      </c>
      <c r="C140">
        <v>22</v>
      </c>
      <c r="D140">
        <v>22</v>
      </c>
      <c r="E140">
        <v>0</v>
      </c>
      <c r="F140">
        <v>0</v>
      </c>
    </row>
    <row r="141" spans="1:6" x14ac:dyDescent="0.2">
      <c r="A141" s="1">
        <v>2306.01793</v>
      </c>
      <c r="B141">
        <v>33</v>
      </c>
      <c r="D141">
        <v>30</v>
      </c>
    </row>
    <row r="142" spans="1:6" x14ac:dyDescent="0.2">
      <c r="A142" s="1">
        <v>2306.00641</v>
      </c>
      <c r="B142">
        <v>62</v>
      </c>
      <c r="C142">
        <v>63</v>
      </c>
      <c r="D142">
        <v>62</v>
      </c>
      <c r="E142">
        <v>1</v>
      </c>
      <c r="F142">
        <v>1</v>
      </c>
    </row>
    <row r="143" spans="1:6" x14ac:dyDescent="0.2">
      <c r="A143" s="1">
        <v>2306.0002800000002</v>
      </c>
      <c r="B143">
        <v>5</v>
      </c>
      <c r="C143">
        <v>5</v>
      </c>
      <c r="D143">
        <v>5</v>
      </c>
      <c r="E143">
        <v>0</v>
      </c>
      <c r="F143">
        <v>0</v>
      </c>
    </row>
    <row r="144" spans="1:6" x14ac:dyDescent="0.2">
      <c r="A144" s="1">
        <v>2306.0021299999999</v>
      </c>
      <c r="B144">
        <v>24</v>
      </c>
      <c r="C144">
        <v>24</v>
      </c>
      <c r="D144">
        <v>24</v>
      </c>
      <c r="E144">
        <v>0</v>
      </c>
      <c r="F144">
        <v>0</v>
      </c>
    </row>
    <row r="145" spans="1:6" x14ac:dyDescent="0.2">
      <c r="A145" s="1">
        <v>2306.0082200000002</v>
      </c>
      <c r="B145">
        <v>15</v>
      </c>
      <c r="C145">
        <v>15</v>
      </c>
      <c r="D145">
        <v>15</v>
      </c>
      <c r="E145">
        <v>0</v>
      </c>
      <c r="F145">
        <v>0</v>
      </c>
    </row>
    <row r="146" spans="1:6" x14ac:dyDescent="0.2">
      <c r="A146" s="1">
        <v>2306.0002599999998</v>
      </c>
      <c r="B146">
        <v>29</v>
      </c>
      <c r="C146">
        <v>30</v>
      </c>
      <c r="D146">
        <v>30</v>
      </c>
      <c r="E146">
        <v>1</v>
      </c>
      <c r="F146">
        <v>0</v>
      </c>
    </row>
    <row r="147" spans="1:6" x14ac:dyDescent="0.2">
      <c r="A147" s="1">
        <v>2306.0021400000001</v>
      </c>
      <c r="B147">
        <v>23</v>
      </c>
      <c r="C147">
        <v>23</v>
      </c>
      <c r="D147">
        <v>23</v>
      </c>
      <c r="E147">
        <v>0</v>
      </c>
      <c r="F147">
        <v>0</v>
      </c>
    </row>
    <row r="148" spans="1:6" x14ac:dyDescent="0.2">
      <c r="A148" s="1">
        <v>2306.0044200000002</v>
      </c>
      <c r="B148">
        <v>9</v>
      </c>
      <c r="C148">
        <v>10</v>
      </c>
      <c r="D148">
        <v>10</v>
      </c>
      <c r="E148">
        <v>1</v>
      </c>
      <c r="F148">
        <v>0</v>
      </c>
    </row>
    <row r="149" spans="1:6" x14ac:dyDescent="0.2">
      <c r="A149" s="1">
        <v>2306.0001900000002</v>
      </c>
      <c r="B149">
        <v>36</v>
      </c>
      <c r="C149">
        <v>36</v>
      </c>
      <c r="D149">
        <v>36</v>
      </c>
      <c r="E149">
        <v>0</v>
      </c>
      <c r="F149">
        <v>0</v>
      </c>
    </row>
    <row r="150" spans="1:6" x14ac:dyDescent="0.2">
      <c r="A150" s="1">
        <v>2306.0190299999999</v>
      </c>
      <c r="B150">
        <v>58</v>
      </c>
      <c r="C150">
        <v>58</v>
      </c>
      <c r="D150">
        <v>58</v>
      </c>
      <c r="E150">
        <v>0</v>
      </c>
      <c r="F150">
        <v>0</v>
      </c>
    </row>
    <row r="151" spans="1:6" x14ac:dyDescent="0.2">
      <c r="A151" s="1">
        <v>2306.0048900000002</v>
      </c>
      <c r="B151">
        <v>4</v>
      </c>
      <c r="C151">
        <v>5</v>
      </c>
      <c r="D151">
        <v>5</v>
      </c>
      <c r="E151">
        <v>1</v>
      </c>
      <c r="F151">
        <v>0</v>
      </c>
    </row>
    <row r="152" spans="1:6" x14ac:dyDescent="0.2">
      <c r="A152" s="1">
        <v>2306.0042899999999</v>
      </c>
      <c r="B152">
        <v>8</v>
      </c>
      <c r="D152">
        <v>7</v>
      </c>
    </row>
    <row r="153" spans="1:6" x14ac:dyDescent="0.2">
      <c r="A153" s="1">
        <v>2306.0298400000001</v>
      </c>
      <c r="B153">
        <v>3</v>
      </c>
      <c r="C153">
        <v>4</v>
      </c>
      <c r="D153">
        <v>4</v>
      </c>
      <c r="E153">
        <v>1</v>
      </c>
      <c r="F153">
        <v>0</v>
      </c>
    </row>
    <row r="154" spans="1:6" x14ac:dyDescent="0.2">
      <c r="A154" s="1">
        <v>2306.00072</v>
      </c>
      <c r="B154">
        <v>11</v>
      </c>
      <c r="C154">
        <v>11</v>
      </c>
      <c r="D154">
        <v>11</v>
      </c>
      <c r="E154">
        <v>0</v>
      </c>
      <c r="F154">
        <v>0</v>
      </c>
    </row>
    <row r="155" spans="1:6" x14ac:dyDescent="0.2">
      <c r="A155" s="1">
        <v>2306.0150800000001</v>
      </c>
      <c r="B155">
        <v>74</v>
      </c>
      <c r="C155">
        <v>74</v>
      </c>
      <c r="D155">
        <v>73</v>
      </c>
      <c r="E155">
        <v>0</v>
      </c>
      <c r="F155">
        <v>1</v>
      </c>
    </row>
    <row r="156" spans="1:6" x14ac:dyDescent="0.2">
      <c r="A156" s="1">
        <v>2306.00882</v>
      </c>
      <c r="B156">
        <v>9</v>
      </c>
      <c r="C156">
        <v>9</v>
      </c>
      <c r="D156">
        <v>9</v>
      </c>
      <c r="E156">
        <v>0</v>
      </c>
      <c r="F156">
        <v>0</v>
      </c>
    </row>
    <row r="157" spans="1:6" x14ac:dyDescent="0.2">
      <c r="A157" s="1">
        <v>2306.0027799999998</v>
      </c>
      <c r="B157">
        <v>20</v>
      </c>
      <c r="C157">
        <v>20</v>
      </c>
      <c r="D157">
        <v>20</v>
      </c>
      <c r="E157">
        <v>0</v>
      </c>
      <c r="F157">
        <v>0</v>
      </c>
    </row>
    <row r="158" spans="1:6" x14ac:dyDescent="0.2">
      <c r="A158" s="1">
        <v>2306.00081</v>
      </c>
      <c r="B158">
        <v>11</v>
      </c>
      <c r="C158">
        <v>11</v>
      </c>
      <c r="D158">
        <v>11</v>
      </c>
      <c r="E158">
        <v>0</v>
      </c>
      <c r="F158">
        <v>0</v>
      </c>
    </row>
    <row r="159" spans="1:6" x14ac:dyDescent="0.2">
      <c r="A159" s="1">
        <v>2306.0007500000002</v>
      </c>
      <c r="B159">
        <v>7</v>
      </c>
      <c r="D159">
        <v>7</v>
      </c>
    </row>
    <row r="160" spans="1:6" x14ac:dyDescent="0.2">
      <c r="A160" s="1">
        <v>2306.1658900000002</v>
      </c>
      <c r="B160">
        <v>8</v>
      </c>
      <c r="C160">
        <v>8</v>
      </c>
      <c r="D160">
        <v>8</v>
      </c>
      <c r="E160">
        <v>0</v>
      </c>
      <c r="F160">
        <v>0</v>
      </c>
    </row>
    <row r="161" spans="1:6" x14ac:dyDescent="0.2">
      <c r="A161" s="1">
        <v>2306.0028499999999</v>
      </c>
      <c r="B161">
        <v>14</v>
      </c>
      <c r="C161">
        <v>14</v>
      </c>
      <c r="D161">
        <v>14</v>
      </c>
      <c r="E161">
        <v>0</v>
      </c>
      <c r="F161">
        <v>0</v>
      </c>
    </row>
    <row r="162" spans="1:6" x14ac:dyDescent="0.2">
      <c r="A162" s="1">
        <v>2306.0004300000001</v>
      </c>
      <c r="B162">
        <v>12</v>
      </c>
      <c r="D162">
        <v>12</v>
      </c>
    </row>
    <row r="163" spans="1:6" x14ac:dyDescent="0.2">
      <c r="A163" s="1">
        <v>2306.0061500000002</v>
      </c>
      <c r="B163">
        <v>48</v>
      </c>
      <c r="D163">
        <v>47</v>
      </c>
    </row>
    <row r="164" spans="1:6" x14ac:dyDescent="0.2">
      <c r="A164" s="1">
        <v>2306.0024899999999</v>
      </c>
      <c r="B164">
        <v>20</v>
      </c>
      <c r="D164">
        <v>20</v>
      </c>
    </row>
    <row r="165" spans="1:6" x14ac:dyDescent="0.2">
      <c r="A165" s="1">
        <v>2306.0041999999999</v>
      </c>
      <c r="B165">
        <v>21</v>
      </c>
      <c r="C165">
        <v>21</v>
      </c>
      <c r="D165">
        <v>21</v>
      </c>
      <c r="E165">
        <v>0</v>
      </c>
      <c r="F165">
        <v>0</v>
      </c>
    </row>
    <row r="166" spans="1:6" x14ac:dyDescent="0.2">
      <c r="A166" s="1">
        <v>2306.0214500000002</v>
      </c>
      <c r="B166">
        <v>16</v>
      </c>
      <c r="C166">
        <v>16</v>
      </c>
      <c r="D166">
        <v>16</v>
      </c>
      <c r="E166">
        <v>0</v>
      </c>
      <c r="F166">
        <v>0</v>
      </c>
    </row>
    <row r="167" spans="1:6" x14ac:dyDescent="0.2">
      <c r="A167" s="1">
        <v>2306.0028200000002</v>
      </c>
      <c r="B167">
        <v>13</v>
      </c>
      <c r="C167">
        <v>13</v>
      </c>
      <c r="D167">
        <v>13</v>
      </c>
      <c r="E167">
        <v>0</v>
      </c>
      <c r="F167">
        <v>0</v>
      </c>
    </row>
    <row r="168" spans="1:6" x14ac:dyDescent="0.2">
      <c r="A168" s="1">
        <v>2306.0059900000001</v>
      </c>
      <c r="B168">
        <v>13</v>
      </c>
      <c r="C168">
        <v>13</v>
      </c>
      <c r="D168">
        <v>13</v>
      </c>
      <c r="E168">
        <v>0</v>
      </c>
      <c r="F168">
        <v>0</v>
      </c>
    </row>
    <row r="169" spans="1:6" x14ac:dyDescent="0.2">
      <c r="A169" s="1">
        <v>2306.0010900000002</v>
      </c>
      <c r="B169">
        <v>35</v>
      </c>
      <c r="C169">
        <v>35</v>
      </c>
      <c r="D169">
        <v>35</v>
      </c>
      <c r="E169">
        <v>0</v>
      </c>
      <c r="F169">
        <v>0</v>
      </c>
    </row>
    <row r="170" spans="1:6" x14ac:dyDescent="0.2">
      <c r="A170" s="1">
        <v>2306.0908399999998</v>
      </c>
      <c r="B170">
        <v>15</v>
      </c>
      <c r="C170">
        <v>15</v>
      </c>
      <c r="D170">
        <v>15</v>
      </c>
      <c r="E170">
        <v>0</v>
      </c>
      <c r="F170">
        <v>0</v>
      </c>
    </row>
    <row r="171" spans="1:6" x14ac:dyDescent="0.2">
      <c r="A171" s="1">
        <v>2306.00767</v>
      </c>
      <c r="B171">
        <v>13</v>
      </c>
      <c r="C171">
        <v>13</v>
      </c>
      <c r="D171">
        <v>13</v>
      </c>
      <c r="E171">
        <v>0</v>
      </c>
      <c r="F171">
        <v>0</v>
      </c>
    </row>
    <row r="172" spans="1:6" x14ac:dyDescent="0.2">
      <c r="A172" s="1">
        <v>2306.0013100000001</v>
      </c>
      <c r="B172">
        <v>16</v>
      </c>
      <c r="C172">
        <v>16</v>
      </c>
      <c r="D172">
        <v>16</v>
      </c>
      <c r="E172">
        <v>0</v>
      </c>
      <c r="F172">
        <v>0</v>
      </c>
    </row>
    <row r="173" spans="1:6" x14ac:dyDescent="0.2">
      <c r="A173" s="1">
        <v>2306.01017</v>
      </c>
      <c r="B173">
        <v>12</v>
      </c>
      <c r="C173">
        <v>12</v>
      </c>
      <c r="D173">
        <v>12</v>
      </c>
      <c r="E173">
        <v>0</v>
      </c>
      <c r="F173">
        <v>0</v>
      </c>
    </row>
    <row r="174" spans="1:6" x14ac:dyDescent="0.2">
      <c r="A174" s="1">
        <v>2306.0269199999998</v>
      </c>
      <c r="B174">
        <v>15</v>
      </c>
      <c r="C174">
        <v>15</v>
      </c>
      <c r="D174">
        <v>15</v>
      </c>
      <c r="E174">
        <v>0</v>
      </c>
      <c r="F174">
        <v>0</v>
      </c>
    </row>
    <row r="175" spans="1:6" x14ac:dyDescent="0.2">
      <c r="A175" s="1">
        <v>2306.06</v>
      </c>
      <c r="B175">
        <v>12</v>
      </c>
      <c r="C175">
        <v>13</v>
      </c>
      <c r="D175">
        <v>13</v>
      </c>
      <c r="E175">
        <v>1</v>
      </c>
      <c r="F175">
        <v>0</v>
      </c>
    </row>
    <row r="176" spans="1:6" x14ac:dyDescent="0.2">
      <c r="A176" s="1">
        <v>2306.01028</v>
      </c>
      <c r="B176">
        <v>12</v>
      </c>
      <c r="C176">
        <v>12</v>
      </c>
      <c r="D176">
        <v>12</v>
      </c>
      <c r="E176">
        <v>0</v>
      </c>
      <c r="F176">
        <v>0</v>
      </c>
    </row>
    <row r="177" spans="1:6" x14ac:dyDescent="0.2">
      <c r="A177" s="1">
        <v>2306.0010699999998</v>
      </c>
      <c r="B177">
        <v>19</v>
      </c>
      <c r="C177">
        <v>19</v>
      </c>
      <c r="D177">
        <v>19</v>
      </c>
      <c r="E177">
        <v>0</v>
      </c>
      <c r="F177">
        <v>0</v>
      </c>
    </row>
    <row r="178" spans="1:6" x14ac:dyDescent="0.2">
      <c r="A178" s="1">
        <v>2306.0056300000001</v>
      </c>
      <c r="B178">
        <v>8</v>
      </c>
      <c r="C178">
        <v>8</v>
      </c>
      <c r="D178">
        <v>8</v>
      </c>
      <c r="E178">
        <v>0</v>
      </c>
      <c r="F178">
        <v>0</v>
      </c>
    </row>
    <row r="179" spans="1:6" x14ac:dyDescent="0.2">
      <c r="A179" s="1">
        <v>2306.0013800000002</v>
      </c>
      <c r="B179">
        <v>10</v>
      </c>
    </row>
    <row r="180" spans="1:6" x14ac:dyDescent="0.2">
      <c r="A180" s="1">
        <v>2306.0459799999999</v>
      </c>
      <c r="B180">
        <v>16</v>
      </c>
      <c r="C180">
        <v>16</v>
      </c>
      <c r="D180">
        <v>16</v>
      </c>
      <c r="E180">
        <v>0</v>
      </c>
      <c r="F180">
        <v>0</v>
      </c>
    </row>
    <row r="181" spans="1:6" x14ac:dyDescent="0.2">
      <c r="A181" s="1">
        <v>2306.0059000000001</v>
      </c>
      <c r="B181">
        <v>15</v>
      </c>
      <c r="C181">
        <v>15</v>
      </c>
      <c r="D181">
        <v>15</v>
      </c>
      <c r="E181">
        <v>0</v>
      </c>
      <c r="F181">
        <v>0</v>
      </c>
    </row>
    <row r="182" spans="1:6" x14ac:dyDescent="0.2">
      <c r="A182" s="1">
        <v>2306.0182500000001</v>
      </c>
      <c r="B182">
        <v>17</v>
      </c>
      <c r="C182">
        <v>17</v>
      </c>
      <c r="D182">
        <v>17</v>
      </c>
      <c r="E182">
        <v>0</v>
      </c>
      <c r="F182">
        <v>0</v>
      </c>
    </row>
    <row r="183" spans="1:6" x14ac:dyDescent="0.2">
      <c r="A183" s="1">
        <v>2306.0090300000002</v>
      </c>
      <c r="B183">
        <v>26</v>
      </c>
      <c r="C183">
        <v>26</v>
      </c>
      <c r="D183">
        <v>26</v>
      </c>
      <c r="E183">
        <v>0</v>
      </c>
      <c r="F183">
        <v>0</v>
      </c>
    </row>
    <row r="184" spans="1:6" x14ac:dyDescent="0.2">
      <c r="A184" s="1">
        <v>2306.0035899999998</v>
      </c>
      <c r="B184">
        <v>18</v>
      </c>
      <c r="C184">
        <v>18</v>
      </c>
      <c r="D184">
        <v>18</v>
      </c>
      <c r="E184">
        <v>0</v>
      </c>
      <c r="F184">
        <v>0</v>
      </c>
    </row>
    <row r="185" spans="1:6" x14ac:dyDescent="0.2">
      <c r="A185" s="1">
        <v>2306.00702</v>
      </c>
      <c r="B185">
        <v>20</v>
      </c>
      <c r="C185">
        <v>20</v>
      </c>
      <c r="D185">
        <v>20</v>
      </c>
      <c r="E185">
        <v>0</v>
      </c>
      <c r="F185">
        <v>0</v>
      </c>
    </row>
    <row r="186" spans="1:6" x14ac:dyDescent="0.2">
      <c r="A186" s="1">
        <v>2306.0015400000002</v>
      </c>
      <c r="B186">
        <v>37</v>
      </c>
      <c r="C186">
        <v>37</v>
      </c>
      <c r="D186">
        <v>37</v>
      </c>
      <c r="E186">
        <v>0</v>
      </c>
      <c r="F186">
        <v>0</v>
      </c>
    </row>
    <row r="187" spans="1:6" x14ac:dyDescent="0.2">
      <c r="A187" s="1">
        <v>2306.0053699999999</v>
      </c>
      <c r="B187">
        <v>25</v>
      </c>
      <c r="C187">
        <v>25</v>
      </c>
      <c r="D187">
        <v>25</v>
      </c>
      <c r="E187">
        <v>0</v>
      </c>
      <c r="F187">
        <v>0</v>
      </c>
    </row>
    <row r="188" spans="1:6" x14ac:dyDescent="0.2">
      <c r="A188" s="1">
        <v>2306.0394099999999</v>
      </c>
      <c r="B188">
        <v>21</v>
      </c>
      <c r="C188">
        <v>21</v>
      </c>
      <c r="D188">
        <v>21</v>
      </c>
      <c r="E188">
        <v>0</v>
      </c>
      <c r="F188">
        <v>0</v>
      </c>
    </row>
    <row r="189" spans="1:6" x14ac:dyDescent="0.2">
      <c r="A189" s="1">
        <v>2306.0524099999998</v>
      </c>
      <c r="B189">
        <v>11</v>
      </c>
      <c r="C189">
        <v>12</v>
      </c>
      <c r="D189">
        <v>11</v>
      </c>
      <c r="E189">
        <v>1</v>
      </c>
      <c r="F189">
        <v>1</v>
      </c>
    </row>
    <row r="190" spans="1:6" x14ac:dyDescent="0.2">
      <c r="A190" s="1">
        <v>2306.0073299999999</v>
      </c>
      <c r="B190">
        <v>13</v>
      </c>
      <c r="D190">
        <v>13</v>
      </c>
    </row>
    <row r="191" spans="1:6" x14ac:dyDescent="0.2">
      <c r="A191" s="1">
        <v>2306.0016500000002</v>
      </c>
      <c r="B191">
        <v>21</v>
      </c>
      <c r="C191">
        <v>21</v>
      </c>
      <c r="D191">
        <v>22</v>
      </c>
      <c r="E191">
        <v>0</v>
      </c>
      <c r="F191">
        <v>1</v>
      </c>
    </row>
    <row r="192" spans="1:6" x14ac:dyDescent="0.2">
      <c r="A192" s="1">
        <v>2306.0034999999998</v>
      </c>
      <c r="B192">
        <v>11</v>
      </c>
      <c r="C192">
        <v>12</v>
      </c>
      <c r="D192">
        <v>11</v>
      </c>
      <c r="E192">
        <v>1</v>
      </c>
      <c r="F192">
        <v>1</v>
      </c>
    </row>
    <row r="193" spans="1:6" x14ac:dyDescent="0.2">
      <c r="A193" s="1">
        <v>2306.00506</v>
      </c>
      <c r="B193">
        <v>17</v>
      </c>
      <c r="C193">
        <v>17</v>
      </c>
      <c r="D193">
        <v>17</v>
      </c>
      <c r="E193">
        <v>0</v>
      </c>
      <c r="F193">
        <v>0</v>
      </c>
    </row>
    <row r="194" spans="1:6" x14ac:dyDescent="0.2">
      <c r="A194" s="1">
        <v>2306.00101</v>
      </c>
      <c r="B194">
        <v>18</v>
      </c>
      <c r="C194">
        <v>18</v>
      </c>
      <c r="D194">
        <v>18</v>
      </c>
      <c r="E194">
        <v>0</v>
      </c>
      <c r="F194">
        <v>0</v>
      </c>
    </row>
    <row r="195" spans="1:6" x14ac:dyDescent="0.2">
      <c r="A195" s="1">
        <v>2306.1260200000002</v>
      </c>
      <c r="B195">
        <v>30</v>
      </c>
      <c r="C195">
        <v>30</v>
      </c>
      <c r="D195">
        <v>30</v>
      </c>
      <c r="E195">
        <v>0</v>
      </c>
      <c r="F195">
        <v>0</v>
      </c>
    </row>
    <row r="196" spans="1:6" x14ac:dyDescent="0.2">
      <c r="A196" s="1">
        <v>2306.0033400000002</v>
      </c>
      <c r="B196">
        <v>32</v>
      </c>
      <c r="C196">
        <v>32</v>
      </c>
      <c r="D196">
        <v>32</v>
      </c>
      <c r="E196">
        <v>0</v>
      </c>
      <c r="F196">
        <v>0</v>
      </c>
    </row>
    <row r="197" spans="1:6" x14ac:dyDescent="0.2">
      <c r="A197" s="1">
        <v>2306.1450599999998</v>
      </c>
      <c r="B197">
        <v>8</v>
      </c>
      <c r="C197">
        <v>8</v>
      </c>
      <c r="D197">
        <v>8</v>
      </c>
      <c r="E197">
        <v>0</v>
      </c>
      <c r="F197">
        <v>0</v>
      </c>
    </row>
    <row r="198" spans="1:6" x14ac:dyDescent="0.2">
      <c r="A198" s="1">
        <v>2306.0056199999999</v>
      </c>
      <c r="B198">
        <v>20</v>
      </c>
      <c r="C198">
        <v>20</v>
      </c>
      <c r="D198">
        <v>20</v>
      </c>
      <c r="E198">
        <v>0</v>
      </c>
      <c r="F198">
        <v>0</v>
      </c>
    </row>
    <row r="199" spans="1:6" x14ac:dyDescent="0.2">
      <c r="A199" s="1">
        <v>2306.0075000000002</v>
      </c>
      <c r="B199">
        <v>14</v>
      </c>
      <c r="C199">
        <v>14</v>
      </c>
      <c r="D199">
        <v>14</v>
      </c>
      <c r="E199">
        <v>0</v>
      </c>
      <c r="F199">
        <v>0</v>
      </c>
    </row>
    <row r="200" spans="1:6" x14ac:dyDescent="0.2">
      <c r="A200" s="1">
        <v>2306.0777800000001</v>
      </c>
      <c r="B200">
        <v>20</v>
      </c>
      <c r="C200">
        <v>20</v>
      </c>
      <c r="D200">
        <v>20</v>
      </c>
      <c r="E200">
        <v>0</v>
      </c>
      <c r="F200">
        <v>0</v>
      </c>
    </row>
    <row r="201" spans="1:6" x14ac:dyDescent="0.2">
      <c r="A201" s="1">
        <v>2306.0013899999999</v>
      </c>
      <c r="B201">
        <v>6</v>
      </c>
      <c r="D201">
        <v>5</v>
      </c>
    </row>
    <row r="202" spans="1:6" x14ac:dyDescent="0.2">
      <c r="A202" s="1">
        <v>2306.0055400000001</v>
      </c>
      <c r="B202">
        <v>6</v>
      </c>
    </row>
    <row r="203" spans="1:6" x14ac:dyDescent="0.2">
      <c r="A203" s="1">
        <v>2306.0012999999999</v>
      </c>
      <c r="B203">
        <v>26</v>
      </c>
      <c r="D203">
        <v>25</v>
      </c>
    </row>
    <row r="204" spans="1:6" x14ac:dyDescent="0.2">
      <c r="A204" s="1">
        <v>2306.0266700000002</v>
      </c>
      <c r="B204">
        <v>8</v>
      </c>
      <c r="D204">
        <v>8</v>
      </c>
    </row>
    <row r="205" spans="1:6" x14ac:dyDescent="0.2">
      <c r="A205" s="1">
        <v>2306.0099399999999</v>
      </c>
      <c r="B205">
        <v>7</v>
      </c>
      <c r="D205">
        <v>7</v>
      </c>
    </row>
    <row r="206" spans="1:6" x14ac:dyDescent="0.2">
      <c r="A206" s="1">
        <v>2306.0016300000002</v>
      </c>
      <c r="B206">
        <v>11</v>
      </c>
      <c r="D206">
        <v>11</v>
      </c>
    </row>
    <row r="207" spans="1:6" x14ac:dyDescent="0.2">
      <c r="A207" s="1">
        <v>2306.0206199999998</v>
      </c>
      <c r="B207">
        <v>5</v>
      </c>
      <c r="C207">
        <v>5</v>
      </c>
      <c r="D207">
        <v>5</v>
      </c>
      <c r="E207">
        <v>0</v>
      </c>
      <c r="F207">
        <v>0</v>
      </c>
    </row>
    <row r="208" spans="1:6" x14ac:dyDescent="0.2">
      <c r="A208" s="1">
        <v>2306.0209599999998</v>
      </c>
      <c r="B208">
        <v>13</v>
      </c>
      <c r="D208">
        <v>13</v>
      </c>
    </row>
    <row r="209" spans="1:6" x14ac:dyDescent="0.2">
      <c r="A209" s="1">
        <v>2306.0019000000002</v>
      </c>
      <c r="B209">
        <v>9</v>
      </c>
      <c r="D209">
        <v>9</v>
      </c>
    </row>
    <row r="210" spans="1:6" x14ac:dyDescent="0.2">
      <c r="A210" s="1">
        <v>2306.0128399999999</v>
      </c>
      <c r="B210">
        <v>50</v>
      </c>
      <c r="C210">
        <v>50</v>
      </c>
      <c r="D210">
        <v>50</v>
      </c>
      <c r="E210">
        <v>0</v>
      </c>
      <c r="F210">
        <v>0</v>
      </c>
    </row>
    <row r="211" spans="1:6" x14ac:dyDescent="0.2">
      <c r="A211" s="1">
        <v>2306.10905</v>
      </c>
      <c r="B211">
        <v>15</v>
      </c>
      <c r="C211">
        <v>15</v>
      </c>
      <c r="D211">
        <v>15</v>
      </c>
      <c r="E211">
        <v>0</v>
      </c>
      <c r="F211">
        <v>0</v>
      </c>
    </row>
    <row r="212" spans="1:6" x14ac:dyDescent="0.2">
      <c r="A212" s="1">
        <v>2306.0039400000001</v>
      </c>
      <c r="B212">
        <v>24</v>
      </c>
      <c r="C212">
        <v>24</v>
      </c>
      <c r="D212">
        <v>24</v>
      </c>
      <c r="E212">
        <v>0</v>
      </c>
      <c r="F212">
        <v>0</v>
      </c>
    </row>
    <row r="213" spans="1:6" x14ac:dyDescent="0.2">
      <c r="A213" s="1">
        <v>2306.0035800000001</v>
      </c>
      <c r="B213">
        <v>16</v>
      </c>
      <c r="C213">
        <v>16</v>
      </c>
      <c r="D213">
        <v>16</v>
      </c>
      <c r="E213">
        <v>0</v>
      </c>
      <c r="F213">
        <v>0</v>
      </c>
    </row>
    <row r="214" spans="1:6" x14ac:dyDescent="0.2">
      <c r="A214" s="1">
        <v>2306.00531</v>
      </c>
      <c r="B214">
        <v>20</v>
      </c>
      <c r="C214">
        <v>20</v>
      </c>
      <c r="D214">
        <v>20</v>
      </c>
      <c r="E214">
        <v>0</v>
      </c>
      <c r="F214">
        <v>0</v>
      </c>
    </row>
    <row r="215" spans="1:6" x14ac:dyDescent="0.2">
      <c r="A215" s="1">
        <v>2306.0036700000001</v>
      </c>
      <c r="B215">
        <v>7</v>
      </c>
      <c r="C215">
        <v>10</v>
      </c>
      <c r="D215">
        <v>8</v>
      </c>
      <c r="E215">
        <v>1</v>
      </c>
      <c r="F215">
        <v>1</v>
      </c>
    </row>
    <row r="216" spans="1:6" x14ac:dyDescent="0.2">
      <c r="A216" s="1">
        <v>2306.00155</v>
      </c>
      <c r="B216">
        <v>17</v>
      </c>
      <c r="C216">
        <v>17</v>
      </c>
      <c r="D216">
        <v>17</v>
      </c>
      <c r="E216">
        <v>0</v>
      </c>
      <c r="F216">
        <v>0</v>
      </c>
    </row>
    <row r="217" spans="1:6" x14ac:dyDescent="0.2">
      <c r="A217" s="1">
        <v>2306.01073</v>
      </c>
      <c r="B217">
        <v>18</v>
      </c>
      <c r="C217">
        <v>18</v>
      </c>
      <c r="D217">
        <v>18</v>
      </c>
      <c r="E217">
        <v>0</v>
      </c>
      <c r="F217">
        <v>0</v>
      </c>
    </row>
    <row r="218" spans="1:6" x14ac:dyDescent="0.2">
      <c r="A218" s="1">
        <v>2306.0162500000001</v>
      </c>
      <c r="B218">
        <v>26</v>
      </c>
      <c r="C218">
        <v>27</v>
      </c>
      <c r="D218">
        <v>26</v>
      </c>
      <c r="E218">
        <v>1</v>
      </c>
      <c r="F218">
        <v>1</v>
      </c>
    </row>
    <row r="219" spans="1:6" x14ac:dyDescent="0.2">
      <c r="A219" s="1">
        <v>2306.0058100000001</v>
      </c>
      <c r="B219">
        <v>9</v>
      </c>
      <c r="C219">
        <v>9</v>
      </c>
      <c r="D219">
        <v>7</v>
      </c>
      <c r="E219">
        <v>0</v>
      </c>
      <c r="F219">
        <v>1</v>
      </c>
    </row>
    <row r="220" spans="1:6" x14ac:dyDescent="0.2">
      <c r="A220" s="1">
        <v>2306.0166100000001</v>
      </c>
      <c r="B220">
        <v>31</v>
      </c>
      <c r="C220">
        <v>31</v>
      </c>
      <c r="D220">
        <v>31</v>
      </c>
      <c r="E220">
        <v>0</v>
      </c>
      <c r="F220">
        <v>0</v>
      </c>
    </row>
    <row r="221" spans="1:6" x14ac:dyDescent="0.2">
      <c r="A221" s="1">
        <v>2306.0057499999998</v>
      </c>
      <c r="B221">
        <v>8</v>
      </c>
      <c r="C221">
        <v>8</v>
      </c>
      <c r="D221">
        <v>8</v>
      </c>
      <c r="E221">
        <v>0</v>
      </c>
      <c r="F221">
        <v>0</v>
      </c>
    </row>
    <row r="222" spans="1:6" x14ac:dyDescent="0.2">
      <c r="A222" s="1">
        <v>2306.0580300000001</v>
      </c>
      <c r="B222">
        <v>16</v>
      </c>
      <c r="C222">
        <v>16</v>
      </c>
      <c r="D222">
        <v>16</v>
      </c>
      <c r="E222">
        <v>0</v>
      </c>
      <c r="F222">
        <v>0</v>
      </c>
    </row>
    <row r="223" spans="1:6" x14ac:dyDescent="0.2">
      <c r="A223" s="1">
        <v>2306.0011599999998</v>
      </c>
      <c r="B223">
        <v>16</v>
      </c>
      <c r="C223">
        <v>16</v>
      </c>
      <c r="D223">
        <v>16</v>
      </c>
      <c r="E223">
        <v>0</v>
      </c>
      <c r="F223">
        <v>0</v>
      </c>
    </row>
    <row r="224" spans="1:6" x14ac:dyDescent="0.2">
      <c r="A224" s="1">
        <v>2306.0012000000002</v>
      </c>
      <c r="B224">
        <v>11</v>
      </c>
      <c r="D224">
        <v>12</v>
      </c>
    </row>
    <row r="225" spans="1:6" x14ac:dyDescent="0.2">
      <c r="A225" s="1">
        <v>2306.0078199999998</v>
      </c>
      <c r="B225">
        <v>16</v>
      </c>
      <c r="C225">
        <v>16</v>
      </c>
      <c r="D225">
        <v>16</v>
      </c>
      <c r="E225">
        <v>0</v>
      </c>
      <c r="F225">
        <v>0</v>
      </c>
    </row>
    <row r="226" spans="1:6" x14ac:dyDescent="0.2">
      <c r="A226" s="1">
        <v>2306.0458699999999</v>
      </c>
      <c r="B226">
        <v>9</v>
      </c>
      <c r="C226">
        <v>9</v>
      </c>
      <c r="D226">
        <v>9</v>
      </c>
      <c r="E226">
        <v>0</v>
      </c>
      <c r="F226">
        <v>0</v>
      </c>
    </row>
    <row r="227" spans="1:6" x14ac:dyDescent="0.2">
      <c r="A227" s="1">
        <v>2306.0018700000001</v>
      </c>
      <c r="B227">
        <v>8</v>
      </c>
      <c r="C227">
        <v>9</v>
      </c>
      <c r="D227">
        <v>9</v>
      </c>
      <c r="E227">
        <v>1</v>
      </c>
      <c r="F227">
        <v>0</v>
      </c>
    </row>
    <row r="228" spans="1:6" x14ac:dyDescent="0.2">
      <c r="A228" s="1">
        <v>2306.0129400000001</v>
      </c>
      <c r="B228">
        <v>7</v>
      </c>
      <c r="D228">
        <v>7</v>
      </c>
    </row>
    <row r="229" spans="1:6" x14ac:dyDescent="0.2">
      <c r="A229" s="1">
        <v>2306.0050999999999</v>
      </c>
      <c r="B229">
        <v>29</v>
      </c>
      <c r="C229">
        <v>29</v>
      </c>
      <c r="D229">
        <v>29</v>
      </c>
      <c r="E229">
        <v>0</v>
      </c>
      <c r="F229">
        <v>0</v>
      </c>
    </row>
    <row r="230" spans="1:6" x14ac:dyDescent="0.2">
      <c r="A230" s="1">
        <v>2306.03395</v>
      </c>
      <c r="B230">
        <v>40</v>
      </c>
    </row>
    <row r="231" spans="1:6" x14ac:dyDescent="0.2">
      <c r="A231" s="1">
        <v>2306.0014200000001</v>
      </c>
      <c r="B231">
        <v>25</v>
      </c>
      <c r="C231">
        <v>25</v>
      </c>
      <c r="D231">
        <v>25</v>
      </c>
      <c r="E231">
        <v>0</v>
      </c>
      <c r="F231">
        <v>0</v>
      </c>
    </row>
    <row r="232" spans="1:6" x14ac:dyDescent="0.2">
      <c r="A232" s="1">
        <v>2306.06241</v>
      </c>
      <c r="B232">
        <v>13</v>
      </c>
      <c r="D232">
        <v>13</v>
      </c>
    </row>
    <row r="233" spans="1:6" x14ac:dyDescent="0.2">
      <c r="A233" s="1">
        <v>2306.0163200000002</v>
      </c>
      <c r="B233">
        <v>18</v>
      </c>
      <c r="C233">
        <v>18</v>
      </c>
      <c r="D233">
        <v>18</v>
      </c>
      <c r="E233">
        <v>0</v>
      </c>
      <c r="F233">
        <v>0</v>
      </c>
    </row>
    <row r="234" spans="1:6" x14ac:dyDescent="0.2">
      <c r="A234" s="1">
        <v>2306.0106300000002</v>
      </c>
      <c r="B234">
        <v>21</v>
      </c>
      <c r="C234">
        <v>21</v>
      </c>
      <c r="D234">
        <v>21</v>
      </c>
      <c r="E234">
        <v>0</v>
      </c>
      <c r="F234">
        <v>0</v>
      </c>
    </row>
    <row r="235" spans="1:6" x14ac:dyDescent="0.2">
      <c r="A235" s="1">
        <v>2306.0014500000002</v>
      </c>
      <c r="B235">
        <v>56</v>
      </c>
      <c r="C235">
        <v>55</v>
      </c>
      <c r="D235">
        <v>55</v>
      </c>
      <c r="E235">
        <v>1</v>
      </c>
      <c r="F235">
        <v>0</v>
      </c>
    </row>
    <row r="236" spans="1:6" x14ac:dyDescent="0.2">
      <c r="A236" s="1">
        <v>2306.0180300000002</v>
      </c>
      <c r="B236">
        <v>8</v>
      </c>
      <c r="C236">
        <v>8</v>
      </c>
      <c r="D236">
        <v>8</v>
      </c>
      <c r="E236">
        <v>0</v>
      </c>
      <c r="F236">
        <v>0</v>
      </c>
    </row>
    <row r="237" spans="1:6" x14ac:dyDescent="0.2">
      <c r="A237" s="1">
        <v>2306.0376799999999</v>
      </c>
      <c r="B237">
        <v>27</v>
      </c>
      <c r="C237">
        <v>27</v>
      </c>
      <c r="D237">
        <v>27</v>
      </c>
      <c r="E237">
        <v>0</v>
      </c>
      <c r="F237">
        <v>0</v>
      </c>
    </row>
    <row r="238" spans="1:6" x14ac:dyDescent="0.2">
      <c r="A238" s="1">
        <v>2306.00126</v>
      </c>
      <c r="B238">
        <v>72</v>
      </c>
      <c r="C238">
        <v>72</v>
      </c>
      <c r="D238">
        <v>67</v>
      </c>
      <c r="E238">
        <v>0</v>
      </c>
      <c r="F238">
        <v>1</v>
      </c>
    </row>
    <row r="239" spans="1:6" x14ac:dyDescent="0.2">
      <c r="A239" s="1">
        <v>2306.0092199999999</v>
      </c>
      <c r="B239">
        <v>13</v>
      </c>
      <c r="C239">
        <v>13</v>
      </c>
      <c r="D239">
        <v>13</v>
      </c>
      <c r="E239">
        <v>0</v>
      </c>
      <c r="F239">
        <v>0</v>
      </c>
    </row>
    <row r="240" spans="1:6" x14ac:dyDescent="0.2">
      <c r="A240" s="1">
        <v>2306.01235</v>
      </c>
      <c r="B240">
        <v>8</v>
      </c>
      <c r="C240">
        <v>8</v>
      </c>
      <c r="D240">
        <v>8</v>
      </c>
      <c r="E240">
        <v>0</v>
      </c>
      <c r="F240">
        <v>0</v>
      </c>
    </row>
    <row r="241" spans="1:6" x14ac:dyDescent="0.2">
      <c r="A241" s="1">
        <v>2306.1094899999998</v>
      </c>
      <c r="B241">
        <v>10</v>
      </c>
      <c r="C241">
        <v>10</v>
      </c>
      <c r="D241">
        <v>10</v>
      </c>
      <c r="E241">
        <v>0</v>
      </c>
      <c r="F241">
        <v>0</v>
      </c>
    </row>
    <row r="242" spans="1:6" x14ac:dyDescent="0.2">
      <c r="A242" s="1">
        <v>2306.0031300000001</v>
      </c>
      <c r="B242">
        <v>27</v>
      </c>
      <c r="C242">
        <v>27</v>
      </c>
      <c r="D242">
        <v>27</v>
      </c>
      <c r="E242">
        <v>0</v>
      </c>
      <c r="F242">
        <v>0</v>
      </c>
    </row>
    <row r="243" spans="1:6" x14ac:dyDescent="0.2">
      <c r="A243" s="1">
        <v>2306.0834500000001</v>
      </c>
      <c r="B243">
        <v>15</v>
      </c>
      <c r="D243">
        <v>15</v>
      </c>
    </row>
    <row r="244" spans="1:6" x14ac:dyDescent="0.2">
      <c r="A244" s="1">
        <v>2306.00128</v>
      </c>
      <c r="B244">
        <v>15</v>
      </c>
      <c r="C244">
        <v>15</v>
      </c>
      <c r="D244">
        <v>15</v>
      </c>
      <c r="E244">
        <v>0</v>
      </c>
      <c r="F244">
        <v>0</v>
      </c>
    </row>
    <row r="245" spans="1:6" x14ac:dyDescent="0.2">
      <c r="A245" s="1">
        <v>2306.03766</v>
      </c>
      <c r="B245">
        <v>23</v>
      </c>
      <c r="C245">
        <v>23</v>
      </c>
      <c r="D245">
        <v>23</v>
      </c>
      <c r="E245">
        <v>0</v>
      </c>
      <c r="F245">
        <v>0</v>
      </c>
    </row>
    <row r="246" spans="1:6" x14ac:dyDescent="0.2">
      <c r="A246" s="1">
        <v>2306.0057299999999</v>
      </c>
      <c r="B246">
        <v>11</v>
      </c>
      <c r="C246">
        <v>11</v>
      </c>
      <c r="D246">
        <v>11</v>
      </c>
      <c r="E246">
        <v>0</v>
      </c>
      <c r="F246">
        <v>0</v>
      </c>
    </row>
    <row r="247" spans="1:6" x14ac:dyDescent="0.2">
      <c r="A247" s="1">
        <v>2306.0074100000002</v>
      </c>
      <c r="B247">
        <v>7</v>
      </c>
      <c r="C247">
        <v>7</v>
      </c>
      <c r="D247">
        <v>7</v>
      </c>
      <c r="E247">
        <v>0</v>
      </c>
      <c r="F247">
        <v>0</v>
      </c>
    </row>
    <row r="248" spans="1:6" x14ac:dyDescent="0.2">
      <c r="A248" s="1">
        <v>2306.0011</v>
      </c>
      <c r="B248">
        <v>18</v>
      </c>
    </row>
    <row r="249" spans="1:6" x14ac:dyDescent="0.2">
      <c r="A249" s="1">
        <v>2306.0032200000001</v>
      </c>
      <c r="B249">
        <v>7</v>
      </c>
      <c r="D249">
        <v>7</v>
      </c>
    </row>
    <row r="250" spans="1:6" x14ac:dyDescent="0.2">
      <c r="A250" s="1">
        <v>2306.0074599999998</v>
      </c>
      <c r="B250">
        <v>33</v>
      </c>
      <c r="C250">
        <v>33</v>
      </c>
      <c r="D250">
        <v>33</v>
      </c>
      <c r="E250">
        <v>0</v>
      </c>
      <c r="F250">
        <v>0</v>
      </c>
    </row>
    <row r="251" spans="1:6" x14ac:dyDescent="0.2">
      <c r="A251" s="1">
        <v>2306.0057400000001</v>
      </c>
      <c r="B251">
        <v>41</v>
      </c>
      <c r="D251">
        <v>41</v>
      </c>
    </row>
    <row r="252" spans="1:6" x14ac:dyDescent="0.2">
      <c r="A252" s="1">
        <v>2306.0165999999999</v>
      </c>
      <c r="B252">
        <v>18</v>
      </c>
      <c r="C252">
        <v>18</v>
      </c>
      <c r="D252">
        <v>18</v>
      </c>
      <c r="E252">
        <v>0</v>
      </c>
      <c r="F252">
        <v>0</v>
      </c>
    </row>
    <row r="253" spans="1:6" x14ac:dyDescent="0.2">
      <c r="A253" s="1">
        <v>2306.0057999999999</v>
      </c>
      <c r="B253">
        <v>29</v>
      </c>
      <c r="D253">
        <v>29</v>
      </c>
    </row>
    <row r="254" spans="1:6" x14ac:dyDescent="0.2">
      <c r="A254" s="1">
        <v>2306.0071200000002</v>
      </c>
      <c r="B254">
        <v>7</v>
      </c>
      <c r="C254">
        <v>7</v>
      </c>
      <c r="D254">
        <v>7</v>
      </c>
      <c r="E254">
        <v>0</v>
      </c>
      <c r="F254">
        <v>0</v>
      </c>
    </row>
    <row r="255" spans="1:6" x14ac:dyDescent="0.2">
      <c r="A255" s="1">
        <v>2306.0038199999999</v>
      </c>
      <c r="B255">
        <v>23</v>
      </c>
      <c r="C255">
        <v>24</v>
      </c>
      <c r="D255">
        <v>23</v>
      </c>
      <c r="E255">
        <v>1</v>
      </c>
      <c r="F255">
        <v>1</v>
      </c>
    </row>
    <row r="256" spans="1:6" x14ac:dyDescent="0.2">
      <c r="A256" s="1">
        <v>2306.0396000000001</v>
      </c>
      <c r="B256">
        <v>54</v>
      </c>
      <c r="C256">
        <v>55</v>
      </c>
      <c r="D256">
        <v>55</v>
      </c>
      <c r="E256">
        <v>1</v>
      </c>
      <c r="F256">
        <v>0</v>
      </c>
    </row>
    <row r="257" spans="1:6" x14ac:dyDescent="0.2">
      <c r="A257" s="1">
        <v>2306.00371</v>
      </c>
      <c r="B257">
        <v>13</v>
      </c>
      <c r="C257">
        <v>13</v>
      </c>
      <c r="D257">
        <v>13</v>
      </c>
      <c r="E257">
        <v>0</v>
      </c>
      <c r="F257">
        <v>0</v>
      </c>
    </row>
    <row r="258" spans="1:6" x14ac:dyDescent="0.2">
      <c r="A258" s="1">
        <v>2306.0018100000002</v>
      </c>
      <c r="B258">
        <v>28</v>
      </c>
      <c r="C258">
        <v>29</v>
      </c>
      <c r="D258">
        <v>28</v>
      </c>
      <c r="E258">
        <v>1</v>
      </c>
      <c r="F258">
        <v>1</v>
      </c>
    </row>
    <row r="259" spans="1:6" x14ac:dyDescent="0.2">
      <c r="A259" s="1">
        <v>2306.0051100000001</v>
      </c>
      <c r="B259">
        <v>35</v>
      </c>
      <c r="C259">
        <v>35</v>
      </c>
      <c r="D259">
        <v>35</v>
      </c>
      <c r="E259">
        <v>0</v>
      </c>
      <c r="F259">
        <v>0</v>
      </c>
    </row>
    <row r="260" spans="1:6" x14ac:dyDescent="0.2">
      <c r="A260" s="1">
        <v>2306.00378</v>
      </c>
      <c r="B260">
        <v>11</v>
      </c>
      <c r="D260">
        <v>11</v>
      </c>
    </row>
    <row r="261" spans="1:6" x14ac:dyDescent="0.2">
      <c r="A261" s="1">
        <v>2306.0051600000002</v>
      </c>
      <c r="B261">
        <v>23</v>
      </c>
      <c r="C261">
        <v>23</v>
      </c>
      <c r="D261">
        <v>23</v>
      </c>
      <c r="E261">
        <v>0</v>
      </c>
      <c r="F261">
        <v>0</v>
      </c>
    </row>
    <row r="262" spans="1:6" x14ac:dyDescent="0.2">
      <c r="A262" s="1">
        <v>2306.0034000000001</v>
      </c>
      <c r="B262">
        <v>24</v>
      </c>
      <c r="D262">
        <v>24</v>
      </c>
    </row>
    <row r="263" spans="1:6" x14ac:dyDescent="0.2">
      <c r="A263" s="1">
        <v>2306.0048999999999</v>
      </c>
    </row>
    <row r="264" spans="1:6" x14ac:dyDescent="0.2">
      <c r="A264" s="1">
        <v>2306.0420199999999</v>
      </c>
      <c r="B264">
        <v>10</v>
      </c>
      <c r="C264">
        <v>10</v>
      </c>
      <c r="D264">
        <v>10</v>
      </c>
      <c r="E264">
        <v>0</v>
      </c>
      <c r="F264">
        <v>0</v>
      </c>
    </row>
    <row r="265" spans="1:6" x14ac:dyDescent="0.2">
      <c r="A265" s="1">
        <v>2306.0046400000001</v>
      </c>
      <c r="B265">
        <v>7</v>
      </c>
      <c r="C265">
        <v>7</v>
      </c>
      <c r="D265">
        <v>7</v>
      </c>
      <c r="E265">
        <v>0</v>
      </c>
      <c r="F265">
        <v>0</v>
      </c>
    </row>
    <row r="266" spans="1:6" x14ac:dyDescent="0.2">
      <c r="A266" s="1">
        <v>2306.00038</v>
      </c>
      <c r="B266">
        <v>17</v>
      </c>
      <c r="C266">
        <v>18</v>
      </c>
      <c r="D266">
        <v>17</v>
      </c>
      <c r="E266">
        <v>1</v>
      </c>
      <c r="F266">
        <v>1</v>
      </c>
    </row>
    <row r="267" spans="1:6" x14ac:dyDescent="0.2">
      <c r="A267" s="1">
        <v>2306.1384800000001</v>
      </c>
      <c r="B267">
        <v>10</v>
      </c>
    </row>
    <row r="268" spans="1:6" x14ac:dyDescent="0.2">
      <c r="A268" s="1">
        <v>2306.0000700000001</v>
      </c>
      <c r="B268">
        <v>11</v>
      </c>
      <c r="C268">
        <v>11</v>
      </c>
      <c r="D268">
        <v>11</v>
      </c>
      <c r="E268">
        <v>0</v>
      </c>
      <c r="F268">
        <v>0</v>
      </c>
    </row>
    <row r="269" spans="1:6" x14ac:dyDescent="0.2">
      <c r="A269" s="1">
        <v>2306.0023500000002</v>
      </c>
      <c r="B269">
        <v>22</v>
      </c>
      <c r="C269">
        <v>22</v>
      </c>
      <c r="D269">
        <v>22</v>
      </c>
      <c r="E269">
        <v>0</v>
      </c>
      <c r="F269">
        <v>0</v>
      </c>
    </row>
    <row r="270" spans="1:6" x14ac:dyDescent="0.2">
      <c r="A270" s="1">
        <v>2306.0003099999999</v>
      </c>
      <c r="B270">
        <v>9</v>
      </c>
      <c r="C270">
        <v>9</v>
      </c>
      <c r="D270">
        <v>9</v>
      </c>
      <c r="E270">
        <v>0</v>
      </c>
      <c r="F270">
        <v>0</v>
      </c>
    </row>
    <row r="271" spans="1:6" x14ac:dyDescent="0.2">
      <c r="A271" s="1">
        <v>2306.0020300000001</v>
      </c>
      <c r="B271">
        <v>5</v>
      </c>
      <c r="C271">
        <v>6</v>
      </c>
      <c r="D271">
        <v>6</v>
      </c>
      <c r="E271">
        <v>1</v>
      </c>
      <c r="F271">
        <v>0</v>
      </c>
    </row>
    <row r="272" spans="1:6" x14ac:dyDescent="0.2">
      <c r="A272" s="1">
        <v>2306.02792</v>
      </c>
      <c r="B272">
        <v>18</v>
      </c>
      <c r="C272">
        <v>19</v>
      </c>
      <c r="E272">
        <v>1</v>
      </c>
    </row>
    <row r="273" spans="1:6" x14ac:dyDescent="0.2">
      <c r="A273" s="1">
        <v>2306.00009</v>
      </c>
      <c r="B273">
        <v>8</v>
      </c>
      <c r="C273">
        <v>8</v>
      </c>
      <c r="D273">
        <v>8</v>
      </c>
      <c r="E273">
        <v>0</v>
      </c>
      <c r="F273">
        <v>0</v>
      </c>
    </row>
    <row r="274" spans="1:6" x14ac:dyDescent="0.2">
      <c r="A274" s="1">
        <v>2306.00036</v>
      </c>
      <c r="B274">
        <v>22</v>
      </c>
      <c r="C274">
        <v>22</v>
      </c>
      <c r="D274">
        <v>20</v>
      </c>
      <c r="E274">
        <v>0</v>
      </c>
      <c r="F274">
        <v>1</v>
      </c>
    </row>
    <row r="275" spans="1:6" x14ac:dyDescent="0.2">
      <c r="A275" s="1">
        <v>2306.0009599999998</v>
      </c>
      <c r="B275">
        <v>25</v>
      </c>
      <c r="C275">
        <v>25</v>
      </c>
      <c r="D275">
        <v>25</v>
      </c>
      <c r="E275">
        <v>0</v>
      </c>
      <c r="F275">
        <v>0</v>
      </c>
    </row>
    <row r="276" spans="1:6" x14ac:dyDescent="0.2">
      <c r="A276" s="1">
        <v>2306.0006199999998</v>
      </c>
      <c r="B276">
        <v>20</v>
      </c>
      <c r="C276">
        <v>20</v>
      </c>
      <c r="D276">
        <v>20</v>
      </c>
      <c r="E276">
        <v>0</v>
      </c>
      <c r="F276">
        <v>0</v>
      </c>
    </row>
    <row r="277" spans="1:6" x14ac:dyDescent="0.2">
      <c r="A277" s="1">
        <v>2306.0025000000001</v>
      </c>
      <c r="B277">
        <v>13</v>
      </c>
      <c r="C277">
        <v>13</v>
      </c>
      <c r="D277">
        <v>13</v>
      </c>
      <c r="E277">
        <v>0</v>
      </c>
      <c r="F277">
        <v>0</v>
      </c>
    </row>
    <row r="278" spans="1:6" x14ac:dyDescent="0.2">
      <c r="A278" s="1">
        <v>2306.0537899999999</v>
      </c>
      <c r="B278">
        <v>11</v>
      </c>
      <c r="D278">
        <v>9</v>
      </c>
    </row>
    <row r="279" spans="1:6" x14ac:dyDescent="0.2">
      <c r="A279" s="1">
        <v>2306.0025700000001</v>
      </c>
      <c r="B279">
        <v>10</v>
      </c>
      <c r="C279">
        <v>10</v>
      </c>
      <c r="D279">
        <v>10</v>
      </c>
      <c r="E279">
        <v>0</v>
      </c>
      <c r="F279">
        <v>0</v>
      </c>
    </row>
    <row r="280" spans="1:6" x14ac:dyDescent="0.2">
      <c r="A280" s="1">
        <v>2306.0009100000002</v>
      </c>
      <c r="B280">
        <v>16</v>
      </c>
      <c r="C280">
        <v>16</v>
      </c>
      <c r="D280">
        <v>16</v>
      </c>
      <c r="E280">
        <v>0</v>
      </c>
      <c r="F280">
        <v>0</v>
      </c>
    </row>
    <row r="281" spans="1:6" x14ac:dyDescent="0.2">
      <c r="A281" s="1">
        <v>2306.0026800000001</v>
      </c>
      <c r="B281">
        <v>46</v>
      </c>
      <c r="C281">
        <v>46</v>
      </c>
      <c r="D281">
        <v>46</v>
      </c>
      <c r="E281">
        <v>0</v>
      </c>
      <c r="F281">
        <v>0</v>
      </c>
    </row>
    <row r="282" spans="1:6" x14ac:dyDescent="0.2">
      <c r="A282" s="1">
        <v>2306.0005299999998</v>
      </c>
      <c r="B282">
        <v>31</v>
      </c>
      <c r="C282">
        <v>31</v>
      </c>
      <c r="D282">
        <v>31</v>
      </c>
      <c r="E282">
        <v>0</v>
      </c>
      <c r="F282">
        <v>0</v>
      </c>
    </row>
    <row r="283" spans="1:6" x14ac:dyDescent="0.2">
      <c r="A283" s="1">
        <v>2306.0194900000001</v>
      </c>
      <c r="B283">
        <v>14</v>
      </c>
      <c r="D283">
        <v>15</v>
      </c>
    </row>
    <row r="284" spans="1:6" x14ac:dyDescent="0.2">
      <c r="A284" s="1">
        <v>2306.02394</v>
      </c>
      <c r="B284">
        <v>16</v>
      </c>
      <c r="D284">
        <v>16</v>
      </c>
    </row>
    <row r="285" spans="1:6" x14ac:dyDescent="0.2">
      <c r="A285" s="1">
        <v>2306.0151099999998</v>
      </c>
      <c r="B285">
        <v>27</v>
      </c>
      <c r="D285">
        <v>24</v>
      </c>
    </row>
    <row r="286" spans="1:6" x14ac:dyDescent="0.2">
      <c r="A286" s="1">
        <v>2306.0040800000002</v>
      </c>
      <c r="B286">
        <v>6</v>
      </c>
      <c r="C286">
        <v>7</v>
      </c>
      <c r="D286">
        <v>7</v>
      </c>
      <c r="E286">
        <v>1</v>
      </c>
      <c r="F286">
        <v>0</v>
      </c>
    </row>
    <row r="287" spans="1:6" x14ac:dyDescent="0.2">
      <c r="A287" s="1">
        <v>2306.0137800000002</v>
      </c>
      <c r="B287">
        <v>22</v>
      </c>
      <c r="C287">
        <v>23</v>
      </c>
      <c r="D287">
        <v>23</v>
      </c>
      <c r="E287">
        <v>1</v>
      </c>
      <c r="F287">
        <v>0</v>
      </c>
    </row>
    <row r="288" spans="1:6" x14ac:dyDescent="0.2">
      <c r="A288" s="1">
        <v>2306.00054</v>
      </c>
      <c r="B288">
        <v>10</v>
      </c>
      <c r="C288">
        <v>10</v>
      </c>
      <c r="D288">
        <v>10</v>
      </c>
      <c r="E288">
        <v>0</v>
      </c>
      <c r="F288">
        <v>0</v>
      </c>
    </row>
    <row r="289" spans="1:6" x14ac:dyDescent="0.2">
      <c r="A289" s="1">
        <v>2306.0026600000001</v>
      </c>
      <c r="B289">
        <v>62</v>
      </c>
      <c r="C289">
        <v>63</v>
      </c>
      <c r="D289">
        <v>63</v>
      </c>
      <c r="E289">
        <v>1</v>
      </c>
      <c r="F289">
        <v>0</v>
      </c>
    </row>
    <row r="290" spans="1:6" x14ac:dyDescent="0.2">
      <c r="A290" s="1">
        <v>2306.0000799999998</v>
      </c>
      <c r="B290">
        <v>12</v>
      </c>
      <c r="C290">
        <v>12</v>
      </c>
      <c r="D290">
        <v>10</v>
      </c>
      <c r="E290">
        <v>0</v>
      </c>
      <c r="F290">
        <v>1</v>
      </c>
    </row>
    <row r="291" spans="1:6" x14ac:dyDescent="0.2">
      <c r="A291" s="1">
        <v>2306.0066099999999</v>
      </c>
      <c r="B291">
        <v>5</v>
      </c>
      <c r="C291">
        <v>5</v>
      </c>
      <c r="D291">
        <v>5</v>
      </c>
      <c r="E291">
        <v>0</v>
      </c>
      <c r="F291">
        <v>0</v>
      </c>
    </row>
    <row r="292" spans="1:6" x14ac:dyDescent="0.2">
      <c r="A292" s="1">
        <v>2306.0213600000002</v>
      </c>
      <c r="B292">
        <v>5</v>
      </c>
      <c r="C292">
        <v>6</v>
      </c>
      <c r="D292">
        <v>6</v>
      </c>
      <c r="E292">
        <v>1</v>
      </c>
      <c r="F292">
        <v>0</v>
      </c>
    </row>
    <row r="293" spans="1:6" x14ac:dyDescent="0.2">
      <c r="A293" s="1">
        <v>2306.0045300000002</v>
      </c>
      <c r="B293">
        <v>18</v>
      </c>
      <c r="C293">
        <v>19</v>
      </c>
      <c r="D293">
        <v>19</v>
      </c>
      <c r="E293">
        <v>1</v>
      </c>
      <c r="F293">
        <v>0</v>
      </c>
    </row>
    <row r="294" spans="1:6" x14ac:dyDescent="0.2">
      <c r="A294" s="1">
        <v>2306.0020500000001</v>
      </c>
      <c r="B294">
        <v>29</v>
      </c>
      <c r="C294">
        <v>29</v>
      </c>
      <c r="D294">
        <v>29</v>
      </c>
      <c r="E294">
        <v>0</v>
      </c>
      <c r="F294">
        <v>0</v>
      </c>
    </row>
    <row r="295" spans="1:6" x14ac:dyDescent="0.2">
      <c r="A295" s="1">
        <v>2306.0174000000002</v>
      </c>
      <c r="B295">
        <v>26</v>
      </c>
      <c r="C295">
        <v>28</v>
      </c>
      <c r="D295">
        <v>28</v>
      </c>
      <c r="E295">
        <v>1</v>
      </c>
      <c r="F295">
        <v>0</v>
      </c>
    </row>
    <row r="296" spans="1:6" x14ac:dyDescent="0.2">
      <c r="A296" s="1">
        <v>2306.0003000000002</v>
      </c>
    </row>
    <row r="297" spans="1:6" x14ac:dyDescent="0.2">
      <c r="A297" s="1">
        <v>2306.0230299999998</v>
      </c>
      <c r="B297">
        <v>11</v>
      </c>
      <c r="C297">
        <v>11</v>
      </c>
      <c r="D297">
        <v>11</v>
      </c>
      <c r="E297">
        <v>0</v>
      </c>
      <c r="F297">
        <v>0</v>
      </c>
    </row>
    <row r="298" spans="1:6" x14ac:dyDescent="0.2">
      <c r="A298" s="1">
        <v>2306.0045399999999</v>
      </c>
      <c r="B298">
        <v>14</v>
      </c>
      <c r="C298">
        <v>14</v>
      </c>
      <c r="D298">
        <v>14</v>
      </c>
      <c r="E298">
        <v>0</v>
      </c>
      <c r="F298">
        <v>0</v>
      </c>
    </row>
    <row r="299" spans="1:6" x14ac:dyDescent="0.2">
      <c r="A299" s="1">
        <v>2306.0382199999999</v>
      </c>
      <c r="B299">
        <v>33</v>
      </c>
      <c r="C299">
        <v>34</v>
      </c>
      <c r="D299">
        <v>34</v>
      </c>
      <c r="E299">
        <v>1</v>
      </c>
      <c r="F299">
        <v>0</v>
      </c>
    </row>
    <row r="300" spans="1:6" x14ac:dyDescent="0.2">
      <c r="A300" s="1">
        <v>2306.0003900000002</v>
      </c>
      <c r="B300">
        <v>17</v>
      </c>
      <c r="C300">
        <v>17</v>
      </c>
      <c r="D300">
        <v>17</v>
      </c>
      <c r="E300">
        <v>0</v>
      </c>
      <c r="F300">
        <v>0</v>
      </c>
    </row>
    <row r="301" spans="1:6" x14ac:dyDescent="0.2">
      <c r="A301" s="1">
        <v>2306.0154400000001</v>
      </c>
      <c r="B301">
        <v>65</v>
      </c>
      <c r="D301">
        <v>66</v>
      </c>
    </row>
    <row r="302" spans="1:6" x14ac:dyDescent="0.2">
      <c r="A302" s="1">
        <v>2306.00234</v>
      </c>
      <c r="B302">
        <v>7</v>
      </c>
      <c r="C302">
        <v>8</v>
      </c>
      <c r="D302">
        <v>8</v>
      </c>
      <c r="E302">
        <v>1</v>
      </c>
      <c r="F302">
        <v>0</v>
      </c>
    </row>
    <row r="303" spans="1:6" x14ac:dyDescent="0.2">
      <c r="A303" s="1">
        <v>2306.0000599999998</v>
      </c>
      <c r="B303">
        <v>19</v>
      </c>
      <c r="C303">
        <v>20</v>
      </c>
      <c r="D303">
        <v>19</v>
      </c>
      <c r="E303">
        <v>1</v>
      </c>
      <c r="F303">
        <v>1</v>
      </c>
    </row>
    <row r="304" spans="1:6" x14ac:dyDescent="0.2">
      <c r="A304" s="1">
        <v>2306.0000100000002</v>
      </c>
      <c r="B304">
        <v>5</v>
      </c>
      <c r="C304">
        <v>5</v>
      </c>
      <c r="D304">
        <v>5</v>
      </c>
      <c r="E304">
        <v>0</v>
      </c>
      <c r="F304">
        <v>0</v>
      </c>
    </row>
    <row r="305" spans="1:6" x14ac:dyDescent="0.2">
      <c r="A305" s="1">
        <v>2306.01127</v>
      </c>
      <c r="B305">
        <v>26</v>
      </c>
      <c r="C305">
        <v>26</v>
      </c>
      <c r="D305">
        <v>26</v>
      </c>
      <c r="E305">
        <v>0</v>
      </c>
      <c r="F305">
        <v>0</v>
      </c>
    </row>
    <row r="306" spans="1:6" x14ac:dyDescent="0.2">
      <c r="A306" s="1">
        <v>2306.03442</v>
      </c>
      <c r="B306">
        <v>13</v>
      </c>
      <c r="C306">
        <v>14</v>
      </c>
      <c r="D306">
        <v>14</v>
      </c>
      <c r="E306">
        <v>1</v>
      </c>
      <c r="F306">
        <v>0</v>
      </c>
    </row>
    <row r="307" spans="1:6" x14ac:dyDescent="0.2">
      <c r="A307" s="1">
        <v>2306.0005500000002</v>
      </c>
    </row>
    <row r="308" spans="1:6" x14ac:dyDescent="0.2">
      <c r="A308" s="1">
        <v>2306.0043099999998</v>
      </c>
      <c r="B308">
        <v>29</v>
      </c>
      <c r="C308">
        <v>29</v>
      </c>
      <c r="D308">
        <v>29</v>
      </c>
      <c r="E308">
        <v>0</v>
      </c>
      <c r="F308">
        <v>0</v>
      </c>
    </row>
    <row r="309" spans="1:6" x14ac:dyDescent="0.2">
      <c r="A309" s="1">
        <v>2306.0029300000001</v>
      </c>
      <c r="B309">
        <v>41</v>
      </c>
      <c r="D309">
        <v>35</v>
      </c>
    </row>
    <row r="310" spans="1:6" x14ac:dyDescent="0.2">
      <c r="A310" s="1">
        <v>2306.0341600000002</v>
      </c>
      <c r="B310">
        <v>17</v>
      </c>
      <c r="C310">
        <v>17</v>
      </c>
      <c r="D310">
        <v>17</v>
      </c>
      <c r="E310">
        <v>0</v>
      </c>
      <c r="F310">
        <v>0</v>
      </c>
    </row>
    <row r="311" spans="1:6" x14ac:dyDescent="0.2">
      <c r="A311" s="1">
        <v>2306.0151000000001</v>
      </c>
      <c r="B311">
        <v>20</v>
      </c>
      <c r="C311">
        <v>20</v>
      </c>
      <c r="D311">
        <v>19</v>
      </c>
      <c r="E311">
        <v>0</v>
      </c>
      <c r="F311">
        <v>1</v>
      </c>
    </row>
    <row r="312" spans="1:6" x14ac:dyDescent="0.2">
      <c r="A312" s="1">
        <v>2306.0043599999999</v>
      </c>
      <c r="B312">
        <v>13</v>
      </c>
      <c r="D312">
        <v>12</v>
      </c>
    </row>
    <row r="313" spans="1:6" x14ac:dyDescent="0.2">
      <c r="A313" s="1">
        <v>2306.0005200000001</v>
      </c>
      <c r="B313">
        <v>19</v>
      </c>
      <c r="C313">
        <v>20</v>
      </c>
      <c r="D313">
        <v>20</v>
      </c>
      <c r="E313">
        <v>1</v>
      </c>
      <c r="F313">
        <v>0</v>
      </c>
    </row>
    <row r="314" spans="1:6" x14ac:dyDescent="0.2">
      <c r="A314" s="1">
        <v>2306.0025999999998</v>
      </c>
      <c r="B314">
        <v>5</v>
      </c>
    </row>
    <row r="315" spans="1:6" x14ac:dyDescent="0.2">
      <c r="A315" s="1">
        <v>2306.0443</v>
      </c>
      <c r="B315">
        <v>18</v>
      </c>
      <c r="C315">
        <v>18</v>
      </c>
      <c r="D315">
        <v>18</v>
      </c>
      <c r="E315">
        <v>0</v>
      </c>
      <c r="F315">
        <v>0</v>
      </c>
    </row>
    <row r="316" spans="1:6" x14ac:dyDescent="0.2">
      <c r="A316" s="1">
        <v>2306.0006400000002</v>
      </c>
      <c r="B316">
        <v>8</v>
      </c>
      <c r="C316">
        <v>8</v>
      </c>
      <c r="D316">
        <v>8</v>
      </c>
      <c r="E316">
        <v>0</v>
      </c>
      <c r="F316">
        <v>0</v>
      </c>
    </row>
    <row r="317" spans="1:6" x14ac:dyDescent="0.2">
      <c r="A317" s="1">
        <v>2306.0026899999998</v>
      </c>
      <c r="B317">
        <v>14</v>
      </c>
      <c r="C317">
        <v>15</v>
      </c>
      <c r="D317">
        <v>15</v>
      </c>
      <c r="E317">
        <v>1</v>
      </c>
      <c r="F317">
        <v>0</v>
      </c>
    </row>
    <row r="318" spans="1:6" x14ac:dyDescent="0.2">
      <c r="A318" s="1">
        <v>2306.00063</v>
      </c>
      <c r="B318">
        <v>28</v>
      </c>
      <c r="C318">
        <v>28</v>
      </c>
      <c r="D318">
        <v>28</v>
      </c>
      <c r="E318">
        <v>0</v>
      </c>
      <c r="F318">
        <v>0</v>
      </c>
    </row>
    <row r="319" spans="1:6" x14ac:dyDescent="0.2">
      <c r="A319" s="1">
        <v>2306.0171300000002</v>
      </c>
      <c r="B319">
        <v>10</v>
      </c>
      <c r="D319">
        <v>10</v>
      </c>
    </row>
    <row r="320" spans="1:6" x14ac:dyDescent="0.2">
      <c r="A320" s="1">
        <v>2306.0305899999998</v>
      </c>
      <c r="B320">
        <v>5</v>
      </c>
      <c r="C320">
        <v>5</v>
      </c>
      <c r="D320">
        <v>5</v>
      </c>
      <c r="E320">
        <v>0</v>
      </c>
      <c r="F320">
        <v>0</v>
      </c>
    </row>
    <row r="321" spans="1:6" x14ac:dyDescent="0.2">
      <c r="A321" s="1">
        <v>2306.0004100000001</v>
      </c>
      <c r="B321">
        <v>8</v>
      </c>
      <c r="C321">
        <v>8</v>
      </c>
      <c r="D321">
        <v>8</v>
      </c>
      <c r="E321">
        <v>0</v>
      </c>
      <c r="F321">
        <v>0</v>
      </c>
    </row>
    <row r="322" spans="1:6" x14ac:dyDescent="0.2">
      <c r="A322" s="1">
        <v>2306.05701</v>
      </c>
      <c r="B322">
        <v>22</v>
      </c>
      <c r="C322">
        <v>22</v>
      </c>
      <c r="D322">
        <v>22</v>
      </c>
      <c r="E322">
        <v>0</v>
      </c>
      <c r="F322">
        <v>0</v>
      </c>
    </row>
    <row r="323" spans="1:6" x14ac:dyDescent="0.2">
      <c r="A323" s="1">
        <v>2306.00425</v>
      </c>
      <c r="B323">
        <v>55</v>
      </c>
      <c r="C323">
        <v>62</v>
      </c>
      <c r="D323">
        <v>62</v>
      </c>
      <c r="E323">
        <v>1</v>
      </c>
      <c r="F323">
        <v>0</v>
      </c>
    </row>
    <row r="324" spans="1:6" x14ac:dyDescent="0.2">
      <c r="A324" s="1">
        <v>2306.0028699999998</v>
      </c>
      <c r="B324">
        <v>11</v>
      </c>
      <c r="C324">
        <v>11</v>
      </c>
      <c r="D324">
        <v>11</v>
      </c>
      <c r="E324">
        <v>0</v>
      </c>
      <c r="F324">
        <v>0</v>
      </c>
    </row>
    <row r="325" spans="1:6" x14ac:dyDescent="0.2">
      <c r="A325" s="1">
        <v>2306.0084499999998</v>
      </c>
      <c r="B325">
        <v>11</v>
      </c>
      <c r="C325">
        <v>11</v>
      </c>
      <c r="D325">
        <v>11</v>
      </c>
      <c r="E325">
        <v>0</v>
      </c>
      <c r="F325">
        <v>0</v>
      </c>
    </row>
    <row r="326" spans="1:6" x14ac:dyDescent="0.2">
      <c r="A326" s="1">
        <v>2306.0042199999998</v>
      </c>
      <c r="B326">
        <v>10</v>
      </c>
      <c r="C326">
        <v>10</v>
      </c>
      <c r="D326">
        <v>10</v>
      </c>
      <c r="E326">
        <v>0</v>
      </c>
      <c r="F326">
        <v>0</v>
      </c>
    </row>
    <row r="327" spans="1:6" x14ac:dyDescent="0.2">
      <c r="A327" s="1">
        <v>2306.0027399999999</v>
      </c>
      <c r="B327">
        <v>38</v>
      </c>
      <c r="C327">
        <v>38</v>
      </c>
      <c r="D327">
        <v>38</v>
      </c>
      <c r="E327">
        <v>0</v>
      </c>
      <c r="F327">
        <v>0</v>
      </c>
    </row>
    <row r="328" spans="1:6" x14ac:dyDescent="0.2">
      <c r="A328" s="1">
        <v>2306.0672800000002</v>
      </c>
      <c r="B328">
        <v>32</v>
      </c>
      <c r="C328">
        <v>40</v>
      </c>
      <c r="D328">
        <v>32</v>
      </c>
      <c r="E328">
        <v>1</v>
      </c>
      <c r="F328">
        <v>1</v>
      </c>
    </row>
    <row r="329" spans="1:6" x14ac:dyDescent="0.2">
      <c r="A329" s="1">
        <v>2306.0218500000001</v>
      </c>
      <c r="B329">
        <v>31</v>
      </c>
      <c r="C329">
        <v>31</v>
      </c>
      <c r="D329">
        <v>31</v>
      </c>
      <c r="E329">
        <v>0</v>
      </c>
      <c r="F329">
        <v>0</v>
      </c>
    </row>
    <row r="330" spans="1:6" x14ac:dyDescent="0.2">
      <c r="A330" s="1">
        <v>2306.0008400000002</v>
      </c>
      <c r="B330">
        <v>17</v>
      </c>
      <c r="C330">
        <v>17</v>
      </c>
      <c r="D330">
        <v>17</v>
      </c>
      <c r="E330">
        <v>0</v>
      </c>
      <c r="F330">
        <v>0</v>
      </c>
    </row>
    <row r="331" spans="1:6" x14ac:dyDescent="0.2">
      <c r="A331" s="1">
        <v>2306.1365500000002</v>
      </c>
      <c r="B331">
        <v>24</v>
      </c>
      <c r="C331">
        <v>24</v>
      </c>
      <c r="D331">
        <v>24</v>
      </c>
      <c r="E331">
        <v>0</v>
      </c>
      <c r="F331">
        <v>0</v>
      </c>
    </row>
    <row r="332" spans="1:6" x14ac:dyDescent="0.2">
      <c r="A332" s="1">
        <v>2306.0007000000001</v>
      </c>
      <c r="B332">
        <v>29</v>
      </c>
      <c r="C332">
        <v>29</v>
      </c>
      <c r="D332">
        <v>29</v>
      </c>
      <c r="E332">
        <v>0</v>
      </c>
      <c r="F332">
        <v>0</v>
      </c>
    </row>
    <row r="333" spans="1:6" x14ac:dyDescent="0.2">
      <c r="A333" s="1">
        <v>2306.0004800000002</v>
      </c>
      <c r="B333">
        <v>11</v>
      </c>
      <c r="C333">
        <v>11</v>
      </c>
      <c r="D333">
        <v>11</v>
      </c>
      <c r="E333">
        <v>0</v>
      </c>
      <c r="F333">
        <v>0</v>
      </c>
    </row>
    <row r="334" spans="1:6" x14ac:dyDescent="0.2">
      <c r="A334" s="1">
        <v>2306.0088000000001</v>
      </c>
    </row>
    <row r="335" spans="1:6" x14ac:dyDescent="0.2">
      <c r="A335" s="1">
        <v>2306.00621</v>
      </c>
      <c r="B335">
        <v>42</v>
      </c>
      <c r="C335">
        <v>42</v>
      </c>
      <c r="D335">
        <v>42</v>
      </c>
      <c r="E335">
        <v>0</v>
      </c>
      <c r="F335">
        <v>0</v>
      </c>
    </row>
    <row r="336" spans="1:6" x14ac:dyDescent="0.2">
      <c r="A336" s="1">
        <v>2306.00675</v>
      </c>
      <c r="B336">
        <v>11</v>
      </c>
      <c r="C336">
        <v>11</v>
      </c>
      <c r="D336">
        <v>11</v>
      </c>
      <c r="E336">
        <v>0</v>
      </c>
      <c r="F336">
        <v>0</v>
      </c>
    </row>
    <row r="337" spans="1:6" x14ac:dyDescent="0.2">
      <c r="A337" s="1">
        <v>2306.0068099999999</v>
      </c>
      <c r="B337">
        <v>9</v>
      </c>
      <c r="C337">
        <v>10</v>
      </c>
      <c r="D337">
        <v>10</v>
      </c>
      <c r="E337">
        <v>1</v>
      </c>
      <c r="F337">
        <v>0</v>
      </c>
    </row>
    <row r="338" spans="1:6" x14ac:dyDescent="0.2">
      <c r="A338" s="1">
        <v>2306.0047800000002</v>
      </c>
      <c r="B338">
        <v>17</v>
      </c>
      <c r="C338">
        <v>17</v>
      </c>
      <c r="D338">
        <v>17</v>
      </c>
      <c r="E338">
        <v>0</v>
      </c>
      <c r="F338">
        <v>0</v>
      </c>
    </row>
    <row r="339" spans="1:6" x14ac:dyDescent="0.2">
      <c r="A339" s="1">
        <v>2306.0130800000002</v>
      </c>
      <c r="B339">
        <v>11</v>
      </c>
      <c r="C339">
        <v>11</v>
      </c>
      <c r="D339">
        <v>11</v>
      </c>
      <c r="E339">
        <v>0</v>
      </c>
      <c r="F339">
        <v>0</v>
      </c>
    </row>
    <row r="340" spans="1:6" x14ac:dyDescent="0.2">
      <c r="A340" s="1">
        <v>2306.1004800000001</v>
      </c>
      <c r="B340">
        <v>49</v>
      </c>
      <c r="C340">
        <v>49</v>
      </c>
      <c r="D340">
        <v>49</v>
      </c>
      <c r="E340">
        <v>0</v>
      </c>
      <c r="F340">
        <v>0</v>
      </c>
    </row>
    <row r="341" spans="1:6" x14ac:dyDescent="0.2">
      <c r="A341" s="1">
        <v>2306.0081799999998</v>
      </c>
      <c r="B341">
        <v>19</v>
      </c>
      <c r="C341">
        <v>19</v>
      </c>
      <c r="D341">
        <v>19</v>
      </c>
      <c r="E341">
        <v>0</v>
      </c>
      <c r="F341">
        <v>0</v>
      </c>
    </row>
    <row r="342" spans="1:6" x14ac:dyDescent="0.2">
      <c r="A342" s="1">
        <v>2306.0277299999998</v>
      </c>
      <c r="B342">
        <v>15</v>
      </c>
      <c r="C342">
        <v>15</v>
      </c>
      <c r="D342">
        <v>15</v>
      </c>
      <c r="E342">
        <v>0</v>
      </c>
      <c r="F342">
        <v>0</v>
      </c>
    </row>
    <row r="343" spans="1:6" x14ac:dyDescent="0.2">
      <c r="A343" s="1">
        <v>2306.00216</v>
      </c>
      <c r="B343">
        <v>7</v>
      </c>
      <c r="C343">
        <v>7</v>
      </c>
      <c r="D343">
        <v>7</v>
      </c>
      <c r="E343">
        <v>0</v>
      </c>
      <c r="F343">
        <v>0</v>
      </c>
    </row>
    <row r="344" spans="1:6" x14ac:dyDescent="0.2">
      <c r="A344" s="1">
        <v>2306.0159199999998</v>
      </c>
      <c r="B344">
        <v>19</v>
      </c>
      <c r="C344">
        <v>19</v>
      </c>
      <c r="D344">
        <v>19</v>
      </c>
      <c r="E344">
        <v>0</v>
      </c>
      <c r="F344">
        <v>0</v>
      </c>
    </row>
    <row r="345" spans="1:6" x14ac:dyDescent="0.2">
      <c r="A345" s="1">
        <v>2306.0022899999999</v>
      </c>
      <c r="B345">
        <v>10</v>
      </c>
      <c r="C345">
        <v>10</v>
      </c>
      <c r="D345">
        <v>10</v>
      </c>
      <c r="E345">
        <v>0</v>
      </c>
      <c r="F345">
        <v>0</v>
      </c>
    </row>
    <row r="346" spans="1:6" x14ac:dyDescent="0.2">
      <c r="A346" s="1">
        <v>2306.0047100000002</v>
      </c>
      <c r="B346">
        <v>39</v>
      </c>
      <c r="D346">
        <v>39</v>
      </c>
    </row>
    <row r="347" spans="1:6" x14ac:dyDescent="0.2">
      <c r="A347" s="1">
        <v>2306.01791</v>
      </c>
      <c r="B347">
        <v>22</v>
      </c>
      <c r="D347">
        <v>22</v>
      </c>
    </row>
    <row r="348" spans="1:6" x14ac:dyDescent="0.2">
      <c r="A348" s="1">
        <v>2306.0113299999998</v>
      </c>
      <c r="B348">
        <v>13</v>
      </c>
      <c r="D348">
        <v>13</v>
      </c>
    </row>
    <row r="349" spans="1:6" x14ac:dyDescent="0.2">
      <c r="A349" s="1">
        <v>2306.00218</v>
      </c>
      <c r="B349">
        <v>5</v>
      </c>
      <c r="C349">
        <v>5</v>
      </c>
      <c r="D349">
        <v>5</v>
      </c>
      <c r="E349">
        <v>0</v>
      </c>
      <c r="F349">
        <v>0</v>
      </c>
    </row>
    <row r="350" spans="1:6" x14ac:dyDescent="0.2">
      <c r="A350" s="1">
        <v>2306.0848599999999</v>
      </c>
      <c r="B350">
        <v>24</v>
      </c>
      <c r="D350">
        <v>22</v>
      </c>
    </row>
    <row r="351" spans="1:6" x14ac:dyDescent="0.2">
      <c r="A351" s="1">
        <v>2306.0004899999999</v>
      </c>
      <c r="B351">
        <v>71</v>
      </c>
      <c r="C351">
        <v>71</v>
      </c>
      <c r="D351">
        <v>71</v>
      </c>
      <c r="E351">
        <v>0</v>
      </c>
      <c r="F351">
        <v>0</v>
      </c>
    </row>
    <row r="352" spans="1:6" x14ac:dyDescent="0.2">
      <c r="A352" s="1">
        <v>2306.0214799999999</v>
      </c>
      <c r="B352">
        <v>33</v>
      </c>
      <c r="D352">
        <v>33</v>
      </c>
    </row>
    <row r="353" spans="1:6" x14ac:dyDescent="0.2">
      <c r="A353" s="1">
        <v>2306.0008200000002</v>
      </c>
      <c r="B353">
        <v>19</v>
      </c>
      <c r="C353">
        <v>20</v>
      </c>
      <c r="D353">
        <v>20</v>
      </c>
      <c r="E353">
        <v>1</v>
      </c>
      <c r="F353">
        <v>0</v>
      </c>
    </row>
    <row r="354" spans="1:6" x14ac:dyDescent="0.2">
      <c r="A354" s="1">
        <v>2306.0153399999999</v>
      </c>
      <c r="B354">
        <v>20</v>
      </c>
      <c r="C354">
        <v>20</v>
      </c>
      <c r="D354">
        <v>20</v>
      </c>
      <c r="E354">
        <v>0</v>
      </c>
      <c r="F354">
        <v>0</v>
      </c>
    </row>
    <row r="355" spans="1:6" x14ac:dyDescent="0.2">
      <c r="A355" s="1">
        <v>2306.0024400000002</v>
      </c>
      <c r="B355">
        <v>12</v>
      </c>
      <c r="C355">
        <v>13</v>
      </c>
      <c r="D355">
        <v>13</v>
      </c>
      <c r="E355">
        <v>1</v>
      </c>
      <c r="F355">
        <v>0</v>
      </c>
    </row>
    <row r="356" spans="1:6" x14ac:dyDescent="0.2">
      <c r="A356" s="1">
        <v>2306.0007599999999</v>
      </c>
      <c r="B356">
        <v>22</v>
      </c>
      <c r="C356">
        <v>22</v>
      </c>
      <c r="D356">
        <v>22</v>
      </c>
      <c r="E356">
        <v>0</v>
      </c>
      <c r="F356">
        <v>0</v>
      </c>
    </row>
    <row r="357" spans="1:6" x14ac:dyDescent="0.2">
      <c r="A357" s="1">
        <v>2306.0088599999999</v>
      </c>
      <c r="B357">
        <v>11</v>
      </c>
      <c r="C357">
        <v>11</v>
      </c>
      <c r="D357">
        <v>11</v>
      </c>
      <c r="E357">
        <v>0</v>
      </c>
      <c r="F357">
        <v>0</v>
      </c>
    </row>
    <row r="358" spans="1:6" x14ac:dyDescent="0.2">
      <c r="A358" s="1">
        <v>2306.0385500000002</v>
      </c>
      <c r="B358">
        <v>9</v>
      </c>
      <c r="C358">
        <v>9</v>
      </c>
      <c r="D358">
        <v>9</v>
      </c>
      <c r="E358">
        <v>0</v>
      </c>
      <c r="F358">
        <v>0</v>
      </c>
    </row>
    <row r="359" spans="1:6" x14ac:dyDescent="0.2">
      <c r="A359" s="1">
        <v>2306.0041500000002</v>
      </c>
      <c r="B359">
        <v>6</v>
      </c>
      <c r="C359">
        <v>7</v>
      </c>
      <c r="D359">
        <v>7</v>
      </c>
      <c r="E359">
        <v>1</v>
      </c>
      <c r="F359">
        <v>0</v>
      </c>
    </row>
    <row r="360" spans="1:6" x14ac:dyDescent="0.2">
      <c r="A360" s="1">
        <v>2306.0008499999999</v>
      </c>
      <c r="B360">
        <v>44</v>
      </c>
      <c r="C360">
        <v>44</v>
      </c>
      <c r="D360">
        <v>44</v>
      </c>
      <c r="E360">
        <v>0</v>
      </c>
      <c r="F360">
        <v>0</v>
      </c>
    </row>
    <row r="361" spans="1:6" x14ac:dyDescent="0.2">
      <c r="A361" s="1">
        <v>2306.0084400000001</v>
      </c>
      <c r="B361">
        <v>6</v>
      </c>
      <c r="C361">
        <v>6</v>
      </c>
      <c r="D361">
        <v>6</v>
      </c>
      <c r="E361">
        <v>0</v>
      </c>
      <c r="F361">
        <v>0</v>
      </c>
    </row>
    <row r="362" spans="1:6" x14ac:dyDescent="0.2">
      <c r="A362" s="1">
        <v>2306.0007799999998</v>
      </c>
      <c r="B362">
        <v>8</v>
      </c>
      <c r="C362">
        <v>8</v>
      </c>
      <c r="D362">
        <v>8</v>
      </c>
      <c r="E362">
        <v>0</v>
      </c>
      <c r="F362">
        <v>0</v>
      </c>
    </row>
    <row r="363" spans="1:6" x14ac:dyDescent="0.2">
      <c r="A363" s="1">
        <v>2306.00047</v>
      </c>
      <c r="B363">
        <v>11</v>
      </c>
      <c r="C363">
        <v>12</v>
      </c>
      <c r="D363">
        <v>12</v>
      </c>
      <c r="E363">
        <v>1</v>
      </c>
      <c r="F363">
        <v>0</v>
      </c>
    </row>
    <row r="364" spans="1:6" x14ac:dyDescent="0.2">
      <c r="A364" s="1">
        <v>2306.0027500000001</v>
      </c>
      <c r="B364">
        <v>16</v>
      </c>
      <c r="C364">
        <v>16</v>
      </c>
      <c r="D364">
        <v>16</v>
      </c>
      <c r="E364">
        <v>0</v>
      </c>
      <c r="F364">
        <v>0</v>
      </c>
    </row>
    <row r="365" spans="1:6" x14ac:dyDescent="0.2">
      <c r="A365" s="1">
        <v>2306.0135300000002</v>
      </c>
      <c r="B365">
        <v>17</v>
      </c>
      <c r="C365">
        <v>17</v>
      </c>
      <c r="D365">
        <v>17</v>
      </c>
      <c r="E365">
        <v>0</v>
      </c>
      <c r="F365">
        <v>0</v>
      </c>
    </row>
    <row r="366" spans="1:6" x14ac:dyDescent="0.2">
      <c r="A366" s="1">
        <v>2306.0196500000002</v>
      </c>
      <c r="B366">
        <v>8</v>
      </c>
      <c r="C366">
        <v>8</v>
      </c>
      <c r="D366">
        <v>8</v>
      </c>
      <c r="E366">
        <v>0</v>
      </c>
      <c r="F366">
        <v>0</v>
      </c>
    </row>
    <row r="367" spans="1:6" x14ac:dyDescent="0.2">
      <c r="A367" s="1">
        <v>2306.0028600000001</v>
      </c>
      <c r="B367">
        <v>19</v>
      </c>
      <c r="D367">
        <v>20</v>
      </c>
    </row>
    <row r="368" spans="1:6" x14ac:dyDescent="0.2">
      <c r="A368" s="1">
        <v>2306.0119199999999</v>
      </c>
      <c r="B368">
        <v>11</v>
      </c>
      <c r="C368">
        <v>11</v>
      </c>
      <c r="D368">
        <v>11</v>
      </c>
      <c r="E368">
        <v>0</v>
      </c>
      <c r="F368">
        <v>0</v>
      </c>
    </row>
    <row r="369" spans="1:6" x14ac:dyDescent="0.2">
      <c r="A369" s="1">
        <v>2306.0048400000001</v>
      </c>
      <c r="B369">
        <v>24</v>
      </c>
      <c r="C369">
        <v>24</v>
      </c>
      <c r="D369">
        <v>24</v>
      </c>
      <c r="E369">
        <v>0</v>
      </c>
      <c r="F369">
        <v>0</v>
      </c>
    </row>
    <row r="370" spans="1:6" x14ac:dyDescent="0.2">
      <c r="A370" s="1">
        <v>2306.0022600000002</v>
      </c>
      <c r="B370">
        <v>11</v>
      </c>
      <c r="C370">
        <v>11</v>
      </c>
      <c r="D370">
        <v>11</v>
      </c>
      <c r="E370">
        <v>0</v>
      </c>
      <c r="F370">
        <v>0</v>
      </c>
    </row>
    <row r="371" spans="1:6" x14ac:dyDescent="0.2">
      <c r="A371" s="1">
        <v>2306.0156900000002</v>
      </c>
      <c r="B371">
        <v>6</v>
      </c>
      <c r="C371">
        <v>7</v>
      </c>
      <c r="D371">
        <v>7</v>
      </c>
      <c r="E371">
        <v>1</v>
      </c>
      <c r="F371">
        <v>0</v>
      </c>
    </row>
    <row r="372" spans="1:6" x14ac:dyDescent="0.2">
      <c r="A372" s="1">
        <v>2306.0593899999999</v>
      </c>
      <c r="B372">
        <v>18</v>
      </c>
      <c r="C372">
        <v>18</v>
      </c>
      <c r="D372">
        <v>18</v>
      </c>
      <c r="E372">
        <v>0</v>
      </c>
      <c r="F372">
        <v>0</v>
      </c>
    </row>
    <row r="373" spans="1:6" x14ac:dyDescent="0.2">
      <c r="A373" s="1">
        <v>2306.0179699999999</v>
      </c>
      <c r="B373">
        <v>12</v>
      </c>
      <c r="C373">
        <v>12</v>
      </c>
      <c r="D373">
        <v>12</v>
      </c>
      <c r="E373">
        <v>0</v>
      </c>
      <c r="F373">
        <v>0</v>
      </c>
    </row>
    <row r="374" spans="1:6" x14ac:dyDescent="0.2">
      <c r="A374" s="1">
        <v>2306.0022100000001</v>
      </c>
      <c r="B374">
        <v>34</v>
      </c>
      <c r="C374">
        <v>34</v>
      </c>
      <c r="D374">
        <v>34</v>
      </c>
      <c r="E374">
        <v>0</v>
      </c>
      <c r="F374">
        <v>0</v>
      </c>
    </row>
    <row r="375" spans="1:6" x14ac:dyDescent="0.2">
      <c r="A375" s="1">
        <v>2306.0369599999999</v>
      </c>
      <c r="B375">
        <v>26</v>
      </c>
      <c r="D375">
        <v>26</v>
      </c>
    </row>
    <row r="376" spans="1:6" x14ac:dyDescent="0.2">
      <c r="A376" s="1">
        <v>2306.0001299999999</v>
      </c>
      <c r="B376">
        <v>11</v>
      </c>
      <c r="C376">
        <v>11</v>
      </c>
      <c r="D376">
        <v>11</v>
      </c>
      <c r="E376">
        <v>0</v>
      </c>
      <c r="F376">
        <v>0</v>
      </c>
    </row>
    <row r="377" spans="1:6" x14ac:dyDescent="0.2">
      <c r="A377" s="1">
        <v>2306.0002500000001</v>
      </c>
      <c r="B377">
        <v>14</v>
      </c>
      <c r="D377">
        <v>15</v>
      </c>
    </row>
    <row r="378" spans="1:6" x14ac:dyDescent="0.2">
      <c r="A378" s="1">
        <v>2306.00819</v>
      </c>
      <c r="B378">
        <v>11</v>
      </c>
      <c r="C378">
        <v>11</v>
      </c>
      <c r="D378">
        <v>11</v>
      </c>
      <c r="E378">
        <v>0</v>
      </c>
      <c r="F378">
        <v>0</v>
      </c>
    </row>
    <row r="379" spans="1:6" x14ac:dyDescent="0.2">
      <c r="A379" s="1">
        <v>2306.08248</v>
      </c>
      <c r="B379">
        <v>14</v>
      </c>
      <c r="C379">
        <v>14</v>
      </c>
      <c r="D379">
        <v>14</v>
      </c>
      <c r="E379">
        <v>0</v>
      </c>
      <c r="F379">
        <v>0</v>
      </c>
    </row>
    <row r="380" spans="1:6" x14ac:dyDescent="0.2">
      <c r="A380" s="1">
        <v>2306.00441</v>
      </c>
      <c r="B380">
        <v>11</v>
      </c>
      <c r="D380">
        <v>11</v>
      </c>
    </row>
    <row r="381" spans="1:6" x14ac:dyDescent="0.2">
      <c r="A381" s="1">
        <v>2306.1638600000001</v>
      </c>
      <c r="B381">
        <v>9</v>
      </c>
      <c r="C381">
        <v>9</v>
      </c>
      <c r="D381">
        <v>9</v>
      </c>
      <c r="E381">
        <v>0</v>
      </c>
      <c r="F381">
        <v>0</v>
      </c>
    </row>
    <row r="382" spans="1:6" x14ac:dyDescent="0.2">
      <c r="A382" s="1">
        <v>2306.08421</v>
      </c>
      <c r="B382">
        <v>14</v>
      </c>
      <c r="D382">
        <v>14</v>
      </c>
    </row>
    <row r="383" spans="1:6" x14ac:dyDescent="0.2">
      <c r="A383" s="1">
        <v>2306.0323699999999</v>
      </c>
      <c r="B383">
        <v>6</v>
      </c>
      <c r="C383">
        <v>6</v>
      </c>
      <c r="D383">
        <v>6</v>
      </c>
      <c r="E383">
        <v>0</v>
      </c>
      <c r="F383">
        <v>0</v>
      </c>
    </row>
    <row r="384" spans="1:6" x14ac:dyDescent="0.2">
      <c r="A384" s="1">
        <v>2306.0002199999999</v>
      </c>
      <c r="B384">
        <v>11</v>
      </c>
      <c r="C384">
        <v>11</v>
      </c>
      <c r="D384">
        <v>11</v>
      </c>
      <c r="E384">
        <v>0</v>
      </c>
      <c r="F384">
        <v>0</v>
      </c>
    </row>
    <row r="385" spans="1:6" x14ac:dyDescent="0.2">
      <c r="A385" s="1">
        <v>2306.0021000000002</v>
      </c>
      <c r="B385">
        <v>11</v>
      </c>
      <c r="C385">
        <v>11</v>
      </c>
      <c r="D385">
        <v>11</v>
      </c>
      <c r="E385">
        <v>0</v>
      </c>
      <c r="F385">
        <v>0</v>
      </c>
    </row>
    <row r="386" spans="1:6" x14ac:dyDescent="0.2">
      <c r="A386" s="1">
        <v>2306.00479</v>
      </c>
      <c r="B386">
        <v>9</v>
      </c>
      <c r="C386">
        <v>9</v>
      </c>
      <c r="D386">
        <v>9</v>
      </c>
      <c r="E386">
        <v>0</v>
      </c>
      <c r="F386">
        <v>0</v>
      </c>
    </row>
    <row r="387" spans="1:6" x14ac:dyDescent="0.2">
      <c r="A387" s="1">
        <v>2306.0179899999998</v>
      </c>
      <c r="B387">
        <v>6</v>
      </c>
      <c r="D387">
        <v>6</v>
      </c>
    </row>
    <row r="388" spans="1:6" x14ac:dyDescent="0.2">
      <c r="A388" s="1">
        <v>2306.0070599999999</v>
      </c>
      <c r="B388">
        <v>23</v>
      </c>
      <c r="C388">
        <v>23</v>
      </c>
      <c r="D388">
        <v>23</v>
      </c>
      <c r="E388">
        <v>0</v>
      </c>
      <c r="F388">
        <v>0</v>
      </c>
    </row>
    <row r="389" spans="1:6" x14ac:dyDescent="0.2">
      <c r="A389" s="1">
        <v>2306.1758300000001</v>
      </c>
      <c r="B389">
        <v>6</v>
      </c>
      <c r="C389">
        <v>7</v>
      </c>
      <c r="D389">
        <v>7</v>
      </c>
      <c r="E389">
        <v>1</v>
      </c>
      <c r="F389">
        <v>0</v>
      </c>
    </row>
    <row r="390" spans="1:6" x14ac:dyDescent="0.2">
      <c r="A390" s="1">
        <v>2306.0398700000001</v>
      </c>
      <c r="B390">
        <v>10</v>
      </c>
      <c r="C390">
        <v>10</v>
      </c>
      <c r="D390">
        <v>10</v>
      </c>
      <c r="E390">
        <v>0</v>
      </c>
      <c r="F390">
        <v>0</v>
      </c>
    </row>
    <row r="391" spans="1:6" x14ac:dyDescent="0.2">
      <c r="A391" s="1">
        <v>2306.0798799999998</v>
      </c>
      <c r="B391">
        <v>48</v>
      </c>
      <c r="C391">
        <v>48</v>
      </c>
      <c r="D391">
        <v>48</v>
      </c>
      <c r="E391">
        <v>0</v>
      </c>
      <c r="F391">
        <v>0</v>
      </c>
    </row>
    <row r="392" spans="1:6" x14ac:dyDescent="0.2">
      <c r="A392" s="1">
        <v>2306.00533</v>
      </c>
      <c r="B392">
        <v>19</v>
      </c>
      <c r="C392">
        <v>19</v>
      </c>
      <c r="D392">
        <v>19</v>
      </c>
      <c r="E392">
        <v>0</v>
      </c>
      <c r="F392">
        <v>0</v>
      </c>
    </row>
    <row r="393" spans="1:6" x14ac:dyDescent="0.2">
      <c r="A393" s="1">
        <v>2306.0036500000001</v>
      </c>
      <c r="B393">
        <v>7</v>
      </c>
      <c r="C393">
        <v>7</v>
      </c>
      <c r="D393">
        <v>7</v>
      </c>
      <c r="E393">
        <v>0</v>
      </c>
      <c r="F393">
        <v>0</v>
      </c>
    </row>
    <row r="394" spans="1:6" x14ac:dyDescent="0.2">
      <c r="A394" s="1">
        <v>2306.0108500000001</v>
      </c>
      <c r="B394">
        <v>24</v>
      </c>
      <c r="C394">
        <v>24</v>
      </c>
      <c r="D394">
        <v>24</v>
      </c>
      <c r="E394">
        <v>0</v>
      </c>
      <c r="F394">
        <v>0</v>
      </c>
    </row>
    <row r="395" spans="1:6" x14ac:dyDescent="0.2">
      <c r="A395" s="1">
        <v>2306.0016099999998</v>
      </c>
      <c r="B395">
        <v>13</v>
      </c>
      <c r="C395">
        <v>14</v>
      </c>
      <c r="D395">
        <v>13</v>
      </c>
      <c r="E395">
        <v>1</v>
      </c>
      <c r="F395">
        <v>1</v>
      </c>
    </row>
    <row r="396" spans="1:6" x14ac:dyDescent="0.2">
      <c r="A396" s="1">
        <v>2306.0015899999999</v>
      </c>
      <c r="B396">
        <v>15</v>
      </c>
      <c r="C396">
        <v>15</v>
      </c>
      <c r="D396">
        <v>15</v>
      </c>
      <c r="E396">
        <v>0</v>
      </c>
      <c r="F396">
        <v>0</v>
      </c>
    </row>
    <row r="397" spans="1:6" x14ac:dyDescent="0.2">
      <c r="A397" s="1">
        <v>2306.01629</v>
      </c>
      <c r="B397">
        <v>5</v>
      </c>
      <c r="C397">
        <v>5</v>
      </c>
      <c r="D397">
        <v>5</v>
      </c>
      <c r="E397">
        <v>0</v>
      </c>
      <c r="F397">
        <v>0</v>
      </c>
    </row>
    <row r="398" spans="1:6" x14ac:dyDescent="0.2">
      <c r="A398" s="1">
        <v>2306.0099100000002</v>
      </c>
      <c r="B398">
        <v>21</v>
      </c>
      <c r="C398">
        <v>21</v>
      </c>
      <c r="D398">
        <v>21</v>
      </c>
      <c r="E398">
        <v>0</v>
      </c>
      <c r="F398">
        <v>0</v>
      </c>
    </row>
    <row r="399" spans="1:6" x14ac:dyDescent="0.2">
      <c r="A399" s="1">
        <v>2306.0016599999999</v>
      </c>
      <c r="B399">
        <v>9</v>
      </c>
      <c r="C399">
        <v>9</v>
      </c>
      <c r="D399">
        <v>9</v>
      </c>
      <c r="E399">
        <v>0</v>
      </c>
      <c r="F399">
        <v>0</v>
      </c>
    </row>
    <row r="400" spans="1:6" x14ac:dyDescent="0.2">
      <c r="A400" s="1">
        <v>2306.1754099999998</v>
      </c>
      <c r="B400">
        <v>22</v>
      </c>
      <c r="C400">
        <v>22</v>
      </c>
      <c r="D400">
        <v>22</v>
      </c>
      <c r="E400">
        <v>0</v>
      </c>
      <c r="F400">
        <v>0</v>
      </c>
    </row>
    <row r="401" spans="1:6" x14ac:dyDescent="0.2">
      <c r="A401" s="1">
        <v>2306.0203299999998</v>
      </c>
      <c r="B401">
        <v>13</v>
      </c>
      <c r="C401">
        <v>13</v>
      </c>
      <c r="D401">
        <v>13</v>
      </c>
      <c r="E401">
        <v>0</v>
      </c>
      <c r="F401">
        <v>0</v>
      </c>
    </row>
    <row r="402" spans="1:6" x14ac:dyDescent="0.2">
      <c r="A402" s="1">
        <v>2306.00569</v>
      </c>
      <c r="B402">
        <v>16</v>
      </c>
      <c r="C402">
        <v>16</v>
      </c>
      <c r="D402">
        <v>16</v>
      </c>
      <c r="E402">
        <v>0</v>
      </c>
      <c r="F402">
        <v>0</v>
      </c>
    </row>
    <row r="403" spans="1:6" x14ac:dyDescent="0.2">
      <c r="A403" s="1">
        <v>2306.00135</v>
      </c>
      <c r="B403">
        <v>26</v>
      </c>
      <c r="C403">
        <v>26</v>
      </c>
      <c r="D403">
        <v>26</v>
      </c>
      <c r="E403">
        <v>0</v>
      </c>
      <c r="F403">
        <v>0</v>
      </c>
    </row>
    <row r="404" spans="1:6" x14ac:dyDescent="0.2">
      <c r="A404" s="1">
        <v>2306.08367</v>
      </c>
      <c r="B404">
        <v>12</v>
      </c>
      <c r="D404">
        <v>13</v>
      </c>
    </row>
    <row r="405" spans="1:6" x14ac:dyDescent="0.2">
      <c r="A405" s="1">
        <v>2306.0144100000002</v>
      </c>
      <c r="B405">
        <v>30</v>
      </c>
      <c r="C405">
        <v>30</v>
      </c>
      <c r="D405">
        <v>30</v>
      </c>
      <c r="E405">
        <v>0</v>
      </c>
      <c r="F405">
        <v>0</v>
      </c>
    </row>
    <row r="406" spans="1:6" x14ac:dyDescent="0.2">
      <c r="A406" s="1">
        <v>2306.1205599999998</v>
      </c>
      <c r="B406">
        <v>9</v>
      </c>
      <c r="C406">
        <v>9</v>
      </c>
      <c r="D406">
        <v>9</v>
      </c>
      <c r="E406">
        <v>0</v>
      </c>
      <c r="F406">
        <v>0</v>
      </c>
    </row>
    <row r="407" spans="1:6" x14ac:dyDescent="0.2">
      <c r="A407" s="1">
        <v>2306.11627</v>
      </c>
      <c r="B407">
        <v>22</v>
      </c>
      <c r="D407">
        <v>23</v>
      </c>
    </row>
    <row r="408" spans="1:6" x14ac:dyDescent="0.2">
      <c r="A408" s="1">
        <v>2306.0010299999999</v>
      </c>
      <c r="B408">
        <v>17</v>
      </c>
      <c r="C408">
        <v>17</v>
      </c>
      <c r="D408">
        <v>17</v>
      </c>
      <c r="E408">
        <v>0</v>
      </c>
      <c r="F408">
        <v>0</v>
      </c>
    </row>
    <row r="409" spans="1:6" x14ac:dyDescent="0.2">
      <c r="A409" s="1">
        <v>2306.0033100000001</v>
      </c>
      <c r="B409">
        <v>4</v>
      </c>
      <c r="C409">
        <v>5</v>
      </c>
      <c r="D409">
        <v>5</v>
      </c>
      <c r="E409">
        <v>1</v>
      </c>
      <c r="F409">
        <v>0</v>
      </c>
    </row>
    <row r="410" spans="1:6" x14ac:dyDescent="0.2">
      <c r="A410" s="1">
        <v>2306.009</v>
      </c>
      <c r="B410">
        <v>8</v>
      </c>
      <c r="C410">
        <v>8</v>
      </c>
      <c r="D410">
        <v>8</v>
      </c>
      <c r="E410">
        <v>0</v>
      </c>
      <c r="F410">
        <v>0</v>
      </c>
    </row>
    <row r="411" spans="1:6" x14ac:dyDescent="0.2">
      <c r="A411" s="1">
        <v>2306.00558</v>
      </c>
      <c r="B411">
        <v>38</v>
      </c>
      <c r="D411">
        <v>38</v>
      </c>
    </row>
    <row r="412" spans="1:6" x14ac:dyDescent="0.2">
      <c r="A412" s="1">
        <v>2306.0010400000001</v>
      </c>
      <c r="B412">
        <v>16</v>
      </c>
      <c r="C412">
        <v>16</v>
      </c>
      <c r="D412">
        <v>16</v>
      </c>
      <c r="E412">
        <v>0</v>
      </c>
      <c r="F412">
        <v>0</v>
      </c>
    </row>
    <row r="413" spans="1:6" x14ac:dyDescent="0.2">
      <c r="A413" s="1">
        <v>2306.0184199999999</v>
      </c>
      <c r="B413">
        <v>8</v>
      </c>
      <c r="C413">
        <v>8</v>
      </c>
      <c r="D413">
        <v>8</v>
      </c>
      <c r="E413">
        <v>0</v>
      </c>
      <c r="F413">
        <v>0</v>
      </c>
    </row>
    <row r="414" spans="1:6" x14ac:dyDescent="0.2">
      <c r="A414" s="1">
        <v>2306.0015800000001</v>
      </c>
      <c r="B414">
        <v>39</v>
      </c>
      <c r="C414">
        <v>39</v>
      </c>
      <c r="D414">
        <v>39</v>
      </c>
      <c r="E414">
        <v>0</v>
      </c>
      <c r="F414">
        <v>0</v>
      </c>
    </row>
    <row r="415" spans="1:6" x14ac:dyDescent="0.2">
      <c r="A415" s="1">
        <v>2306.0019299999999</v>
      </c>
      <c r="B415">
        <v>12</v>
      </c>
      <c r="C415">
        <v>12</v>
      </c>
      <c r="D415">
        <v>12</v>
      </c>
      <c r="E415">
        <v>0</v>
      </c>
      <c r="F415">
        <v>0</v>
      </c>
    </row>
    <row r="416" spans="1:6" x14ac:dyDescent="0.2">
      <c r="A416" s="1">
        <v>2306.1219999999998</v>
      </c>
      <c r="B416">
        <v>21</v>
      </c>
      <c r="C416">
        <v>21</v>
      </c>
      <c r="D416">
        <v>21</v>
      </c>
      <c r="E416">
        <v>0</v>
      </c>
      <c r="F416">
        <v>0</v>
      </c>
    </row>
    <row r="417" spans="1:6" x14ac:dyDescent="0.2">
      <c r="A417" s="1">
        <v>2306.0016700000001</v>
      </c>
      <c r="B417">
        <v>19</v>
      </c>
      <c r="D417">
        <v>19</v>
      </c>
    </row>
    <row r="418" spans="1:6" x14ac:dyDescent="0.2">
      <c r="A418" s="1">
        <v>2306.0016000000001</v>
      </c>
      <c r="B418">
        <v>5</v>
      </c>
      <c r="C418">
        <v>6</v>
      </c>
      <c r="D418">
        <v>6</v>
      </c>
      <c r="E418">
        <v>1</v>
      </c>
      <c r="F418">
        <v>0</v>
      </c>
    </row>
    <row r="419" spans="1:6" x14ac:dyDescent="0.2">
      <c r="A419" s="1">
        <v>2306.0019400000001</v>
      </c>
      <c r="B419">
        <v>30</v>
      </c>
      <c r="C419">
        <v>30</v>
      </c>
      <c r="D419">
        <v>29</v>
      </c>
      <c r="E419">
        <v>0</v>
      </c>
      <c r="F419">
        <v>1</v>
      </c>
    </row>
    <row r="420" spans="1:6" x14ac:dyDescent="0.2">
      <c r="A420" s="1">
        <v>2306.0015600000002</v>
      </c>
      <c r="B420">
        <v>26</v>
      </c>
      <c r="D420">
        <v>30</v>
      </c>
    </row>
    <row r="421" spans="1:6" x14ac:dyDescent="0.2">
      <c r="A421" s="1">
        <v>2306.0039700000002</v>
      </c>
      <c r="B421">
        <v>42</v>
      </c>
      <c r="C421">
        <v>42</v>
      </c>
      <c r="D421">
        <v>42</v>
      </c>
      <c r="E421">
        <v>0</v>
      </c>
      <c r="F421">
        <v>0</v>
      </c>
    </row>
    <row r="422" spans="1:6" x14ac:dyDescent="0.2">
      <c r="A422" s="1">
        <v>2306.0243399999999</v>
      </c>
      <c r="B422">
        <v>12</v>
      </c>
      <c r="D422">
        <v>12</v>
      </c>
    </row>
    <row r="423" spans="1:6" x14ac:dyDescent="0.2">
      <c r="A423" s="1">
        <v>2306.0036300000002</v>
      </c>
      <c r="B423">
        <v>10</v>
      </c>
      <c r="C423">
        <v>9</v>
      </c>
      <c r="D423">
        <v>9</v>
      </c>
      <c r="E423">
        <v>1</v>
      </c>
      <c r="F423">
        <v>0</v>
      </c>
    </row>
    <row r="424" spans="1:6" x14ac:dyDescent="0.2">
      <c r="A424" s="1">
        <v>2306.0033699999999</v>
      </c>
      <c r="B424">
        <v>17</v>
      </c>
      <c r="C424">
        <v>17</v>
      </c>
      <c r="D424">
        <v>17</v>
      </c>
      <c r="E424">
        <v>0</v>
      </c>
      <c r="F424">
        <v>0</v>
      </c>
    </row>
    <row r="425" spans="1:6" x14ac:dyDescent="0.2">
      <c r="A425" s="1">
        <v>2306.00308</v>
      </c>
      <c r="B425">
        <v>51</v>
      </c>
      <c r="C425">
        <v>51</v>
      </c>
      <c r="D425">
        <v>51</v>
      </c>
      <c r="E425">
        <v>0</v>
      </c>
      <c r="F425">
        <v>0</v>
      </c>
    </row>
    <row r="426" spans="1:6" x14ac:dyDescent="0.2">
      <c r="A426" s="1">
        <v>2306.0413199999998</v>
      </c>
      <c r="B426">
        <v>34</v>
      </c>
      <c r="C426">
        <v>34</v>
      </c>
      <c r="D426">
        <v>33</v>
      </c>
      <c r="E426">
        <v>0</v>
      </c>
      <c r="F426">
        <v>1</v>
      </c>
    </row>
    <row r="427" spans="1:6" x14ac:dyDescent="0.2">
      <c r="A427" s="1">
        <v>2306.0076199999999</v>
      </c>
      <c r="B427">
        <v>20</v>
      </c>
      <c r="C427">
        <v>20</v>
      </c>
      <c r="D427">
        <v>20</v>
      </c>
      <c r="E427">
        <v>0</v>
      </c>
      <c r="F427">
        <v>0</v>
      </c>
    </row>
    <row r="428" spans="1:6" x14ac:dyDescent="0.2">
      <c r="A428" s="1">
        <v>2306.15076</v>
      </c>
      <c r="B428">
        <v>17</v>
      </c>
      <c r="C428">
        <v>17</v>
      </c>
      <c r="D428">
        <v>17</v>
      </c>
      <c r="E428">
        <v>0</v>
      </c>
      <c r="F428">
        <v>0</v>
      </c>
    </row>
    <row r="429" spans="1:6" x14ac:dyDescent="0.2">
      <c r="A429" s="1">
        <v>2306.0669800000001</v>
      </c>
      <c r="B429">
        <v>19</v>
      </c>
      <c r="D429">
        <v>18</v>
      </c>
    </row>
    <row r="430" spans="1:6" x14ac:dyDescent="0.2">
      <c r="A430" s="1">
        <v>2306.1050300000002</v>
      </c>
      <c r="B430">
        <v>11</v>
      </c>
      <c r="D430">
        <v>9</v>
      </c>
    </row>
    <row r="431" spans="1:6" x14ac:dyDescent="0.2">
      <c r="A431" s="1">
        <v>2306.0521699999999</v>
      </c>
      <c r="B431">
        <v>9</v>
      </c>
      <c r="D431">
        <v>9</v>
      </c>
    </row>
    <row r="432" spans="1:6" x14ac:dyDescent="0.2">
      <c r="A432" s="1">
        <v>2306.0055699999998</v>
      </c>
      <c r="B432">
        <v>7</v>
      </c>
      <c r="C432">
        <v>8</v>
      </c>
      <c r="D432">
        <v>8</v>
      </c>
      <c r="E432">
        <v>1</v>
      </c>
      <c r="F432">
        <v>0</v>
      </c>
    </row>
    <row r="433" spans="1:6" x14ac:dyDescent="0.2">
      <c r="A433" s="1">
        <v>2306.0013300000001</v>
      </c>
      <c r="B433">
        <v>4</v>
      </c>
      <c r="C433">
        <v>4</v>
      </c>
      <c r="D433">
        <v>4</v>
      </c>
      <c r="E433">
        <v>0</v>
      </c>
      <c r="F43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6144-F374-634B-8A52-77DFEE09E139}">
  <dimension ref="A1:AE433"/>
  <sheetViews>
    <sheetView topLeftCell="A38" workbookViewId="0">
      <selection activeCell="A57" sqref="A57"/>
    </sheetView>
  </sheetViews>
  <sheetFormatPr baseColWidth="10" defaultRowHeight="16" x14ac:dyDescent="0.2"/>
  <cols>
    <col min="1" max="1" width="11.66406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1">
        <v>2306.0034500000002</v>
      </c>
      <c r="B2">
        <v>1</v>
      </c>
      <c r="C2">
        <v>12155</v>
      </c>
      <c r="D2">
        <v>0.99996885026321503</v>
      </c>
      <c r="E2">
        <v>0.99993770246698199</v>
      </c>
      <c r="F2">
        <v>0.24277348616994701</v>
      </c>
      <c r="G2">
        <v>1</v>
      </c>
      <c r="H2">
        <v>0.99993770246698199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</v>
      </c>
      <c r="Q2">
        <v>1</v>
      </c>
      <c r="R2">
        <v>12155</v>
      </c>
      <c r="S2">
        <v>0.99996885026321503</v>
      </c>
      <c r="T2">
        <v>0.99993770246698199</v>
      </c>
      <c r="U2">
        <v>0.24277348616994701</v>
      </c>
      <c r="V2">
        <v>1</v>
      </c>
      <c r="W2">
        <v>0.99993770246698199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-1</v>
      </c>
    </row>
    <row r="3" spans="1:31" x14ac:dyDescent="0.2">
      <c r="A3" s="1">
        <v>2306.0018399999999</v>
      </c>
      <c r="B3">
        <v>5</v>
      </c>
      <c r="C3">
        <v>5</v>
      </c>
      <c r="D3">
        <v>0.99991461165380102</v>
      </c>
      <c r="E3">
        <v>0.99991461165380102</v>
      </c>
      <c r="F3">
        <v>0.99991461165380102</v>
      </c>
      <c r="G3">
        <v>5</v>
      </c>
      <c r="H3">
        <v>0.99991461165380102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</v>
      </c>
      <c r="R3">
        <v>8601</v>
      </c>
      <c r="S3">
        <v>0.99982069519036199</v>
      </c>
      <c r="T3">
        <v>0.99976094120861203</v>
      </c>
      <c r="U3">
        <v>0.85313252394856798</v>
      </c>
      <c r="V3">
        <v>14</v>
      </c>
      <c r="W3">
        <v>0.99976094120861203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7</v>
      </c>
    </row>
    <row r="4" spans="1:31" x14ac:dyDescent="0.2">
      <c r="A4" s="1">
        <v>2306.0773100000001</v>
      </c>
    </row>
    <row r="5" spans="1:31" x14ac:dyDescent="0.2">
      <c r="A5" s="1">
        <v>2306.00389</v>
      </c>
      <c r="B5">
        <v>145</v>
      </c>
      <c r="C5">
        <v>145</v>
      </c>
      <c r="D5">
        <v>0.99704870651930499</v>
      </c>
      <c r="E5">
        <v>0.99704870651930499</v>
      </c>
      <c r="F5">
        <v>0.99704870651930499</v>
      </c>
      <c r="G5">
        <v>145</v>
      </c>
      <c r="H5">
        <v>0.99704870651930499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</v>
      </c>
      <c r="R5">
        <v>41660</v>
      </c>
      <c r="S5">
        <v>0.99981682745145894</v>
      </c>
      <c r="T5">
        <v>0.999755784846449</v>
      </c>
      <c r="U5">
        <v>0.15216639192461801</v>
      </c>
      <c r="V5">
        <v>12</v>
      </c>
      <c r="W5">
        <v>0.999755784846449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</row>
    <row r="6" spans="1:31" x14ac:dyDescent="0.2">
      <c r="A6" s="1">
        <v>2306.0810999999999</v>
      </c>
      <c r="B6">
        <v>230</v>
      </c>
      <c r="C6">
        <v>230</v>
      </c>
      <c r="D6">
        <v>0.99818130060728705</v>
      </c>
      <c r="E6">
        <v>0.99818130060728705</v>
      </c>
      <c r="F6">
        <v>0.99818130060728705</v>
      </c>
      <c r="G6">
        <v>230</v>
      </c>
      <c r="H6">
        <v>0.99818130060728705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576</v>
      </c>
      <c r="R6">
        <v>21462</v>
      </c>
      <c r="S6">
        <v>0.99761989483256197</v>
      </c>
      <c r="T6">
        <v>0.99544541615928395</v>
      </c>
      <c r="U6">
        <v>0.83029430835165097</v>
      </c>
      <c r="V6">
        <v>28</v>
      </c>
      <c r="W6">
        <v>0.99977859661885404</v>
      </c>
      <c r="X6">
        <v>0</v>
      </c>
      <c r="Y6">
        <v>0</v>
      </c>
      <c r="Z6">
        <v>274</v>
      </c>
      <c r="AA6">
        <v>0</v>
      </c>
      <c r="AB6">
        <v>0</v>
      </c>
      <c r="AC6">
        <v>0</v>
      </c>
      <c r="AD6">
        <v>0</v>
      </c>
      <c r="AE6">
        <v>2</v>
      </c>
    </row>
    <row r="7" spans="1:31" x14ac:dyDescent="0.2">
      <c r="A7" s="1">
        <v>2306.0228099999999</v>
      </c>
      <c r="B7">
        <v>9080</v>
      </c>
      <c r="C7">
        <v>53081</v>
      </c>
      <c r="D7">
        <v>0.91772977361652097</v>
      </c>
      <c r="E7">
        <v>0.84314809376565503</v>
      </c>
      <c r="F7">
        <v>8.3055502772547404E-2</v>
      </c>
      <c r="G7">
        <v>2039</v>
      </c>
      <c r="H7">
        <v>0.96477741885332202</v>
      </c>
      <c r="I7">
        <v>3</v>
      </c>
      <c r="J7">
        <v>3</v>
      </c>
      <c r="K7">
        <v>3515</v>
      </c>
      <c r="L7">
        <v>0</v>
      </c>
      <c r="M7">
        <v>0</v>
      </c>
      <c r="N7">
        <v>0</v>
      </c>
      <c r="O7">
        <v>1</v>
      </c>
      <c r="P7">
        <v>1</v>
      </c>
      <c r="Q7">
        <v>3518</v>
      </c>
      <c r="R7">
        <v>52604</v>
      </c>
      <c r="S7">
        <v>0.96912700674456098</v>
      </c>
      <c r="T7">
        <v>0.93924951216563901</v>
      </c>
      <c r="U7">
        <v>9.1609248994111395E-2</v>
      </c>
      <c r="V7">
        <v>80</v>
      </c>
      <c r="W7">
        <v>0.99861852216408498</v>
      </c>
      <c r="X7">
        <v>0</v>
      </c>
      <c r="Y7">
        <v>0</v>
      </c>
      <c r="Z7">
        <v>1719</v>
      </c>
      <c r="AA7">
        <v>0</v>
      </c>
      <c r="AB7">
        <v>0</v>
      </c>
      <c r="AC7">
        <v>0</v>
      </c>
      <c r="AD7">
        <v>0</v>
      </c>
      <c r="AE7">
        <v>21</v>
      </c>
    </row>
    <row r="8" spans="1:31" x14ac:dyDescent="0.2">
      <c r="A8" s="1">
        <v>2306.00146</v>
      </c>
      <c r="B8">
        <v>5</v>
      </c>
      <c r="C8">
        <v>46607</v>
      </c>
      <c r="D8">
        <v>0.99992894825656697</v>
      </c>
      <c r="E8">
        <v>0.99991118689829095</v>
      </c>
      <c r="F8">
        <v>0.17213755373192599</v>
      </c>
      <c r="G8">
        <v>5</v>
      </c>
      <c r="H8">
        <v>0.99991118689829095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13</v>
      </c>
      <c r="R8">
        <v>45943</v>
      </c>
      <c r="S8">
        <v>0.99982237695163301</v>
      </c>
      <c r="T8">
        <v>0.99976910234094696</v>
      </c>
      <c r="U8">
        <v>0.183989911548435</v>
      </c>
      <c r="V8">
        <v>13</v>
      </c>
      <c r="W8">
        <v>0.99976910234094696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</v>
      </c>
    </row>
    <row r="9" spans="1:31" x14ac:dyDescent="0.2">
      <c r="A9" s="1">
        <v>2306.0070999999998</v>
      </c>
    </row>
    <row r="10" spans="1:31" x14ac:dyDescent="0.2">
      <c r="A10" s="1">
        <v>2306.01863</v>
      </c>
      <c r="B10">
        <v>4</v>
      </c>
      <c r="C10">
        <v>12</v>
      </c>
      <c r="D10">
        <v>0.999934095627244</v>
      </c>
      <c r="E10">
        <v>0.999868191254489</v>
      </c>
      <c r="F10">
        <v>0.99960457376346901</v>
      </c>
      <c r="G10">
        <v>0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1</v>
      </c>
      <c r="O10">
        <v>1</v>
      </c>
      <c r="P10">
        <v>0</v>
      </c>
      <c r="Q10">
        <v>51</v>
      </c>
      <c r="R10">
        <v>12706</v>
      </c>
      <c r="S10">
        <v>0.99914318668643898</v>
      </c>
      <c r="T10">
        <v>0.99831943849474403</v>
      </c>
      <c r="U10">
        <v>0.58130951988664403</v>
      </c>
      <c r="V10">
        <v>7</v>
      </c>
      <c r="W10">
        <v>0.999769334695357</v>
      </c>
      <c r="X10">
        <v>0</v>
      </c>
      <c r="Y10">
        <v>0</v>
      </c>
      <c r="Z10">
        <v>22</v>
      </c>
      <c r="AA10">
        <v>0</v>
      </c>
      <c r="AB10">
        <v>0</v>
      </c>
      <c r="AC10">
        <v>1</v>
      </c>
      <c r="AD10">
        <v>1</v>
      </c>
      <c r="AE10">
        <v>-4</v>
      </c>
    </row>
    <row r="11" spans="1:31" x14ac:dyDescent="0.2">
      <c r="A11" s="1">
        <v>2306.0017899999998</v>
      </c>
    </row>
    <row r="12" spans="1:31" x14ac:dyDescent="0.2">
      <c r="A12" s="1">
        <v>2306.0071699999999</v>
      </c>
      <c r="B12">
        <v>91</v>
      </c>
      <c r="C12">
        <v>91</v>
      </c>
      <c r="D12">
        <v>0.99755534064044704</v>
      </c>
      <c r="E12">
        <v>0.99755534064044704</v>
      </c>
      <c r="F12">
        <v>0.99755534064044704</v>
      </c>
      <c r="G12">
        <v>91</v>
      </c>
      <c r="H12">
        <v>0.99755534064044704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2547</v>
      </c>
      <c r="R12">
        <v>32619</v>
      </c>
      <c r="S12">
        <v>0.96008488006661397</v>
      </c>
      <c r="T12">
        <v>0.93159477896546095</v>
      </c>
      <c r="U12">
        <v>0.12394585593812101</v>
      </c>
      <c r="V12">
        <v>1450</v>
      </c>
      <c r="W12">
        <v>0.96105709835096897</v>
      </c>
      <c r="X12">
        <v>18</v>
      </c>
      <c r="Y12">
        <v>2</v>
      </c>
      <c r="Z12">
        <v>509</v>
      </c>
      <c r="AA12">
        <v>0</v>
      </c>
      <c r="AB12">
        <v>0</v>
      </c>
      <c r="AC12">
        <v>1</v>
      </c>
      <c r="AD12">
        <v>1</v>
      </c>
      <c r="AE12">
        <v>10</v>
      </c>
    </row>
    <row r="13" spans="1:31" x14ac:dyDescent="0.2">
      <c r="A13" s="1">
        <v>2306.0014099999999</v>
      </c>
    </row>
    <row r="14" spans="1:31" x14ac:dyDescent="0.2">
      <c r="A14" s="1">
        <v>2306.0037299999999</v>
      </c>
    </row>
    <row r="15" spans="1:31" x14ac:dyDescent="0.2">
      <c r="A15" s="1">
        <v>2306.00387</v>
      </c>
      <c r="B15">
        <v>146</v>
      </c>
      <c r="C15">
        <v>21696</v>
      </c>
      <c r="D15">
        <v>0.99530516431924798</v>
      </c>
      <c r="E15">
        <v>0.99445330901907103</v>
      </c>
      <c r="F15">
        <v>0.175746523820378</v>
      </c>
      <c r="G15">
        <v>146</v>
      </c>
      <c r="H15">
        <v>0.99445330901907103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-33</v>
      </c>
      <c r="Q15">
        <v>1</v>
      </c>
      <c r="R15">
        <v>1</v>
      </c>
      <c r="S15">
        <v>0.99996200896588405</v>
      </c>
      <c r="T15">
        <v>0.99996200896588405</v>
      </c>
      <c r="U15">
        <v>0.99996200896588405</v>
      </c>
      <c r="V15">
        <v>1</v>
      </c>
      <c r="W15">
        <v>0.99996200896588405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s="1">
        <v>2306.0140299999998</v>
      </c>
      <c r="B16">
        <v>5</v>
      </c>
      <c r="C16">
        <v>5</v>
      </c>
      <c r="D16">
        <v>0.99985122147171701</v>
      </c>
      <c r="E16">
        <v>0.99985122147171701</v>
      </c>
      <c r="F16">
        <v>0.99985122147171701</v>
      </c>
      <c r="G16">
        <v>5</v>
      </c>
      <c r="H16">
        <v>0.99985122147171701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15</v>
      </c>
      <c r="R16">
        <v>13325</v>
      </c>
      <c r="S16">
        <v>0.99965782465745201</v>
      </c>
      <c r="T16">
        <v>0.99955370425468604</v>
      </c>
      <c r="U16">
        <v>0.60354061291282302</v>
      </c>
      <c r="V16">
        <v>11</v>
      </c>
      <c r="W16">
        <v>0.99967271645343603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3</v>
      </c>
    </row>
    <row r="17" spans="1:31" x14ac:dyDescent="0.2">
      <c r="A17" s="1">
        <v>2306.0091600000001</v>
      </c>
      <c r="B17">
        <v>334</v>
      </c>
      <c r="C17">
        <v>33042</v>
      </c>
      <c r="D17">
        <v>0.99364941483055302</v>
      </c>
      <c r="E17">
        <v>0.99216661194239797</v>
      </c>
      <c r="F17">
        <v>0.22505746048125999</v>
      </c>
      <c r="G17">
        <v>334</v>
      </c>
      <c r="H17">
        <v>0.99216661194239797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-87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s="1">
        <v>2306.1529099999998</v>
      </c>
      <c r="B18">
        <v>306</v>
      </c>
      <c r="C18">
        <v>306</v>
      </c>
      <c r="D18">
        <v>0.99208320397392102</v>
      </c>
      <c r="E18">
        <v>0.99208320397392102</v>
      </c>
      <c r="F18">
        <v>0.99208320397392102</v>
      </c>
      <c r="G18">
        <v>306</v>
      </c>
      <c r="H18">
        <v>0.99208320397392102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2449</v>
      </c>
      <c r="R18">
        <v>17217</v>
      </c>
      <c r="S18">
        <v>0.96290831909716801</v>
      </c>
      <c r="T18">
        <v>0.936639759908931</v>
      </c>
      <c r="U18">
        <v>0.55456380006209205</v>
      </c>
      <c r="V18">
        <v>547</v>
      </c>
      <c r="W18">
        <v>0.98584808030632298</v>
      </c>
      <c r="X18">
        <v>0</v>
      </c>
      <c r="Y18">
        <v>0</v>
      </c>
      <c r="Z18">
        <v>951</v>
      </c>
      <c r="AA18">
        <v>0</v>
      </c>
      <c r="AB18">
        <v>0</v>
      </c>
      <c r="AC18">
        <v>1</v>
      </c>
      <c r="AD18">
        <v>1</v>
      </c>
      <c r="AE18">
        <v>-36</v>
      </c>
    </row>
    <row r="19" spans="1:31" x14ac:dyDescent="0.2">
      <c r="A19" s="1">
        <v>2306.0074300000001</v>
      </c>
      <c r="B19">
        <v>1</v>
      </c>
      <c r="C19">
        <v>13704</v>
      </c>
      <c r="D19">
        <v>0.99997021238568995</v>
      </c>
      <c r="E19">
        <v>0.99994042654593096</v>
      </c>
      <c r="F19">
        <v>0.18360538544024699</v>
      </c>
      <c r="G19">
        <v>1</v>
      </c>
      <c r="H19">
        <v>0.99994042654593096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1</v>
      </c>
      <c r="R19">
        <v>13704</v>
      </c>
      <c r="S19">
        <v>0.99997021238568995</v>
      </c>
      <c r="T19">
        <v>0.99994042654593096</v>
      </c>
      <c r="U19">
        <v>0.18360538544024699</v>
      </c>
      <c r="V19">
        <v>1</v>
      </c>
      <c r="W19">
        <v>0.99994042654593096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</row>
    <row r="20" spans="1:31" x14ac:dyDescent="0.2">
      <c r="A20" s="1">
        <v>2306.0169099999998</v>
      </c>
      <c r="B20">
        <v>5727</v>
      </c>
      <c r="C20">
        <v>44731</v>
      </c>
      <c r="D20">
        <v>0.94605679680690002</v>
      </c>
      <c r="E20">
        <v>0.89490393261519796</v>
      </c>
      <c r="F20">
        <v>0.17914227515460701</v>
      </c>
      <c r="G20">
        <v>649</v>
      </c>
      <c r="H20">
        <v>0.98809021342190695</v>
      </c>
      <c r="I20">
        <v>2</v>
      </c>
      <c r="J20">
        <v>1</v>
      </c>
      <c r="K20">
        <v>2537</v>
      </c>
      <c r="L20">
        <v>0</v>
      </c>
      <c r="M20">
        <v>0</v>
      </c>
      <c r="N20">
        <v>0</v>
      </c>
      <c r="O20">
        <v>0</v>
      </c>
      <c r="P20">
        <v>1</v>
      </c>
      <c r="Q20">
        <v>781</v>
      </c>
      <c r="R20">
        <v>48472</v>
      </c>
      <c r="S20">
        <v>0.992465213485617</v>
      </c>
      <c r="T20">
        <v>0.98569649463389597</v>
      </c>
      <c r="U20">
        <v>0.112266949928574</v>
      </c>
      <c r="V20">
        <v>151</v>
      </c>
      <c r="W20">
        <v>0.99723453353356994</v>
      </c>
      <c r="X20">
        <v>0</v>
      </c>
      <c r="Y20">
        <v>0</v>
      </c>
      <c r="Z20">
        <v>315</v>
      </c>
      <c r="AA20">
        <v>0</v>
      </c>
      <c r="AB20">
        <v>0</v>
      </c>
      <c r="AC20">
        <v>0</v>
      </c>
      <c r="AD20">
        <v>0</v>
      </c>
      <c r="AE20">
        <v>110</v>
      </c>
    </row>
    <row r="21" spans="1:31" x14ac:dyDescent="0.2">
      <c r="A21" s="1">
        <v>2306.0032700000002</v>
      </c>
      <c r="B21">
        <v>1</v>
      </c>
      <c r="C21">
        <v>1</v>
      </c>
      <c r="D21">
        <v>0.99989671555463699</v>
      </c>
      <c r="E21">
        <v>0.99989671555463699</v>
      </c>
      <c r="F21">
        <v>0.99989671555463699</v>
      </c>
      <c r="G21">
        <v>1</v>
      </c>
      <c r="H21">
        <v>0.99989671555463699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0.99989671555463699</v>
      </c>
      <c r="T21">
        <v>0.99989671555463699</v>
      </c>
      <c r="U21">
        <v>0.99989671555463699</v>
      </c>
      <c r="V21">
        <v>1</v>
      </c>
      <c r="W21">
        <v>0.99989671555463699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s="1">
        <v>2306.0940799999998</v>
      </c>
      <c r="B22">
        <v>42</v>
      </c>
      <c r="C22">
        <v>95</v>
      </c>
      <c r="D22">
        <v>0.99943871329862299</v>
      </c>
      <c r="E22">
        <v>0.99918710201869598</v>
      </c>
      <c r="F22">
        <v>0.99816130218514698</v>
      </c>
      <c r="G22">
        <v>16</v>
      </c>
      <c r="H22">
        <v>0.999690324578551</v>
      </c>
      <c r="I22">
        <v>0</v>
      </c>
      <c r="J22">
        <v>0</v>
      </c>
      <c r="K22">
        <v>13</v>
      </c>
      <c r="L22">
        <v>0</v>
      </c>
      <c r="M22">
        <v>0</v>
      </c>
      <c r="N22">
        <v>0</v>
      </c>
      <c r="O22">
        <v>0</v>
      </c>
      <c r="P22">
        <v>0</v>
      </c>
      <c r="Q22">
        <v>2553</v>
      </c>
      <c r="R22">
        <v>12763</v>
      </c>
      <c r="S22">
        <v>0.97513911065950498</v>
      </c>
      <c r="T22">
        <v>0.95058837191298196</v>
      </c>
      <c r="U22">
        <v>0.75298056824339998</v>
      </c>
      <c r="V22">
        <v>17</v>
      </c>
      <c r="W22">
        <v>0.99967097623287104</v>
      </c>
      <c r="X22">
        <v>0</v>
      </c>
      <c r="Y22">
        <v>0</v>
      </c>
      <c r="Z22">
        <v>1268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 x14ac:dyDescent="0.2">
      <c r="A23" s="1">
        <v>2306.0376299999998</v>
      </c>
      <c r="B23">
        <v>1660</v>
      </c>
      <c r="C23">
        <v>28580</v>
      </c>
      <c r="D23">
        <v>0.97515051351670401</v>
      </c>
      <c r="E23">
        <v>0.95100932593554399</v>
      </c>
      <c r="F23">
        <v>0.15653405737221099</v>
      </c>
      <c r="G23">
        <v>259</v>
      </c>
      <c r="H23">
        <v>0.99235627434777396</v>
      </c>
      <c r="I23">
        <v>0</v>
      </c>
      <c r="J23">
        <v>1</v>
      </c>
      <c r="K23">
        <v>700</v>
      </c>
      <c r="L23">
        <v>0</v>
      </c>
      <c r="M23">
        <v>0</v>
      </c>
      <c r="N23">
        <v>0</v>
      </c>
      <c r="O23">
        <v>1</v>
      </c>
      <c r="P23">
        <v>0</v>
      </c>
      <c r="Q23">
        <v>1675</v>
      </c>
      <c r="R23">
        <v>31112</v>
      </c>
      <c r="S23">
        <v>0.97493471814466703</v>
      </c>
      <c r="T23">
        <v>0.95058851293548396</v>
      </c>
      <c r="U23">
        <v>8.22148145963007E-2</v>
      </c>
      <c r="V23">
        <v>274</v>
      </c>
      <c r="W23">
        <v>0.99191716569810295</v>
      </c>
      <c r="X23">
        <v>0</v>
      </c>
      <c r="Y23">
        <v>1</v>
      </c>
      <c r="Z23">
        <v>700</v>
      </c>
      <c r="AA23">
        <v>0</v>
      </c>
      <c r="AB23">
        <v>0</v>
      </c>
      <c r="AC23">
        <v>0</v>
      </c>
      <c r="AD23">
        <v>1</v>
      </c>
      <c r="AE23">
        <v>15</v>
      </c>
    </row>
    <row r="24" spans="1:31" x14ac:dyDescent="0.2">
      <c r="A24" s="1">
        <v>2306.0032900000001</v>
      </c>
      <c r="B24">
        <v>66</v>
      </c>
      <c r="C24">
        <v>66</v>
      </c>
      <c r="D24">
        <v>0.99827446469188696</v>
      </c>
      <c r="E24">
        <v>0.99827446469188696</v>
      </c>
      <c r="F24">
        <v>0.99827446469188696</v>
      </c>
      <c r="G24">
        <v>66</v>
      </c>
      <c r="H24">
        <v>0.99827446469188696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93</v>
      </c>
      <c r="R24">
        <v>2245</v>
      </c>
      <c r="S24">
        <v>0.99822217574315597</v>
      </c>
      <c r="T24">
        <v>0.99756856388402304</v>
      </c>
      <c r="U24">
        <v>0.94130565504980501</v>
      </c>
      <c r="V24">
        <v>43</v>
      </c>
      <c r="W24">
        <v>0.99887578760229001</v>
      </c>
      <c r="X24">
        <v>0</v>
      </c>
      <c r="Y24">
        <v>0</v>
      </c>
      <c r="Z24">
        <v>25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1">
        <v>2306.00927</v>
      </c>
      <c r="B25">
        <v>2231</v>
      </c>
      <c r="C25">
        <v>31263</v>
      </c>
      <c r="D25">
        <v>0.97218287784150204</v>
      </c>
      <c r="E25">
        <v>0.94819699537929203</v>
      </c>
      <c r="F25">
        <v>0.27408456590893199</v>
      </c>
      <c r="G25">
        <v>899</v>
      </c>
      <c r="H25">
        <v>0.97912554856386502</v>
      </c>
      <c r="I25">
        <v>4</v>
      </c>
      <c r="J25">
        <v>3</v>
      </c>
      <c r="K25">
        <v>661</v>
      </c>
      <c r="L25">
        <v>0</v>
      </c>
      <c r="M25">
        <v>0</v>
      </c>
      <c r="N25">
        <v>1</v>
      </c>
      <c r="O25">
        <v>1</v>
      </c>
      <c r="P25">
        <v>0</v>
      </c>
      <c r="Q25">
        <v>2278</v>
      </c>
      <c r="R25">
        <v>36455</v>
      </c>
      <c r="S25">
        <v>0.97166330153867497</v>
      </c>
      <c r="T25">
        <v>0.94715965762798304</v>
      </c>
      <c r="U25">
        <v>0.154392150495233</v>
      </c>
      <c r="V25">
        <v>944</v>
      </c>
      <c r="W25">
        <v>0.97810303634803097</v>
      </c>
      <c r="X25">
        <v>4</v>
      </c>
      <c r="Y25">
        <v>3</v>
      </c>
      <c r="Z25">
        <v>662</v>
      </c>
      <c r="AA25">
        <v>0</v>
      </c>
      <c r="AB25">
        <v>0</v>
      </c>
      <c r="AC25">
        <v>1</v>
      </c>
      <c r="AD25">
        <v>1</v>
      </c>
      <c r="AE25">
        <v>44</v>
      </c>
    </row>
    <row r="26" spans="1:31" x14ac:dyDescent="0.2">
      <c r="A26" s="1">
        <v>2306.0012299999999</v>
      </c>
    </row>
    <row r="27" spans="1:31" x14ac:dyDescent="0.2">
      <c r="A27" s="1">
        <v>2306.0140200000001</v>
      </c>
      <c r="B27">
        <v>52</v>
      </c>
      <c r="C27">
        <v>32144</v>
      </c>
      <c r="D27">
        <v>0.99870690241877302</v>
      </c>
      <c r="E27">
        <v>0.99858441770566697</v>
      </c>
      <c r="F27">
        <v>0.124952360211248</v>
      </c>
      <c r="G27">
        <v>44</v>
      </c>
      <c r="H27">
        <v>0.99880219959710304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1</v>
      </c>
      <c r="Q27">
        <v>59</v>
      </c>
      <c r="R27">
        <v>34764</v>
      </c>
      <c r="S27">
        <v>0.99861175381767697</v>
      </c>
      <c r="T27">
        <v>0.99839416455730601</v>
      </c>
      <c r="U27">
        <v>5.3809096105168597E-2</v>
      </c>
      <c r="V27">
        <v>51</v>
      </c>
      <c r="W27">
        <v>0.99861190495631502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8</v>
      </c>
    </row>
    <row r="28" spans="1:31" x14ac:dyDescent="0.2">
      <c r="A28" s="1">
        <v>2306.0037200000002</v>
      </c>
      <c r="B28">
        <v>46</v>
      </c>
      <c r="C28">
        <v>46</v>
      </c>
      <c r="D28">
        <v>0.99925429993353498</v>
      </c>
      <c r="E28">
        <v>0.99925429993353498</v>
      </c>
      <c r="F28">
        <v>0.99925429993353498</v>
      </c>
      <c r="G28">
        <v>46</v>
      </c>
      <c r="H28">
        <v>0.99925429993353498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6688</v>
      </c>
      <c r="R28">
        <v>47908</v>
      </c>
      <c r="S28">
        <v>0.94297108027493104</v>
      </c>
      <c r="T28">
        <v>0.891585209680818</v>
      </c>
      <c r="U28">
        <v>0.22339477054255999</v>
      </c>
      <c r="V28">
        <v>782</v>
      </c>
      <c r="W28">
        <v>0.98732350986399497</v>
      </c>
      <c r="X28">
        <v>18</v>
      </c>
      <c r="Y28">
        <v>0</v>
      </c>
      <c r="Z28">
        <v>2915</v>
      </c>
      <c r="AA28">
        <v>0</v>
      </c>
      <c r="AB28">
        <v>0</v>
      </c>
      <c r="AC28">
        <v>1</v>
      </c>
      <c r="AD28">
        <v>1</v>
      </c>
      <c r="AE28">
        <v>2</v>
      </c>
    </row>
    <row r="29" spans="1:31" x14ac:dyDescent="0.2">
      <c r="A29" s="1">
        <v>2306.0109200000002</v>
      </c>
    </row>
    <row r="30" spans="1:31" x14ac:dyDescent="0.2">
      <c r="A30" s="1">
        <v>2306.0014700000002</v>
      </c>
    </row>
    <row r="31" spans="1:31" x14ac:dyDescent="0.2">
      <c r="A31" s="1">
        <v>2306.0339899999999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167</v>
      </c>
      <c r="R31">
        <v>10804</v>
      </c>
      <c r="S31">
        <v>0.99198899498300697</v>
      </c>
      <c r="T31">
        <v>0.98652573826044798</v>
      </c>
      <c r="U31">
        <v>0.12828788123285401</v>
      </c>
      <c r="V31">
        <v>163</v>
      </c>
      <c r="W31">
        <v>0.98684847506858098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-72</v>
      </c>
    </row>
    <row r="32" spans="1:31" x14ac:dyDescent="0.2">
      <c r="A32" s="1">
        <v>2306.0017800000001</v>
      </c>
    </row>
    <row r="33" spans="1:31" x14ac:dyDescent="0.2">
      <c r="A33" s="1">
        <v>2306.0072700000001</v>
      </c>
      <c r="B33">
        <v>5132</v>
      </c>
      <c r="C33">
        <v>57854</v>
      </c>
      <c r="D33">
        <v>0.95112558994277996</v>
      </c>
      <c r="E33">
        <v>0.915277181629081</v>
      </c>
      <c r="F33">
        <v>4.49037540859114E-2</v>
      </c>
      <c r="G33">
        <v>2507</v>
      </c>
      <c r="H33">
        <v>0.95861260606860998</v>
      </c>
      <c r="I33">
        <v>0</v>
      </c>
      <c r="J33">
        <v>1</v>
      </c>
      <c r="K33">
        <v>1312</v>
      </c>
      <c r="L33">
        <v>0</v>
      </c>
      <c r="M33">
        <v>0</v>
      </c>
      <c r="N33">
        <v>0</v>
      </c>
      <c r="O33">
        <v>0</v>
      </c>
      <c r="P33">
        <v>-1433</v>
      </c>
      <c r="Q33">
        <v>48</v>
      </c>
      <c r="R33">
        <v>58019</v>
      </c>
      <c r="S33">
        <v>0.99940579351324499</v>
      </c>
      <c r="T33">
        <v>0.99920786850617205</v>
      </c>
      <c r="U33">
        <v>4.2527559574889399E-2</v>
      </c>
      <c r="V33">
        <v>48</v>
      </c>
      <c r="W33">
        <v>0.99920786850617205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22</v>
      </c>
    </row>
    <row r="34" spans="1:31" x14ac:dyDescent="0.2">
      <c r="A34" s="1">
        <v>2306.0034300000002</v>
      </c>
      <c r="B34">
        <v>13</v>
      </c>
      <c r="C34">
        <v>13</v>
      </c>
      <c r="D34">
        <v>0.99949984610649401</v>
      </c>
      <c r="E34">
        <v>0.99949984610649401</v>
      </c>
      <c r="F34">
        <v>0.99949984610649401</v>
      </c>
      <c r="G34">
        <v>13</v>
      </c>
      <c r="H34">
        <v>0.99949984610649401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13</v>
      </c>
      <c r="R34">
        <v>13128</v>
      </c>
      <c r="S34">
        <v>0.99963450995479397</v>
      </c>
      <c r="T34">
        <v>0.99949986534836299</v>
      </c>
      <c r="U34">
        <v>0.49494094563920998</v>
      </c>
      <c r="V34">
        <v>11</v>
      </c>
      <c r="W34">
        <v>0.99957680914092195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 x14ac:dyDescent="0.2">
      <c r="A35" s="1">
        <v>2306.0071800000001</v>
      </c>
      <c r="B35">
        <v>25</v>
      </c>
      <c r="C35">
        <v>29</v>
      </c>
      <c r="D35">
        <v>0.99981849604242401</v>
      </c>
      <c r="E35">
        <v>0.99980271308959101</v>
      </c>
      <c r="F35">
        <v>0.99977114718392601</v>
      </c>
      <c r="G35">
        <v>21</v>
      </c>
      <c r="H35">
        <v>0.99983427899525701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63</v>
      </c>
      <c r="R35">
        <v>118862</v>
      </c>
      <c r="S35">
        <v>0.99966860244918498</v>
      </c>
      <c r="T35">
        <v>0.99950297034389701</v>
      </c>
      <c r="U35">
        <v>6.22549367667826E-2</v>
      </c>
      <c r="V35">
        <v>57</v>
      </c>
      <c r="W35">
        <v>0.99955030650162102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1</v>
      </c>
      <c r="AE35">
        <v>34</v>
      </c>
    </row>
    <row r="36" spans="1:31" x14ac:dyDescent="0.2">
      <c r="A36" s="1">
        <v>2306.0038800000002</v>
      </c>
      <c r="B36">
        <v>3653</v>
      </c>
      <c r="C36">
        <v>37518</v>
      </c>
      <c r="D36">
        <v>0.949384643945267</v>
      </c>
      <c r="E36">
        <v>0.92052130020451595</v>
      </c>
      <c r="F36">
        <v>0.18371698359514299</v>
      </c>
      <c r="G36">
        <v>1611</v>
      </c>
      <c r="H36">
        <v>0.96494930594839201</v>
      </c>
      <c r="I36">
        <v>0</v>
      </c>
      <c r="J36">
        <v>19</v>
      </c>
      <c r="K36">
        <v>953</v>
      </c>
      <c r="L36">
        <v>0</v>
      </c>
      <c r="M36">
        <v>0</v>
      </c>
      <c r="N36">
        <v>0</v>
      </c>
      <c r="O36">
        <v>0</v>
      </c>
      <c r="P36">
        <v>-351</v>
      </c>
      <c r="Q36">
        <v>5139</v>
      </c>
      <c r="R36">
        <v>44082</v>
      </c>
      <c r="S36">
        <v>0.93371844244758195</v>
      </c>
      <c r="T36">
        <v>0.89185150890188902</v>
      </c>
      <c r="U36">
        <v>7.2309440633023206E-2</v>
      </c>
      <c r="V36">
        <v>2813</v>
      </c>
      <c r="W36">
        <v>0.94080138052948303</v>
      </c>
      <c r="X36">
        <v>1</v>
      </c>
      <c r="Y36">
        <v>19</v>
      </c>
      <c r="Z36">
        <v>1094</v>
      </c>
      <c r="AA36">
        <v>0</v>
      </c>
      <c r="AB36">
        <v>0</v>
      </c>
      <c r="AC36">
        <v>0</v>
      </c>
      <c r="AD36">
        <v>0</v>
      </c>
      <c r="AE36">
        <v>1556</v>
      </c>
    </row>
    <row r="37" spans="1:31" x14ac:dyDescent="0.2">
      <c r="A37" s="1">
        <v>2306.00182</v>
      </c>
      <c r="B37">
        <v>2614</v>
      </c>
      <c r="C37">
        <v>120693</v>
      </c>
      <c r="D37">
        <v>0.98773846721136405</v>
      </c>
      <c r="E37">
        <v>0.97970780480988595</v>
      </c>
      <c r="F37">
        <v>6.3073483519383897E-2</v>
      </c>
      <c r="G37">
        <v>546</v>
      </c>
      <c r="H37">
        <v>0.99576146190749704</v>
      </c>
      <c r="I37">
        <v>0</v>
      </c>
      <c r="J37">
        <v>0</v>
      </c>
      <c r="K37">
        <v>1034</v>
      </c>
      <c r="L37">
        <v>0</v>
      </c>
      <c r="M37">
        <v>0</v>
      </c>
      <c r="N37">
        <v>0</v>
      </c>
      <c r="O37">
        <v>0</v>
      </c>
      <c r="P37">
        <v>1</v>
      </c>
      <c r="Q37">
        <v>9464</v>
      </c>
      <c r="R37">
        <v>120180</v>
      </c>
      <c r="S37">
        <v>0.96269960176682001</v>
      </c>
      <c r="T37">
        <v>0.92653371732869605</v>
      </c>
      <c r="U37">
        <v>6.7077572755994797E-2</v>
      </c>
      <c r="V37">
        <v>842</v>
      </c>
      <c r="W37">
        <v>0.99346379860426404</v>
      </c>
      <c r="X37">
        <v>5</v>
      </c>
      <c r="Y37">
        <v>3</v>
      </c>
      <c r="Z37">
        <v>4306</v>
      </c>
      <c r="AA37">
        <v>0</v>
      </c>
      <c r="AB37">
        <v>0</v>
      </c>
      <c r="AC37">
        <v>0</v>
      </c>
      <c r="AD37">
        <v>0</v>
      </c>
      <c r="AE37">
        <v>4</v>
      </c>
    </row>
    <row r="38" spans="1:31" x14ac:dyDescent="0.2">
      <c r="A38" s="1">
        <v>2306.0051199999998</v>
      </c>
      <c r="B38">
        <v>391</v>
      </c>
      <c r="C38">
        <v>32112</v>
      </c>
      <c r="D38">
        <v>0.99258861439312496</v>
      </c>
      <c r="E38">
        <v>0.98950081898982301</v>
      </c>
      <c r="F38">
        <v>0.13772455089820301</v>
      </c>
      <c r="G38">
        <v>163</v>
      </c>
      <c r="H38">
        <v>0.99562310356864703</v>
      </c>
      <c r="I38">
        <v>0</v>
      </c>
      <c r="J38">
        <v>0</v>
      </c>
      <c r="K38">
        <v>114</v>
      </c>
      <c r="L38">
        <v>0</v>
      </c>
      <c r="M38">
        <v>0</v>
      </c>
      <c r="N38">
        <v>0</v>
      </c>
      <c r="O38">
        <v>0</v>
      </c>
      <c r="P38">
        <v>2</v>
      </c>
      <c r="Q38">
        <v>355</v>
      </c>
      <c r="R38">
        <v>32112</v>
      </c>
      <c r="S38">
        <v>0.99356882963440296</v>
      </c>
      <c r="T38">
        <v>0.99046775146340105</v>
      </c>
      <c r="U38">
        <v>0.13774770420492899</v>
      </c>
      <c r="V38">
        <v>127</v>
      </c>
      <c r="W38">
        <v>0.99658987165028701</v>
      </c>
      <c r="X38">
        <v>0</v>
      </c>
      <c r="Y38">
        <v>0</v>
      </c>
      <c r="Z38">
        <v>114</v>
      </c>
      <c r="AA38">
        <v>0</v>
      </c>
      <c r="AB38">
        <v>0</v>
      </c>
      <c r="AC38">
        <v>0</v>
      </c>
      <c r="AD38">
        <v>0</v>
      </c>
      <c r="AE38">
        <v>3</v>
      </c>
    </row>
    <row r="39" spans="1:31" x14ac:dyDescent="0.2">
      <c r="A39" s="1">
        <v>2306.00981</v>
      </c>
      <c r="B39">
        <v>8</v>
      </c>
      <c r="C39">
        <v>8</v>
      </c>
      <c r="D39">
        <v>0.999592813152135</v>
      </c>
      <c r="E39">
        <v>0.999592813152135</v>
      </c>
      <c r="F39">
        <v>0.999592813152135</v>
      </c>
      <c r="G39">
        <v>8</v>
      </c>
      <c r="H39">
        <v>0.999592813152135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12</v>
      </c>
      <c r="R39">
        <v>568</v>
      </c>
      <c r="S39">
        <v>0.99949104234527597</v>
      </c>
      <c r="T39">
        <v>0.99938928189729703</v>
      </c>
      <c r="U39">
        <v>0.97109267647208497</v>
      </c>
      <c r="V39">
        <v>10</v>
      </c>
      <c r="W39">
        <v>0.99949106824774803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2</v>
      </c>
    </row>
    <row r="40" spans="1:31" x14ac:dyDescent="0.2">
      <c r="A40" s="1">
        <v>2306.0014900000001</v>
      </c>
      <c r="B40">
        <v>496</v>
      </c>
      <c r="C40">
        <v>1982</v>
      </c>
      <c r="D40">
        <v>0.99472183203507403</v>
      </c>
      <c r="E40">
        <v>0.98944366407014805</v>
      </c>
      <c r="F40">
        <v>0.95781722215127896</v>
      </c>
      <c r="G40">
        <v>0</v>
      </c>
      <c r="H40">
        <v>1</v>
      </c>
      <c r="I40">
        <v>0</v>
      </c>
      <c r="J40">
        <v>0</v>
      </c>
      <c r="K40">
        <v>248</v>
      </c>
      <c r="L40">
        <v>0</v>
      </c>
      <c r="M40">
        <v>0</v>
      </c>
      <c r="N40">
        <v>0</v>
      </c>
      <c r="O40">
        <v>0</v>
      </c>
      <c r="P40">
        <v>0</v>
      </c>
      <c r="Q40">
        <v>4590</v>
      </c>
      <c r="R40">
        <v>35906</v>
      </c>
      <c r="S40">
        <v>0.95049378511833804</v>
      </c>
      <c r="T40">
        <v>0.90231132677818904</v>
      </c>
      <c r="U40">
        <v>0.23581492359426201</v>
      </c>
      <c r="V40">
        <v>8</v>
      </c>
      <c r="W40">
        <v>0.99982973651726004</v>
      </c>
      <c r="X40">
        <v>20</v>
      </c>
      <c r="Y40">
        <v>0</v>
      </c>
      <c r="Z40">
        <v>2262</v>
      </c>
      <c r="AA40">
        <v>0</v>
      </c>
      <c r="AB40">
        <v>0</v>
      </c>
      <c r="AC40">
        <v>0</v>
      </c>
      <c r="AD40">
        <v>0</v>
      </c>
      <c r="AE40">
        <v>-4</v>
      </c>
    </row>
    <row r="41" spans="1:31" x14ac:dyDescent="0.2">
      <c r="A41" s="1">
        <v>2306.0092100000002</v>
      </c>
      <c r="B41">
        <v>7257</v>
      </c>
      <c r="C41">
        <v>71096</v>
      </c>
      <c r="D41">
        <v>0.95024033761873605</v>
      </c>
      <c r="E41">
        <v>0.90641080202731406</v>
      </c>
      <c r="F41">
        <v>8.3117318579847999E-2</v>
      </c>
      <c r="G41">
        <v>6947</v>
      </c>
      <c r="H41">
        <v>0.91040868701719002</v>
      </c>
      <c r="I41">
        <v>1</v>
      </c>
      <c r="J41">
        <v>1</v>
      </c>
      <c r="K41">
        <v>154</v>
      </c>
      <c r="L41">
        <v>0</v>
      </c>
      <c r="M41">
        <v>0</v>
      </c>
      <c r="N41">
        <v>0</v>
      </c>
      <c r="O41">
        <v>0</v>
      </c>
      <c r="P41">
        <v>-6749</v>
      </c>
      <c r="Q41">
        <v>980</v>
      </c>
      <c r="R41">
        <v>70895</v>
      </c>
      <c r="S41">
        <v>0.99287748367891204</v>
      </c>
      <c r="T41">
        <v>0.98736152487071305</v>
      </c>
      <c r="U41">
        <v>8.5709495621671003E-2</v>
      </c>
      <c r="V41">
        <v>422</v>
      </c>
      <c r="W41">
        <v>0.99455771785249003</v>
      </c>
      <c r="X41">
        <v>1</v>
      </c>
      <c r="Y41">
        <v>1</v>
      </c>
      <c r="Z41">
        <v>278</v>
      </c>
      <c r="AA41">
        <v>0</v>
      </c>
      <c r="AB41">
        <v>0</v>
      </c>
      <c r="AC41">
        <v>0</v>
      </c>
      <c r="AD41">
        <v>0</v>
      </c>
      <c r="AE41">
        <v>-221</v>
      </c>
    </row>
    <row r="42" spans="1:31" x14ac:dyDescent="0.2">
      <c r="A42" s="1">
        <v>2306.0268099999998</v>
      </c>
    </row>
    <row r="43" spans="1:31" x14ac:dyDescent="0.2">
      <c r="A43" s="1">
        <v>2306.01838</v>
      </c>
    </row>
    <row r="44" spans="1:31" x14ac:dyDescent="0.2">
      <c r="A44" s="1">
        <v>2306.0012200000001</v>
      </c>
      <c r="B44">
        <v>26</v>
      </c>
      <c r="C44">
        <v>1207</v>
      </c>
      <c r="D44">
        <v>0.99975470098049501</v>
      </c>
      <c r="E44">
        <v>0.99963555829665496</v>
      </c>
      <c r="F44">
        <v>0.98308149477166296</v>
      </c>
      <c r="G44">
        <v>10</v>
      </c>
      <c r="H44">
        <v>0.99985983011409796</v>
      </c>
      <c r="I44">
        <v>0</v>
      </c>
      <c r="J44">
        <v>0</v>
      </c>
      <c r="K44">
        <v>8</v>
      </c>
      <c r="L44">
        <v>0</v>
      </c>
      <c r="M44">
        <v>0</v>
      </c>
      <c r="N44">
        <v>0</v>
      </c>
      <c r="O44">
        <v>0</v>
      </c>
      <c r="P44">
        <v>-1</v>
      </c>
      <c r="Q44">
        <v>63</v>
      </c>
      <c r="R44">
        <v>65980</v>
      </c>
      <c r="S44">
        <v>0.999397362409429</v>
      </c>
      <c r="T44">
        <v>0.99911720195056297</v>
      </c>
      <c r="U44">
        <v>7.5444201558208607E-2</v>
      </c>
      <c r="V44">
        <v>47</v>
      </c>
      <c r="W44">
        <v>0.99934140462978505</v>
      </c>
      <c r="X44">
        <v>0</v>
      </c>
      <c r="Y44">
        <v>0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22</v>
      </c>
    </row>
    <row r="45" spans="1:31" x14ac:dyDescent="0.2">
      <c r="A45" s="1">
        <v>2306.0077299999998</v>
      </c>
    </row>
    <row r="46" spans="1:31" x14ac:dyDescent="0.2">
      <c r="A46" s="1">
        <v>2306.0012499999998</v>
      </c>
      <c r="B46">
        <v>5376</v>
      </c>
      <c r="C46">
        <v>63204</v>
      </c>
      <c r="D46">
        <v>0.956938577737666</v>
      </c>
      <c r="E46">
        <v>0.92085737840065895</v>
      </c>
      <c r="F46">
        <v>6.9544223295253699E-2</v>
      </c>
      <c r="G46">
        <v>1697</v>
      </c>
      <c r="H46">
        <v>0.97501766576374904</v>
      </c>
      <c r="I46">
        <v>3</v>
      </c>
      <c r="J46">
        <v>0</v>
      </c>
      <c r="K46">
        <v>1838</v>
      </c>
      <c r="L46">
        <v>0</v>
      </c>
      <c r="M46">
        <v>0</v>
      </c>
      <c r="N46">
        <v>0</v>
      </c>
      <c r="O46">
        <v>0</v>
      </c>
      <c r="P46">
        <v>-677</v>
      </c>
      <c r="Q46">
        <v>4423</v>
      </c>
      <c r="R46">
        <v>64504</v>
      </c>
      <c r="S46">
        <v>0.96624711852173695</v>
      </c>
      <c r="T46">
        <v>0.93488693911200005</v>
      </c>
      <c r="U46">
        <v>5.04063125662466E-2</v>
      </c>
      <c r="V46">
        <v>711</v>
      </c>
      <c r="W46">
        <v>0.98953303497821199</v>
      </c>
      <c r="X46">
        <v>3</v>
      </c>
      <c r="Y46">
        <v>6</v>
      </c>
      <c r="Z46">
        <v>1850</v>
      </c>
      <c r="AA46">
        <v>0</v>
      </c>
      <c r="AB46">
        <v>0</v>
      </c>
      <c r="AC46">
        <v>0</v>
      </c>
      <c r="AD46">
        <v>0</v>
      </c>
      <c r="AE46">
        <v>-75</v>
      </c>
    </row>
    <row r="47" spans="1:31" x14ac:dyDescent="0.2">
      <c r="A47" s="1">
        <v>2306.0432700000001</v>
      </c>
      <c r="B47">
        <v>30</v>
      </c>
      <c r="C47">
        <v>30</v>
      </c>
      <c r="D47">
        <v>0.99816018643444104</v>
      </c>
      <c r="E47">
        <v>0.99816018643444104</v>
      </c>
      <c r="F47">
        <v>0.99816018643444104</v>
      </c>
      <c r="G47">
        <v>30</v>
      </c>
      <c r="H47">
        <v>0.99816018643444104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</v>
      </c>
      <c r="R47">
        <v>30</v>
      </c>
      <c r="S47">
        <v>0.99816018643444104</v>
      </c>
      <c r="T47">
        <v>0.99816018643444104</v>
      </c>
      <c r="U47">
        <v>0.99816018643444104</v>
      </c>
      <c r="V47">
        <v>30</v>
      </c>
      <c r="W47">
        <v>0.99816018643444104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s="1">
        <v>2306.1106100000002</v>
      </c>
      <c r="B48">
        <v>1320</v>
      </c>
      <c r="C48">
        <v>63165</v>
      </c>
      <c r="D48">
        <v>0.99042431070010195</v>
      </c>
      <c r="E48">
        <v>0.98117673901263402</v>
      </c>
      <c r="F48">
        <v>9.9264181615948396E-2</v>
      </c>
      <c r="G48">
        <v>24</v>
      </c>
      <c r="H48">
        <v>0.99965775889113795</v>
      </c>
      <c r="I48">
        <v>0</v>
      </c>
      <c r="J48">
        <v>0</v>
      </c>
      <c r="K48">
        <v>648</v>
      </c>
      <c r="L48">
        <v>0</v>
      </c>
      <c r="M48">
        <v>0</v>
      </c>
      <c r="N48">
        <v>0</v>
      </c>
      <c r="O48">
        <v>0</v>
      </c>
      <c r="P48">
        <v>1</v>
      </c>
      <c r="Q48">
        <v>1331</v>
      </c>
      <c r="R48">
        <v>65176</v>
      </c>
      <c r="S48">
        <v>0.99031784283249402</v>
      </c>
      <c r="T48">
        <v>0.98102177291717096</v>
      </c>
      <c r="U48">
        <v>7.0679993726205897E-2</v>
      </c>
      <c r="V48">
        <v>35</v>
      </c>
      <c r="W48">
        <v>0.99950094819842294</v>
      </c>
      <c r="X48">
        <v>0</v>
      </c>
      <c r="Y48">
        <v>0</v>
      </c>
      <c r="Z48">
        <v>648</v>
      </c>
      <c r="AA48">
        <v>0</v>
      </c>
      <c r="AB48">
        <v>0</v>
      </c>
      <c r="AC48">
        <v>0</v>
      </c>
      <c r="AD48">
        <v>0</v>
      </c>
      <c r="AE48">
        <v>8</v>
      </c>
    </row>
    <row r="49" spans="1:31" x14ac:dyDescent="0.2">
      <c r="A49" s="1">
        <v>2306.0011300000001</v>
      </c>
      <c r="B49">
        <v>41457</v>
      </c>
      <c r="C49">
        <v>41457</v>
      </c>
      <c r="D49">
        <v>0</v>
      </c>
      <c r="E49">
        <v>0</v>
      </c>
      <c r="F49">
        <v>0</v>
      </c>
      <c r="G49">
        <v>41457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-41457</v>
      </c>
      <c r="Q49">
        <v>32</v>
      </c>
      <c r="R49">
        <v>35641</v>
      </c>
      <c r="S49">
        <v>0.99951752587267495</v>
      </c>
      <c r="T49">
        <v>0.99922811587910298</v>
      </c>
      <c r="U49">
        <v>0.140289938972911</v>
      </c>
      <c r="V49">
        <v>32</v>
      </c>
      <c r="W49">
        <v>0.99922811587910298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-8</v>
      </c>
    </row>
    <row r="50" spans="1:31" x14ac:dyDescent="0.2">
      <c r="A50" s="1">
        <v>2306.0166300000001</v>
      </c>
      <c r="B50">
        <v>79</v>
      </c>
      <c r="C50">
        <v>79</v>
      </c>
      <c r="D50">
        <v>0.98828762045959895</v>
      </c>
      <c r="E50">
        <v>0.98828762045959895</v>
      </c>
      <c r="F50">
        <v>0.98828762045959895</v>
      </c>
      <c r="G50">
        <v>79</v>
      </c>
      <c r="H50">
        <v>0.98828762045959895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111</v>
      </c>
      <c r="R50">
        <v>6371</v>
      </c>
      <c r="S50">
        <v>0.98474751962090901</v>
      </c>
      <c r="T50">
        <v>0.98358231030912502</v>
      </c>
      <c r="U50">
        <v>5.7683774589557701E-2</v>
      </c>
      <c r="V50">
        <v>111</v>
      </c>
      <c r="W50">
        <v>0.98358231030912502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</v>
      </c>
    </row>
    <row r="51" spans="1:31" x14ac:dyDescent="0.2">
      <c r="A51" s="1">
        <v>2306.0137199999999</v>
      </c>
      <c r="B51">
        <v>122</v>
      </c>
      <c r="C51">
        <v>122</v>
      </c>
      <c r="D51">
        <v>0.99888533576975702</v>
      </c>
      <c r="E51">
        <v>0.99888533576975702</v>
      </c>
      <c r="F51">
        <v>0.99888533576975702</v>
      </c>
      <c r="G51">
        <v>122</v>
      </c>
      <c r="H51">
        <v>0.99888533576975702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86</v>
      </c>
      <c r="R51">
        <v>103305</v>
      </c>
      <c r="S51">
        <v>0.99941080555213002</v>
      </c>
      <c r="T51">
        <v>0.99921456166147604</v>
      </c>
      <c r="U51">
        <v>5.6515028357977101E-2</v>
      </c>
      <c r="V51">
        <v>86</v>
      </c>
      <c r="W51">
        <v>0.99921456166147604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43</v>
      </c>
    </row>
    <row r="52" spans="1:31" x14ac:dyDescent="0.2">
      <c r="A52" s="1">
        <v>2306.0005900000001</v>
      </c>
    </row>
    <row r="53" spans="1:31" x14ac:dyDescent="0.2">
      <c r="A53" s="1">
        <v>2306.0151500000002</v>
      </c>
      <c r="B53">
        <v>28</v>
      </c>
      <c r="C53">
        <v>28</v>
      </c>
      <c r="D53">
        <v>0.99961836743038601</v>
      </c>
      <c r="E53">
        <v>0.99961836743038601</v>
      </c>
      <c r="F53">
        <v>0.99961836743038601</v>
      </c>
      <c r="G53">
        <v>28</v>
      </c>
      <c r="H53">
        <v>0.99961836743038601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424</v>
      </c>
      <c r="R53">
        <v>69439</v>
      </c>
      <c r="S53">
        <v>0.99658628654751602</v>
      </c>
      <c r="T53">
        <v>0.994222803575321</v>
      </c>
      <c r="U53">
        <v>5.3861456289513797E-2</v>
      </c>
      <c r="V53">
        <v>260</v>
      </c>
      <c r="W53">
        <v>0.99645737955090397</v>
      </c>
      <c r="X53">
        <v>0</v>
      </c>
      <c r="Y53">
        <v>0</v>
      </c>
      <c r="Z53">
        <v>82</v>
      </c>
      <c r="AA53">
        <v>0</v>
      </c>
      <c r="AB53">
        <v>0</v>
      </c>
      <c r="AC53">
        <v>1</v>
      </c>
      <c r="AD53">
        <v>1</v>
      </c>
      <c r="AE53">
        <v>23</v>
      </c>
    </row>
    <row r="54" spans="1:31" x14ac:dyDescent="0.2">
      <c r="A54" s="1">
        <v>2306.07888</v>
      </c>
      <c r="B54">
        <v>9367</v>
      </c>
      <c r="C54">
        <v>53486</v>
      </c>
      <c r="D54">
        <v>0.9324643367805</v>
      </c>
      <c r="E54">
        <v>0.87587623401576797</v>
      </c>
      <c r="F54">
        <v>0.29124759822434199</v>
      </c>
      <c r="G54">
        <v>1648</v>
      </c>
      <c r="H54">
        <v>0.97816206188299204</v>
      </c>
      <c r="I54">
        <v>1</v>
      </c>
      <c r="J54">
        <v>4</v>
      </c>
      <c r="K54">
        <v>3856</v>
      </c>
      <c r="L54">
        <v>0</v>
      </c>
      <c r="M54">
        <v>0</v>
      </c>
      <c r="N54">
        <v>0</v>
      </c>
      <c r="O54">
        <v>0</v>
      </c>
      <c r="P54">
        <v>-565</v>
      </c>
      <c r="Q54">
        <v>23302</v>
      </c>
      <c r="R54">
        <v>71790</v>
      </c>
      <c r="S54">
        <v>0.82675160915901602</v>
      </c>
      <c r="T54">
        <v>0.69406698438956504</v>
      </c>
      <c r="U54">
        <v>5.7465831659379997E-2</v>
      </c>
      <c r="V54">
        <v>6986</v>
      </c>
      <c r="W54">
        <v>0.90828048892565005</v>
      </c>
      <c r="X54">
        <v>14</v>
      </c>
      <c r="Y54">
        <v>12</v>
      </c>
      <c r="Z54">
        <v>8124</v>
      </c>
      <c r="AA54">
        <v>2</v>
      </c>
      <c r="AB54">
        <v>0</v>
      </c>
      <c r="AC54">
        <v>1</v>
      </c>
      <c r="AD54">
        <v>1</v>
      </c>
      <c r="AE54">
        <v>702</v>
      </c>
    </row>
    <row r="55" spans="1:31" x14ac:dyDescent="0.2">
      <c r="A55" s="1">
        <v>2306.0005700000002</v>
      </c>
    </row>
    <row r="56" spans="1:31" x14ac:dyDescent="0.2">
      <c r="A56" s="1">
        <v>2306.0215600000001</v>
      </c>
    </row>
    <row r="57" spans="1:31" x14ac:dyDescent="0.2">
      <c r="A57" s="1">
        <v>2306.02169</v>
      </c>
      <c r="B57">
        <v>3657</v>
      </c>
      <c r="C57">
        <v>14230</v>
      </c>
      <c r="D57">
        <v>0.96371581099280101</v>
      </c>
      <c r="E57">
        <v>0.92913752010386097</v>
      </c>
      <c r="F57">
        <v>0.724262212490553</v>
      </c>
      <c r="G57">
        <v>511</v>
      </c>
      <c r="H57">
        <v>0.99009824248648404</v>
      </c>
      <c r="I57">
        <v>0</v>
      </c>
      <c r="J57">
        <v>0</v>
      </c>
      <c r="K57">
        <v>1573</v>
      </c>
      <c r="L57">
        <v>0</v>
      </c>
      <c r="M57">
        <v>0</v>
      </c>
      <c r="N57">
        <v>1</v>
      </c>
      <c r="O57">
        <v>1</v>
      </c>
      <c r="P57">
        <v>1</v>
      </c>
      <c r="Q57">
        <v>3663</v>
      </c>
      <c r="R57">
        <v>13788</v>
      </c>
      <c r="S57">
        <v>0.96365838298696804</v>
      </c>
      <c r="T57">
        <v>0.92902400744056202</v>
      </c>
      <c r="U57">
        <v>0.73283729582049595</v>
      </c>
      <c r="V57">
        <v>517</v>
      </c>
      <c r="W57">
        <v>0.989982367416535</v>
      </c>
      <c r="X57">
        <v>0</v>
      </c>
      <c r="Y57">
        <v>0</v>
      </c>
      <c r="Z57">
        <v>1573</v>
      </c>
      <c r="AA57">
        <v>0</v>
      </c>
      <c r="AB57">
        <v>0</v>
      </c>
      <c r="AC57">
        <v>1</v>
      </c>
      <c r="AD57">
        <v>1</v>
      </c>
      <c r="AE57">
        <v>3</v>
      </c>
    </row>
    <row r="58" spans="1:31" x14ac:dyDescent="0.2">
      <c r="A58" s="1">
        <v>2306.01388</v>
      </c>
      <c r="B58">
        <v>1310</v>
      </c>
      <c r="C58">
        <v>31888</v>
      </c>
      <c r="D58">
        <v>0.981071238358451</v>
      </c>
      <c r="E58">
        <v>0.96232817622361499</v>
      </c>
      <c r="F58">
        <v>8.2993040777592494E-2</v>
      </c>
      <c r="G58">
        <v>88</v>
      </c>
      <c r="H58">
        <v>0.99746937366998301</v>
      </c>
      <c r="I58">
        <v>0</v>
      </c>
      <c r="J58">
        <v>0</v>
      </c>
      <c r="K58">
        <v>611</v>
      </c>
      <c r="L58">
        <v>0</v>
      </c>
      <c r="M58">
        <v>0</v>
      </c>
      <c r="N58">
        <v>0</v>
      </c>
      <c r="O58">
        <v>0</v>
      </c>
      <c r="P58">
        <v>-77</v>
      </c>
      <c r="Q58">
        <v>1230</v>
      </c>
      <c r="R58">
        <v>24552</v>
      </c>
      <c r="S58">
        <v>0.98229973974434504</v>
      </c>
      <c r="T58">
        <v>0.96462874561453904</v>
      </c>
      <c r="U58">
        <v>0.29395525392534599</v>
      </c>
      <c r="V58">
        <v>4</v>
      </c>
      <c r="W58">
        <v>0.99988497153045297</v>
      </c>
      <c r="X58">
        <v>0</v>
      </c>
      <c r="Y58">
        <v>0</v>
      </c>
      <c r="Z58">
        <v>611</v>
      </c>
      <c r="AA58">
        <v>1</v>
      </c>
      <c r="AB58">
        <v>0</v>
      </c>
      <c r="AC58">
        <v>0</v>
      </c>
      <c r="AD58">
        <v>0</v>
      </c>
      <c r="AE58">
        <v>-1</v>
      </c>
    </row>
    <row r="59" spans="1:31" x14ac:dyDescent="0.2">
      <c r="A59" s="1">
        <v>2306.0005000000001</v>
      </c>
    </row>
    <row r="60" spans="1:31" x14ac:dyDescent="0.2">
      <c r="A60" s="1">
        <v>2306.0029599999998</v>
      </c>
      <c r="B60">
        <v>82</v>
      </c>
      <c r="C60">
        <v>82</v>
      </c>
      <c r="D60">
        <v>0.999151700736572</v>
      </c>
      <c r="E60">
        <v>0.999151700736572</v>
      </c>
      <c r="F60">
        <v>0.999151700736572</v>
      </c>
      <c r="G60">
        <v>82</v>
      </c>
      <c r="H60">
        <v>0.999151700736572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11</v>
      </c>
      <c r="R60">
        <v>51611</v>
      </c>
      <c r="S60">
        <v>0.99994309864109199</v>
      </c>
      <c r="T60">
        <v>0.99988620375734505</v>
      </c>
      <c r="U60">
        <v>0.46607837457585</v>
      </c>
      <c r="V60">
        <v>11</v>
      </c>
      <c r="W60">
        <v>0.99988620375734505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-11</v>
      </c>
    </row>
    <row r="61" spans="1:31" x14ac:dyDescent="0.2">
      <c r="A61" s="1">
        <v>2306.0085300000001</v>
      </c>
      <c r="B61">
        <v>34</v>
      </c>
      <c r="C61">
        <v>27302</v>
      </c>
      <c r="D61">
        <v>0.99941359763599302</v>
      </c>
      <c r="E61">
        <v>0.99921813917122704</v>
      </c>
      <c r="F61">
        <v>0.372165754495699</v>
      </c>
      <c r="G61">
        <v>18</v>
      </c>
      <c r="H61">
        <v>0.99958607367888497</v>
      </c>
      <c r="I61">
        <v>0</v>
      </c>
      <c r="J61">
        <v>0</v>
      </c>
      <c r="K61">
        <v>8</v>
      </c>
      <c r="L61">
        <v>0</v>
      </c>
      <c r="M61">
        <v>0</v>
      </c>
      <c r="N61">
        <v>0</v>
      </c>
      <c r="O61">
        <v>0</v>
      </c>
      <c r="P61">
        <v>-1</v>
      </c>
      <c r="Q61">
        <v>45</v>
      </c>
      <c r="R61">
        <v>27306</v>
      </c>
      <c r="S61">
        <v>0.99916063975348102</v>
      </c>
      <c r="T61">
        <v>0.99896518419721203</v>
      </c>
      <c r="U61">
        <v>0.37207377086878501</v>
      </c>
      <c r="V61">
        <v>29</v>
      </c>
      <c r="W61">
        <v>0.99933311870486996</v>
      </c>
      <c r="X61">
        <v>0</v>
      </c>
      <c r="Y61">
        <v>0</v>
      </c>
      <c r="Z61">
        <v>8</v>
      </c>
      <c r="AA61">
        <v>0</v>
      </c>
      <c r="AB61">
        <v>0</v>
      </c>
      <c r="AC61">
        <v>0</v>
      </c>
      <c r="AD61">
        <v>0</v>
      </c>
      <c r="AE61">
        <v>-1</v>
      </c>
    </row>
    <row r="62" spans="1:31" x14ac:dyDescent="0.2">
      <c r="A62" s="1">
        <v>2306.00209</v>
      </c>
      <c r="B62">
        <v>41</v>
      </c>
      <c r="C62">
        <v>41</v>
      </c>
      <c r="D62">
        <v>0.99928327943361595</v>
      </c>
      <c r="E62">
        <v>0.99928327943361595</v>
      </c>
      <c r="F62">
        <v>0.99928327943361595</v>
      </c>
      <c r="G62">
        <v>41</v>
      </c>
      <c r="H62">
        <v>0.99928327943361595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97</v>
      </c>
      <c r="R62">
        <v>45697</v>
      </c>
      <c r="S62">
        <v>0.99857568528761498</v>
      </c>
      <c r="T62">
        <v>0.99830526242225104</v>
      </c>
      <c r="U62">
        <v>0.201603885666363</v>
      </c>
      <c r="V62">
        <v>97</v>
      </c>
      <c r="W62">
        <v>0.99830526242225104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31</v>
      </c>
    </row>
    <row r="63" spans="1:31" x14ac:dyDescent="0.2">
      <c r="A63" s="1">
        <v>2306.0701300000001</v>
      </c>
      <c r="B63">
        <v>7</v>
      </c>
      <c r="C63">
        <v>7</v>
      </c>
      <c r="D63">
        <v>0.999842961301177</v>
      </c>
      <c r="E63">
        <v>0.999842961301177</v>
      </c>
      <c r="F63">
        <v>0.999842961301177</v>
      </c>
      <c r="G63">
        <v>7</v>
      </c>
      <c r="H63">
        <v>0.999842961301177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</v>
      </c>
      <c r="R63">
        <v>33700</v>
      </c>
      <c r="S63">
        <v>0.99992148329276598</v>
      </c>
      <c r="T63">
        <v>0.99984297186953197</v>
      </c>
      <c r="U63">
        <v>0.24402171474718401</v>
      </c>
      <c r="V63">
        <v>7</v>
      </c>
      <c r="W63">
        <v>0.99984297186953197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</row>
    <row r="64" spans="1:31" x14ac:dyDescent="0.2">
      <c r="A64" s="1">
        <v>2306.00236</v>
      </c>
    </row>
    <row r="65" spans="1:31" x14ac:dyDescent="0.2">
      <c r="A65" s="1">
        <v>2306.0000399999999</v>
      </c>
      <c r="B65">
        <v>2</v>
      </c>
      <c r="C65">
        <v>2</v>
      </c>
      <c r="D65">
        <v>0.99997316156736404</v>
      </c>
      <c r="E65">
        <v>0.99997316156736404</v>
      </c>
      <c r="F65">
        <v>0.99997316156736404</v>
      </c>
      <c r="G65">
        <v>2</v>
      </c>
      <c r="H65">
        <v>0.99997316156736404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</v>
      </c>
      <c r="R65">
        <v>62440</v>
      </c>
      <c r="S65">
        <v>0.99993290481877595</v>
      </c>
      <c r="T65">
        <v>0.99989264915058595</v>
      </c>
      <c r="U65">
        <v>0.16212662032688299</v>
      </c>
      <c r="V65">
        <v>4</v>
      </c>
      <c r="W65">
        <v>0.99994632457529298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2</v>
      </c>
    </row>
    <row r="66" spans="1:31" x14ac:dyDescent="0.2">
      <c r="A66" s="1">
        <v>2306.0049300000001</v>
      </c>
      <c r="B66">
        <v>39</v>
      </c>
      <c r="C66">
        <v>54916</v>
      </c>
      <c r="D66">
        <v>0.99952439836393003</v>
      </c>
      <c r="E66">
        <v>0.99932551623949295</v>
      </c>
      <c r="F66">
        <v>5.0257687385424202E-2</v>
      </c>
      <c r="G66">
        <v>17</v>
      </c>
      <c r="H66">
        <v>0.99970599425824003</v>
      </c>
      <c r="I66">
        <v>0</v>
      </c>
      <c r="J66">
        <v>0</v>
      </c>
      <c r="K66">
        <v>11</v>
      </c>
      <c r="L66">
        <v>0</v>
      </c>
      <c r="M66">
        <v>0</v>
      </c>
      <c r="N66">
        <v>0</v>
      </c>
      <c r="O66">
        <v>0</v>
      </c>
      <c r="P66">
        <v>-1</v>
      </c>
      <c r="Q66">
        <v>44</v>
      </c>
      <c r="R66">
        <v>47719</v>
      </c>
      <c r="S66">
        <v>0.99952444771086402</v>
      </c>
      <c r="T66">
        <v>0.99923918869849304</v>
      </c>
      <c r="U66">
        <v>0.174882852350733</v>
      </c>
      <c r="V66">
        <v>22</v>
      </c>
      <c r="W66">
        <v>0.99961959434924696</v>
      </c>
      <c r="X66">
        <v>0</v>
      </c>
      <c r="Y66">
        <v>0</v>
      </c>
      <c r="Z66">
        <v>11</v>
      </c>
      <c r="AA66">
        <v>0</v>
      </c>
      <c r="AB66">
        <v>0</v>
      </c>
      <c r="AC66">
        <v>0</v>
      </c>
      <c r="AD66">
        <v>0</v>
      </c>
      <c r="AE66">
        <v>11</v>
      </c>
    </row>
    <row r="67" spans="1:31" x14ac:dyDescent="0.2">
      <c r="A67" s="1">
        <v>2306.0000300000002</v>
      </c>
      <c r="B67">
        <v>31</v>
      </c>
      <c r="C67">
        <v>31</v>
      </c>
      <c r="D67">
        <v>0.99938358752062995</v>
      </c>
      <c r="E67">
        <v>0.99938358752062995</v>
      </c>
      <c r="F67">
        <v>0.99938358752062995</v>
      </c>
      <c r="G67">
        <v>31</v>
      </c>
      <c r="H67">
        <v>0.99938358752062995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16</v>
      </c>
      <c r="R67">
        <v>16</v>
      </c>
      <c r="S67">
        <v>0.99968185162355006</v>
      </c>
      <c r="T67">
        <v>0.99968185162355006</v>
      </c>
      <c r="U67">
        <v>0.99968185162355006</v>
      </c>
      <c r="V67">
        <v>16</v>
      </c>
      <c r="W67">
        <v>0.99968185162355006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s="1">
        <v>2306.0065500000001</v>
      </c>
      <c r="B68">
        <v>29</v>
      </c>
      <c r="C68">
        <v>29</v>
      </c>
      <c r="D68">
        <v>0.99878279118572899</v>
      </c>
      <c r="E68">
        <v>0.99878279118572899</v>
      </c>
      <c r="F68">
        <v>0.99878279118572899</v>
      </c>
      <c r="G68">
        <v>29</v>
      </c>
      <c r="H68">
        <v>0.99878279118572899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44</v>
      </c>
      <c r="R68">
        <v>21268</v>
      </c>
      <c r="S68">
        <v>0.99840517060477596</v>
      </c>
      <c r="T68">
        <v>0.998153510428469</v>
      </c>
      <c r="U68">
        <v>0.10747408619749001</v>
      </c>
      <c r="V68">
        <v>42</v>
      </c>
      <c r="W68">
        <v>0.99823744177262996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4</v>
      </c>
    </row>
    <row r="69" spans="1:31" x14ac:dyDescent="0.2">
      <c r="A69" s="1">
        <v>2306.0174499999998</v>
      </c>
      <c r="B69">
        <v>127</v>
      </c>
      <c r="C69">
        <v>33387</v>
      </c>
      <c r="D69">
        <v>0.99861298715426605</v>
      </c>
      <c r="E69">
        <v>0.997697439988396</v>
      </c>
      <c r="F69">
        <v>0.39468054246138201</v>
      </c>
      <c r="G69">
        <v>29</v>
      </c>
      <c r="H69">
        <v>0.99947421858002705</v>
      </c>
      <c r="I69">
        <v>0</v>
      </c>
      <c r="J69">
        <v>0</v>
      </c>
      <c r="K69">
        <v>49</v>
      </c>
      <c r="L69">
        <v>0</v>
      </c>
      <c r="M69">
        <v>0</v>
      </c>
      <c r="N69">
        <v>0</v>
      </c>
      <c r="O69">
        <v>0</v>
      </c>
      <c r="P69">
        <v>3</v>
      </c>
      <c r="Q69">
        <v>124</v>
      </c>
      <c r="R69">
        <v>52372</v>
      </c>
      <c r="S69">
        <v>0.99868553453417996</v>
      </c>
      <c r="T69">
        <v>0.99775191268718899</v>
      </c>
      <c r="U69">
        <v>5.0509445592661101E-2</v>
      </c>
      <c r="V69">
        <v>26</v>
      </c>
      <c r="W69">
        <v>0.99952862685376498</v>
      </c>
      <c r="X69">
        <v>0</v>
      </c>
      <c r="Y69">
        <v>0</v>
      </c>
      <c r="Z69">
        <v>49</v>
      </c>
      <c r="AA69">
        <v>0</v>
      </c>
      <c r="AB69">
        <v>0</v>
      </c>
      <c r="AC69">
        <v>0</v>
      </c>
      <c r="AD69">
        <v>0</v>
      </c>
      <c r="AE69">
        <v>5</v>
      </c>
    </row>
    <row r="70" spans="1:31" x14ac:dyDescent="0.2">
      <c r="A70" s="1">
        <v>2306.00207</v>
      </c>
      <c r="B70">
        <v>2190</v>
      </c>
      <c r="C70">
        <v>93849</v>
      </c>
      <c r="D70">
        <v>0.98679586021312804</v>
      </c>
      <c r="E70">
        <v>0.97765078069190703</v>
      </c>
      <c r="F70">
        <v>4.2259414225941302E-2</v>
      </c>
      <c r="G70">
        <v>940</v>
      </c>
      <c r="H70">
        <v>0.99040718440657205</v>
      </c>
      <c r="I70">
        <v>0</v>
      </c>
      <c r="J70">
        <v>0</v>
      </c>
      <c r="K70">
        <v>625</v>
      </c>
      <c r="L70">
        <v>0</v>
      </c>
      <c r="M70">
        <v>0</v>
      </c>
      <c r="N70">
        <v>0</v>
      </c>
      <c r="O70">
        <v>0</v>
      </c>
      <c r="P70">
        <v>-511</v>
      </c>
      <c r="Q70">
        <v>773</v>
      </c>
      <c r="R70">
        <v>90786</v>
      </c>
      <c r="S70">
        <v>0.99589674495513902</v>
      </c>
      <c r="T70">
        <v>0.992111439942851</v>
      </c>
      <c r="U70">
        <v>7.3517705888355905E-2</v>
      </c>
      <c r="V70">
        <v>119</v>
      </c>
      <c r="W70">
        <v>0.99878559036636305</v>
      </c>
      <c r="X70">
        <v>0</v>
      </c>
      <c r="Y70">
        <v>0</v>
      </c>
      <c r="Z70">
        <v>327</v>
      </c>
      <c r="AA70">
        <v>0</v>
      </c>
      <c r="AB70">
        <v>0</v>
      </c>
      <c r="AC70">
        <v>0</v>
      </c>
      <c r="AD70">
        <v>0</v>
      </c>
      <c r="AE70">
        <v>-38</v>
      </c>
    </row>
    <row r="71" spans="1:31" x14ac:dyDescent="0.2">
      <c r="A71" s="1">
        <v>2306.0046900000002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s="1">
        <v>2306.0003200000001</v>
      </c>
      <c r="B72">
        <v>22</v>
      </c>
      <c r="C72">
        <v>13135</v>
      </c>
      <c r="D72">
        <v>0.99940597980331303</v>
      </c>
      <c r="E72">
        <v>0.99903198838385998</v>
      </c>
      <c r="F72">
        <v>0.422053064636775</v>
      </c>
      <c r="G72">
        <v>6</v>
      </c>
      <c r="H72">
        <v>0.99973599683196201</v>
      </c>
      <c r="I72">
        <v>0</v>
      </c>
      <c r="J72">
        <v>0</v>
      </c>
      <c r="K72">
        <v>8</v>
      </c>
      <c r="L72">
        <v>0</v>
      </c>
      <c r="M72">
        <v>0</v>
      </c>
      <c r="N72">
        <v>0</v>
      </c>
      <c r="O72">
        <v>0</v>
      </c>
      <c r="P72">
        <v>1</v>
      </c>
      <c r="Q72">
        <v>20</v>
      </c>
      <c r="R72">
        <v>13135</v>
      </c>
      <c r="S72">
        <v>0.99944998129936402</v>
      </c>
      <c r="T72">
        <v>0.99911998943987301</v>
      </c>
      <c r="U72">
        <v>0.422053064636775</v>
      </c>
      <c r="V72">
        <v>6</v>
      </c>
      <c r="W72">
        <v>0.99973599683196201</v>
      </c>
      <c r="X72">
        <v>0</v>
      </c>
      <c r="Y72">
        <v>0</v>
      </c>
      <c r="Z72">
        <v>7</v>
      </c>
      <c r="AA72">
        <v>0</v>
      </c>
      <c r="AB72">
        <v>0</v>
      </c>
      <c r="AC72">
        <v>0</v>
      </c>
      <c r="AD72">
        <v>0</v>
      </c>
      <c r="AE72">
        <v>1</v>
      </c>
    </row>
    <row r="73" spans="1:31" x14ac:dyDescent="0.2">
      <c r="A73" s="1">
        <v>2306.0045599999999</v>
      </c>
      <c r="B73">
        <v>58</v>
      </c>
      <c r="C73">
        <v>58</v>
      </c>
      <c r="D73">
        <v>0.99563614475961104</v>
      </c>
      <c r="E73">
        <v>0.99563614475961104</v>
      </c>
      <c r="F73">
        <v>0.99563614475961104</v>
      </c>
      <c r="G73">
        <v>58</v>
      </c>
      <c r="H73">
        <v>0.99563614475961104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56</v>
      </c>
      <c r="R73">
        <v>13015</v>
      </c>
      <c r="S73">
        <v>0.99593771157752198</v>
      </c>
      <c r="T73">
        <v>0.99578789018427905</v>
      </c>
      <c r="U73">
        <v>2.1060549078600999E-2</v>
      </c>
      <c r="V73">
        <v>56</v>
      </c>
      <c r="W73">
        <v>0.99578789018427905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</v>
      </c>
    </row>
    <row r="74" spans="1:31" x14ac:dyDescent="0.2">
      <c r="A74" s="1">
        <v>2306.1062999999999</v>
      </c>
      <c r="B74">
        <v>818</v>
      </c>
      <c r="C74">
        <v>16934</v>
      </c>
      <c r="D74">
        <v>0.99116878721536505</v>
      </c>
      <c r="E74">
        <v>0.98269735172180295</v>
      </c>
      <c r="F74">
        <v>0.64180556730687799</v>
      </c>
      <c r="G74">
        <v>18</v>
      </c>
      <c r="H74">
        <v>0.99961925712835198</v>
      </c>
      <c r="I74">
        <v>0</v>
      </c>
      <c r="J74">
        <v>0</v>
      </c>
      <c r="K74">
        <v>400</v>
      </c>
      <c r="L74">
        <v>0</v>
      </c>
      <c r="M74">
        <v>0</v>
      </c>
      <c r="N74">
        <v>0</v>
      </c>
      <c r="O74">
        <v>1</v>
      </c>
      <c r="P74">
        <v>1</v>
      </c>
      <c r="Q74">
        <v>39</v>
      </c>
      <c r="R74">
        <v>9634</v>
      </c>
      <c r="S74">
        <v>0.99935487282533897</v>
      </c>
      <c r="T74">
        <v>0.99917512690355303</v>
      </c>
      <c r="U74">
        <v>0.796235194585448</v>
      </c>
      <c r="V74">
        <v>27</v>
      </c>
      <c r="W74">
        <v>0.99942893401015198</v>
      </c>
      <c r="X74">
        <v>0</v>
      </c>
      <c r="Y74">
        <v>0</v>
      </c>
      <c r="Z74">
        <v>6</v>
      </c>
      <c r="AA74">
        <v>0</v>
      </c>
      <c r="AB74">
        <v>0</v>
      </c>
      <c r="AC74">
        <v>0</v>
      </c>
      <c r="AD74">
        <v>0</v>
      </c>
      <c r="AE74">
        <v>5</v>
      </c>
    </row>
    <row r="75" spans="1:31" x14ac:dyDescent="0.2">
      <c r="A75" s="1">
        <v>2306.00263</v>
      </c>
      <c r="B75">
        <v>16</v>
      </c>
      <c r="C75">
        <v>3307</v>
      </c>
      <c r="D75">
        <v>0.99949138533918203</v>
      </c>
      <c r="E75">
        <v>0.99898283534647103</v>
      </c>
      <c r="F75">
        <v>0.78976478067387101</v>
      </c>
      <c r="G75">
        <v>2</v>
      </c>
      <c r="H75">
        <v>0.99987285441830898</v>
      </c>
      <c r="I75">
        <v>0</v>
      </c>
      <c r="J75">
        <v>0</v>
      </c>
      <c r="K75">
        <v>7</v>
      </c>
      <c r="L75">
        <v>0</v>
      </c>
      <c r="M75">
        <v>0</v>
      </c>
      <c r="N75">
        <v>0</v>
      </c>
      <c r="O75">
        <v>0</v>
      </c>
      <c r="P75">
        <v>2</v>
      </c>
      <c r="Q75">
        <v>373</v>
      </c>
      <c r="R75">
        <v>13446</v>
      </c>
      <c r="S75">
        <v>0.98792500794407301</v>
      </c>
      <c r="T75">
        <v>0.97630542497776596</v>
      </c>
      <c r="U75">
        <v>0.14585186126286301</v>
      </c>
      <c r="V75">
        <v>23</v>
      </c>
      <c r="W75">
        <v>0.99853894041417801</v>
      </c>
      <c r="X75">
        <v>0</v>
      </c>
      <c r="Y75">
        <v>0</v>
      </c>
      <c r="Z75">
        <v>175</v>
      </c>
      <c r="AA75">
        <v>0</v>
      </c>
      <c r="AB75">
        <v>0</v>
      </c>
      <c r="AC75">
        <v>0</v>
      </c>
      <c r="AD75">
        <v>0</v>
      </c>
      <c r="AE75">
        <v>14</v>
      </c>
    </row>
    <row r="76" spans="1:31" x14ac:dyDescent="0.2">
      <c r="A76" s="1">
        <v>2306.0005099999998</v>
      </c>
      <c r="B76">
        <v>196</v>
      </c>
      <c r="C76">
        <v>14790</v>
      </c>
      <c r="D76">
        <v>0.99460543793542699</v>
      </c>
      <c r="E76">
        <v>0.98937439011167705</v>
      </c>
      <c r="F76">
        <v>0.19820015179442599</v>
      </c>
      <c r="G76">
        <v>6</v>
      </c>
      <c r="H76">
        <v>0.99967472622790798</v>
      </c>
      <c r="I76">
        <v>0</v>
      </c>
      <c r="J76">
        <v>0</v>
      </c>
      <c r="K76">
        <v>95</v>
      </c>
      <c r="L76">
        <v>0</v>
      </c>
      <c r="M76">
        <v>0</v>
      </c>
      <c r="N76">
        <v>0</v>
      </c>
      <c r="O76">
        <v>0</v>
      </c>
      <c r="P76">
        <v>3</v>
      </c>
      <c r="Q76">
        <v>196</v>
      </c>
      <c r="R76">
        <v>14790</v>
      </c>
      <c r="S76">
        <v>0.99460543793542699</v>
      </c>
      <c r="T76">
        <v>0.98937439011167705</v>
      </c>
      <c r="U76">
        <v>0.19820015179442599</v>
      </c>
      <c r="V76">
        <v>6</v>
      </c>
      <c r="W76">
        <v>0.99967472622790798</v>
      </c>
      <c r="X76">
        <v>0</v>
      </c>
      <c r="Y76">
        <v>0</v>
      </c>
      <c r="Z76">
        <v>95</v>
      </c>
      <c r="AA76">
        <v>0</v>
      </c>
      <c r="AB76">
        <v>0</v>
      </c>
      <c r="AC76">
        <v>0</v>
      </c>
      <c r="AD76">
        <v>0</v>
      </c>
      <c r="AE76">
        <v>3</v>
      </c>
    </row>
    <row r="77" spans="1:31" x14ac:dyDescent="0.2">
      <c r="A77" s="1">
        <v>2306.00056</v>
      </c>
    </row>
    <row r="78" spans="1:31" x14ac:dyDescent="0.2">
      <c r="A78" s="1">
        <v>2306.0026400000002</v>
      </c>
      <c r="B78">
        <v>135</v>
      </c>
      <c r="C78">
        <v>10979</v>
      </c>
      <c r="D78">
        <v>0.99890327177245597</v>
      </c>
      <c r="E78">
        <v>0.99783858210986398</v>
      </c>
      <c r="F78">
        <v>0.82422068877183396</v>
      </c>
      <c r="G78">
        <v>3</v>
      </c>
      <c r="H78">
        <v>0.99995196849132995</v>
      </c>
      <c r="I78">
        <v>0</v>
      </c>
      <c r="J78">
        <v>0</v>
      </c>
      <c r="K78">
        <v>66</v>
      </c>
      <c r="L78">
        <v>0</v>
      </c>
      <c r="M78">
        <v>0</v>
      </c>
      <c r="N78">
        <v>0</v>
      </c>
      <c r="O78">
        <v>1</v>
      </c>
      <c r="P78">
        <v>1</v>
      </c>
      <c r="Q78">
        <v>5768</v>
      </c>
      <c r="R78">
        <v>57276</v>
      </c>
      <c r="S78">
        <v>0.95327761232266905</v>
      </c>
      <c r="T78">
        <v>0.90764994076019001</v>
      </c>
      <c r="U78">
        <v>8.2967754330910401E-2</v>
      </c>
      <c r="V78">
        <v>285</v>
      </c>
      <c r="W78">
        <v>0.99543693361939201</v>
      </c>
      <c r="X78">
        <v>1</v>
      </c>
      <c r="Y78">
        <v>0</v>
      </c>
      <c r="Z78">
        <v>2741</v>
      </c>
      <c r="AA78">
        <v>0</v>
      </c>
      <c r="AB78">
        <v>0</v>
      </c>
      <c r="AC78">
        <v>1</v>
      </c>
      <c r="AD78">
        <v>1</v>
      </c>
      <c r="AE78">
        <v>-8</v>
      </c>
    </row>
    <row r="79" spans="1:31" x14ac:dyDescent="0.2">
      <c r="A79" s="1">
        <v>2306.00432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3380</v>
      </c>
      <c r="S79">
        <v>0.99992394280498897</v>
      </c>
      <c r="T79">
        <v>0.99988591420748396</v>
      </c>
      <c r="U79">
        <v>0.87146334043200402</v>
      </c>
      <c r="V79">
        <v>3</v>
      </c>
      <c r="W79">
        <v>0.99988591420748396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s="1">
        <v>2306.0005999999998</v>
      </c>
      <c r="B80">
        <v>25</v>
      </c>
      <c r="C80">
        <v>69635</v>
      </c>
      <c r="D80">
        <v>0.99975562556552799</v>
      </c>
      <c r="E80">
        <v>0.99966976645883898</v>
      </c>
      <c r="F80">
        <v>8.0167494452076493E-2</v>
      </c>
      <c r="G80">
        <v>13</v>
      </c>
      <c r="H80">
        <v>0.99982827855859602</v>
      </c>
      <c r="I80">
        <v>0</v>
      </c>
      <c r="J80">
        <v>0</v>
      </c>
      <c r="K80">
        <v>6</v>
      </c>
      <c r="L80">
        <v>0</v>
      </c>
      <c r="M80">
        <v>0</v>
      </c>
      <c r="N80">
        <v>0</v>
      </c>
      <c r="O80">
        <v>0</v>
      </c>
      <c r="P80">
        <v>-1</v>
      </c>
      <c r="Q80">
        <v>19425</v>
      </c>
      <c r="R80">
        <v>68353</v>
      </c>
      <c r="S80">
        <v>0.86012239125550105</v>
      </c>
      <c r="T80">
        <v>0.74340853851844002</v>
      </c>
      <c r="U80">
        <v>9.71018704427771E-2</v>
      </c>
      <c r="V80">
        <v>6958</v>
      </c>
      <c r="W80">
        <v>0.90808940082426204</v>
      </c>
      <c r="X80">
        <v>9</v>
      </c>
      <c r="Y80">
        <v>10</v>
      </c>
      <c r="Z80">
        <v>6214</v>
      </c>
      <c r="AA80">
        <v>0</v>
      </c>
      <c r="AB80">
        <v>0</v>
      </c>
      <c r="AC80">
        <v>1</v>
      </c>
      <c r="AD80">
        <v>1</v>
      </c>
      <c r="AE80">
        <v>-90</v>
      </c>
    </row>
    <row r="81" spans="1:31" x14ac:dyDescent="0.2">
      <c r="A81" s="1">
        <v>2306.0009399999999</v>
      </c>
      <c r="B81">
        <v>13</v>
      </c>
      <c r="C81">
        <v>13</v>
      </c>
      <c r="D81">
        <v>0.99977244481786798</v>
      </c>
      <c r="E81">
        <v>0.99977244481786798</v>
      </c>
      <c r="F81">
        <v>0.99977244481786798</v>
      </c>
      <c r="G81">
        <v>13</v>
      </c>
      <c r="H81">
        <v>0.99977244481786798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1">
        <v>2306.06151</v>
      </c>
      <c r="B82">
        <v>162</v>
      </c>
      <c r="C82">
        <v>7842</v>
      </c>
      <c r="D82">
        <v>0.99502009656462498</v>
      </c>
      <c r="E82">
        <v>0.99180990899898802</v>
      </c>
      <c r="F82">
        <v>0.60353892821031296</v>
      </c>
      <c r="G82">
        <v>36</v>
      </c>
      <c r="H82">
        <v>0.99817997977755302</v>
      </c>
      <c r="I82">
        <v>0</v>
      </c>
      <c r="J82">
        <v>0</v>
      </c>
      <c r="K82">
        <v>63</v>
      </c>
      <c r="L82">
        <v>0</v>
      </c>
      <c r="M82">
        <v>0</v>
      </c>
      <c r="N82">
        <v>0</v>
      </c>
      <c r="O82">
        <v>0</v>
      </c>
      <c r="P82">
        <v>-1</v>
      </c>
      <c r="Q82">
        <v>146</v>
      </c>
      <c r="R82">
        <v>7826</v>
      </c>
      <c r="S82">
        <v>0.99582901488915199</v>
      </c>
      <c r="T82">
        <v>0.99261880687563198</v>
      </c>
      <c r="U82">
        <v>0.60434782608695603</v>
      </c>
      <c r="V82">
        <v>20</v>
      </c>
      <c r="W82">
        <v>0.99898887765419597</v>
      </c>
      <c r="X82">
        <v>0</v>
      </c>
      <c r="Y82">
        <v>0</v>
      </c>
      <c r="Z82">
        <v>63</v>
      </c>
      <c r="AA82">
        <v>0</v>
      </c>
      <c r="AB82">
        <v>0</v>
      </c>
      <c r="AC82">
        <v>0</v>
      </c>
      <c r="AD82">
        <v>0</v>
      </c>
      <c r="AE82">
        <v>-1</v>
      </c>
    </row>
    <row r="83" spans="1:31" x14ac:dyDescent="0.2">
      <c r="A83" s="1">
        <v>2306.0327499999999</v>
      </c>
      <c r="B83">
        <v>8</v>
      </c>
      <c r="C83">
        <v>8</v>
      </c>
      <c r="D83">
        <v>0.99949524084222596</v>
      </c>
      <c r="E83">
        <v>0.99942313239111602</v>
      </c>
      <c r="F83">
        <v>0.99942313239111602</v>
      </c>
      <c r="G83">
        <v>6</v>
      </c>
      <c r="H83">
        <v>0.99956734929333702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6</v>
      </c>
      <c r="R83">
        <v>6</v>
      </c>
      <c r="S83">
        <v>0.99956734929333702</v>
      </c>
      <c r="T83">
        <v>0.99956734929333702</v>
      </c>
      <c r="U83">
        <v>0.99956734929333702</v>
      </c>
      <c r="V83">
        <v>6</v>
      </c>
      <c r="W83">
        <v>0.99956734929333702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s="1">
        <v>2306.0270799999998</v>
      </c>
    </row>
    <row r="85" spans="1:31" x14ac:dyDescent="0.2">
      <c r="A85" s="1">
        <v>2306.00299</v>
      </c>
      <c r="B85">
        <v>9</v>
      </c>
      <c r="C85">
        <v>9</v>
      </c>
      <c r="D85">
        <v>0.99973078878884802</v>
      </c>
      <c r="E85">
        <v>0.99973078878884802</v>
      </c>
      <c r="F85">
        <v>0.99973078878884802</v>
      </c>
      <c r="G85">
        <v>9</v>
      </c>
      <c r="H85">
        <v>0.99973078878884802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29</v>
      </c>
      <c r="R85">
        <v>26101</v>
      </c>
      <c r="S85">
        <v>0.99931205694972003</v>
      </c>
      <c r="T85">
        <v>0.99913264543143399</v>
      </c>
      <c r="U85">
        <v>0.219350979512486</v>
      </c>
      <c r="V85">
        <v>29</v>
      </c>
      <c r="W85">
        <v>0.99913264543143399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</v>
      </c>
    </row>
    <row r="86" spans="1:31" x14ac:dyDescent="0.2">
      <c r="A86" s="1">
        <v>2306.01179</v>
      </c>
      <c r="B86">
        <v>3</v>
      </c>
      <c r="C86">
        <v>3</v>
      </c>
      <c r="D86">
        <v>0.99991071162832201</v>
      </c>
      <c r="E86">
        <v>0.99991071162832201</v>
      </c>
      <c r="F86">
        <v>0.99991071162832201</v>
      </c>
      <c r="G86">
        <v>3</v>
      </c>
      <c r="H86">
        <v>0.99991071162832201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3</v>
      </c>
      <c r="S86">
        <v>0.99991071162832201</v>
      </c>
      <c r="T86">
        <v>0.99991071162832201</v>
      </c>
      <c r="U86">
        <v>0.99991071162832201</v>
      </c>
      <c r="V86">
        <v>3</v>
      </c>
      <c r="W86">
        <v>0.99991071162832201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1">
        <v>2306.0009300000002</v>
      </c>
    </row>
    <row r="88" spans="1:31" x14ac:dyDescent="0.2">
      <c r="A88" s="1">
        <v>2306.0040300000001</v>
      </c>
      <c r="B88">
        <v>1816</v>
      </c>
      <c r="C88">
        <v>106304</v>
      </c>
      <c r="D88">
        <v>0.99012916690168595</v>
      </c>
      <c r="E88">
        <v>0.98543623138427905</v>
      </c>
      <c r="F88">
        <v>0.14747419662691499</v>
      </c>
      <c r="G88">
        <v>1816</v>
      </c>
      <c r="H88">
        <v>0.98543623138427905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-1180</v>
      </c>
      <c r="Q88">
        <v>1062</v>
      </c>
      <c r="R88">
        <v>106640</v>
      </c>
      <c r="S88">
        <v>0.99386341088744501</v>
      </c>
      <c r="T88">
        <v>0.991523191494456</v>
      </c>
      <c r="U88">
        <v>0.14880710072396</v>
      </c>
      <c r="V88">
        <v>1062</v>
      </c>
      <c r="W88">
        <v>0.991523191494456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590</v>
      </c>
    </row>
    <row r="89" spans="1:31" x14ac:dyDescent="0.2">
      <c r="A89" s="1">
        <v>2306.0388800000001</v>
      </c>
      <c r="B89">
        <v>4958</v>
      </c>
      <c r="C89">
        <v>55310</v>
      </c>
      <c r="D89">
        <v>0.95317887127479395</v>
      </c>
      <c r="E89">
        <v>0.91632491181881004</v>
      </c>
      <c r="F89">
        <v>6.6545153831873496E-2</v>
      </c>
      <c r="G89">
        <v>4924</v>
      </c>
      <c r="H89">
        <v>0.91689872242755599</v>
      </c>
      <c r="I89">
        <v>0</v>
      </c>
      <c r="J89">
        <v>0</v>
      </c>
      <c r="K89">
        <v>17</v>
      </c>
      <c r="L89">
        <v>0</v>
      </c>
      <c r="M89">
        <v>0</v>
      </c>
      <c r="N89">
        <v>0</v>
      </c>
      <c r="O89">
        <v>0</v>
      </c>
      <c r="P89">
        <v>-4519</v>
      </c>
      <c r="Q89">
        <v>124</v>
      </c>
      <c r="R89">
        <v>49592</v>
      </c>
      <c r="S89">
        <v>0.99800028687867504</v>
      </c>
      <c r="T89">
        <v>0.99790766738660897</v>
      </c>
      <c r="U89">
        <v>0.16320194384449199</v>
      </c>
      <c r="V89">
        <v>124</v>
      </c>
      <c r="W89">
        <v>0.99790766738660897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</v>
      </c>
    </row>
    <row r="90" spans="1:31" x14ac:dyDescent="0.2">
      <c r="A90" s="1">
        <v>2306.0063100000002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14859</v>
      </c>
      <c r="S90">
        <v>0.99932504097965402</v>
      </c>
      <c r="T90">
        <v>0.99910025706940797</v>
      </c>
      <c r="U90">
        <v>4.5051413881747999E-2</v>
      </c>
      <c r="V90">
        <v>14</v>
      </c>
      <c r="W90">
        <v>0.99910025706940797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</v>
      </c>
    </row>
    <row r="91" spans="1:31" x14ac:dyDescent="0.2">
      <c r="A91" s="1">
        <v>2306.1322599999999</v>
      </c>
    </row>
    <row r="92" spans="1:31" x14ac:dyDescent="0.2">
      <c r="A92" s="1">
        <v>2306.09175</v>
      </c>
      <c r="B92">
        <v>5</v>
      </c>
      <c r="C92">
        <v>10709</v>
      </c>
      <c r="D92">
        <v>0.99964930738207902</v>
      </c>
      <c r="E92">
        <v>0.99956167265714002</v>
      </c>
      <c r="F92">
        <v>6.11904970632067E-2</v>
      </c>
      <c r="G92">
        <v>5</v>
      </c>
      <c r="H92">
        <v>0.99956167265714002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5</v>
      </c>
      <c r="R92">
        <v>10709</v>
      </c>
      <c r="S92">
        <v>0.99964930738207902</v>
      </c>
      <c r="T92">
        <v>0.99956167265714002</v>
      </c>
      <c r="U92">
        <v>6.11904970632067E-2</v>
      </c>
      <c r="V92">
        <v>5</v>
      </c>
      <c r="W92">
        <v>0.99956167265714002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</row>
    <row r="93" spans="1:31" x14ac:dyDescent="0.2">
      <c r="A93" s="1">
        <v>2306.0069100000001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87</v>
      </c>
      <c r="R93">
        <v>25501</v>
      </c>
      <c r="S93">
        <v>0.99839703028769</v>
      </c>
      <c r="T93">
        <v>0.99706438115805096</v>
      </c>
      <c r="U93">
        <v>0.13952625185585099</v>
      </c>
      <c r="V93">
        <v>17</v>
      </c>
      <c r="W93">
        <v>0.99942637332973405</v>
      </c>
      <c r="X93">
        <v>0</v>
      </c>
      <c r="Y93">
        <v>0</v>
      </c>
      <c r="Z93">
        <v>35</v>
      </c>
      <c r="AA93">
        <v>0</v>
      </c>
      <c r="AB93">
        <v>0</v>
      </c>
      <c r="AC93">
        <v>1</v>
      </c>
      <c r="AD93">
        <v>1</v>
      </c>
      <c r="AE93">
        <v>7</v>
      </c>
    </row>
    <row r="94" spans="1:31" x14ac:dyDescent="0.2">
      <c r="A94" s="1">
        <v>2306.0276399999998</v>
      </c>
      <c r="B94">
        <v>157</v>
      </c>
      <c r="C94">
        <v>329</v>
      </c>
      <c r="D94">
        <v>0.99727614447329704</v>
      </c>
      <c r="E94">
        <v>0.99714903121538401</v>
      </c>
      <c r="F94">
        <v>0.99402567687809795</v>
      </c>
      <c r="G94">
        <v>143</v>
      </c>
      <c r="H94">
        <v>0.99740325773120997</v>
      </c>
      <c r="I94">
        <v>0</v>
      </c>
      <c r="J94">
        <v>0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5230</v>
      </c>
      <c r="R94">
        <v>49627</v>
      </c>
      <c r="S94">
        <v>0.94685332461778604</v>
      </c>
      <c r="T94">
        <v>0.90504548012854202</v>
      </c>
      <c r="U94">
        <v>9.8985094137511498E-2</v>
      </c>
      <c r="V94">
        <v>2530</v>
      </c>
      <c r="W94">
        <v>0.954065977958931</v>
      </c>
      <c r="X94">
        <v>4</v>
      </c>
      <c r="Y94">
        <v>2</v>
      </c>
      <c r="Z94">
        <v>1346</v>
      </c>
      <c r="AA94">
        <v>0</v>
      </c>
      <c r="AB94">
        <v>0</v>
      </c>
      <c r="AC94">
        <v>1</v>
      </c>
      <c r="AD94">
        <v>1</v>
      </c>
      <c r="AE94">
        <v>10</v>
      </c>
    </row>
    <row r="95" spans="1:31" x14ac:dyDescent="0.2">
      <c r="A95" s="1">
        <v>2306.0003299999998</v>
      </c>
      <c r="B95">
        <v>22</v>
      </c>
      <c r="C95">
        <v>22</v>
      </c>
      <c r="D95">
        <v>0.998964900724569</v>
      </c>
      <c r="E95">
        <v>0.998964900724569</v>
      </c>
      <c r="F95">
        <v>0.998964900724569</v>
      </c>
      <c r="G95">
        <v>22</v>
      </c>
      <c r="H95">
        <v>0.998964900724569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30</v>
      </c>
      <c r="R95">
        <v>14496</v>
      </c>
      <c r="S95">
        <v>0.99868272487768095</v>
      </c>
      <c r="T95">
        <v>0.99858876658199203</v>
      </c>
      <c r="U95">
        <v>0.31809201241885399</v>
      </c>
      <c r="V95">
        <v>30</v>
      </c>
      <c r="W95">
        <v>0.99858876658199203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</row>
    <row r="96" spans="1:31" x14ac:dyDescent="0.2">
      <c r="A96" s="1">
        <v>2306.09186</v>
      </c>
      <c r="B96">
        <v>810</v>
      </c>
      <c r="C96">
        <v>44714</v>
      </c>
      <c r="D96">
        <v>0.99215162789817002</v>
      </c>
      <c r="E96">
        <v>0.98466344788412297</v>
      </c>
      <c r="F96">
        <v>0.15338445517371899</v>
      </c>
      <c r="G96">
        <v>24</v>
      </c>
      <c r="H96">
        <v>0.99954558364101098</v>
      </c>
      <c r="I96">
        <v>0</v>
      </c>
      <c r="J96">
        <v>0</v>
      </c>
      <c r="K96">
        <v>393</v>
      </c>
      <c r="L96">
        <v>0</v>
      </c>
      <c r="M96">
        <v>0</v>
      </c>
      <c r="N96">
        <v>0</v>
      </c>
      <c r="O96">
        <v>0</v>
      </c>
      <c r="P96">
        <v>3</v>
      </c>
      <c r="Q96">
        <v>799</v>
      </c>
      <c r="R96">
        <v>43373</v>
      </c>
      <c r="S96">
        <v>0.99239763313609397</v>
      </c>
      <c r="T96">
        <v>0.98487114914888296</v>
      </c>
      <c r="U96">
        <v>0.17874386988052099</v>
      </c>
      <c r="V96">
        <v>13</v>
      </c>
      <c r="W96">
        <v>0.99975384848427395</v>
      </c>
      <c r="X96">
        <v>0</v>
      </c>
      <c r="Y96">
        <v>0</v>
      </c>
      <c r="Z96">
        <v>393</v>
      </c>
      <c r="AA96">
        <v>0</v>
      </c>
      <c r="AB96">
        <v>0</v>
      </c>
      <c r="AC96">
        <v>0</v>
      </c>
      <c r="AD96">
        <v>0</v>
      </c>
      <c r="AE96">
        <v>1</v>
      </c>
    </row>
    <row r="97" spans="1:31" x14ac:dyDescent="0.2">
      <c r="A97" s="1">
        <v>2306.0420899999999</v>
      </c>
    </row>
    <row r="98" spans="1:31" x14ac:dyDescent="0.2">
      <c r="A98" s="1">
        <v>2306.0003400000001</v>
      </c>
      <c r="B98">
        <v>4</v>
      </c>
      <c r="C98">
        <v>81461</v>
      </c>
      <c r="D98">
        <v>0.99997816140902496</v>
      </c>
      <c r="E98">
        <v>0.99995632329496997</v>
      </c>
      <c r="F98">
        <v>0.110512982900569</v>
      </c>
      <c r="G98">
        <v>2</v>
      </c>
      <c r="H98">
        <v>0.99997816164748499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-2</v>
      </c>
      <c r="Q98">
        <v>46</v>
      </c>
      <c r="R98">
        <v>82221</v>
      </c>
      <c r="S98">
        <v>0.99968339228787195</v>
      </c>
      <c r="T98">
        <v>0.99949787141141799</v>
      </c>
      <c r="U98">
        <v>0.102488811265145</v>
      </c>
      <c r="V98">
        <v>44</v>
      </c>
      <c r="W98">
        <v>0.99951970308918203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28</v>
      </c>
    </row>
    <row r="99" spans="1:31" x14ac:dyDescent="0.2">
      <c r="A99" s="1">
        <v>2306.0952900000002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22</v>
      </c>
      <c r="R99">
        <v>29</v>
      </c>
      <c r="S99">
        <v>0.99847061393926095</v>
      </c>
      <c r="T99">
        <v>0.998397786031607</v>
      </c>
      <c r="U99">
        <v>0.99788799067802703</v>
      </c>
      <c r="V99">
        <v>20</v>
      </c>
      <c r="W99">
        <v>0.99854344184691501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s="1">
        <v>2306.0023000000001</v>
      </c>
      <c r="B100">
        <v>746</v>
      </c>
      <c r="C100">
        <v>2033</v>
      </c>
      <c r="D100">
        <v>0.99383004430124799</v>
      </c>
      <c r="E100">
        <v>0.98798227950060402</v>
      </c>
      <c r="F100">
        <v>0.96724929520740999</v>
      </c>
      <c r="G100">
        <v>142</v>
      </c>
      <c r="H100">
        <v>0.997712444623439</v>
      </c>
      <c r="I100">
        <v>0</v>
      </c>
      <c r="J100">
        <v>0</v>
      </c>
      <c r="K100">
        <v>302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8284</v>
      </c>
      <c r="R100">
        <v>56552</v>
      </c>
      <c r="S100">
        <v>0.93103948195041797</v>
      </c>
      <c r="T100">
        <v>0.86656572652738995</v>
      </c>
      <c r="U100">
        <v>8.9090411223684399E-2</v>
      </c>
      <c r="V100">
        <v>856</v>
      </c>
      <c r="W100">
        <v>0.98621200650741703</v>
      </c>
      <c r="X100">
        <v>4</v>
      </c>
      <c r="Y100">
        <v>0</v>
      </c>
      <c r="Z100">
        <v>3711</v>
      </c>
      <c r="AA100">
        <v>0</v>
      </c>
      <c r="AB100">
        <v>0</v>
      </c>
      <c r="AC100">
        <v>1</v>
      </c>
      <c r="AD100">
        <v>1</v>
      </c>
      <c r="AE100">
        <v>8</v>
      </c>
    </row>
    <row r="101" spans="1:31" x14ac:dyDescent="0.2">
      <c r="A101" s="1">
        <v>2306.0000199999999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s="1">
        <v>2306.0046600000001</v>
      </c>
    </row>
    <row r="103" spans="1:31" x14ac:dyDescent="0.2">
      <c r="A103" s="1">
        <v>2306.1673099999998</v>
      </c>
      <c r="B103">
        <v>120</v>
      </c>
      <c r="C103">
        <v>4750</v>
      </c>
      <c r="D103">
        <v>0.99807735656416896</v>
      </c>
      <c r="E103">
        <v>0.99681857949574404</v>
      </c>
      <c r="F103">
        <v>0.87406877170656605</v>
      </c>
      <c r="G103">
        <v>46</v>
      </c>
      <c r="H103">
        <v>0.99878045547336802</v>
      </c>
      <c r="I103">
        <v>0</v>
      </c>
      <c r="J103">
        <v>0</v>
      </c>
      <c r="K103">
        <v>37</v>
      </c>
      <c r="L103">
        <v>0</v>
      </c>
      <c r="M103">
        <v>0</v>
      </c>
      <c r="N103">
        <v>0</v>
      </c>
      <c r="O103">
        <v>0</v>
      </c>
      <c r="P103">
        <v>-21</v>
      </c>
      <c r="Q103">
        <v>39</v>
      </c>
      <c r="R103">
        <v>33261</v>
      </c>
      <c r="S103">
        <v>0.99933711619027399</v>
      </c>
      <c r="T103">
        <v>0.99896603833611697</v>
      </c>
      <c r="U103">
        <v>0.118189771733078</v>
      </c>
      <c r="V103">
        <v>37</v>
      </c>
      <c r="W103">
        <v>0.99901906201118795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-10</v>
      </c>
    </row>
    <row r="104" spans="1:31" x14ac:dyDescent="0.2">
      <c r="A104" s="1">
        <v>2306.0192000000002</v>
      </c>
      <c r="B104">
        <v>11904</v>
      </c>
      <c r="C104">
        <v>54643</v>
      </c>
      <c r="D104">
        <v>0.88581426939304198</v>
      </c>
      <c r="E104">
        <v>0.79449642647515795</v>
      </c>
      <c r="F104">
        <v>5.6675758726651197E-2</v>
      </c>
      <c r="G104">
        <v>5950</v>
      </c>
      <c r="H104">
        <v>0.89728274004764697</v>
      </c>
      <c r="I104">
        <v>2</v>
      </c>
      <c r="J104">
        <v>2</v>
      </c>
      <c r="K104">
        <v>2974</v>
      </c>
      <c r="L104">
        <v>0</v>
      </c>
      <c r="M104">
        <v>0</v>
      </c>
      <c r="N104">
        <v>0</v>
      </c>
      <c r="O104">
        <v>0</v>
      </c>
      <c r="P104">
        <v>-4691</v>
      </c>
      <c r="Q104">
        <v>8102</v>
      </c>
      <c r="R104">
        <v>55519</v>
      </c>
      <c r="S104">
        <v>0.92682968463278204</v>
      </c>
      <c r="T104">
        <v>0.863231992437414</v>
      </c>
      <c r="U104">
        <v>6.2796468542683004E-2</v>
      </c>
      <c r="V104">
        <v>3206</v>
      </c>
      <c r="W104">
        <v>0.94588024780971902</v>
      </c>
      <c r="X104">
        <v>20</v>
      </c>
      <c r="Y104">
        <v>3</v>
      </c>
      <c r="Z104">
        <v>2369</v>
      </c>
      <c r="AA104">
        <v>0</v>
      </c>
      <c r="AB104">
        <v>0</v>
      </c>
      <c r="AC104">
        <v>0</v>
      </c>
      <c r="AD104">
        <v>0</v>
      </c>
      <c r="AE104">
        <v>1313</v>
      </c>
    </row>
    <row r="105" spans="1:31" x14ac:dyDescent="0.2">
      <c r="A105" s="1">
        <v>2306.0065300000001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</v>
      </c>
      <c r="R105">
        <v>50995</v>
      </c>
      <c r="S105">
        <v>0.99969477510474702</v>
      </c>
      <c r="T105">
        <v>0.999593074874223</v>
      </c>
      <c r="U105">
        <v>5.6766055045871497E-2</v>
      </c>
      <c r="V105">
        <v>22</v>
      </c>
      <c r="W105">
        <v>0.999593074874223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11</v>
      </c>
    </row>
    <row r="106" spans="1:31" x14ac:dyDescent="0.2">
      <c r="A106" s="1">
        <v>2306.00461</v>
      </c>
    </row>
    <row r="107" spans="1:31" x14ac:dyDescent="0.2">
      <c r="A107" s="1">
        <v>2306.0000500000001</v>
      </c>
      <c r="B107">
        <v>86</v>
      </c>
      <c r="C107">
        <v>15560</v>
      </c>
      <c r="D107">
        <v>0.99789463376419896</v>
      </c>
      <c r="E107">
        <v>0.99578947368421</v>
      </c>
      <c r="F107">
        <v>0.23818849449204399</v>
      </c>
      <c r="G107">
        <v>2</v>
      </c>
      <c r="H107">
        <v>0.99990208078335296</v>
      </c>
      <c r="I107">
        <v>0</v>
      </c>
      <c r="J107">
        <v>0</v>
      </c>
      <c r="K107">
        <v>42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87</v>
      </c>
      <c r="R107">
        <v>15521</v>
      </c>
      <c r="S107">
        <v>0.997870204900976</v>
      </c>
      <c r="T107">
        <v>0.99574072260844004</v>
      </c>
      <c r="U107">
        <v>0.24013512190345601</v>
      </c>
      <c r="V107">
        <v>3</v>
      </c>
      <c r="W107">
        <v>0.99985312836580797</v>
      </c>
      <c r="X107">
        <v>0</v>
      </c>
      <c r="Y107">
        <v>0</v>
      </c>
      <c r="Z107">
        <v>42</v>
      </c>
      <c r="AA107">
        <v>0</v>
      </c>
      <c r="AB107">
        <v>0</v>
      </c>
      <c r="AC107">
        <v>0</v>
      </c>
      <c r="AD107">
        <v>0</v>
      </c>
      <c r="AE107">
        <v>3</v>
      </c>
    </row>
    <row r="108" spans="1:31" x14ac:dyDescent="0.2">
      <c r="A108" s="1">
        <v>2306.0023700000002</v>
      </c>
    </row>
    <row r="109" spans="1:31" x14ac:dyDescent="0.2">
      <c r="A109" s="1">
        <v>2306.0349000000001</v>
      </c>
      <c r="B109">
        <v>12</v>
      </c>
      <c r="C109">
        <v>12</v>
      </c>
      <c r="D109">
        <v>0.99973985431841805</v>
      </c>
      <c r="E109">
        <v>0.99973985431841805</v>
      </c>
      <c r="F109">
        <v>0.99973985431841805</v>
      </c>
      <c r="G109">
        <v>12</v>
      </c>
      <c r="H109">
        <v>0.99973985431841805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24</v>
      </c>
      <c r="R109">
        <v>43681</v>
      </c>
      <c r="S109">
        <v>0.99956646145842298</v>
      </c>
      <c r="T109">
        <v>0.99947979885555704</v>
      </c>
      <c r="U109">
        <v>5.3212242066932501E-2</v>
      </c>
      <c r="V109">
        <v>24</v>
      </c>
      <c r="W109">
        <v>0.99947979885555704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</v>
      </c>
    </row>
    <row r="110" spans="1:31" x14ac:dyDescent="0.2">
      <c r="A110" s="1">
        <v>2306.0021499999998</v>
      </c>
      <c r="B110">
        <v>40</v>
      </c>
      <c r="C110">
        <v>45633</v>
      </c>
      <c r="D110">
        <v>0.99947606642313402</v>
      </c>
      <c r="E110">
        <v>0.99941787699740903</v>
      </c>
      <c r="F110">
        <v>0.335899525569752</v>
      </c>
      <c r="G110">
        <v>38</v>
      </c>
      <c r="H110">
        <v>0.99944698314753899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-6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s="1">
        <v>2306.00027</v>
      </c>
    </row>
    <row r="112" spans="1:31" x14ac:dyDescent="0.2">
      <c r="A112" s="1">
        <v>2306.02925</v>
      </c>
      <c r="B112">
        <v>43</v>
      </c>
      <c r="C112">
        <v>29765</v>
      </c>
      <c r="D112">
        <v>0.99875419866588799</v>
      </c>
      <c r="E112">
        <v>0.99864387536268395</v>
      </c>
      <c r="F112">
        <v>6.1277910937302803E-2</v>
      </c>
      <c r="G112">
        <v>39</v>
      </c>
      <c r="H112">
        <v>0.99877002649173696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-3</v>
      </c>
      <c r="Q112">
        <v>44</v>
      </c>
      <c r="R112">
        <v>29281</v>
      </c>
      <c r="S112">
        <v>0.99881742640450299</v>
      </c>
      <c r="T112">
        <v>0.99861255636489699</v>
      </c>
      <c r="U112">
        <v>7.6687793649292096E-2</v>
      </c>
      <c r="V112">
        <v>38</v>
      </c>
      <c r="W112">
        <v>0.99880175322422904</v>
      </c>
      <c r="X112">
        <v>0</v>
      </c>
      <c r="Y112">
        <v>0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5</v>
      </c>
    </row>
    <row r="113" spans="1:31" x14ac:dyDescent="0.2">
      <c r="A113" s="1">
        <v>2306.0022399999998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738</v>
      </c>
      <c r="S113">
        <v>0.99994696742031797</v>
      </c>
      <c r="T113">
        <v>0.99992929114371498</v>
      </c>
      <c r="U113">
        <v>0.97390843203111099</v>
      </c>
      <c r="V113">
        <v>2</v>
      </c>
      <c r="W113">
        <v>0.99992929114371498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</row>
    <row r="114" spans="1:31" x14ac:dyDescent="0.2">
      <c r="A114" s="1">
        <v>2306.0002899999999</v>
      </c>
    </row>
    <row r="115" spans="1:31" x14ac:dyDescent="0.2">
      <c r="A115" s="1">
        <v>2306.0193300000001</v>
      </c>
      <c r="B115">
        <v>54</v>
      </c>
      <c r="C115">
        <v>54</v>
      </c>
      <c r="D115">
        <v>0.996313993174061</v>
      </c>
      <c r="E115">
        <v>0.996313993174061</v>
      </c>
      <c r="F115">
        <v>0.996313993174061</v>
      </c>
      <c r="G115">
        <v>54</v>
      </c>
      <c r="H115">
        <v>0.996313993174061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163</v>
      </c>
      <c r="R115">
        <v>12442</v>
      </c>
      <c r="S115">
        <v>0.99306641288831399</v>
      </c>
      <c r="T115">
        <v>0.98896561061467603</v>
      </c>
      <c r="U115">
        <v>0.15773084213376601</v>
      </c>
      <c r="V115">
        <v>163</v>
      </c>
      <c r="W115">
        <v>0.98896561061467603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122</v>
      </c>
    </row>
    <row r="116" spans="1:31" x14ac:dyDescent="0.2">
      <c r="A116" s="1">
        <v>2306.0047500000001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</row>
    <row r="117" spans="1:31" x14ac:dyDescent="0.2">
      <c r="A117" s="1">
        <v>2306.1634600000002</v>
      </c>
    </row>
    <row r="118" spans="1:31" x14ac:dyDescent="0.2">
      <c r="A118" s="1">
        <v>2306.0067800000002</v>
      </c>
      <c r="B118">
        <v>45</v>
      </c>
      <c r="C118">
        <v>6346</v>
      </c>
      <c r="D118">
        <v>0.99923675046510496</v>
      </c>
      <c r="E118">
        <v>0.99892670594127797</v>
      </c>
      <c r="F118">
        <v>0.84864168674123996</v>
      </c>
      <c r="G118">
        <v>21</v>
      </c>
      <c r="H118">
        <v>0.999499129439263</v>
      </c>
      <c r="I118">
        <v>0</v>
      </c>
      <c r="J118">
        <v>0</v>
      </c>
      <c r="K118">
        <v>12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364</v>
      </c>
      <c r="R118">
        <v>39493</v>
      </c>
      <c r="S118">
        <v>0.99536103989028601</v>
      </c>
      <c r="T118">
        <v>0.99131886477462405</v>
      </c>
      <c r="U118">
        <v>5.8120677319341701E-2</v>
      </c>
      <c r="V118">
        <v>32</v>
      </c>
      <c r="W118">
        <v>0.99923682327689001</v>
      </c>
      <c r="X118">
        <v>0</v>
      </c>
      <c r="Y118">
        <v>0</v>
      </c>
      <c r="Z118">
        <v>166</v>
      </c>
      <c r="AA118">
        <v>0</v>
      </c>
      <c r="AB118">
        <v>0</v>
      </c>
      <c r="AC118">
        <v>0</v>
      </c>
      <c r="AD118">
        <v>1</v>
      </c>
      <c r="AE118">
        <v>5</v>
      </c>
    </row>
    <row r="119" spans="1:31" x14ac:dyDescent="0.2">
      <c r="A119" s="1">
        <v>2306.0024800000001</v>
      </c>
      <c r="B119">
        <v>7123</v>
      </c>
      <c r="C119">
        <v>54639</v>
      </c>
      <c r="D119">
        <v>0.93510440320294996</v>
      </c>
      <c r="E119">
        <v>0.87872441856505601</v>
      </c>
      <c r="F119">
        <v>6.9721115537848599E-2</v>
      </c>
      <c r="G119">
        <v>1666</v>
      </c>
      <c r="H119">
        <v>0.97163482820853297</v>
      </c>
      <c r="I119">
        <v>2</v>
      </c>
      <c r="J119">
        <v>0</v>
      </c>
      <c r="K119">
        <v>2727</v>
      </c>
      <c r="L119">
        <v>0</v>
      </c>
      <c r="M119">
        <v>0</v>
      </c>
      <c r="N119">
        <v>0</v>
      </c>
      <c r="O119">
        <v>1</v>
      </c>
      <c r="P119">
        <v>-326</v>
      </c>
      <c r="Q119">
        <v>7364</v>
      </c>
      <c r="R119">
        <v>55401</v>
      </c>
      <c r="S119">
        <v>0.93317898365808705</v>
      </c>
      <c r="T119">
        <v>0.87646782527007905</v>
      </c>
      <c r="U119">
        <v>7.0640139569214194E-2</v>
      </c>
      <c r="V119">
        <v>2870</v>
      </c>
      <c r="W119">
        <v>0.95185533114137999</v>
      </c>
      <c r="X119">
        <v>2</v>
      </c>
      <c r="Y119">
        <v>3</v>
      </c>
      <c r="Z119">
        <v>2244</v>
      </c>
      <c r="AA119">
        <v>0</v>
      </c>
      <c r="AB119">
        <v>0</v>
      </c>
      <c r="AC119">
        <v>0</v>
      </c>
      <c r="AD119">
        <v>1</v>
      </c>
      <c r="AE119">
        <v>878</v>
      </c>
    </row>
    <row r="120" spans="1:31" x14ac:dyDescent="0.2">
      <c r="A120" s="1">
        <v>2306.0061300000002</v>
      </c>
      <c r="B120">
        <v>71</v>
      </c>
      <c r="C120">
        <v>71</v>
      </c>
      <c r="D120">
        <v>0.99875432040282797</v>
      </c>
      <c r="E120">
        <v>0.99875432040282797</v>
      </c>
      <c r="F120">
        <v>0.99875432040282797</v>
      </c>
      <c r="G120">
        <v>71</v>
      </c>
      <c r="H120">
        <v>0.99875432040282797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178</v>
      </c>
      <c r="R120">
        <v>19215</v>
      </c>
      <c r="S120">
        <v>0.99839463826726205</v>
      </c>
      <c r="T120">
        <v>0.99687702861554095</v>
      </c>
      <c r="U120">
        <v>0.66287699352597496</v>
      </c>
      <c r="V120">
        <v>6</v>
      </c>
      <c r="W120">
        <v>0.99989473130164697</v>
      </c>
      <c r="X120">
        <v>0</v>
      </c>
      <c r="Y120">
        <v>0</v>
      </c>
      <c r="Z120">
        <v>86</v>
      </c>
      <c r="AA120">
        <v>0</v>
      </c>
      <c r="AB120">
        <v>0</v>
      </c>
      <c r="AC120">
        <v>0</v>
      </c>
      <c r="AD120">
        <v>0</v>
      </c>
      <c r="AE120">
        <v>-1</v>
      </c>
    </row>
    <row r="121" spans="1:31" x14ac:dyDescent="0.2">
      <c r="A121" s="1">
        <v>2306.00045</v>
      </c>
      <c r="B121">
        <v>13346</v>
      </c>
      <c r="C121">
        <v>35123</v>
      </c>
      <c r="D121">
        <v>0.79445761273519999</v>
      </c>
      <c r="E121">
        <v>0.64847495127219001</v>
      </c>
      <c r="F121">
        <v>7.4882789864615704E-2</v>
      </c>
      <c r="G121">
        <v>9190</v>
      </c>
      <c r="H121">
        <v>0.75794131591423897</v>
      </c>
      <c r="I121">
        <v>4</v>
      </c>
      <c r="J121">
        <v>5</v>
      </c>
      <c r="K121">
        <v>2069</v>
      </c>
      <c r="L121">
        <v>0</v>
      </c>
      <c r="M121">
        <v>0</v>
      </c>
      <c r="N121">
        <v>1</v>
      </c>
      <c r="O121">
        <v>1</v>
      </c>
      <c r="P121">
        <v>-7586</v>
      </c>
      <c r="Q121">
        <v>7152</v>
      </c>
      <c r="R121">
        <v>34589</v>
      </c>
      <c r="S121">
        <v>0.89899894625922006</v>
      </c>
      <c r="T121">
        <v>0.81162092398461705</v>
      </c>
      <c r="U121">
        <v>8.8948006110730601E-2</v>
      </c>
      <c r="V121">
        <v>1405</v>
      </c>
      <c r="W121">
        <v>0.96299320444608305</v>
      </c>
      <c r="X121">
        <v>5</v>
      </c>
      <c r="Y121">
        <v>2</v>
      </c>
      <c r="Z121">
        <v>2868</v>
      </c>
      <c r="AA121">
        <v>0</v>
      </c>
      <c r="AB121">
        <v>0</v>
      </c>
      <c r="AC121">
        <v>1</v>
      </c>
      <c r="AD121">
        <v>1</v>
      </c>
      <c r="AE121">
        <v>-12</v>
      </c>
    </row>
    <row r="122" spans="1:31" x14ac:dyDescent="0.2">
      <c r="A122" s="1">
        <v>2306.0027700000001</v>
      </c>
      <c r="B122">
        <v>644</v>
      </c>
      <c r="C122">
        <v>21112</v>
      </c>
      <c r="D122">
        <v>0.98937430094085099</v>
      </c>
      <c r="E122">
        <v>0.97881509260173005</v>
      </c>
      <c r="F122">
        <v>0.30550347050889798</v>
      </c>
      <c r="G122">
        <v>4</v>
      </c>
      <c r="H122">
        <v>0.99986841672423399</v>
      </c>
      <c r="I122">
        <v>0</v>
      </c>
      <c r="J122">
        <v>0</v>
      </c>
      <c r="K122">
        <v>320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802</v>
      </c>
      <c r="R122">
        <v>21319</v>
      </c>
      <c r="S122">
        <v>0.98672675537426602</v>
      </c>
      <c r="T122">
        <v>0.97362015656864598</v>
      </c>
      <c r="U122">
        <v>0.29876323926057402</v>
      </c>
      <c r="V122">
        <v>10</v>
      </c>
      <c r="W122">
        <v>0.99967107427142898</v>
      </c>
      <c r="X122">
        <v>0</v>
      </c>
      <c r="Y122">
        <v>0</v>
      </c>
      <c r="Z122">
        <v>396</v>
      </c>
      <c r="AA122">
        <v>0</v>
      </c>
      <c r="AB122">
        <v>0</v>
      </c>
      <c r="AC122">
        <v>0</v>
      </c>
      <c r="AD122">
        <v>0</v>
      </c>
      <c r="AE122">
        <v>5</v>
      </c>
    </row>
    <row r="123" spans="1:31" x14ac:dyDescent="0.2">
      <c r="A123" s="1">
        <v>2306.0008899999998</v>
      </c>
      <c r="B123">
        <v>9</v>
      </c>
      <c r="C123">
        <v>15647</v>
      </c>
      <c r="D123">
        <v>0.99982336010639905</v>
      </c>
      <c r="E123">
        <v>0.99981297146775805</v>
      </c>
      <c r="F123">
        <v>0.67484050622389302</v>
      </c>
      <c r="G123">
        <v>9</v>
      </c>
      <c r="H123">
        <v>0.99981297146775805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12</v>
      </c>
      <c r="R123">
        <v>15523</v>
      </c>
      <c r="S123">
        <v>0.99979219483811899</v>
      </c>
      <c r="T123">
        <v>0.99975064416922899</v>
      </c>
      <c r="U123">
        <v>0.67743745324578097</v>
      </c>
      <c r="V123">
        <v>12</v>
      </c>
      <c r="W123">
        <v>0.99975064416922899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</row>
    <row r="124" spans="1:31" x14ac:dyDescent="0.2">
      <c r="A124" s="1">
        <v>2306.0196700000001</v>
      </c>
      <c r="B124">
        <v>2</v>
      </c>
      <c r="C124">
        <v>5</v>
      </c>
      <c r="D124">
        <v>0.99998633823790595</v>
      </c>
      <c r="E124">
        <v>0.99997267647581101</v>
      </c>
      <c r="F124">
        <v>0.99993169118952896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15</v>
      </c>
      <c r="R124">
        <v>57030</v>
      </c>
      <c r="S124">
        <v>0.999863387978142</v>
      </c>
      <c r="T124">
        <v>0.99979509036514902</v>
      </c>
      <c r="U124">
        <v>0.220933568296381</v>
      </c>
      <c r="V124">
        <v>11</v>
      </c>
      <c r="W124">
        <v>0.99984973293444201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6</v>
      </c>
    </row>
    <row r="125" spans="1:31" x14ac:dyDescent="0.2">
      <c r="A125" s="1">
        <v>2306.0218799999998</v>
      </c>
      <c r="B125">
        <v>19</v>
      </c>
      <c r="C125">
        <v>19</v>
      </c>
      <c r="D125">
        <v>0.99929286538389905</v>
      </c>
      <c r="E125">
        <v>0.99929286538389905</v>
      </c>
      <c r="F125">
        <v>0.99929286538389905</v>
      </c>
      <c r="G125">
        <v>19</v>
      </c>
      <c r="H125">
        <v>0.99929286538389905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24</v>
      </c>
      <c r="R125">
        <v>2119</v>
      </c>
      <c r="S125">
        <v>0.99919989580038304</v>
      </c>
      <c r="T125">
        <v>0.99910694351417695</v>
      </c>
      <c r="U125">
        <v>0.92115055443923499</v>
      </c>
      <c r="V125">
        <v>24</v>
      </c>
      <c r="W125">
        <v>0.99910694351417695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</row>
    <row r="126" spans="1:31" x14ac:dyDescent="0.2">
      <c r="A126" s="1">
        <v>2306.00279</v>
      </c>
    </row>
    <row r="127" spans="1:31" x14ac:dyDescent="0.2">
      <c r="A127" s="1">
        <v>2306.0088300000002</v>
      </c>
      <c r="B127">
        <v>231</v>
      </c>
      <c r="C127">
        <v>36228</v>
      </c>
      <c r="D127">
        <v>0.99698438472902196</v>
      </c>
      <c r="E127">
        <v>0.99435952532109195</v>
      </c>
      <c r="F127">
        <v>0.115397763344239</v>
      </c>
      <c r="G127">
        <v>17</v>
      </c>
      <c r="H127">
        <v>0.99958490013185497</v>
      </c>
      <c r="I127">
        <v>0</v>
      </c>
      <c r="J127">
        <v>0</v>
      </c>
      <c r="K127">
        <v>107</v>
      </c>
      <c r="L127">
        <v>0</v>
      </c>
      <c r="M127">
        <v>0</v>
      </c>
      <c r="N127">
        <v>0</v>
      </c>
      <c r="O127">
        <v>0</v>
      </c>
      <c r="P127">
        <v>-1</v>
      </c>
      <c r="Q127">
        <v>229</v>
      </c>
      <c r="R127">
        <v>32389</v>
      </c>
      <c r="S127">
        <v>0.99711892960910198</v>
      </c>
      <c r="T127">
        <v>0.99440917968749998</v>
      </c>
      <c r="U127">
        <v>0.20925292968749901</v>
      </c>
      <c r="V127">
        <v>15</v>
      </c>
      <c r="W127">
        <v>0.9996337890625</v>
      </c>
      <c r="X127">
        <v>0</v>
      </c>
      <c r="Y127">
        <v>0</v>
      </c>
      <c r="Z127">
        <v>107</v>
      </c>
      <c r="AA127">
        <v>0</v>
      </c>
      <c r="AB127">
        <v>0</v>
      </c>
      <c r="AC127">
        <v>0</v>
      </c>
      <c r="AD127">
        <v>0</v>
      </c>
      <c r="AE127">
        <v>6</v>
      </c>
    </row>
    <row r="128" spans="1:31" x14ac:dyDescent="0.2">
      <c r="A128" s="1">
        <v>2306.0135799999998</v>
      </c>
      <c r="B128">
        <v>123</v>
      </c>
      <c r="C128">
        <v>22437</v>
      </c>
      <c r="D128">
        <v>0.99773887673231199</v>
      </c>
      <c r="E128">
        <v>0.99552043120402001</v>
      </c>
      <c r="F128">
        <v>0.18286109694806599</v>
      </c>
      <c r="G128">
        <v>85</v>
      </c>
      <c r="H128">
        <v>0.99690436302716801</v>
      </c>
      <c r="I128">
        <v>0</v>
      </c>
      <c r="J128">
        <v>0</v>
      </c>
      <c r="K128">
        <v>19</v>
      </c>
      <c r="L128">
        <v>0</v>
      </c>
      <c r="M128">
        <v>0</v>
      </c>
      <c r="N128">
        <v>0</v>
      </c>
      <c r="O128">
        <v>1</v>
      </c>
      <c r="P128">
        <v>-76</v>
      </c>
      <c r="Q128">
        <v>169</v>
      </c>
      <c r="R128">
        <v>22313</v>
      </c>
      <c r="S128">
        <v>0.99664515187980895</v>
      </c>
      <c r="T128">
        <v>0.99384514531284096</v>
      </c>
      <c r="U128">
        <v>0.18737708500254899</v>
      </c>
      <c r="V128">
        <v>131</v>
      </c>
      <c r="W128">
        <v>0.99522907713598896</v>
      </c>
      <c r="X128">
        <v>0</v>
      </c>
      <c r="Y128">
        <v>0</v>
      </c>
      <c r="Z128">
        <v>19</v>
      </c>
      <c r="AA128">
        <v>0</v>
      </c>
      <c r="AB128">
        <v>0</v>
      </c>
      <c r="AC128">
        <v>0</v>
      </c>
      <c r="AD128">
        <v>1</v>
      </c>
      <c r="AE128">
        <v>-70</v>
      </c>
    </row>
    <row r="129" spans="1:31" x14ac:dyDescent="0.2">
      <c r="A129" s="1">
        <v>2306.0042800000001</v>
      </c>
      <c r="B129">
        <v>106</v>
      </c>
      <c r="C129">
        <v>106</v>
      </c>
      <c r="D129">
        <v>0.99692155780791603</v>
      </c>
      <c r="E129">
        <v>0.99692155780791603</v>
      </c>
      <c r="F129">
        <v>0.99692155780791603</v>
      </c>
      <c r="G129">
        <v>106</v>
      </c>
      <c r="H129">
        <v>0.99692155780791603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26</v>
      </c>
      <c r="R129">
        <v>32540</v>
      </c>
      <c r="S129">
        <v>0.99943378968916496</v>
      </c>
      <c r="T129">
        <v>0.99924519537827305</v>
      </c>
      <c r="U129">
        <v>5.5332984961969402E-2</v>
      </c>
      <c r="V129">
        <v>26</v>
      </c>
      <c r="W129">
        <v>0.99924519537827305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13</v>
      </c>
    </row>
    <row r="130" spans="1:31" x14ac:dyDescent="0.2">
      <c r="A130" s="1">
        <v>2306.0427100000002</v>
      </c>
      <c r="B130">
        <v>4444</v>
      </c>
      <c r="C130">
        <v>31243</v>
      </c>
      <c r="D130">
        <v>0.88419143513813503</v>
      </c>
      <c r="E130">
        <v>0.86416017117530097</v>
      </c>
      <c r="F130">
        <v>4.49946507718171E-2</v>
      </c>
      <c r="G130">
        <v>4412</v>
      </c>
      <c r="H130">
        <v>0.86513831575729705</v>
      </c>
      <c r="I130">
        <v>0</v>
      </c>
      <c r="J130">
        <v>1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-1471</v>
      </c>
      <c r="Q130">
        <v>9616</v>
      </c>
      <c r="R130">
        <v>37880</v>
      </c>
      <c r="S130">
        <v>0.82832309140231397</v>
      </c>
      <c r="T130">
        <v>0.75678478387333303</v>
      </c>
      <c r="U130">
        <v>4.1910109517667E-2</v>
      </c>
      <c r="V130">
        <v>9584</v>
      </c>
      <c r="W130">
        <v>0.75759415231302296</v>
      </c>
      <c r="X130">
        <v>0</v>
      </c>
      <c r="Y130">
        <v>1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6822</v>
      </c>
    </row>
    <row r="131" spans="1:31" x14ac:dyDescent="0.2">
      <c r="A131" s="1">
        <v>2306.0007300000002</v>
      </c>
      <c r="B131">
        <v>81</v>
      </c>
      <c r="C131">
        <v>81</v>
      </c>
      <c r="D131">
        <v>0.99639727794333499</v>
      </c>
      <c r="E131">
        <v>0.99639727794333499</v>
      </c>
      <c r="F131">
        <v>0.99639727794333499</v>
      </c>
      <c r="G131">
        <v>81</v>
      </c>
      <c r="H131">
        <v>0.99639727794333499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65</v>
      </c>
      <c r="R131">
        <v>7175</v>
      </c>
      <c r="S131">
        <v>0.99713110196819699</v>
      </c>
      <c r="T131">
        <v>0.99710892674465101</v>
      </c>
      <c r="U131">
        <v>0.68086999065960896</v>
      </c>
      <c r="V131">
        <v>65</v>
      </c>
      <c r="W131">
        <v>0.99710892674465101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</v>
      </c>
    </row>
    <row r="132" spans="1:31" x14ac:dyDescent="0.2">
      <c r="A132" s="1">
        <v>2306.1365599999999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12923</v>
      </c>
      <c r="S132">
        <v>0.99950886279412399</v>
      </c>
      <c r="T132">
        <v>0.99937500000000001</v>
      </c>
      <c r="U132">
        <v>0.42308035714285702</v>
      </c>
      <c r="V132">
        <v>14</v>
      </c>
      <c r="W132">
        <v>0.99937500000000001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6</v>
      </c>
    </row>
    <row r="133" spans="1:31" x14ac:dyDescent="0.2">
      <c r="A133" s="1">
        <v>2306.0041700000002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690</v>
      </c>
      <c r="R133">
        <v>4366</v>
      </c>
      <c r="S133">
        <v>0.98928850544769098</v>
      </c>
      <c r="T133">
        <v>0.97885316742774797</v>
      </c>
      <c r="U133">
        <v>0.86619265070949103</v>
      </c>
      <c r="V133">
        <v>199</v>
      </c>
      <c r="W133">
        <v>0.99390113089582799</v>
      </c>
      <c r="X133">
        <v>3</v>
      </c>
      <c r="Y133">
        <v>2</v>
      </c>
      <c r="Z133">
        <v>243</v>
      </c>
      <c r="AA133">
        <v>0</v>
      </c>
      <c r="AB133">
        <v>0</v>
      </c>
      <c r="AC133">
        <v>0</v>
      </c>
      <c r="AD133">
        <v>0</v>
      </c>
      <c r="AE133">
        <v>1</v>
      </c>
    </row>
    <row r="134" spans="1:31" x14ac:dyDescent="0.2">
      <c r="A134" s="1">
        <v>2306.0047399999999</v>
      </c>
      <c r="B134">
        <v>1</v>
      </c>
      <c r="C134">
        <v>1</v>
      </c>
      <c r="D134">
        <v>0.99998218326295696</v>
      </c>
      <c r="E134">
        <v>0.99998218326295696</v>
      </c>
      <c r="F134">
        <v>0.99998218326295696</v>
      </c>
      <c r="G134">
        <v>1</v>
      </c>
      <c r="H134">
        <v>0.99998218326295696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</v>
      </c>
      <c r="R134">
        <v>3503</v>
      </c>
      <c r="S134">
        <v>0.99982184215214598</v>
      </c>
      <c r="T134">
        <v>0.99976840717581394</v>
      </c>
      <c r="U134">
        <v>0.93759464129834502</v>
      </c>
      <c r="V134">
        <v>13</v>
      </c>
      <c r="W134">
        <v>0.99976840717581394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</v>
      </c>
    </row>
    <row r="135" spans="1:31" x14ac:dyDescent="0.2">
      <c r="A135" s="1">
        <v>2306.0001000000002</v>
      </c>
      <c r="B135">
        <v>152</v>
      </c>
      <c r="C135">
        <v>152</v>
      </c>
      <c r="D135">
        <v>0.99451837426520895</v>
      </c>
      <c r="E135">
        <v>0.99451837426520895</v>
      </c>
      <c r="F135">
        <v>0.99451837426520895</v>
      </c>
      <c r="G135">
        <v>152</v>
      </c>
      <c r="H135">
        <v>0.99451837426520895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2322</v>
      </c>
      <c r="R135">
        <v>26338</v>
      </c>
      <c r="S135">
        <v>0.95360155743024</v>
      </c>
      <c r="T135">
        <v>0.91631527732727802</v>
      </c>
      <c r="U135">
        <v>5.0780264533102602E-2</v>
      </c>
      <c r="V135">
        <v>626</v>
      </c>
      <c r="W135">
        <v>0.97743900241467496</v>
      </c>
      <c r="X135">
        <v>0</v>
      </c>
      <c r="Y135">
        <v>0</v>
      </c>
      <c r="Z135">
        <v>848</v>
      </c>
      <c r="AA135">
        <v>0</v>
      </c>
      <c r="AB135">
        <v>0</v>
      </c>
      <c r="AC135">
        <v>1</v>
      </c>
      <c r="AD135">
        <v>1</v>
      </c>
      <c r="AE135">
        <v>18</v>
      </c>
    </row>
    <row r="136" spans="1:31" x14ac:dyDescent="0.2">
      <c r="A136" s="1">
        <v>2306.0022199999999</v>
      </c>
      <c r="B136">
        <v>24</v>
      </c>
      <c r="C136">
        <v>547</v>
      </c>
      <c r="D136">
        <v>0.99987110846718197</v>
      </c>
      <c r="E136">
        <v>0.99976204640095101</v>
      </c>
      <c r="F136">
        <v>0.99457664088835995</v>
      </c>
      <c r="G136">
        <v>2</v>
      </c>
      <c r="H136">
        <v>0.99998017053341204</v>
      </c>
      <c r="I136">
        <v>0</v>
      </c>
      <c r="J136">
        <v>0</v>
      </c>
      <c r="K136">
        <v>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1199</v>
      </c>
      <c r="R136">
        <v>77709</v>
      </c>
      <c r="S136">
        <v>0.99348595564104303</v>
      </c>
      <c r="T136">
        <v>0.98811223478088395</v>
      </c>
      <c r="U136">
        <v>0.22953599048185599</v>
      </c>
      <c r="V136">
        <v>4</v>
      </c>
      <c r="W136">
        <v>0.99996034106682496</v>
      </c>
      <c r="X136">
        <v>18</v>
      </c>
      <c r="Y136">
        <v>0</v>
      </c>
      <c r="Z136">
        <v>541</v>
      </c>
      <c r="AA136">
        <v>0</v>
      </c>
      <c r="AB136">
        <v>0</v>
      </c>
      <c r="AC136">
        <v>0</v>
      </c>
      <c r="AD136">
        <v>0</v>
      </c>
      <c r="AE136">
        <v>-2</v>
      </c>
    </row>
    <row r="137" spans="1:31" x14ac:dyDescent="0.2">
      <c r="A137" s="1">
        <v>2306.0574999999999</v>
      </c>
      <c r="B137">
        <v>4</v>
      </c>
      <c r="C137">
        <v>4</v>
      </c>
      <c r="D137">
        <v>0.99977627384081802</v>
      </c>
      <c r="E137">
        <v>0.99977627384081802</v>
      </c>
      <c r="F137">
        <v>0.99977627384081802</v>
      </c>
      <c r="G137">
        <v>4</v>
      </c>
      <c r="H137">
        <v>0.99977627384081802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24</v>
      </c>
      <c r="R137">
        <v>14612</v>
      </c>
      <c r="S137">
        <v>0.99893759785282898</v>
      </c>
      <c r="T137">
        <v>0.99865839342612694</v>
      </c>
      <c r="U137">
        <v>0.18318519760746799</v>
      </c>
      <c r="V137">
        <v>24</v>
      </c>
      <c r="W137">
        <v>0.99865839342612694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10</v>
      </c>
    </row>
    <row r="138" spans="1:31" x14ac:dyDescent="0.2">
      <c r="A138" s="1">
        <v>2306.0067899999999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104</v>
      </c>
      <c r="R138">
        <v>56164</v>
      </c>
      <c r="S138">
        <v>0.99850849985593404</v>
      </c>
      <c r="T138">
        <v>0.99823779588932005</v>
      </c>
      <c r="U138">
        <v>4.83420031516342E-2</v>
      </c>
      <c r="V138">
        <v>104</v>
      </c>
      <c r="W138">
        <v>0.99823779588932005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32</v>
      </c>
    </row>
    <row r="139" spans="1:31" x14ac:dyDescent="0.2">
      <c r="A139" s="1">
        <v>2306.01935</v>
      </c>
      <c r="B139">
        <v>1</v>
      </c>
      <c r="C139">
        <v>8468</v>
      </c>
      <c r="D139">
        <v>0.999988153202781</v>
      </c>
      <c r="E139">
        <v>0.99997630668625304</v>
      </c>
      <c r="F139">
        <v>0.79936501919158398</v>
      </c>
      <c r="G139">
        <v>1</v>
      </c>
      <c r="H139">
        <v>0.99997630668625304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-1</v>
      </c>
      <c r="Q139">
        <v>1328</v>
      </c>
      <c r="R139">
        <v>37592</v>
      </c>
      <c r="S139">
        <v>0.98409015578389103</v>
      </c>
      <c r="T139">
        <v>0.96858291932812801</v>
      </c>
      <c r="U139">
        <v>0.110669505559498</v>
      </c>
      <c r="V139">
        <v>84</v>
      </c>
      <c r="W139">
        <v>0.99801277501774299</v>
      </c>
      <c r="X139">
        <v>0</v>
      </c>
      <c r="Y139">
        <v>0</v>
      </c>
      <c r="Z139">
        <v>620</v>
      </c>
      <c r="AA139">
        <v>1</v>
      </c>
      <c r="AB139">
        <v>0</v>
      </c>
      <c r="AC139">
        <v>0</v>
      </c>
      <c r="AD139">
        <v>0</v>
      </c>
      <c r="AE139">
        <v>64</v>
      </c>
    </row>
    <row r="140" spans="1:31" x14ac:dyDescent="0.2">
      <c r="A140" s="1">
        <v>2306.00225</v>
      </c>
      <c r="B140">
        <v>24</v>
      </c>
      <c r="C140">
        <v>49</v>
      </c>
      <c r="D140">
        <v>0.99945396396162101</v>
      </c>
      <c r="E140">
        <v>0.99937595881328101</v>
      </c>
      <c r="F140">
        <v>0.99872591591045001</v>
      </c>
      <c r="G140">
        <v>18</v>
      </c>
      <c r="H140">
        <v>0.999531969109961</v>
      </c>
      <c r="I140">
        <v>0</v>
      </c>
      <c r="J140">
        <v>0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241</v>
      </c>
      <c r="R140">
        <v>36818</v>
      </c>
      <c r="S140">
        <v>0.99632281285326296</v>
      </c>
      <c r="T140">
        <v>0.99374058490467998</v>
      </c>
      <c r="U140">
        <v>4.3737987637005801E-2</v>
      </c>
      <c r="V140">
        <v>87</v>
      </c>
      <c r="W140">
        <v>0.99774037712326602</v>
      </c>
      <c r="X140">
        <v>0</v>
      </c>
      <c r="Y140">
        <v>0</v>
      </c>
      <c r="Z140">
        <v>77</v>
      </c>
      <c r="AA140">
        <v>0</v>
      </c>
      <c r="AB140">
        <v>0</v>
      </c>
      <c r="AC140">
        <v>0</v>
      </c>
      <c r="AD140">
        <v>0</v>
      </c>
      <c r="AE140">
        <v>43</v>
      </c>
    </row>
    <row r="141" spans="1:31" x14ac:dyDescent="0.2">
      <c r="A141" s="1">
        <v>2306.01793</v>
      </c>
    </row>
    <row r="142" spans="1:31" x14ac:dyDescent="0.2">
      <c r="A142" s="1">
        <v>2306.00641</v>
      </c>
      <c r="B142">
        <v>8614</v>
      </c>
      <c r="C142">
        <v>177127</v>
      </c>
      <c r="D142">
        <v>0.96788992081283798</v>
      </c>
      <c r="E142">
        <v>0.95339223781104698</v>
      </c>
      <c r="F142">
        <v>4.1619097603601302E-2</v>
      </c>
      <c r="G142">
        <v>7281</v>
      </c>
      <c r="H142">
        <v>0.96060469973325202</v>
      </c>
      <c r="I142">
        <v>0</v>
      </c>
      <c r="J142">
        <v>14</v>
      </c>
      <c r="K142">
        <v>554</v>
      </c>
      <c r="L142">
        <v>0</v>
      </c>
      <c r="M142">
        <v>0</v>
      </c>
      <c r="N142">
        <v>1</v>
      </c>
      <c r="O142">
        <v>1</v>
      </c>
      <c r="P142">
        <v>-4301</v>
      </c>
      <c r="Q142">
        <v>8275</v>
      </c>
      <c r="R142">
        <v>180896</v>
      </c>
      <c r="S142">
        <v>0.96974842127251504</v>
      </c>
      <c r="T142">
        <v>0.95612011687161602</v>
      </c>
      <c r="U142">
        <v>4.0761892641436301E-2</v>
      </c>
      <c r="V142">
        <v>6694</v>
      </c>
      <c r="W142">
        <v>0.96450369333396901</v>
      </c>
      <c r="X142">
        <v>0</v>
      </c>
      <c r="Y142">
        <v>14</v>
      </c>
      <c r="Z142">
        <v>678</v>
      </c>
      <c r="AA142">
        <v>0</v>
      </c>
      <c r="AB142">
        <v>0</v>
      </c>
      <c r="AC142">
        <v>1</v>
      </c>
      <c r="AD142">
        <v>1</v>
      </c>
      <c r="AE142">
        <v>3764</v>
      </c>
    </row>
    <row r="143" spans="1:31" x14ac:dyDescent="0.2">
      <c r="A143" s="1">
        <v>2306.0002800000002</v>
      </c>
      <c r="B143">
        <v>16</v>
      </c>
      <c r="C143">
        <v>5081</v>
      </c>
      <c r="D143">
        <v>0.99923847817478395</v>
      </c>
      <c r="E143">
        <v>0.99902528175449201</v>
      </c>
      <c r="F143">
        <v>0.69046603716113297</v>
      </c>
      <c r="G143">
        <v>10</v>
      </c>
      <c r="H143">
        <v>0.99939080109655798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-1</v>
      </c>
      <c r="Q143">
        <v>24</v>
      </c>
      <c r="R143">
        <v>13369</v>
      </c>
      <c r="S143">
        <v>0.99887308500593897</v>
      </c>
      <c r="T143">
        <v>0.99853818979169195</v>
      </c>
      <c r="U143">
        <v>0.18571080521378899</v>
      </c>
      <c r="V143">
        <v>18</v>
      </c>
      <c r="W143">
        <v>0.99890364234376905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0</v>
      </c>
      <c r="AD143">
        <v>0</v>
      </c>
      <c r="AE143">
        <v>3</v>
      </c>
    </row>
    <row r="144" spans="1:31" x14ac:dyDescent="0.2">
      <c r="A144" s="1">
        <v>2306.0021299999999</v>
      </c>
      <c r="B144">
        <v>20</v>
      </c>
      <c r="C144">
        <v>156</v>
      </c>
      <c r="D144">
        <v>0.999697582550513</v>
      </c>
      <c r="E144">
        <v>0.99962197818814102</v>
      </c>
      <c r="F144">
        <v>0.99705142986750295</v>
      </c>
      <c r="G144">
        <v>12</v>
      </c>
      <c r="H144">
        <v>0.99977318691288397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61</v>
      </c>
      <c r="R144">
        <v>48100</v>
      </c>
      <c r="S144">
        <v>0.99910239330290895</v>
      </c>
      <c r="T144">
        <v>0.99884753447950103</v>
      </c>
      <c r="U144">
        <v>9.1252597770640403E-2</v>
      </c>
      <c r="V144">
        <v>57</v>
      </c>
      <c r="W144">
        <v>0.99892310598904199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1</v>
      </c>
      <c r="AD144">
        <v>1</v>
      </c>
      <c r="AE144">
        <v>23</v>
      </c>
    </row>
    <row r="145" spans="1:31" x14ac:dyDescent="0.2">
      <c r="A145" s="1">
        <v>2306.0082200000002</v>
      </c>
      <c r="B145">
        <v>291</v>
      </c>
      <c r="C145">
        <v>20710</v>
      </c>
      <c r="D145">
        <v>0.98926180332144997</v>
      </c>
      <c r="E145">
        <v>0.98736485606356605</v>
      </c>
      <c r="F145">
        <v>0.10077721332117499</v>
      </c>
      <c r="G145">
        <v>281</v>
      </c>
      <c r="H145">
        <v>0.98779905344969798</v>
      </c>
      <c r="I145">
        <v>0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-58</v>
      </c>
      <c r="Q145">
        <v>103</v>
      </c>
      <c r="R145">
        <v>17113</v>
      </c>
      <c r="S145">
        <v>0.99585368501031102</v>
      </c>
      <c r="T145">
        <v>0.995528349396544</v>
      </c>
      <c r="U145">
        <v>0.25705478857341302</v>
      </c>
      <c r="V145">
        <v>93</v>
      </c>
      <c r="W145">
        <v>0.99596249023183103</v>
      </c>
      <c r="X145">
        <v>0</v>
      </c>
      <c r="Y145">
        <v>0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3</v>
      </c>
    </row>
    <row r="146" spans="1:31" x14ac:dyDescent="0.2">
      <c r="A146" s="1">
        <v>2306.0002599999998</v>
      </c>
      <c r="B146">
        <v>102</v>
      </c>
      <c r="C146">
        <v>102</v>
      </c>
      <c r="D146">
        <v>0.99760163653036704</v>
      </c>
      <c r="E146">
        <v>0.99760163653036704</v>
      </c>
      <c r="F146">
        <v>0.99760163653036704</v>
      </c>
      <c r="G146">
        <v>102</v>
      </c>
      <c r="H146">
        <v>0.99760163653036704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3744</v>
      </c>
      <c r="R146">
        <v>35606</v>
      </c>
      <c r="S146">
        <v>0.95227344879889897</v>
      </c>
      <c r="T146">
        <v>0.91196595264407798</v>
      </c>
      <c r="U146">
        <v>0.16278304215946701</v>
      </c>
      <c r="V146">
        <v>2021</v>
      </c>
      <c r="W146">
        <v>0.95247948458698695</v>
      </c>
      <c r="X146">
        <v>23</v>
      </c>
      <c r="Y146">
        <v>6</v>
      </c>
      <c r="Z146">
        <v>790</v>
      </c>
      <c r="AA146">
        <v>0</v>
      </c>
      <c r="AB146">
        <v>0</v>
      </c>
      <c r="AC146">
        <v>0</v>
      </c>
      <c r="AD146">
        <v>0</v>
      </c>
      <c r="AE146">
        <v>-11</v>
      </c>
    </row>
    <row r="147" spans="1:31" x14ac:dyDescent="0.2">
      <c r="A147" s="1">
        <v>2306.0021400000001</v>
      </c>
      <c r="B147">
        <v>2843</v>
      </c>
      <c r="C147">
        <v>9499</v>
      </c>
      <c r="D147">
        <v>0.96598720641588698</v>
      </c>
      <c r="E147">
        <v>0.93214149322130901</v>
      </c>
      <c r="F147">
        <v>0.77327191139965601</v>
      </c>
      <c r="G147">
        <v>7</v>
      </c>
      <c r="H147">
        <v>0.99983291961046405</v>
      </c>
      <c r="I147">
        <v>0</v>
      </c>
      <c r="J147">
        <v>0</v>
      </c>
      <c r="K147">
        <v>1418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132</v>
      </c>
      <c r="R147">
        <v>177</v>
      </c>
      <c r="S147">
        <v>0.99842467061294604</v>
      </c>
      <c r="T147">
        <v>0.99684934122589197</v>
      </c>
      <c r="U147">
        <v>0.99577525300744696</v>
      </c>
      <c r="V147">
        <v>0</v>
      </c>
      <c r="W147">
        <v>1</v>
      </c>
      <c r="X147">
        <v>0</v>
      </c>
      <c r="Y147">
        <v>0</v>
      </c>
      <c r="Z147">
        <v>66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s="1">
        <v>2306.0044200000002</v>
      </c>
      <c r="B148">
        <v>1381</v>
      </c>
      <c r="C148">
        <v>3908</v>
      </c>
      <c r="D148">
        <v>0.97997251129000496</v>
      </c>
      <c r="E148">
        <v>0.96126335867156598</v>
      </c>
      <c r="F148">
        <v>0.89038175647246898</v>
      </c>
      <c r="G148">
        <v>197</v>
      </c>
      <c r="H148">
        <v>0.99447420829710198</v>
      </c>
      <c r="I148">
        <v>0</v>
      </c>
      <c r="J148">
        <v>0</v>
      </c>
      <c r="K148">
        <v>592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6454</v>
      </c>
      <c r="R148">
        <v>28579</v>
      </c>
      <c r="S148">
        <v>0.90671678424662305</v>
      </c>
      <c r="T148">
        <v>0.81896720989593497</v>
      </c>
      <c r="U148">
        <v>0.198367507222798</v>
      </c>
      <c r="V148">
        <v>823</v>
      </c>
      <c r="W148">
        <v>0.976915093545763</v>
      </c>
      <c r="X148">
        <v>21</v>
      </c>
      <c r="Y148">
        <v>1</v>
      </c>
      <c r="Z148">
        <v>2763</v>
      </c>
      <c r="AA148">
        <v>0</v>
      </c>
      <c r="AB148">
        <v>0</v>
      </c>
      <c r="AC148">
        <v>0</v>
      </c>
      <c r="AD148">
        <v>0</v>
      </c>
      <c r="AE148">
        <v>-3</v>
      </c>
    </row>
    <row r="149" spans="1:31" x14ac:dyDescent="0.2">
      <c r="A149" s="1">
        <v>2306.0001900000002</v>
      </c>
      <c r="B149">
        <v>525</v>
      </c>
      <c r="C149">
        <v>525</v>
      </c>
      <c r="D149">
        <v>0.99241855360443598</v>
      </c>
      <c r="E149">
        <v>0.99241855360443598</v>
      </c>
      <c r="F149">
        <v>0.99241855360443598</v>
      </c>
      <c r="G149">
        <v>525</v>
      </c>
      <c r="H149">
        <v>0.99241855360443598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300</v>
      </c>
      <c r="R149">
        <v>10232</v>
      </c>
      <c r="S149">
        <v>0.99607208872458397</v>
      </c>
      <c r="T149">
        <v>0.99566774491681997</v>
      </c>
      <c r="U149">
        <v>0.85224121996303104</v>
      </c>
      <c r="V149">
        <v>244</v>
      </c>
      <c r="W149">
        <v>0.99647643253234697</v>
      </c>
      <c r="X149">
        <v>0</v>
      </c>
      <c r="Y149">
        <v>0</v>
      </c>
      <c r="Z149">
        <v>28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s="1">
        <v>2306.0190299999999</v>
      </c>
      <c r="B150">
        <v>168</v>
      </c>
      <c r="C150">
        <v>797</v>
      </c>
      <c r="D150">
        <v>0.998343136442714</v>
      </c>
      <c r="E150">
        <v>0.998260293264849</v>
      </c>
      <c r="F150">
        <v>0.991746748405268</v>
      </c>
      <c r="G150">
        <v>152</v>
      </c>
      <c r="H150">
        <v>0.998425979620578</v>
      </c>
      <c r="I150">
        <v>0</v>
      </c>
      <c r="J150">
        <v>0</v>
      </c>
      <c r="K150">
        <v>8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153</v>
      </c>
      <c r="R150">
        <v>91479</v>
      </c>
      <c r="S150">
        <v>0.99881476727515495</v>
      </c>
      <c r="T150">
        <v>0.99841685378144296</v>
      </c>
      <c r="U150">
        <v>5.3433771716523699E-2</v>
      </c>
      <c r="V150">
        <v>153</v>
      </c>
      <c r="W150">
        <v>0.99841685378144296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75</v>
      </c>
    </row>
    <row r="151" spans="1:31" x14ac:dyDescent="0.2">
      <c r="A151" s="1">
        <v>2306.0048900000002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849</v>
      </c>
      <c r="R151">
        <v>10479</v>
      </c>
      <c r="S151">
        <v>0.97416390249840201</v>
      </c>
      <c r="T151">
        <v>0.94833252190847095</v>
      </c>
      <c r="U151">
        <v>0.36228091528724399</v>
      </c>
      <c r="V151">
        <v>3</v>
      </c>
      <c r="W151">
        <v>0.99981742940603702</v>
      </c>
      <c r="X151">
        <v>0</v>
      </c>
      <c r="Y151">
        <v>0</v>
      </c>
      <c r="Z151">
        <v>423</v>
      </c>
      <c r="AA151">
        <v>0</v>
      </c>
      <c r="AB151">
        <v>0</v>
      </c>
      <c r="AC151">
        <v>0</v>
      </c>
      <c r="AD151">
        <v>0</v>
      </c>
      <c r="AE151">
        <v>3</v>
      </c>
    </row>
    <row r="152" spans="1:31" x14ac:dyDescent="0.2">
      <c r="A152" s="1">
        <v>2306.0042899999999</v>
      </c>
    </row>
    <row r="153" spans="1:31" x14ac:dyDescent="0.2">
      <c r="A153" s="1">
        <v>2306.0298400000001</v>
      </c>
      <c r="B153">
        <v>143</v>
      </c>
      <c r="C153">
        <v>1046</v>
      </c>
      <c r="D153">
        <v>0.99240898528272603</v>
      </c>
      <c r="E153">
        <v>0.98523184963337795</v>
      </c>
      <c r="F153">
        <v>0.89197562738820602</v>
      </c>
      <c r="G153">
        <v>5</v>
      </c>
      <c r="H153">
        <v>0.99948363110606198</v>
      </c>
      <c r="I153">
        <v>0</v>
      </c>
      <c r="J153">
        <v>0</v>
      </c>
      <c r="K153">
        <v>69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1232</v>
      </c>
      <c r="R153">
        <v>8445</v>
      </c>
      <c r="S153">
        <v>0.93034543295296102</v>
      </c>
      <c r="T153">
        <v>0.87279297883324702</v>
      </c>
      <c r="U153">
        <v>0.128033040784718</v>
      </c>
      <c r="V153">
        <v>532</v>
      </c>
      <c r="W153">
        <v>0.94506969540526498</v>
      </c>
      <c r="X153">
        <v>0</v>
      </c>
      <c r="Y153">
        <v>2</v>
      </c>
      <c r="Z153">
        <v>349</v>
      </c>
      <c r="AA153">
        <v>0</v>
      </c>
      <c r="AB153">
        <v>0</v>
      </c>
      <c r="AC153">
        <v>0</v>
      </c>
      <c r="AD153">
        <v>1</v>
      </c>
      <c r="AE153">
        <v>3</v>
      </c>
    </row>
    <row r="154" spans="1:31" x14ac:dyDescent="0.2">
      <c r="A154" s="1">
        <v>2306.00072</v>
      </c>
      <c r="B154">
        <v>57</v>
      </c>
      <c r="C154">
        <v>57</v>
      </c>
      <c r="D154">
        <v>0.99865146209898703</v>
      </c>
      <c r="E154">
        <v>0.99865146209898703</v>
      </c>
      <c r="F154">
        <v>0.99865146209898703</v>
      </c>
      <c r="G154">
        <v>57</v>
      </c>
      <c r="H154">
        <v>0.99865146209898703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138</v>
      </c>
      <c r="R154">
        <v>31571</v>
      </c>
      <c r="S154">
        <v>0.99766976969754295</v>
      </c>
      <c r="T154">
        <v>0.99673550493222596</v>
      </c>
      <c r="U154">
        <v>0.25316395808198999</v>
      </c>
      <c r="V154">
        <v>64</v>
      </c>
      <c r="W154">
        <v>0.99848603127291602</v>
      </c>
      <c r="X154">
        <v>0</v>
      </c>
      <c r="Y154">
        <v>0</v>
      </c>
      <c r="Z154">
        <v>37</v>
      </c>
      <c r="AA154">
        <v>0</v>
      </c>
      <c r="AB154">
        <v>0</v>
      </c>
      <c r="AC154">
        <v>1</v>
      </c>
      <c r="AD154">
        <v>1</v>
      </c>
      <c r="AE154">
        <v>5</v>
      </c>
    </row>
    <row r="155" spans="1:31" x14ac:dyDescent="0.2">
      <c r="A155" s="1">
        <v>2306.0150800000001</v>
      </c>
      <c r="B155">
        <v>9852</v>
      </c>
      <c r="C155">
        <v>148777</v>
      </c>
      <c r="D155">
        <v>0.96415132997492503</v>
      </c>
      <c r="E155">
        <v>0.93644527016566004</v>
      </c>
      <c r="F155">
        <v>4.0247458326882299E-2</v>
      </c>
      <c r="G155">
        <v>3784</v>
      </c>
      <c r="H155">
        <v>0.97558961655570997</v>
      </c>
      <c r="I155">
        <v>0</v>
      </c>
      <c r="J155">
        <v>0</v>
      </c>
      <c r="K155">
        <v>3034</v>
      </c>
      <c r="L155">
        <v>0</v>
      </c>
      <c r="M155">
        <v>0</v>
      </c>
      <c r="N155">
        <v>0</v>
      </c>
      <c r="O155">
        <v>0</v>
      </c>
      <c r="P155">
        <v>-2545</v>
      </c>
      <c r="Q155">
        <v>391</v>
      </c>
      <c r="R155">
        <v>145638</v>
      </c>
      <c r="S155">
        <v>0.99824534241626595</v>
      </c>
      <c r="T155">
        <v>0.99747767972338297</v>
      </c>
      <c r="U155">
        <v>6.0496980956804398E-2</v>
      </c>
      <c r="V155">
        <v>225</v>
      </c>
      <c r="W155">
        <v>0.99854853692522005</v>
      </c>
      <c r="X155">
        <v>0</v>
      </c>
      <c r="Y155">
        <v>0</v>
      </c>
      <c r="Z155">
        <v>83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s="1">
        <v>2306.00882</v>
      </c>
      <c r="B156">
        <v>115</v>
      </c>
      <c r="C156">
        <v>115</v>
      </c>
      <c r="D156">
        <v>0.99386110073132905</v>
      </c>
      <c r="E156">
        <v>0.99386110073132905</v>
      </c>
      <c r="F156">
        <v>0.99386110073132905</v>
      </c>
      <c r="G156">
        <v>115</v>
      </c>
      <c r="H156">
        <v>0.99386110073132905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115</v>
      </c>
      <c r="R156">
        <v>115</v>
      </c>
      <c r="S156">
        <v>0.99386110073132905</v>
      </c>
      <c r="T156">
        <v>0.99386110073132905</v>
      </c>
      <c r="U156">
        <v>0.99386110073132905</v>
      </c>
      <c r="V156">
        <v>115</v>
      </c>
      <c r="W156">
        <v>0.99386110073132905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s="1">
        <v>2306.0027799999998</v>
      </c>
      <c r="B157">
        <v>15</v>
      </c>
      <c r="C157">
        <v>15</v>
      </c>
      <c r="D157">
        <v>0.99965354767184</v>
      </c>
      <c r="E157">
        <v>0.99965354767184</v>
      </c>
      <c r="F157">
        <v>0.99965354767184</v>
      </c>
      <c r="G157">
        <v>15</v>
      </c>
      <c r="H157">
        <v>0.99965354767184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388</v>
      </c>
      <c r="R157">
        <v>25380</v>
      </c>
      <c r="S157">
        <v>0.99546205096821105</v>
      </c>
      <c r="T157">
        <v>0.99104070935414601</v>
      </c>
      <c r="U157">
        <v>0.41395155517583698</v>
      </c>
      <c r="V157">
        <v>16</v>
      </c>
      <c r="W157">
        <v>0.99963054471563395</v>
      </c>
      <c r="X157">
        <v>0</v>
      </c>
      <c r="Y157">
        <v>0</v>
      </c>
      <c r="Z157">
        <v>186</v>
      </c>
      <c r="AA157">
        <v>0</v>
      </c>
      <c r="AB157">
        <v>0</v>
      </c>
      <c r="AC157">
        <v>0</v>
      </c>
      <c r="AD157">
        <v>0</v>
      </c>
      <c r="AE157">
        <v>11</v>
      </c>
    </row>
    <row r="158" spans="1:31" x14ac:dyDescent="0.2">
      <c r="A158" s="1">
        <v>2306.00081</v>
      </c>
      <c r="B158">
        <v>13</v>
      </c>
      <c r="C158">
        <v>51</v>
      </c>
      <c r="D158">
        <v>0.99965281796088401</v>
      </c>
      <c r="E158">
        <v>0.99962388612429098</v>
      </c>
      <c r="F158">
        <v>0.99852447633375696</v>
      </c>
      <c r="G158">
        <v>11</v>
      </c>
      <c r="H158">
        <v>0.99968174979747704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314</v>
      </c>
      <c r="R158">
        <v>27910</v>
      </c>
      <c r="S158">
        <v>0.99526984999493695</v>
      </c>
      <c r="T158">
        <v>0.99091619174357004</v>
      </c>
      <c r="U158">
        <v>0.19258252090143699</v>
      </c>
      <c r="V158">
        <v>16</v>
      </c>
      <c r="W158">
        <v>0.99953713078948103</v>
      </c>
      <c r="X158">
        <v>0</v>
      </c>
      <c r="Y158">
        <v>0</v>
      </c>
      <c r="Z158">
        <v>149</v>
      </c>
      <c r="AA158">
        <v>0</v>
      </c>
      <c r="AB158">
        <v>0</v>
      </c>
      <c r="AC158">
        <v>0</v>
      </c>
      <c r="AD158">
        <v>0</v>
      </c>
      <c r="AE158">
        <v>3</v>
      </c>
    </row>
    <row r="159" spans="1:31" x14ac:dyDescent="0.2">
      <c r="A159" s="1">
        <v>2306.0007500000002</v>
      </c>
    </row>
    <row r="160" spans="1:31" x14ac:dyDescent="0.2">
      <c r="A160" s="1">
        <v>2306.1658900000002</v>
      </c>
      <c r="B160">
        <v>1326</v>
      </c>
      <c r="C160">
        <v>28973</v>
      </c>
      <c r="D160">
        <v>0.98006157652025405</v>
      </c>
      <c r="E160">
        <v>0.964492287917737</v>
      </c>
      <c r="F160">
        <v>0.22415916880891101</v>
      </c>
      <c r="G160">
        <v>645</v>
      </c>
      <c r="H160">
        <v>0.98272814910025696</v>
      </c>
      <c r="I160">
        <v>1</v>
      </c>
      <c r="J160">
        <v>0</v>
      </c>
      <c r="K160">
        <v>340</v>
      </c>
      <c r="L160">
        <v>0</v>
      </c>
      <c r="M160">
        <v>0</v>
      </c>
      <c r="N160">
        <v>0</v>
      </c>
      <c r="O160">
        <v>1</v>
      </c>
      <c r="P160">
        <v>-309</v>
      </c>
      <c r="Q160">
        <v>871</v>
      </c>
      <c r="R160">
        <v>33342</v>
      </c>
      <c r="S160">
        <v>0.98643102549362904</v>
      </c>
      <c r="T160">
        <v>0.97674791104941405</v>
      </c>
      <c r="U160">
        <v>0.109906831469072</v>
      </c>
      <c r="V160">
        <v>261</v>
      </c>
      <c r="W160">
        <v>0.99303238207106403</v>
      </c>
      <c r="X160">
        <v>0</v>
      </c>
      <c r="Y160">
        <v>0</v>
      </c>
      <c r="Z160">
        <v>305</v>
      </c>
      <c r="AA160">
        <v>0</v>
      </c>
      <c r="AB160">
        <v>0</v>
      </c>
      <c r="AC160">
        <v>1</v>
      </c>
      <c r="AD160">
        <v>1</v>
      </c>
      <c r="AE160">
        <v>115</v>
      </c>
    </row>
    <row r="161" spans="1:31" x14ac:dyDescent="0.2">
      <c r="A161" s="1">
        <v>2306.0028499999999</v>
      </c>
      <c r="B161">
        <v>35</v>
      </c>
      <c r="C161">
        <v>35</v>
      </c>
      <c r="D161">
        <v>0.99804097167804695</v>
      </c>
      <c r="E161">
        <v>0.99804097167804695</v>
      </c>
      <c r="F161">
        <v>0.99804097167804695</v>
      </c>
      <c r="G161">
        <v>35</v>
      </c>
      <c r="H161">
        <v>0.99804097167804695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35</v>
      </c>
      <c r="R161">
        <v>35</v>
      </c>
      <c r="S161">
        <v>0.99804097167804695</v>
      </c>
      <c r="T161">
        <v>0.99804097167804695</v>
      </c>
      <c r="U161">
        <v>0.99804097167804695</v>
      </c>
      <c r="V161">
        <v>35</v>
      </c>
      <c r="W161">
        <v>0.99804097167804695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s="1">
        <v>2306.0004300000001</v>
      </c>
    </row>
    <row r="163" spans="1:31" x14ac:dyDescent="0.2">
      <c r="A163" s="1">
        <v>2306.0061500000002</v>
      </c>
    </row>
    <row r="164" spans="1:31" x14ac:dyDescent="0.2">
      <c r="A164" s="1">
        <v>2306.0024899999999</v>
      </c>
    </row>
    <row r="165" spans="1:31" x14ac:dyDescent="0.2">
      <c r="A165" s="1">
        <v>2306.0041999999999</v>
      </c>
      <c r="B165">
        <v>269</v>
      </c>
      <c r="C165">
        <v>269</v>
      </c>
      <c r="D165">
        <v>0.99315068493150604</v>
      </c>
      <c r="E165">
        <v>0.99315068493150604</v>
      </c>
      <c r="F165">
        <v>0.99315068493150604</v>
      </c>
      <c r="G165">
        <v>269</v>
      </c>
      <c r="H165">
        <v>0.99315068493150604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169</v>
      </c>
      <c r="R165">
        <v>229</v>
      </c>
      <c r="S165">
        <v>0.99719916484187998</v>
      </c>
      <c r="T165">
        <v>0.99569689871161504</v>
      </c>
      <c r="U165">
        <v>0.99416917044355002</v>
      </c>
      <c r="V165">
        <v>51</v>
      </c>
      <c r="W165">
        <v>0.99870143097214403</v>
      </c>
      <c r="X165">
        <v>0</v>
      </c>
      <c r="Y165">
        <v>0</v>
      </c>
      <c r="Z165">
        <v>59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s="1">
        <v>2306.0214500000002</v>
      </c>
      <c r="B166">
        <v>1837</v>
      </c>
      <c r="C166">
        <v>28298</v>
      </c>
      <c r="D166">
        <v>0.97128054961144195</v>
      </c>
      <c r="E166">
        <v>0.94828265765765696</v>
      </c>
      <c r="F166">
        <v>0.20332207207207201</v>
      </c>
      <c r="G166">
        <v>792</v>
      </c>
      <c r="H166">
        <v>0.97770270270270199</v>
      </c>
      <c r="I166">
        <v>0</v>
      </c>
      <c r="J166">
        <v>1</v>
      </c>
      <c r="K166">
        <v>522</v>
      </c>
      <c r="L166">
        <v>0</v>
      </c>
      <c r="M166">
        <v>0</v>
      </c>
      <c r="N166">
        <v>0</v>
      </c>
      <c r="O166">
        <v>1</v>
      </c>
      <c r="P166">
        <v>8</v>
      </c>
      <c r="Q166">
        <v>1837</v>
      </c>
      <c r="R166">
        <v>28298</v>
      </c>
      <c r="S166">
        <v>0.97128054961144195</v>
      </c>
      <c r="T166">
        <v>0.94828265765765696</v>
      </c>
      <c r="U166">
        <v>0.20332207207207201</v>
      </c>
      <c r="V166">
        <v>792</v>
      </c>
      <c r="W166">
        <v>0.97770270270270199</v>
      </c>
      <c r="X166">
        <v>0</v>
      </c>
      <c r="Y166">
        <v>1</v>
      </c>
      <c r="Z166">
        <v>522</v>
      </c>
      <c r="AA166">
        <v>0</v>
      </c>
      <c r="AB166">
        <v>0</v>
      </c>
      <c r="AC166">
        <v>0</v>
      </c>
      <c r="AD166">
        <v>1</v>
      </c>
      <c r="AE166">
        <v>8</v>
      </c>
    </row>
    <row r="167" spans="1:31" x14ac:dyDescent="0.2">
      <c r="A167" s="1">
        <v>2306.0028200000002</v>
      </c>
      <c r="B167">
        <v>1271</v>
      </c>
      <c r="C167">
        <v>41220</v>
      </c>
      <c r="D167">
        <v>0.97622605363984605</v>
      </c>
      <c r="E167">
        <v>0.975665326440742</v>
      </c>
      <c r="F167">
        <v>0.210798391728891</v>
      </c>
      <c r="G167">
        <v>1271</v>
      </c>
      <c r="H167">
        <v>0.975665326440742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-60</v>
      </c>
      <c r="Q167">
        <v>4974</v>
      </c>
      <c r="R167">
        <v>50040</v>
      </c>
      <c r="S167">
        <v>0.94339868066524202</v>
      </c>
      <c r="T167">
        <v>0.91021660649819403</v>
      </c>
      <c r="U167">
        <v>9.6750902527075799E-2</v>
      </c>
      <c r="V167">
        <v>4463</v>
      </c>
      <c r="W167">
        <v>0.91944043321299596</v>
      </c>
      <c r="X167">
        <v>0</v>
      </c>
      <c r="Y167">
        <v>1</v>
      </c>
      <c r="Z167">
        <v>255</v>
      </c>
      <c r="AA167">
        <v>0</v>
      </c>
      <c r="AB167">
        <v>0</v>
      </c>
      <c r="AC167">
        <v>0</v>
      </c>
      <c r="AD167">
        <v>0</v>
      </c>
      <c r="AE167">
        <v>3170</v>
      </c>
    </row>
    <row r="168" spans="1:31" x14ac:dyDescent="0.2">
      <c r="A168" s="1">
        <v>2306.0059900000001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">
      <c r="A169" s="1">
        <v>2306.0010900000002</v>
      </c>
      <c r="B169">
        <v>14</v>
      </c>
      <c r="C169">
        <v>14</v>
      </c>
      <c r="D169">
        <v>0.99984909890488904</v>
      </c>
      <c r="E169">
        <v>0.99984909890488904</v>
      </c>
      <c r="F169">
        <v>0.99984909890488904</v>
      </c>
      <c r="G169">
        <v>14</v>
      </c>
      <c r="H169">
        <v>0.99984909890488904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72</v>
      </c>
      <c r="R169">
        <v>88878</v>
      </c>
      <c r="S169">
        <v>0.99938032449442504</v>
      </c>
      <c r="T169">
        <v>0.99922417973169497</v>
      </c>
      <c r="U169">
        <v>4.2314530467108397E-2</v>
      </c>
      <c r="V169">
        <v>72</v>
      </c>
      <c r="W169">
        <v>0.99922417973169497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29</v>
      </c>
    </row>
    <row r="170" spans="1:31" x14ac:dyDescent="0.2">
      <c r="A170" s="1">
        <v>2306.0908399999998</v>
      </c>
      <c r="B170">
        <v>154</v>
      </c>
      <c r="C170">
        <v>154</v>
      </c>
      <c r="D170">
        <v>0.99404255319148904</v>
      </c>
      <c r="E170">
        <v>0.99404255319148904</v>
      </c>
      <c r="F170">
        <v>0.99404255319148904</v>
      </c>
      <c r="G170">
        <v>154</v>
      </c>
      <c r="H170">
        <v>0.99404255319148904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154</v>
      </c>
      <c r="R170">
        <v>154</v>
      </c>
      <c r="S170">
        <v>0.99404255319148904</v>
      </c>
      <c r="T170">
        <v>0.99404255319148904</v>
      </c>
      <c r="U170">
        <v>0.99404255319148904</v>
      </c>
      <c r="V170">
        <v>154</v>
      </c>
      <c r="W170">
        <v>0.99404255319148904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s="1">
        <v>2306.00767</v>
      </c>
      <c r="B171">
        <v>15</v>
      </c>
      <c r="C171">
        <v>15</v>
      </c>
      <c r="D171">
        <v>0.99955858984168</v>
      </c>
      <c r="E171">
        <v>0.99955858984168</v>
      </c>
      <c r="F171">
        <v>0.99955858984168</v>
      </c>
      <c r="G171">
        <v>15</v>
      </c>
      <c r="H171">
        <v>0.99955858984168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1057</v>
      </c>
      <c r="R171">
        <v>28666</v>
      </c>
      <c r="S171">
        <v>0.983742110141686</v>
      </c>
      <c r="T171">
        <v>0.96889804325437601</v>
      </c>
      <c r="U171">
        <v>0.15651022509930801</v>
      </c>
      <c r="V171">
        <v>296</v>
      </c>
      <c r="W171">
        <v>0.99129027512137702</v>
      </c>
      <c r="X171">
        <v>1</v>
      </c>
      <c r="Y171">
        <v>0</v>
      </c>
      <c r="Z171">
        <v>380</v>
      </c>
      <c r="AA171">
        <v>0</v>
      </c>
      <c r="AB171">
        <v>0</v>
      </c>
      <c r="AC171">
        <v>0</v>
      </c>
      <c r="AD171">
        <v>1</v>
      </c>
      <c r="AE171">
        <v>3</v>
      </c>
    </row>
    <row r="172" spans="1:31" x14ac:dyDescent="0.2">
      <c r="A172" s="1">
        <v>2306.0013100000001</v>
      </c>
      <c r="B172">
        <v>1223</v>
      </c>
      <c r="C172">
        <v>68648</v>
      </c>
      <c r="D172">
        <v>0.98880186065601805</v>
      </c>
      <c r="E172">
        <v>0.98331855691195502</v>
      </c>
      <c r="F172">
        <v>6.3656823296733195E-2</v>
      </c>
      <c r="G172">
        <v>915</v>
      </c>
      <c r="H172">
        <v>0.98751960717452003</v>
      </c>
      <c r="I172">
        <v>0</v>
      </c>
      <c r="J172">
        <v>5</v>
      </c>
      <c r="K172">
        <v>129</v>
      </c>
      <c r="L172">
        <v>0</v>
      </c>
      <c r="M172">
        <v>0</v>
      </c>
      <c r="N172">
        <v>0</v>
      </c>
      <c r="O172">
        <v>0</v>
      </c>
      <c r="P172">
        <v>-445</v>
      </c>
      <c r="Q172">
        <v>3645</v>
      </c>
      <c r="R172">
        <v>68177</v>
      </c>
      <c r="S172">
        <v>0.97243318886458396</v>
      </c>
      <c r="T172">
        <v>0.95067058234426305</v>
      </c>
      <c r="U172">
        <v>7.7330121395027804E-2</v>
      </c>
      <c r="V172">
        <v>941</v>
      </c>
      <c r="W172">
        <v>0.98726502551054895</v>
      </c>
      <c r="X172">
        <v>0</v>
      </c>
      <c r="Y172">
        <v>5</v>
      </c>
      <c r="Z172">
        <v>1327</v>
      </c>
      <c r="AA172">
        <v>0</v>
      </c>
      <c r="AB172">
        <v>0</v>
      </c>
      <c r="AC172">
        <v>0</v>
      </c>
      <c r="AD172">
        <v>0</v>
      </c>
      <c r="AE172">
        <v>576</v>
      </c>
    </row>
    <row r="173" spans="1:31" x14ac:dyDescent="0.2">
      <c r="A173" s="1">
        <v>2306.01017</v>
      </c>
      <c r="B173">
        <v>4</v>
      </c>
      <c r="C173">
        <v>4</v>
      </c>
      <c r="D173">
        <v>0.99988977376064303</v>
      </c>
      <c r="E173">
        <v>0.99988977376064303</v>
      </c>
      <c r="F173">
        <v>0.99988977376064303</v>
      </c>
      <c r="G173">
        <v>4</v>
      </c>
      <c r="H173">
        <v>0.99988977376064303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35374</v>
      </c>
      <c r="S173">
        <v>0.99993110765118398</v>
      </c>
      <c r="T173">
        <v>0.99991733032048202</v>
      </c>
      <c r="U173">
        <v>2.52142522527487E-2</v>
      </c>
      <c r="V173">
        <v>3</v>
      </c>
      <c r="W173">
        <v>0.99991733032048202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</v>
      </c>
    </row>
    <row r="174" spans="1:31" x14ac:dyDescent="0.2">
      <c r="A174" s="1">
        <v>2306.0269199999998</v>
      </c>
      <c r="B174">
        <v>845</v>
      </c>
      <c r="C174">
        <v>27238</v>
      </c>
      <c r="D174">
        <v>0.97749230092388895</v>
      </c>
      <c r="E174">
        <v>0.97047312880005498</v>
      </c>
      <c r="F174">
        <v>4.82213991194353E-2</v>
      </c>
      <c r="G174">
        <v>809</v>
      </c>
      <c r="H174">
        <v>0.97173107834230199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-411</v>
      </c>
      <c r="Q174">
        <v>1112</v>
      </c>
      <c r="R174">
        <v>27993</v>
      </c>
      <c r="S174">
        <v>0.973896830329397</v>
      </c>
      <c r="T174">
        <v>0.96205555176414304</v>
      </c>
      <c r="U174">
        <v>4.4803111990718597E-2</v>
      </c>
      <c r="V174">
        <v>1052</v>
      </c>
      <c r="W174">
        <v>0.96410291407902804</v>
      </c>
      <c r="X174">
        <v>0</v>
      </c>
      <c r="Y174">
        <v>17</v>
      </c>
      <c r="Z174">
        <v>12</v>
      </c>
      <c r="AA174">
        <v>0</v>
      </c>
      <c r="AB174">
        <v>0</v>
      </c>
      <c r="AC174">
        <v>0</v>
      </c>
      <c r="AD174">
        <v>0</v>
      </c>
      <c r="AE174">
        <v>688</v>
      </c>
    </row>
    <row r="175" spans="1:31" x14ac:dyDescent="0.2">
      <c r="A175" s="1">
        <v>2306.06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3838</v>
      </c>
      <c r="R175">
        <v>27453</v>
      </c>
      <c r="S175">
        <v>0.94534898722745397</v>
      </c>
      <c r="T175">
        <v>0.90097017236040799</v>
      </c>
      <c r="U175">
        <v>0.29164516461967099</v>
      </c>
      <c r="V175">
        <v>1284</v>
      </c>
      <c r="W175">
        <v>0.96686964599029801</v>
      </c>
      <c r="X175">
        <v>5</v>
      </c>
      <c r="Y175">
        <v>3</v>
      </c>
      <c r="Z175">
        <v>1272</v>
      </c>
      <c r="AA175">
        <v>0</v>
      </c>
      <c r="AB175">
        <v>0</v>
      </c>
      <c r="AC175">
        <v>0</v>
      </c>
      <c r="AD175">
        <v>0</v>
      </c>
      <c r="AE175">
        <v>-2</v>
      </c>
    </row>
    <row r="176" spans="1:31" x14ac:dyDescent="0.2">
      <c r="A176" s="1">
        <v>2306.01028</v>
      </c>
      <c r="B176">
        <v>4</v>
      </c>
      <c r="C176">
        <v>4</v>
      </c>
      <c r="D176">
        <v>0.99982804573983297</v>
      </c>
      <c r="E176">
        <v>0.99982804573983297</v>
      </c>
      <c r="F176">
        <v>0.99982804573983297</v>
      </c>
      <c r="G176">
        <v>4</v>
      </c>
      <c r="H176">
        <v>0.99982804573983297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4</v>
      </c>
      <c r="S176">
        <v>0.99982804573983297</v>
      </c>
      <c r="T176">
        <v>0.99982804573983297</v>
      </c>
      <c r="U176">
        <v>0.99982804573983297</v>
      </c>
      <c r="V176">
        <v>4</v>
      </c>
      <c r="W176">
        <v>0.99982804573983297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 s="1">
        <v>2306.0010699999998</v>
      </c>
      <c r="B177">
        <v>43</v>
      </c>
      <c r="C177">
        <v>45447</v>
      </c>
      <c r="D177">
        <v>0.99945320801824</v>
      </c>
      <c r="E177">
        <v>0.99911276178685604</v>
      </c>
      <c r="F177">
        <v>6.2271742494583601E-2</v>
      </c>
      <c r="G177">
        <v>11</v>
      </c>
      <c r="H177">
        <v>0.99977303208500901</v>
      </c>
      <c r="I177">
        <v>0</v>
      </c>
      <c r="J177">
        <v>0</v>
      </c>
      <c r="K177">
        <v>16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44</v>
      </c>
      <c r="R177">
        <v>45447</v>
      </c>
      <c r="S177">
        <v>0.99943257435855104</v>
      </c>
      <c r="T177">
        <v>0.99909212834003902</v>
      </c>
      <c r="U177">
        <v>6.2271742494583601E-2</v>
      </c>
      <c r="V177">
        <v>12</v>
      </c>
      <c r="W177">
        <v>0.99975239863819199</v>
      </c>
      <c r="X177">
        <v>0</v>
      </c>
      <c r="Y177">
        <v>0</v>
      </c>
      <c r="Z177">
        <v>16</v>
      </c>
      <c r="AA177">
        <v>0</v>
      </c>
      <c r="AB177">
        <v>0</v>
      </c>
      <c r="AC177">
        <v>0</v>
      </c>
      <c r="AD177">
        <v>0</v>
      </c>
      <c r="AE177">
        <v>1</v>
      </c>
    </row>
    <row r="178" spans="1:31" x14ac:dyDescent="0.2">
      <c r="A178" s="1">
        <v>2306.0056300000001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">
      <c r="A179" s="1">
        <v>2306.0013800000002</v>
      </c>
    </row>
    <row r="180" spans="1:31" x14ac:dyDescent="0.2">
      <c r="A180" s="1">
        <v>2306.0459799999999</v>
      </c>
      <c r="B180">
        <v>3</v>
      </c>
      <c r="C180">
        <v>3</v>
      </c>
      <c r="D180">
        <v>0.99993771928003405</v>
      </c>
      <c r="E180">
        <v>0.99993771928003405</v>
      </c>
      <c r="F180">
        <v>0.99993771928003405</v>
      </c>
      <c r="G180">
        <v>3</v>
      </c>
      <c r="H180">
        <v>0.99993771928003405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113</v>
      </c>
      <c r="R180">
        <v>45698</v>
      </c>
      <c r="S180">
        <v>0.99835070795083203</v>
      </c>
      <c r="T180">
        <v>0.997657351355833</v>
      </c>
      <c r="U180">
        <v>5.2616303176051003E-2</v>
      </c>
      <c r="V180">
        <v>113</v>
      </c>
      <c r="W180">
        <v>0.997657351355833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67</v>
      </c>
    </row>
    <row r="181" spans="1:31" x14ac:dyDescent="0.2">
      <c r="A181" s="1">
        <v>2306.0059000000001</v>
      </c>
      <c r="B181">
        <v>16</v>
      </c>
      <c r="C181">
        <v>22940</v>
      </c>
      <c r="D181">
        <v>0.99950232249502302</v>
      </c>
      <c r="E181">
        <v>0.99933654005639405</v>
      </c>
      <c r="F181">
        <v>4.8764305855033899E-2</v>
      </c>
      <c r="G181">
        <v>16</v>
      </c>
      <c r="H181">
        <v>0.99933654005639405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-8</v>
      </c>
      <c r="Q181">
        <v>95</v>
      </c>
      <c r="R181">
        <v>95</v>
      </c>
      <c r="S181">
        <v>0.99606070658483903</v>
      </c>
      <c r="T181">
        <v>0.99606070658483903</v>
      </c>
      <c r="U181">
        <v>0.99606070658483903</v>
      </c>
      <c r="V181">
        <v>95</v>
      </c>
      <c r="W181">
        <v>0.99606070658483903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s="1">
        <v>2306.0182500000001</v>
      </c>
      <c r="B182">
        <v>143</v>
      </c>
      <c r="C182">
        <v>438</v>
      </c>
      <c r="D182">
        <v>0.994753217106353</v>
      </c>
      <c r="E182">
        <v>0.99473490427098599</v>
      </c>
      <c r="F182">
        <v>0.98387334315169295</v>
      </c>
      <c r="G182">
        <v>143</v>
      </c>
      <c r="H182">
        <v>0.99473490427098599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-1</v>
      </c>
      <c r="Q182">
        <v>86</v>
      </c>
      <c r="R182">
        <v>4157</v>
      </c>
      <c r="S182">
        <v>0.99688897888555394</v>
      </c>
      <c r="T182">
        <v>0.99683392850568697</v>
      </c>
      <c r="U182">
        <v>0.84696093951330798</v>
      </c>
      <c r="V182">
        <v>86</v>
      </c>
      <c r="W182">
        <v>0.99683392850568697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</v>
      </c>
    </row>
    <row r="183" spans="1:31" x14ac:dyDescent="0.2">
      <c r="A183" s="1">
        <v>2306.0090300000002</v>
      </c>
      <c r="B183">
        <v>2474</v>
      </c>
      <c r="C183">
        <v>59280</v>
      </c>
      <c r="D183">
        <v>0.97802257141314297</v>
      </c>
      <c r="E183">
        <v>0.96197005564607796</v>
      </c>
      <c r="F183">
        <v>8.8757032619054904E-2</v>
      </c>
      <c r="G183">
        <v>1283</v>
      </c>
      <c r="H183">
        <v>0.980277922956313</v>
      </c>
      <c r="I183">
        <v>3</v>
      </c>
      <c r="J183">
        <v>0</v>
      </c>
      <c r="K183">
        <v>594</v>
      </c>
      <c r="L183">
        <v>0</v>
      </c>
      <c r="M183">
        <v>0</v>
      </c>
      <c r="N183">
        <v>0</v>
      </c>
      <c r="O183">
        <v>0</v>
      </c>
      <c r="P183">
        <v>-475</v>
      </c>
      <c r="Q183">
        <v>9</v>
      </c>
      <c r="R183">
        <v>9</v>
      </c>
      <c r="S183">
        <v>0.99986165339564004</v>
      </c>
      <c r="T183">
        <v>0.99986165339564004</v>
      </c>
      <c r="U183">
        <v>0.99986165339564004</v>
      </c>
      <c r="V183">
        <v>9</v>
      </c>
      <c r="W183">
        <v>0.99986165339564004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 s="1">
        <v>2306.0035899999998</v>
      </c>
      <c r="B184">
        <v>2</v>
      </c>
      <c r="C184">
        <v>33569</v>
      </c>
      <c r="D184">
        <v>0.99997536642443596</v>
      </c>
      <c r="E184">
        <v>0.99995073406246904</v>
      </c>
      <c r="F184">
        <v>0.17309587151443401</v>
      </c>
      <c r="G184">
        <v>2</v>
      </c>
      <c r="H184">
        <v>0.99995073406246904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-2</v>
      </c>
      <c r="Q184">
        <v>12</v>
      </c>
      <c r="R184">
        <v>33885</v>
      </c>
      <c r="S184">
        <v>0.99979062750169301</v>
      </c>
      <c r="T184">
        <v>0.99970442621739397</v>
      </c>
      <c r="U184">
        <v>0.165373531367767</v>
      </c>
      <c r="V184">
        <v>12</v>
      </c>
      <c r="W184">
        <v>0.99970442621739397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</row>
    <row r="185" spans="1:31" x14ac:dyDescent="0.2">
      <c r="A185" s="1">
        <v>2306.00702</v>
      </c>
      <c r="B185">
        <v>2</v>
      </c>
      <c r="C185">
        <v>10912</v>
      </c>
      <c r="D185">
        <v>0.99996444697265896</v>
      </c>
      <c r="E185">
        <v>0.99995259652532498</v>
      </c>
      <c r="F185">
        <v>0.74136664217487103</v>
      </c>
      <c r="G185">
        <v>2</v>
      </c>
      <c r="H185">
        <v>0.99995259652532498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</v>
      </c>
      <c r="R185">
        <v>27077</v>
      </c>
      <c r="S185">
        <v>0.99995259540175396</v>
      </c>
      <c r="T185">
        <v>0.999928893102631</v>
      </c>
      <c r="U185">
        <v>0.35821284664612402</v>
      </c>
      <c r="V185">
        <v>3</v>
      </c>
      <c r="W185">
        <v>0.999928893102631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">
      <c r="A186" s="1">
        <v>2306.0015400000002</v>
      </c>
      <c r="B186">
        <v>2715</v>
      </c>
      <c r="C186">
        <v>61204</v>
      </c>
      <c r="D186">
        <v>0.97275433346685203</v>
      </c>
      <c r="E186">
        <v>0.95773924413174705</v>
      </c>
      <c r="F186">
        <v>4.7319594047693099E-2</v>
      </c>
      <c r="G186">
        <v>1981</v>
      </c>
      <c r="H186">
        <v>0.96916443558931498</v>
      </c>
      <c r="I186">
        <v>0</v>
      </c>
      <c r="J186">
        <v>0</v>
      </c>
      <c r="K186">
        <v>367</v>
      </c>
      <c r="L186">
        <v>0</v>
      </c>
      <c r="M186">
        <v>0</v>
      </c>
      <c r="N186">
        <v>0</v>
      </c>
      <c r="O186">
        <v>1</v>
      </c>
      <c r="P186">
        <v>-1165</v>
      </c>
      <c r="Q186">
        <v>1364</v>
      </c>
      <c r="R186">
        <v>33513</v>
      </c>
      <c r="S186">
        <v>0.98125160517079002</v>
      </c>
      <c r="T186">
        <v>0.97876943670521499</v>
      </c>
      <c r="U186">
        <v>0.47837253101312099</v>
      </c>
      <c r="V186">
        <v>1052</v>
      </c>
      <c r="W186">
        <v>0.98362569458496096</v>
      </c>
      <c r="X186">
        <v>0</v>
      </c>
      <c r="Y186">
        <v>0</v>
      </c>
      <c r="Z186">
        <v>156</v>
      </c>
      <c r="AA186">
        <v>0</v>
      </c>
      <c r="AB186">
        <v>0</v>
      </c>
      <c r="AC186">
        <v>0</v>
      </c>
      <c r="AD186">
        <v>1</v>
      </c>
      <c r="AE186">
        <v>3</v>
      </c>
    </row>
    <row r="187" spans="1:31" x14ac:dyDescent="0.2">
      <c r="A187" s="1">
        <v>2306.0053699999999</v>
      </c>
      <c r="B187">
        <v>33</v>
      </c>
      <c r="C187">
        <v>33</v>
      </c>
      <c r="D187">
        <v>0.99956280967647904</v>
      </c>
      <c r="E187">
        <v>0.99956280967647904</v>
      </c>
      <c r="F187">
        <v>0.99956280967647904</v>
      </c>
      <c r="G187">
        <v>33</v>
      </c>
      <c r="H187">
        <v>0.99956280967647904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53</v>
      </c>
      <c r="R187">
        <v>71930</v>
      </c>
      <c r="S187">
        <v>0.99937075674780596</v>
      </c>
      <c r="T187">
        <v>0.99929794815413298</v>
      </c>
      <c r="U187">
        <v>4.7196428807968899E-2</v>
      </c>
      <c r="V187">
        <v>53</v>
      </c>
      <c r="W187">
        <v>0.99929794815413298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11</v>
      </c>
    </row>
    <row r="188" spans="1:31" x14ac:dyDescent="0.2">
      <c r="A188" s="1">
        <v>2306.0394099999999</v>
      </c>
      <c r="B188">
        <v>5</v>
      </c>
      <c r="C188">
        <v>26681</v>
      </c>
      <c r="D188">
        <v>0.99992737941351595</v>
      </c>
      <c r="E188">
        <v>0.99985476093650105</v>
      </c>
      <c r="F188">
        <v>0.22497530935920501</v>
      </c>
      <c r="G188">
        <v>1</v>
      </c>
      <c r="H188">
        <v>0.99997095218730003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21</v>
      </c>
      <c r="R188">
        <v>21854</v>
      </c>
      <c r="S188">
        <v>0.99965141612200403</v>
      </c>
      <c r="T188">
        <v>0.99938997821350695</v>
      </c>
      <c r="U188">
        <v>0.365170660856935</v>
      </c>
      <c r="V188">
        <v>11</v>
      </c>
      <c r="W188">
        <v>0.99968046477850403</v>
      </c>
      <c r="X188">
        <v>0</v>
      </c>
      <c r="Y188">
        <v>0</v>
      </c>
      <c r="Z188">
        <v>5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">
      <c r="A189" s="1">
        <v>2306.0524099999998</v>
      </c>
      <c r="B189">
        <v>4410</v>
      </c>
      <c r="C189">
        <v>37622</v>
      </c>
      <c r="D189">
        <v>0.94380408810092697</v>
      </c>
      <c r="E189">
        <v>0.89093337290399099</v>
      </c>
      <c r="F189">
        <v>6.9545432062125906E-2</v>
      </c>
      <c r="G189">
        <v>386</v>
      </c>
      <c r="H189">
        <v>0.99045357867141504</v>
      </c>
      <c r="I189">
        <v>0</v>
      </c>
      <c r="J189">
        <v>0</v>
      </c>
      <c r="K189">
        <v>2012</v>
      </c>
      <c r="L189">
        <v>0</v>
      </c>
      <c r="M189">
        <v>0</v>
      </c>
      <c r="N189">
        <v>1</v>
      </c>
      <c r="O189">
        <v>1</v>
      </c>
      <c r="P189">
        <v>97</v>
      </c>
      <c r="Q189">
        <v>4429</v>
      </c>
      <c r="R189">
        <v>37412</v>
      </c>
      <c r="S189">
        <v>0.94372841065260105</v>
      </c>
      <c r="T189">
        <v>0.89045805302730496</v>
      </c>
      <c r="U189">
        <v>7.4693312227938194E-2</v>
      </c>
      <c r="V189">
        <v>367</v>
      </c>
      <c r="W189">
        <v>0.99092303126236603</v>
      </c>
      <c r="X189">
        <v>0</v>
      </c>
      <c r="Y189">
        <v>0</v>
      </c>
      <c r="Z189">
        <v>2031</v>
      </c>
      <c r="AA189">
        <v>0</v>
      </c>
      <c r="AB189">
        <v>0</v>
      </c>
      <c r="AC189">
        <v>1</v>
      </c>
      <c r="AD189">
        <v>1</v>
      </c>
      <c r="AE189">
        <v>95</v>
      </c>
    </row>
    <row r="190" spans="1:31" x14ac:dyDescent="0.2">
      <c r="A190" s="1">
        <v>2306.0073299999999</v>
      </c>
    </row>
    <row r="191" spans="1:31" x14ac:dyDescent="0.2">
      <c r="A191" s="1">
        <v>2306.0016500000002</v>
      </c>
      <c r="B191">
        <v>8658</v>
      </c>
      <c r="C191">
        <v>50155</v>
      </c>
      <c r="D191">
        <v>0.89209996678195203</v>
      </c>
      <c r="E191">
        <v>0.835126540094833</v>
      </c>
      <c r="F191">
        <v>4.4903166834878903E-2</v>
      </c>
      <c r="G191">
        <v>5029</v>
      </c>
      <c r="H191">
        <v>0.90423323748405104</v>
      </c>
      <c r="I191">
        <v>1</v>
      </c>
      <c r="J191">
        <v>25</v>
      </c>
      <c r="K191">
        <v>1564</v>
      </c>
      <c r="L191">
        <v>0</v>
      </c>
      <c r="M191">
        <v>0</v>
      </c>
      <c r="N191">
        <v>1</v>
      </c>
      <c r="O191">
        <v>1</v>
      </c>
      <c r="P191">
        <v>-2672</v>
      </c>
      <c r="Q191">
        <v>4566</v>
      </c>
      <c r="R191">
        <v>51599</v>
      </c>
      <c r="S191">
        <v>0.94020564542537099</v>
      </c>
      <c r="T191">
        <v>0.91601986389553003</v>
      </c>
      <c r="U191">
        <v>5.0965606032738697E-2</v>
      </c>
      <c r="V191">
        <v>3307</v>
      </c>
      <c r="W191">
        <v>0.93917601618539603</v>
      </c>
      <c r="X191">
        <v>0</v>
      </c>
      <c r="Y191">
        <v>24</v>
      </c>
      <c r="Z191">
        <v>394</v>
      </c>
      <c r="AA191">
        <v>0</v>
      </c>
      <c r="AB191">
        <v>0</v>
      </c>
      <c r="AC191">
        <v>1</v>
      </c>
      <c r="AD191">
        <v>1</v>
      </c>
      <c r="AE191">
        <v>1857</v>
      </c>
    </row>
    <row r="192" spans="1:31" x14ac:dyDescent="0.2">
      <c r="A192" s="1">
        <v>2306.0034999999998</v>
      </c>
      <c r="B192">
        <v>1046</v>
      </c>
      <c r="C192">
        <v>26490</v>
      </c>
      <c r="D192">
        <v>0.98356320248473905</v>
      </c>
      <c r="E192">
        <v>0.96783418924321096</v>
      </c>
      <c r="F192">
        <v>0.18539930502167901</v>
      </c>
      <c r="G192">
        <v>267</v>
      </c>
      <c r="H192">
        <v>0.99178941541867804</v>
      </c>
      <c r="I192">
        <v>1</v>
      </c>
      <c r="J192">
        <v>2</v>
      </c>
      <c r="K192">
        <v>388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1047</v>
      </c>
      <c r="R192">
        <v>26489</v>
      </c>
      <c r="S192">
        <v>0.98354807958424295</v>
      </c>
      <c r="T192">
        <v>0.96780442804428002</v>
      </c>
      <c r="U192">
        <v>0.185455104551045</v>
      </c>
      <c r="V192">
        <v>268</v>
      </c>
      <c r="W192">
        <v>0.991758917589175</v>
      </c>
      <c r="X192">
        <v>1</v>
      </c>
      <c r="Y192">
        <v>2</v>
      </c>
      <c r="Z192">
        <v>388</v>
      </c>
      <c r="AA192">
        <v>0</v>
      </c>
      <c r="AB192">
        <v>0</v>
      </c>
      <c r="AC192">
        <v>0</v>
      </c>
      <c r="AD192">
        <v>1</v>
      </c>
      <c r="AE192">
        <v>2</v>
      </c>
    </row>
    <row r="193" spans="1:31" x14ac:dyDescent="0.2">
      <c r="A193" s="1">
        <v>2306.00506</v>
      </c>
      <c r="B193">
        <v>22</v>
      </c>
      <c r="C193">
        <v>49003</v>
      </c>
      <c r="D193">
        <v>0.99960787532259099</v>
      </c>
      <c r="E193">
        <v>0.99959875980302704</v>
      </c>
      <c r="F193">
        <v>0.106273937625387</v>
      </c>
      <c r="G193">
        <v>22</v>
      </c>
      <c r="H193">
        <v>0.99959875980302704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22</v>
      </c>
      <c r="R193">
        <v>49003</v>
      </c>
      <c r="S193">
        <v>0.99960787532259099</v>
      </c>
      <c r="T193">
        <v>0.99959875980302704</v>
      </c>
      <c r="U193">
        <v>0.106273937625387</v>
      </c>
      <c r="V193">
        <v>22</v>
      </c>
      <c r="W193">
        <v>0.99959875980302704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</row>
    <row r="194" spans="1:31" x14ac:dyDescent="0.2">
      <c r="A194" s="1">
        <v>2306.00101</v>
      </c>
      <c r="B194">
        <v>11</v>
      </c>
      <c r="C194">
        <v>11</v>
      </c>
      <c r="D194">
        <v>0.99968862343250198</v>
      </c>
      <c r="E194">
        <v>0.99968862343250198</v>
      </c>
      <c r="F194">
        <v>0.99968862343250198</v>
      </c>
      <c r="G194">
        <v>11</v>
      </c>
      <c r="H194">
        <v>0.99968862343250198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28</v>
      </c>
      <c r="R194">
        <v>33717</v>
      </c>
      <c r="S194">
        <v>0.99941979763673605</v>
      </c>
      <c r="T194">
        <v>0.99920765181957105</v>
      </c>
      <c r="U194">
        <v>4.5871300016978901E-2</v>
      </c>
      <c r="V194">
        <v>28</v>
      </c>
      <c r="W194">
        <v>0.99920765181957105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</v>
      </c>
    </row>
    <row r="195" spans="1:31" x14ac:dyDescent="0.2">
      <c r="A195" s="1">
        <v>2306.1260200000002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2651</v>
      </c>
      <c r="S195">
        <v>0.999977177286835</v>
      </c>
      <c r="T195">
        <v>0.99995435457367099</v>
      </c>
      <c r="U195">
        <v>0.93949698740186205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">
      <c r="A196" s="1">
        <v>2306.0033400000002</v>
      </c>
      <c r="B196">
        <v>15</v>
      </c>
      <c r="C196">
        <v>15</v>
      </c>
      <c r="D196">
        <v>0.99976729393878205</v>
      </c>
      <c r="E196">
        <v>0.99976729393878205</v>
      </c>
      <c r="F196">
        <v>0.99976729393878205</v>
      </c>
      <c r="G196">
        <v>15</v>
      </c>
      <c r="H196">
        <v>0.99976729393878205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40</v>
      </c>
      <c r="R196">
        <v>55118</v>
      </c>
      <c r="S196">
        <v>0.99957336891177995</v>
      </c>
      <c r="T196">
        <v>0.99937945050342003</v>
      </c>
      <c r="U196">
        <v>0.144913821188662</v>
      </c>
      <c r="V196">
        <v>16</v>
      </c>
      <c r="W196">
        <v>0.99975178020136801</v>
      </c>
      <c r="X196">
        <v>0</v>
      </c>
      <c r="Y196">
        <v>0</v>
      </c>
      <c r="Z196">
        <v>12</v>
      </c>
      <c r="AA196">
        <v>0</v>
      </c>
      <c r="AB196">
        <v>0</v>
      </c>
      <c r="AC196">
        <v>0</v>
      </c>
      <c r="AD196">
        <v>0</v>
      </c>
      <c r="AE196">
        <v>-1</v>
      </c>
    </row>
    <row r="197" spans="1:31" x14ac:dyDescent="0.2">
      <c r="A197" s="1">
        <v>2306.1450599999998</v>
      </c>
      <c r="B197">
        <v>26</v>
      </c>
      <c r="C197">
        <v>26</v>
      </c>
      <c r="D197">
        <v>0.99848731673260405</v>
      </c>
      <c r="E197">
        <v>0.99848731673260405</v>
      </c>
      <c r="F197">
        <v>0.99848731673260405</v>
      </c>
      <c r="G197">
        <v>26</v>
      </c>
      <c r="H197">
        <v>0.99848731673260405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50</v>
      </c>
      <c r="R197">
        <v>1109</v>
      </c>
      <c r="S197">
        <v>0.997702085575496</v>
      </c>
      <c r="T197">
        <v>0.99709150136699398</v>
      </c>
      <c r="U197">
        <v>0.93548950031993405</v>
      </c>
      <c r="V197">
        <v>32</v>
      </c>
      <c r="W197">
        <v>0.99813856087487596</v>
      </c>
      <c r="X197">
        <v>0</v>
      </c>
      <c r="Y197">
        <v>0</v>
      </c>
      <c r="Z197">
        <v>9</v>
      </c>
      <c r="AA197">
        <v>0</v>
      </c>
      <c r="AB197">
        <v>0</v>
      </c>
      <c r="AC197">
        <v>0</v>
      </c>
      <c r="AD197">
        <v>0</v>
      </c>
      <c r="AE197">
        <v>3</v>
      </c>
    </row>
    <row r="198" spans="1:31" x14ac:dyDescent="0.2">
      <c r="A198" s="1">
        <v>2306.0056199999999</v>
      </c>
      <c r="B198">
        <v>93</v>
      </c>
      <c r="C198">
        <v>128</v>
      </c>
      <c r="D198">
        <v>0.99818226885896</v>
      </c>
      <c r="E198">
        <v>0.99807898868049205</v>
      </c>
      <c r="F198">
        <v>0.99735602743121499</v>
      </c>
      <c r="G198">
        <v>83</v>
      </c>
      <c r="H198">
        <v>0.99828554903742805</v>
      </c>
      <c r="I198">
        <v>0</v>
      </c>
      <c r="J198">
        <v>0</v>
      </c>
      <c r="K198">
        <v>5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81</v>
      </c>
      <c r="R198">
        <v>46166</v>
      </c>
      <c r="S198">
        <v>0.99880237048049703</v>
      </c>
      <c r="T198">
        <v>0.99832803533831405</v>
      </c>
      <c r="U198">
        <v>4.7062708995582701E-2</v>
      </c>
      <c r="V198">
        <v>71</v>
      </c>
      <c r="W198">
        <v>0.99853445072864599</v>
      </c>
      <c r="X198">
        <v>0</v>
      </c>
      <c r="Y198">
        <v>0</v>
      </c>
      <c r="Z198">
        <v>5</v>
      </c>
      <c r="AA198">
        <v>0</v>
      </c>
      <c r="AB198">
        <v>0</v>
      </c>
      <c r="AC198">
        <v>1</v>
      </c>
      <c r="AD198">
        <v>1</v>
      </c>
      <c r="AE198">
        <v>34</v>
      </c>
    </row>
    <row r="199" spans="1:31" x14ac:dyDescent="0.2">
      <c r="A199" s="1">
        <v>2306.0075000000002</v>
      </c>
      <c r="B199">
        <v>3114</v>
      </c>
      <c r="C199">
        <v>37526</v>
      </c>
      <c r="D199">
        <v>0.96568884232582497</v>
      </c>
      <c r="E199">
        <v>0.93203544458509702</v>
      </c>
      <c r="F199">
        <v>0.180976908638526</v>
      </c>
      <c r="G199">
        <v>354</v>
      </c>
      <c r="H199">
        <v>0.99227377886420098</v>
      </c>
      <c r="I199">
        <v>0</v>
      </c>
      <c r="J199">
        <v>0</v>
      </c>
      <c r="K199">
        <v>1380</v>
      </c>
      <c r="L199">
        <v>0</v>
      </c>
      <c r="M199">
        <v>0</v>
      </c>
      <c r="N199">
        <v>1</v>
      </c>
      <c r="O199">
        <v>1</v>
      </c>
      <c r="P199">
        <v>4</v>
      </c>
      <c r="Q199">
        <v>3119</v>
      </c>
      <c r="R199">
        <v>33327</v>
      </c>
      <c r="S199">
        <v>0.96561282507393598</v>
      </c>
      <c r="T199">
        <v>0.93192780287653598</v>
      </c>
      <c r="U199">
        <v>0.272637988607346</v>
      </c>
      <c r="V199">
        <v>357</v>
      </c>
      <c r="W199">
        <v>0.99220847246775301</v>
      </c>
      <c r="X199">
        <v>0</v>
      </c>
      <c r="Y199">
        <v>0</v>
      </c>
      <c r="Z199">
        <v>1381</v>
      </c>
      <c r="AA199">
        <v>0</v>
      </c>
      <c r="AB199">
        <v>0</v>
      </c>
      <c r="AC199">
        <v>1</v>
      </c>
      <c r="AD199">
        <v>1</v>
      </c>
      <c r="AE199">
        <v>5</v>
      </c>
    </row>
    <row r="200" spans="1:31" x14ac:dyDescent="0.2">
      <c r="A200" s="1">
        <v>2306.0777800000001</v>
      </c>
      <c r="B200">
        <v>10</v>
      </c>
      <c r="C200">
        <v>10</v>
      </c>
      <c r="D200">
        <v>0.99986567625290401</v>
      </c>
      <c r="E200">
        <v>0.99986567625290401</v>
      </c>
      <c r="F200">
        <v>0.99986567625290401</v>
      </c>
      <c r="G200">
        <v>10</v>
      </c>
      <c r="H200">
        <v>0.99986567625290401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11</v>
      </c>
      <c r="R200">
        <v>49549</v>
      </c>
      <c r="S200">
        <v>0.99987239329729005</v>
      </c>
      <c r="T200">
        <v>0.99985224586288401</v>
      </c>
      <c r="U200">
        <v>0.33444820545884302</v>
      </c>
      <c r="V200">
        <v>9</v>
      </c>
      <c r="W200">
        <v>0.99987911025145004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</row>
    <row r="201" spans="1:31" x14ac:dyDescent="0.2">
      <c r="A201" s="1">
        <v>2306.0013899999999</v>
      </c>
    </row>
    <row r="202" spans="1:31" x14ac:dyDescent="0.2">
      <c r="A202" s="1">
        <v>2306.0055400000001</v>
      </c>
    </row>
    <row r="203" spans="1:31" x14ac:dyDescent="0.2">
      <c r="A203" s="1">
        <v>2306.0012999999999</v>
      </c>
    </row>
    <row r="204" spans="1:31" x14ac:dyDescent="0.2">
      <c r="A204" s="1">
        <v>2306.0266700000002</v>
      </c>
    </row>
    <row r="205" spans="1:31" x14ac:dyDescent="0.2">
      <c r="A205" s="1">
        <v>2306.0099399999999</v>
      </c>
    </row>
    <row r="206" spans="1:31" x14ac:dyDescent="0.2">
      <c r="A206" s="1">
        <v>2306.0016300000002</v>
      </c>
    </row>
    <row r="207" spans="1:31" x14ac:dyDescent="0.2">
      <c r="A207" s="1">
        <v>2306.0206199999998</v>
      </c>
      <c r="B207">
        <v>47</v>
      </c>
      <c r="C207">
        <v>47</v>
      </c>
      <c r="D207">
        <v>0.99705569128609906</v>
      </c>
      <c r="E207">
        <v>0.99705569128609906</v>
      </c>
      <c r="F207">
        <v>0.99705569128609906</v>
      </c>
      <c r="G207">
        <v>47</v>
      </c>
      <c r="H207">
        <v>0.99705569128609906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1156</v>
      </c>
      <c r="R207">
        <v>5500</v>
      </c>
      <c r="S207">
        <v>0.95938370964206299</v>
      </c>
      <c r="T207">
        <v>0.92761427676894104</v>
      </c>
      <c r="U207">
        <v>0.65560425798371902</v>
      </c>
      <c r="V207">
        <v>64</v>
      </c>
      <c r="W207">
        <v>0.99599248591108303</v>
      </c>
      <c r="X207">
        <v>18</v>
      </c>
      <c r="Y207">
        <v>0</v>
      </c>
      <c r="Z207">
        <v>503</v>
      </c>
      <c r="AA207">
        <v>0</v>
      </c>
      <c r="AB207">
        <v>0</v>
      </c>
      <c r="AC207">
        <v>0</v>
      </c>
      <c r="AD207">
        <v>0</v>
      </c>
      <c r="AE207">
        <v>7</v>
      </c>
    </row>
    <row r="208" spans="1:31" x14ac:dyDescent="0.2">
      <c r="A208" s="1">
        <v>2306.0209599999998</v>
      </c>
    </row>
    <row r="209" spans="1:31" x14ac:dyDescent="0.2">
      <c r="A209" s="1">
        <v>2306.0019000000002</v>
      </c>
    </row>
    <row r="210" spans="1:31" x14ac:dyDescent="0.2">
      <c r="A210" s="1">
        <v>2306.0128399999999</v>
      </c>
      <c r="B210">
        <v>24</v>
      </c>
      <c r="C210">
        <v>97515</v>
      </c>
      <c r="D210">
        <v>0.99979320708242703</v>
      </c>
      <c r="E210">
        <v>0.99977942392882702</v>
      </c>
      <c r="F210">
        <v>0.10377185081705</v>
      </c>
      <c r="G210">
        <v>24</v>
      </c>
      <c r="H210">
        <v>0.99977942392882702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25</v>
      </c>
      <c r="R210">
        <v>101153</v>
      </c>
      <c r="S210">
        <v>0.99983916845496001</v>
      </c>
      <c r="T210">
        <v>0.99977025437435596</v>
      </c>
      <c r="U210">
        <v>7.0421629172180505E-2</v>
      </c>
      <c r="V210">
        <v>25</v>
      </c>
      <c r="W210">
        <v>0.99977025437435596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13</v>
      </c>
    </row>
    <row r="211" spans="1:31" x14ac:dyDescent="0.2">
      <c r="A211" s="1">
        <v>2306.10905</v>
      </c>
      <c r="B211">
        <v>248</v>
      </c>
      <c r="C211">
        <v>3033</v>
      </c>
      <c r="D211">
        <v>0.99629569979062604</v>
      </c>
      <c r="E211">
        <v>0.99500724754388703</v>
      </c>
      <c r="F211">
        <v>0.938939442744403</v>
      </c>
      <c r="G211">
        <v>120</v>
      </c>
      <c r="H211">
        <v>0.99758415203736495</v>
      </c>
      <c r="I211">
        <v>0</v>
      </c>
      <c r="J211">
        <v>0</v>
      </c>
      <c r="K211">
        <v>64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252</v>
      </c>
      <c r="R211">
        <v>7544</v>
      </c>
      <c r="S211">
        <v>0.99627579265223898</v>
      </c>
      <c r="T211">
        <v>0.99492733201819705</v>
      </c>
      <c r="U211">
        <v>0.84814203470349003</v>
      </c>
      <c r="V211">
        <v>124</v>
      </c>
      <c r="W211">
        <v>0.99750392527879495</v>
      </c>
      <c r="X211">
        <v>0</v>
      </c>
      <c r="Y211">
        <v>0</v>
      </c>
      <c r="Z211">
        <v>64</v>
      </c>
      <c r="AA211">
        <v>0</v>
      </c>
      <c r="AB211">
        <v>0</v>
      </c>
      <c r="AC211">
        <v>1</v>
      </c>
      <c r="AD211">
        <v>1</v>
      </c>
      <c r="AE211">
        <v>6</v>
      </c>
    </row>
    <row r="212" spans="1:31" x14ac:dyDescent="0.2">
      <c r="A212" s="1">
        <v>2306.0039400000001</v>
      </c>
      <c r="B212">
        <v>112</v>
      </c>
      <c r="C212">
        <v>735</v>
      </c>
      <c r="D212">
        <v>0.998598438660668</v>
      </c>
      <c r="E212">
        <v>0.998430251299948</v>
      </c>
      <c r="F212">
        <v>0.98969852415590898</v>
      </c>
      <c r="G212">
        <v>88</v>
      </c>
      <c r="H212">
        <v>0.99876662602138699</v>
      </c>
      <c r="I212">
        <v>0</v>
      </c>
      <c r="J212">
        <v>0</v>
      </c>
      <c r="K212">
        <v>12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28</v>
      </c>
      <c r="R212">
        <v>64379</v>
      </c>
      <c r="S212">
        <v>0.99978976874561998</v>
      </c>
      <c r="T212">
        <v>0.99960757382517396</v>
      </c>
      <c r="U212">
        <v>9.7714117531639305E-2</v>
      </c>
      <c r="V212">
        <v>4</v>
      </c>
      <c r="W212">
        <v>0.99994393911788204</v>
      </c>
      <c r="X212">
        <v>0</v>
      </c>
      <c r="Y212">
        <v>0</v>
      </c>
      <c r="Z212">
        <v>12</v>
      </c>
      <c r="AA212">
        <v>0</v>
      </c>
      <c r="AB212">
        <v>0</v>
      </c>
      <c r="AC212">
        <v>1</v>
      </c>
      <c r="AD212">
        <v>1</v>
      </c>
      <c r="AE212">
        <v>2</v>
      </c>
    </row>
    <row r="213" spans="1:31" x14ac:dyDescent="0.2">
      <c r="A213" s="1">
        <v>2306.0035800000001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</v>
      </c>
      <c r="R213">
        <v>12001</v>
      </c>
      <c r="S213">
        <v>0.99983458618978405</v>
      </c>
      <c r="T213">
        <v>0.99966917845984105</v>
      </c>
      <c r="U213">
        <v>0.55886785517368098</v>
      </c>
      <c r="V213">
        <v>1</v>
      </c>
      <c r="W213">
        <v>0.99996324205109299</v>
      </c>
      <c r="X213">
        <v>0</v>
      </c>
      <c r="Y213">
        <v>0</v>
      </c>
      <c r="Z213">
        <v>4</v>
      </c>
      <c r="AA213">
        <v>0</v>
      </c>
      <c r="AB213">
        <v>0</v>
      </c>
      <c r="AC213">
        <v>0</v>
      </c>
      <c r="AD213">
        <v>0</v>
      </c>
      <c r="AE213">
        <v>1</v>
      </c>
    </row>
    <row r="214" spans="1:31" x14ac:dyDescent="0.2">
      <c r="A214" s="1">
        <v>2306.00531</v>
      </c>
      <c r="B214">
        <v>1</v>
      </c>
      <c r="C214">
        <v>1</v>
      </c>
      <c r="D214">
        <v>0.99996289837865904</v>
      </c>
      <c r="E214">
        <v>0.99996289837865904</v>
      </c>
      <c r="F214">
        <v>0.99996289837865904</v>
      </c>
      <c r="G214">
        <v>1</v>
      </c>
      <c r="H214">
        <v>0.99996289837865904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15</v>
      </c>
      <c r="R214">
        <v>13406</v>
      </c>
      <c r="S214">
        <v>0.999573386752731</v>
      </c>
      <c r="T214">
        <v>0.999443620178041</v>
      </c>
      <c r="U214">
        <v>0.50274480712166103</v>
      </c>
      <c r="V214">
        <v>15</v>
      </c>
      <c r="W214">
        <v>0.999443620178041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7</v>
      </c>
    </row>
    <row r="215" spans="1:31" x14ac:dyDescent="0.2">
      <c r="A215" s="1">
        <v>2306.0036700000001</v>
      </c>
      <c r="B215">
        <v>6895</v>
      </c>
      <c r="C215">
        <v>21560</v>
      </c>
      <c r="D215">
        <v>0.82813702848344795</v>
      </c>
      <c r="E215">
        <v>0.70128238454206704</v>
      </c>
      <c r="F215">
        <v>6.5938826791439198E-2</v>
      </c>
      <c r="G215">
        <v>5223</v>
      </c>
      <c r="H215">
        <v>0.77371978164803701</v>
      </c>
      <c r="I215">
        <v>2</v>
      </c>
      <c r="J215">
        <v>0</v>
      </c>
      <c r="K215">
        <v>835</v>
      </c>
      <c r="L215">
        <v>0</v>
      </c>
      <c r="M215">
        <v>0</v>
      </c>
      <c r="N215">
        <v>0</v>
      </c>
      <c r="O215">
        <v>0</v>
      </c>
      <c r="P215">
        <v>-4596</v>
      </c>
      <c r="Q215">
        <v>2606</v>
      </c>
      <c r="R215">
        <v>21290</v>
      </c>
      <c r="S215">
        <v>0.94075551893134401</v>
      </c>
      <c r="T215">
        <v>0.88709817173555106</v>
      </c>
      <c r="U215">
        <v>7.7636253357594595E-2</v>
      </c>
      <c r="V215">
        <v>959</v>
      </c>
      <c r="W215">
        <v>0.95845247378909904</v>
      </c>
      <c r="X215">
        <v>1</v>
      </c>
      <c r="Y215">
        <v>2</v>
      </c>
      <c r="Z215">
        <v>822</v>
      </c>
      <c r="AA215">
        <v>0</v>
      </c>
      <c r="AB215">
        <v>0</v>
      </c>
      <c r="AC215">
        <v>0</v>
      </c>
      <c r="AD215">
        <v>0</v>
      </c>
      <c r="AE215">
        <v>-50</v>
      </c>
    </row>
    <row r="216" spans="1:31" x14ac:dyDescent="0.2">
      <c r="A216" s="1">
        <v>2306.00155</v>
      </c>
      <c r="B216">
        <v>574</v>
      </c>
      <c r="C216">
        <v>41834</v>
      </c>
      <c r="D216">
        <v>0.99225938367168098</v>
      </c>
      <c r="E216">
        <v>0.98711068196618201</v>
      </c>
      <c r="F216">
        <v>6.0606741068421101E-2</v>
      </c>
      <c r="G216">
        <v>182</v>
      </c>
      <c r="H216">
        <v>0.99591314306244805</v>
      </c>
      <c r="I216">
        <v>0</v>
      </c>
      <c r="J216">
        <v>0</v>
      </c>
      <c r="K216">
        <v>196</v>
      </c>
      <c r="L216">
        <v>0</v>
      </c>
      <c r="M216">
        <v>0</v>
      </c>
      <c r="N216">
        <v>0</v>
      </c>
      <c r="O216">
        <v>0</v>
      </c>
      <c r="P216">
        <v>-55</v>
      </c>
      <c r="Q216">
        <v>401</v>
      </c>
      <c r="R216">
        <v>41914</v>
      </c>
      <c r="S216">
        <v>0.99547562111975496</v>
      </c>
      <c r="T216">
        <v>0.99099685675797</v>
      </c>
      <c r="U216">
        <v>5.8958239784463302E-2</v>
      </c>
      <c r="V216">
        <v>9</v>
      </c>
      <c r="W216">
        <v>0.999797934440952</v>
      </c>
      <c r="X216">
        <v>0</v>
      </c>
      <c r="Y216">
        <v>0</v>
      </c>
      <c r="Z216">
        <v>196</v>
      </c>
      <c r="AA216">
        <v>0</v>
      </c>
      <c r="AB216">
        <v>0</v>
      </c>
      <c r="AC216">
        <v>0</v>
      </c>
      <c r="AD216">
        <v>0</v>
      </c>
      <c r="AE216">
        <v>7</v>
      </c>
    </row>
    <row r="217" spans="1:31" x14ac:dyDescent="0.2">
      <c r="A217" s="1">
        <v>2306.01073</v>
      </c>
      <c r="B217">
        <v>68</v>
      </c>
      <c r="C217">
        <v>68</v>
      </c>
      <c r="D217">
        <v>0.99872353206187103</v>
      </c>
      <c r="E217">
        <v>0.99872353206187103</v>
      </c>
      <c r="F217">
        <v>0.99872353206187103</v>
      </c>
      <c r="G217">
        <v>68</v>
      </c>
      <c r="H217">
        <v>0.99872353206187103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106</v>
      </c>
      <c r="R217">
        <v>50239</v>
      </c>
      <c r="S217">
        <v>0.99818886480297997</v>
      </c>
      <c r="T217">
        <v>0.99801092116867696</v>
      </c>
      <c r="U217">
        <v>5.7270458426375903E-2</v>
      </c>
      <c r="V217">
        <v>106</v>
      </c>
      <c r="W217">
        <v>0.99801092116867696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19</v>
      </c>
    </row>
    <row r="218" spans="1:31" x14ac:dyDescent="0.2">
      <c r="A218" s="1">
        <v>2306.0162500000001</v>
      </c>
      <c r="B218">
        <v>778</v>
      </c>
      <c r="C218">
        <v>41858</v>
      </c>
      <c r="D218">
        <v>0.99233452223776697</v>
      </c>
      <c r="E218">
        <v>0.98466995073891606</v>
      </c>
      <c r="F218">
        <v>0.17521182266009799</v>
      </c>
      <c r="G218">
        <v>22</v>
      </c>
      <c r="H218">
        <v>0.99956650246305401</v>
      </c>
      <c r="I218">
        <v>0</v>
      </c>
      <c r="J218">
        <v>0</v>
      </c>
      <c r="K218">
        <v>378</v>
      </c>
      <c r="L218">
        <v>0</v>
      </c>
      <c r="M218">
        <v>0</v>
      </c>
      <c r="N218">
        <v>0</v>
      </c>
      <c r="O218">
        <v>0</v>
      </c>
      <c r="P218">
        <v>-6</v>
      </c>
      <c r="Q218">
        <v>801</v>
      </c>
      <c r="R218">
        <v>41858</v>
      </c>
      <c r="S218">
        <v>0.99189122616877601</v>
      </c>
      <c r="T218">
        <v>0.98421674876847198</v>
      </c>
      <c r="U218">
        <v>0.17521182266009799</v>
      </c>
      <c r="V218">
        <v>45</v>
      </c>
      <c r="W218">
        <v>0.99911330049261005</v>
      </c>
      <c r="X218">
        <v>0</v>
      </c>
      <c r="Y218">
        <v>0</v>
      </c>
      <c r="Z218">
        <v>378</v>
      </c>
      <c r="AA218">
        <v>0</v>
      </c>
      <c r="AB218">
        <v>0</v>
      </c>
      <c r="AC218">
        <v>0</v>
      </c>
      <c r="AD218">
        <v>0</v>
      </c>
      <c r="AE218">
        <v>-5</v>
      </c>
    </row>
    <row r="219" spans="1:31" x14ac:dyDescent="0.2">
      <c r="A219" s="1">
        <v>2306.0058100000001</v>
      </c>
      <c r="B219">
        <v>5610</v>
      </c>
      <c r="C219">
        <v>17198</v>
      </c>
      <c r="D219">
        <v>0.83872439956643197</v>
      </c>
      <c r="E219">
        <v>0.72289454186218804</v>
      </c>
      <c r="F219">
        <v>0.150506297851321</v>
      </c>
      <c r="G219">
        <v>5532</v>
      </c>
      <c r="H219">
        <v>0.72674734502346205</v>
      </c>
      <c r="I219">
        <v>0</v>
      </c>
      <c r="J219">
        <v>0</v>
      </c>
      <c r="K219">
        <v>39</v>
      </c>
      <c r="L219">
        <v>0</v>
      </c>
      <c r="M219">
        <v>0</v>
      </c>
      <c r="N219">
        <v>0</v>
      </c>
      <c r="O219">
        <v>1</v>
      </c>
      <c r="P219">
        <v>-5432</v>
      </c>
      <c r="Q219">
        <v>105</v>
      </c>
      <c r="R219">
        <v>13680</v>
      </c>
      <c r="S219">
        <v>0.99701241944643304</v>
      </c>
      <c r="T219">
        <v>0.99481635071090002</v>
      </c>
      <c r="U219">
        <v>0.32464454976303297</v>
      </c>
      <c r="V219">
        <v>29</v>
      </c>
      <c r="W219">
        <v>0.99856832543443896</v>
      </c>
      <c r="X219">
        <v>0</v>
      </c>
      <c r="Y219">
        <v>0</v>
      </c>
      <c r="Z219">
        <v>38</v>
      </c>
      <c r="AA219">
        <v>0</v>
      </c>
      <c r="AB219">
        <v>0</v>
      </c>
      <c r="AC219">
        <v>0</v>
      </c>
      <c r="AD219">
        <v>0</v>
      </c>
      <c r="AE219">
        <v>11</v>
      </c>
    </row>
    <row r="220" spans="1:31" x14ac:dyDescent="0.2">
      <c r="A220" s="1">
        <v>2306.0166100000001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</v>
      </c>
      <c r="R220">
        <v>78372</v>
      </c>
      <c r="S220">
        <v>0.99993343880722296</v>
      </c>
      <c r="T220">
        <v>0.99989759868926298</v>
      </c>
      <c r="U220">
        <v>0.19746044749372699</v>
      </c>
      <c r="V220">
        <v>9</v>
      </c>
      <c r="W220">
        <v>0.99990783882033596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-1</v>
      </c>
    </row>
    <row r="221" spans="1:31" x14ac:dyDescent="0.2">
      <c r="A221" s="1">
        <v>2306.0057499999998</v>
      </c>
      <c r="B221">
        <v>779</v>
      </c>
      <c r="C221">
        <v>25121</v>
      </c>
      <c r="D221">
        <v>0.98595087291191896</v>
      </c>
      <c r="E221">
        <v>0.97204679201952005</v>
      </c>
      <c r="F221">
        <v>9.8571838668006298E-2</v>
      </c>
      <c r="G221">
        <v>85</v>
      </c>
      <c r="H221">
        <v>0.99694990670302797</v>
      </c>
      <c r="I221">
        <v>0</v>
      </c>
      <c r="J221">
        <v>0</v>
      </c>
      <c r="K221">
        <v>347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784</v>
      </c>
      <c r="R221">
        <v>25164</v>
      </c>
      <c r="S221">
        <v>0.98586192048227295</v>
      </c>
      <c r="T221">
        <v>0.97187040292777405</v>
      </c>
      <c r="U221">
        <v>9.7126044993003396E-2</v>
      </c>
      <c r="V221">
        <v>88</v>
      </c>
      <c r="W221">
        <v>0.99684259624699501</v>
      </c>
      <c r="X221">
        <v>0</v>
      </c>
      <c r="Y221">
        <v>0</v>
      </c>
      <c r="Z221">
        <v>348</v>
      </c>
      <c r="AA221">
        <v>0</v>
      </c>
      <c r="AB221">
        <v>0</v>
      </c>
      <c r="AC221">
        <v>0</v>
      </c>
      <c r="AD221">
        <v>0</v>
      </c>
      <c r="AE221">
        <v>6</v>
      </c>
    </row>
    <row r="222" spans="1:31" x14ac:dyDescent="0.2">
      <c r="A222" s="1">
        <v>2306.0580300000001</v>
      </c>
      <c r="B222">
        <v>871</v>
      </c>
      <c r="C222">
        <v>31364</v>
      </c>
      <c r="D222">
        <v>0.98609441550539401</v>
      </c>
      <c r="E222">
        <v>0.97414893301279104</v>
      </c>
      <c r="F222">
        <v>6.9124150417000596E-2</v>
      </c>
      <c r="G222">
        <v>374</v>
      </c>
      <c r="H222">
        <v>0.98889977146588304</v>
      </c>
      <c r="I222">
        <v>3</v>
      </c>
      <c r="J222">
        <v>4</v>
      </c>
      <c r="K222">
        <v>245</v>
      </c>
      <c r="L222">
        <v>0</v>
      </c>
      <c r="M222">
        <v>0</v>
      </c>
      <c r="N222">
        <v>0</v>
      </c>
      <c r="O222">
        <v>1</v>
      </c>
      <c r="P222">
        <v>3</v>
      </c>
      <c r="Q222">
        <v>905</v>
      </c>
      <c r="R222">
        <v>31105</v>
      </c>
      <c r="S222">
        <v>0.98563968668407298</v>
      </c>
      <c r="T222">
        <v>0.97315973663918298</v>
      </c>
      <c r="U222">
        <v>7.7495699626312295E-2</v>
      </c>
      <c r="V222">
        <v>398</v>
      </c>
      <c r="W222">
        <v>0.98819621567115401</v>
      </c>
      <c r="X222">
        <v>3</v>
      </c>
      <c r="Y222">
        <v>4</v>
      </c>
      <c r="Z222">
        <v>250</v>
      </c>
      <c r="AA222">
        <v>0</v>
      </c>
      <c r="AB222">
        <v>0</v>
      </c>
      <c r="AC222">
        <v>0</v>
      </c>
      <c r="AD222">
        <v>1</v>
      </c>
      <c r="AE222">
        <v>28</v>
      </c>
    </row>
    <row r="223" spans="1:31" x14ac:dyDescent="0.2">
      <c r="A223" s="1">
        <v>2306.0011599999998</v>
      </c>
      <c r="B223">
        <v>101</v>
      </c>
      <c r="C223">
        <v>101</v>
      </c>
      <c r="D223">
        <v>0.99647752240784004</v>
      </c>
      <c r="E223">
        <v>0.99647752240784004</v>
      </c>
      <c r="F223">
        <v>0.99647752240784004</v>
      </c>
      <c r="G223">
        <v>101</v>
      </c>
      <c r="H223">
        <v>0.99647752240784004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159</v>
      </c>
      <c r="R223">
        <v>27361</v>
      </c>
      <c r="S223">
        <v>0.99499764697680004</v>
      </c>
      <c r="T223">
        <v>0.99445993031358804</v>
      </c>
      <c r="U223">
        <v>4.6655052264808303E-2</v>
      </c>
      <c r="V223">
        <v>159</v>
      </c>
      <c r="W223">
        <v>0.99445993031358804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27</v>
      </c>
    </row>
    <row r="224" spans="1:31" x14ac:dyDescent="0.2">
      <c r="A224" s="1">
        <v>2306.0012000000002</v>
      </c>
    </row>
    <row r="225" spans="1:31" x14ac:dyDescent="0.2">
      <c r="A225" s="1">
        <v>2306.0078199999998</v>
      </c>
      <c r="B225">
        <v>9241</v>
      </c>
      <c r="C225">
        <v>55091</v>
      </c>
      <c r="D225">
        <v>0.91739037992901795</v>
      </c>
      <c r="E225">
        <v>0.84886744623436095</v>
      </c>
      <c r="F225">
        <v>9.9010548695723205E-2</v>
      </c>
      <c r="G225">
        <v>3961</v>
      </c>
      <c r="H225">
        <v>0.93521956006214702</v>
      </c>
      <c r="I225">
        <v>10</v>
      </c>
      <c r="J225">
        <v>6</v>
      </c>
      <c r="K225">
        <v>2628</v>
      </c>
      <c r="L225">
        <v>0</v>
      </c>
      <c r="M225">
        <v>0</v>
      </c>
      <c r="N225">
        <v>1</v>
      </c>
      <c r="O225">
        <v>1</v>
      </c>
      <c r="P225">
        <v>4</v>
      </c>
      <c r="Q225">
        <v>53</v>
      </c>
      <c r="R225">
        <v>26668</v>
      </c>
      <c r="S225">
        <v>0.99927225152295596</v>
      </c>
      <c r="T225">
        <v>0.99913333551362105</v>
      </c>
      <c r="U225">
        <v>0.56392059391045501</v>
      </c>
      <c r="V225">
        <v>51</v>
      </c>
      <c r="W225">
        <v>0.99916603983386199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13</v>
      </c>
    </row>
    <row r="226" spans="1:31" x14ac:dyDescent="0.2">
      <c r="A226" s="1">
        <v>2306.0458699999999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">
      <c r="A227" s="1">
        <v>2306.0018700000001</v>
      </c>
      <c r="B227">
        <v>5</v>
      </c>
      <c r="C227">
        <v>5</v>
      </c>
      <c r="D227">
        <v>0.999869591299131</v>
      </c>
      <c r="E227">
        <v>0.999869591299131</v>
      </c>
      <c r="F227">
        <v>0.999869591299131</v>
      </c>
      <c r="G227">
        <v>5</v>
      </c>
      <c r="H227">
        <v>0.999869591299131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5804</v>
      </c>
      <c r="R227">
        <v>32849</v>
      </c>
      <c r="S227">
        <v>0.920102219093066</v>
      </c>
      <c r="T227">
        <v>0.84868472508277404</v>
      </c>
      <c r="U227">
        <v>0.14359830017988801</v>
      </c>
      <c r="V227">
        <v>1420</v>
      </c>
      <c r="W227">
        <v>0.96297937794926602</v>
      </c>
      <c r="X227">
        <v>22</v>
      </c>
      <c r="Y227">
        <v>4</v>
      </c>
      <c r="Z227">
        <v>2137</v>
      </c>
      <c r="AA227">
        <v>0</v>
      </c>
      <c r="AB227">
        <v>0</v>
      </c>
      <c r="AC227">
        <v>1</v>
      </c>
      <c r="AD227">
        <v>1</v>
      </c>
      <c r="AE227">
        <v>16</v>
      </c>
    </row>
    <row r="228" spans="1:31" x14ac:dyDescent="0.2">
      <c r="A228" s="1">
        <v>2306.0129400000001</v>
      </c>
    </row>
    <row r="229" spans="1:31" x14ac:dyDescent="0.2">
      <c r="A229" s="1">
        <v>2306.0050999999999</v>
      </c>
      <c r="B229">
        <v>2</v>
      </c>
      <c r="C229">
        <v>18</v>
      </c>
      <c r="D229">
        <v>0.99998064566075695</v>
      </c>
      <c r="E229">
        <v>0.99996129132151401</v>
      </c>
      <c r="F229">
        <v>0.999651621893628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55</v>
      </c>
      <c r="R229">
        <v>3714</v>
      </c>
      <c r="S229">
        <v>0.99931292760579404</v>
      </c>
      <c r="T229">
        <v>0.99893553194371798</v>
      </c>
      <c r="U229">
        <v>0.92811937525402</v>
      </c>
      <c r="V229">
        <v>19</v>
      </c>
      <c r="W229">
        <v>0.99963227467146598</v>
      </c>
      <c r="X229">
        <v>0</v>
      </c>
      <c r="Y229">
        <v>0</v>
      </c>
      <c r="Z229">
        <v>18</v>
      </c>
      <c r="AA229">
        <v>0</v>
      </c>
      <c r="AB229">
        <v>0</v>
      </c>
      <c r="AC229">
        <v>0</v>
      </c>
      <c r="AD229">
        <v>0</v>
      </c>
      <c r="AE229">
        <v>1</v>
      </c>
    </row>
    <row r="230" spans="1:31" x14ac:dyDescent="0.2">
      <c r="A230" s="1">
        <v>2306.03395</v>
      </c>
    </row>
    <row r="231" spans="1:31" x14ac:dyDescent="0.2">
      <c r="A231" s="1">
        <v>2306.0014200000001</v>
      </c>
      <c r="B231">
        <v>12</v>
      </c>
      <c r="C231">
        <v>12</v>
      </c>
      <c r="D231">
        <v>0.99965524176171405</v>
      </c>
      <c r="E231">
        <v>0.99965524176171405</v>
      </c>
      <c r="F231">
        <v>0.99965524176171405</v>
      </c>
      <c r="G231">
        <v>12</v>
      </c>
      <c r="H231">
        <v>0.99965524176171405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">
      <c r="A232" s="1">
        <v>2306.06241</v>
      </c>
    </row>
    <row r="233" spans="1:31" x14ac:dyDescent="0.2">
      <c r="A233" s="1">
        <v>2306.0163200000002</v>
      </c>
      <c r="B233">
        <v>178</v>
      </c>
      <c r="C233">
        <v>637</v>
      </c>
      <c r="D233">
        <v>0.99559883647401004</v>
      </c>
      <c r="E233">
        <v>0.99549766030099895</v>
      </c>
      <c r="F233">
        <v>0.98388769444795698</v>
      </c>
      <c r="G233">
        <v>170</v>
      </c>
      <c r="H233">
        <v>0.99570001264702102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190</v>
      </c>
      <c r="R233">
        <v>1989</v>
      </c>
      <c r="S233">
        <v>0.99537154130203798</v>
      </c>
      <c r="T233">
        <v>0.99519486103032295</v>
      </c>
      <c r="U233">
        <v>0.94969778204901201</v>
      </c>
      <c r="V233">
        <v>182</v>
      </c>
      <c r="W233">
        <v>0.99539718267115096</v>
      </c>
      <c r="X233">
        <v>0</v>
      </c>
      <c r="Y233">
        <v>0</v>
      </c>
      <c r="Z233">
        <v>4</v>
      </c>
      <c r="AA233">
        <v>0</v>
      </c>
      <c r="AB233">
        <v>0</v>
      </c>
      <c r="AC233">
        <v>0</v>
      </c>
      <c r="AD233">
        <v>0</v>
      </c>
      <c r="AE233">
        <v>6</v>
      </c>
    </row>
    <row r="234" spans="1:31" x14ac:dyDescent="0.2">
      <c r="A234" s="1">
        <v>2306.0106300000002</v>
      </c>
      <c r="B234">
        <v>3766</v>
      </c>
      <c r="C234">
        <v>49086</v>
      </c>
      <c r="D234">
        <v>0.96192462530920997</v>
      </c>
      <c r="E234">
        <v>0.92718906482609198</v>
      </c>
      <c r="F234">
        <v>5.0983121628675798E-2</v>
      </c>
      <c r="G234">
        <v>532</v>
      </c>
      <c r="H234">
        <v>0.98971444038435497</v>
      </c>
      <c r="I234">
        <v>0</v>
      </c>
      <c r="J234">
        <v>0</v>
      </c>
      <c r="K234">
        <v>1617</v>
      </c>
      <c r="L234">
        <v>0</v>
      </c>
      <c r="M234">
        <v>0</v>
      </c>
      <c r="N234">
        <v>0</v>
      </c>
      <c r="O234">
        <v>0</v>
      </c>
      <c r="P234">
        <v>-361</v>
      </c>
      <c r="Q234">
        <v>36</v>
      </c>
      <c r="R234">
        <v>36</v>
      </c>
      <c r="S234">
        <v>0.99930398468766302</v>
      </c>
      <c r="T234">
        <v>0.99930398468766302</v>
      </c>
      <c r="U234">
        <v>0.99930398468766302</v>
      </c>
      <c r="V234">
        <v>36</v>
      </c>
      <c r="W234">
        <v>0.99930398468766302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">
      <c r="A235" s="1">
        <v>2306.0014500000002</v>
      </c>
      <c r="B235">
        <v>28</v>
      </c>
      <c r="C235">
        <v>29</v>
      </c>
      <c r="D235">
        <v>0.99956832860154998</v>
      </c>
      <c r="E235">
        <v>0.99953512310936199</v>
      </c>
      <c r="F235">
        <v>0.99951852036326805</v>
      </c>
      <c r="G235">
        <v>24</v>
      </c>
      <c r="H235">
        <v>0.99960153409373897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15</v>
      </c>
      <c r="R235">
        <v>20677</v>
      </c>
      <c r="S235">
        <v>0.99981737585708796</v>
      </c>
      <c r="T235">
        <v>0.99975097534655899</v>
      </c>
      <c r="U235">
        <v>0.65672781605378905</v>
      </c>
      <c r="V235">
        <v>11</v>
      </c>
      <c r="W235">
        <v>0.99981738192081004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4</v>
      </c>
    </row>
    <row r="236" spans="1:31" x14ac:dyDescent="0.2">
      <c r="A236" s="1">
        <v>2306.0180300000002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27321</v>
      </c>
      <c r="S236">
        <v>0.99997056052755495</v>
      </c>
      <c r="T236">
        <v>0.99994112278842395</v>
      </c>
      <c r="U236">
        <v>0.195707851276163</v>
      </c>
      <c r="V236">
        <v>2</v>
      </c>
      <c r="W236">
        <v>0.99994112278842395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</row>
    <row r="237" spans="1:31" x14ac:dyDescent="0.2">
      <c r="A237" s="1">
        <v>2306.0376799999999</v>
      </c>
      <c r="B237">
        <v>375</v>
      </c>
      <c r="C237">
        <v>54944</v>
      </c>
      <c r="D237">
        <v>0.99511400651465798</v>
      </c>
      <c r="E237">
        <v>0.99407442521924605</v>
      </c>
      <c r="F237">
        <v>0.13180058465671099</v>
      </c>
      <c r="G237">
        <v>361</v>
      </c>
      <c r="H237">
        <v>0.99429564667772696</v>
      </c>
      <c r="I237">
        <v>0</v>
      </c>
      <c r="J237">
        <v>0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-86</v>
      </c>
      <c r="Q237">
        <v>170</v>
      </c>
      <c r="R237">
        <v>12072</v>
      </c>
      <c r="S237">
        <v>0.99821445501374695</v>
      </c>
      <c r="T237">
        <v>0.99731382432410998</v>
      </c>
      <c r="U237">
        <v>0.80924992494509096</v>
      </c>
      <c r="V237">
        <v>58</v>
      </c>
      <c r="W237">
        <v>0.99908354006351996</v>
      </c>
      <c r="X237">
        <v>0</v>
      </c>
      <c r="Y237">
        <v>0</v>
      </c>
      <c r="Z237">
        <v>56</v>
      </c>
      <c r="AA237">
        <v>0</v>
      </c>
      <c r="AB237">
        <v>0</v>
      </c>
      <c r="AC237">
        <v>0</v>
      </c>
      <c r="AD237">
        <v>0</v>
      </c>
      <c r="AE237">
        <v>2</v>
      </c>
    </row>
    <row r="238" spans="1:31" x14ac:dyDescent="0.2">
      <c r="A238" s="1">
        <v>2306.00126</v>
      </c>
      <c r="B238">
        <v>12713</v>
      </c>
      <c r="C238">
        <v>107197</v>
      </c>
      <c r="D238">
        <v>0.93640069187143804</v>
      </c>
      <c r="E238">
        <v>0.887303092893171</v>
      </c>
      <c r="F238">
        <v>4.9730956412279398E-2</v>
      </c>
      <c r="G238">
        <v>11764</v>
      </c>
      <c r="H238">
        <v>0.89571569140212903</v>
      </c>
      <c r="I238">
        <v>0</v>
      </c>
      <c r="J238">
        <v>2</v>
      </c>
      <c r="K238">
        <v>472</v>
      </c>
      <c r="L238">
        <v>0</v>
      </c>
      <c r="M238">
        <v>0</v>
      </c>
      <c r="N238">
        <v>1</v>
      </c>
      <c r="O238">
        <v>0</v>
      </c>
      <c r="P238">
        <v>-9967</v>
      </c>
      <c r="Q238">
        <v>5668</v>
      </c>
      <c r="R238">
        <v>106759</v>
      </c>
      <c r="S238">
        <v>0.97393917367679195</v>
      </c>
      <c r="T238">
        <v>0.94976023542133803</v>
      </c>
      <c r="U238">
        <v>5.37143566243274E-2</v>
      </c>
      <c r="V238">
        <v>1818</v>
      </c>
      <c r="W238">
        <v>0.98388569301270101</v>
      </c>
      <c r="X238">
        <v>7</v>
      </c>
      <c r="Y238">
        <v>7</v>
      </c>
      <c r="Z238">
        <v>1912</v>
      </c>
      <c r="AA238">
        <v>0</v>
      </c>
      <c r="AB238">
        <v>0</v>
      </c>
      <c r="AC238">
        <v>1</v>
      </c>
      <c r="AD238">
        <v>0</v>
      </c>
      <c r="AE238">
        <v>12</v>
      </c>
    </row>
    <row r="239" spans="1:31" x14ac:dyDescent="0.2">
      <c r="A239" s="1">
        <v>2306.0092199999999</v>
      </c>
      <c r="B239">
        <v>103</v>
      </c>
      <c r="C239">
        <v>103</v>
      </c>
      <c r="D239">
        <v>0.99668084557875702</v>
      </c>
      <c r="E239">
        <v>0.99668084557875702</v>
      </c>
      <c r="F239">
        <v>0.99668084557875702</v>
      </c>
      <c r="G239">
        <v>103</v>
      </c>
      <c r="H239">
        <v>0.99668084557875702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103</v>
      </c>
      <c r="R239">
        <v>103</v>
      </c>
      <c r="S239">
        <v>0.99668084557875702</v>
      </c>
      <c r="T239">
        <v>0.99668084557875702</v>
      </c>
      <c r="U239">
        <v>0.99668084557875702</v>
      </c>
      <c r="V239">
        <v>103</v>
      </c>
      <c r="W239">
        <v>0.99668084557875702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">
      <c r="A240" s="1">
        <v>2306.01235</v>
      </c>
      <c r="B240">
        <v>22</v>
      </c>
      <c r="C240">
        <v>4362</v>
      </c>
      <c r="D240">
        <v>0.99889772458861503</v>
      </c>
      <c r="E240">
        <v>0.998267852924966</v>
      </c>
      <c r="F240">
        <v>0.65656247539563795</v>
      </c>
      <c r="G240">
        <v>6</v>
      </c>
      <c r="H240">
        <v>0.99952759625226295</v>
      </c>
      <c r="I240">
        <v>0</v>
      </c>
      <c r="J240">
        <v>0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</v>
      </c>
      <c r="R240">
        <v>3395</v>
      </c>
      <c r="S240">
        <v>0.99937017792473604</v>
      </c>
      <c r="T240">
        <v>0.99921278438164196</v>
      </c>
      <c r="U240">
        <v>0.73274029756750303</v>
      </c>
      <c r="V240">
        <v>8</v>
      </c>
      <c r="W240">
        <v>0.99937022750531301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2</v>
      </c>
    </row>
    <row r="241" spans="1:31" x14ac:dyDescent="0.2">
      <c r="A241" s="1">
        <v>2306.1094899999998</v>
      </c>
      <c r="B241">
        <v>39</v>
      </c>
      <c r="C241">
        <v>39</v>
      </c>
      <c r="D241">
        <v>0.99911991695626601</v>
      </c>
      <c r="E241">
        <v>0.99911991695626601</v>
      </c>
      <c r="F241">
        <v>0.99911991695626601</v>
      </c>
      <c r="G241">
        <v>39</v>
      </c>
      <c r="H241">
        <v>0.99911991695626601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47</v>
      </c>
      <c r="R241">
        <v>2603</v>
      </c>
      <c r="S241">
        <v>0.99898456539398806</v>
      </c>
      <c r="T241">
        <v>0.99893948282864697</v>
      </c>
      <c r="U241">
        <v>0.94126540006317905</v>
      </c>
      <c r="V241">
        <v>47</v>
      </c>
      <c r="W241">
        <v>0.99893948282864697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4</v>
      </c>
    </row>
    <row r="242" spans="1:31" x14ac:dyDescent="0.2">
      <c r="A242" s="1">
        <v>2306.0031300000001</v>
      </c>
      <c r="B242">
        <v>852</v>
      </c>
      <c r="C242">
        <v>49612</v>
      </c>
      <c r="D242">
        <v>0.99091093097897798</v>
      </c>
      <c r="E242">
        <v>0.98359677326197004</v>
      </c>
      <c r="F242">
        <v>4.4839336939989601E-2</v>
      </c>
      <c r="G242">
        <v>232</v>
      </c>
      <c r="H242">
        <v>0.99553339365818905</v>
      </c>
      <c r="I242">
        <v>0</v>
      </c>
      <c r="J242">
        <v>0</v>
      </c>
      <c r="K242">
        <v>310</v>
      </c>
      <c r="L242">
        <v>0</v>
      </c>
      <c r="M242">
        <v>0</v>
      </c>
      <c r="N242">
        <v>0</v>
      </c>
      <c r="O242">
        <v>0</v>
      </c>
      <c r="P242">
        <v>-131</v>
      </c>
      <c r="Q242">
        <v>89</v>
      </c>
      <c r="R242">
        <v>37493</v>
      </c>
      <c r="S242">
        <v>0.99836365386466397</v>
      </c>
      <c r="T242">
        <v>0.99828678126624104</v>
      </c>
      <c r="U242">
        <v>0.27827292151918198</v>
      </c>
      <c r="V242">
        <v>89</v>
      </c>
      <c r="W242">
        <v>0.99828678126624104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8</v>
      </c>
    </row>
    <row r="243" spans="1:31" x14ac:dyDescent="0.2">
      <c r="A243" s="1">
        <v>2306.0834500000001</v>
      </c>
    </row>
    <row r="244" spans="1:31" x14ac:dyDescent="0.2">
      <c r="A244" s="1">
        <v>2306.00128</v>
      </c>
      <c r="B244">
        <v>5</v>
      </c>
      <c r="C244">
        <v>5</v>
      </c>
      <c r="D244">
        <v>0.99985606540387995</v>
      </c>
      <c r="E244">
        <v>0.99985606540387995</v>
      </c>
      <c r="F244">
        <v>0.99985606540387995</v>
      </c>
      <c r="G244">
        <v>5</v>
      </c>
      <c r="H244">
        <v>0.99985606540387995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35</v>
      </c>
      <c r="R244">
        <v>32835</v>
      </c>
      <c r="S244">
        <v>0.99923728935514899</v>
      </c>
      <c r="T244">
        <v>0.99899283473856804</v>
      </c>
      <c r="U244">
        <v>5.51351040257834E-2</v>
      </c>
      <c r="V244">
        <v>31</v>
      </c>
      <c r="W244">
        <v>0.99910793933987496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13</v>
      </c>
    </row>
    <row r="245" spans="1:31" x14ac:dyDescent="0.2">
      <c r="A245" s="1">
        <v>2306.03766</v>
      </c>
      <c r="B245">
        <v>167</v>
      </c>
      <c r="C245">
        <v>37486</v>
      </c>
      <c r="D245">
        <v>0.99655884377150705</v>
      </c>
      <c r="E245">
        <v>0.99610395670026097</v>
      </c>
      <c r="F245">
        <v>0.12546659201194399</v>
      </c>
      <c r="G245">
        <v>167</v>
      </c>
      <c r="H245">
        <v>0.99610395670026097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8</v>
      </c>
      <c r="R245">
        <v>17211</v>
      </c>
      <c r="S245">
        <v>0.99983669279581899</v>
      </c>
      <c r="T245">
        <v>0.99981336754928196</v>
      </c>
      <c r="U245">
        <v>0.59848361133792105</v>
      </c>
      <c r="V245">
        <v>8</v>
      </c>
      <c r="W245">
        <v>0.99981336754928196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</row>
    <row r="246" spans="1:31" x14ac:dyDescent="0.2">
      <c r="A246" s="1">
        <v>2306.0057299999999</v>
      </c>
      <c r="B246">
        <v>21</v>
      </c>
      <c r="C246">
        <v>8844</v>
      </c>
      <c r="D246">
        <v>0.99930551171159798</v>
      </c>
      <c r="E246">
        <v>0.99867424242424196</v>
      </c>
      <c r="F246">
        <v>0.44166666666666599</v>
      </c>
      <c r="G246">
        <v>5</v>
      </c>
      <c r="H246">
        <v>0.99968434343434298</v>
      </c>
      <c r="I246">
        <v>0</v>
      </c>
      <c r="J246">
        <v>0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21</v>
      </c>
      <c r="R246">
        <v>8844</v>
      </c>
      <c r="S246">
        <v>0.99930551171159798</v>
      </c>
      <c r="T246">
        <v>0.99867424242424196</v>
      </c>
      <c r="U246">
        <v>0.44166666666666599</v>
      </c>
      <c r="V246">
        <v>5</v>
      </c>
      <c r="W246">
        <v>0.99968434343434298</v>
      </c>
      <c r="X246">
        <v>0</v>
      </c>
      <c r="Y246">
        <v>0</v>
      </c>
      <c r="Z246">
        <v>8</v>
      </c>
      <c r="AA246">
        <v>0</v>
      </c>
      <c r="AB246">
        <v>0</v>
      </c>
      <c r="AC246">
        <v>0</v>
      </c>
      <c r="AD246">
        <v>0</v>
      </c>
      <c r="AE246">
        <v>2</v>
      </c>
    </row>
    <row r="247" spans="1:31" x14ac:dyDescent="0.2">
      <c r="A247" s="1">
        <v>2306.0074100000002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313</v>
      </c>
      <c r="R247">
        <v>13143</v>
      </c>
      <c r="S247">
        <v>0.98955120538805297</v>
      </c>
      <c r="T247">
        <v>0.98031694126524904</v>
      </c>
      <c r="U247">
        <v>0.173500188655514</v>
      </c>
      <c r="V247">
        <v>49</v>
      </c>
      <c r="W247">
        <v>0.99691862658785002</v>
      </c>
      <c r="X247">
        <v>0</v>
      </c>
      <c r="Y247">
        <v>0</v>
      </c>
      <c r="Z247">
        <v>132</v>
      </c>
      <c r="AA247">
        <v>0</v>
      </c>
      <c r="AB247">
        <v>0</v>
      </c>
      <c r="AC247">
        <v>0</v>
      </c>
      <c r="AD247">
        <v>0</v>
      </c>
      <c r="AE247">
        <v>30</v>
      </c>
    </row>
    <row r="248" spans="1:31" x14ac:dyDescent="0.2">
      <c r="A248" s="1">
        <v>2306.0011</v>
      </c>
    </row>
    <row r="249" spans="1:31" x14ac:dyDescent="0.2">
      <c r="A249" s="1">
        <v>2306.0032200000001</v>
      </c>
    </row>
    <row r="250" spans="1:31" x14ac:dyDescent="0.2">
      <c r="A250" s="1">
        <v>2306.0074599999998</v>
      </c>
      <c r="B250">
        <v>45</v>
      </c>
      <c r="C250">
        <v>45</v>
      </c>
      <c r="D250">
        <v>0.99910986272104996</v>
      </c>
      <c r="E250">
        <v>0.99910986272104996</v>
      </c>
      <c r="F250">
        <v>0.99910986272104996</v>
      </c>
      <c r="G250">
        <v>45</v>
      </c>
      <c r="H250">
        <v>0.99910986272104996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90</v>
      </c>
      <c r="R250">
        <v>48145</v>
      </c>
      <c r="S250">
        <v>0.99872460329230295</v>
      </c>
      <c r="T250">
        <v>0.99822102745547603</v>
      </c>
      <c r="U250">
        <v>4.8348520487833703E-2</v>
      </c>
      <c r="V250">
        <v>80</v>
      </c>
      <c r="W250">
        <v>0.99841869107153403</v>
      </c>
      <c r="X250">
        <v>0</v>
      </c>
      <c r="Y250">
        <v>0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37</v>
      </c>
    </row>
    <row r="251" spans="1:31" x14ac:dyDescent="0.2">
      <c r="A251" s="1">
        <v>2306.0057400000001</v>
      </c>
    </row>
    <row r="252" spans="1:31" x14ac:dyDescent="0.2">
      <c r="A252" s="1">
        <v>2306.0165999999999</v>
      </c>
      <c r="B252">
        <v>2453</v>
      </c>
      <c r="C252">
        <v>19058</v>
      </c>
      <c r="D252">
        <v>0.95791765508725102</v>
      </c>
      <c r="E252">
        <v>0.92028985507246297</v>
      </c>
      <c r="F252">
        <v>0.38071098979658102</v>
      </c>
      <c r="G252">
        <v>280</v>
      </c>
      <c r="H252">
        <v>0.99090141028140599</v>
      </c>
      <c r="I252">
        <v>0</v>
      </c>
      <c r="J252">
        <v>1</v>
      </c>
      <c r="K252">
        <v>1086</v>
      </c>
      <c r="L252">
        <v>0</v>
      </c>
      <c r="M252">
        <v>0</v>
      </c>
      <c r="N252">
        <v>1</v>
      </c>
      <c r="O252">
        <v>1</v>
      </c>
      <c r="P252">
        <v>2</v>
      </c>
      <c r="Q252">
        <v>2453</v>
      </c>
      <c r="R252">
        <v>19058</v>
      </c>
      <c r="S252">
        <v>0.95791765508725102</v>
      </c>
      <c r="T252">
        <v>0.92028985507246297</v>
      </c>
      <c r="U252">
        <v>0.38071098979658102</v>
      </c>
      <c r="V252">
        <v>280</v>
      </c>
      <c r="W252">
        <v>0.99090141028140599</v>
      </c>
      <c r="X252">
        <v>0</v>
      </c>
      <c r="Y252">
        <v>1</v>
      </c>
      <c r="Z252">
        <v>1086</v>
      </c>
      <c r="AA252">
        <v>0</v>
      </c>
      <c r="AB252">
        <v>0</v>
      </c>
      <c r="AC252">
        <v>1</v>
      </c>
      <c r="AD252">
        <v>1</v>
      </c>
      <c r="AE252">
        <v>2</v>
      </c>
    </row>
    <row r="253" spans="1:31" x14ac:dyDescent="0.2">
      <c r="A253" s="1">
        <v>2306.0057999999999</v>
      </c>
    </row>
    <row r="254" spans="1:31" x14ac:dyDescent="0.2">
      <c r="A254" s="1">
        <v>2306.0071200000002</v>
      </c>
      <c r="B254">
        <v>85</v>
      </c>
      <c r="C254">
        <v>85</v>
      </c>
      <c r="D254">
        <v>0.99065317791950702</v>
      </c>
      <c r="E254">
        <v>0.99065317791950702</v>
      </c>
      <c r="F254">
        <v>0.99065317791950702</v>
      </c>
      <c r="G254">
        <v>85</v>
      </c>
      <c r="H254">
        <v>0.99065317791950702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87</v>
      </c>
      <c r="R254">
        <v>8539</v>
      </c>
      <c r="S254">
        <v>0.99048875694100802</v>
      </c>
      <c r="T254">
        <v>0.99043430456294601</v>
      </c>
      <c r="U254">
        <v>6.1132490379329302E-2</v>
      </c>
      <c r="V254">
        <v>87</v>
      </c>
      <c r="W254">
        <v>0.99043430456294601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</row>
    <row r="255" spans="1:31" x14ac:dyDescent="0.2">
      <c r="A255" s="1">
        <v>2306.0038199999999</v>
      </c>
      <c r="B255">
        <v>1354</v>
      </c>
      <c r="C255">
        <v>42379</v>
      </c>
      <c r="D255">
        <v>0.98785603886067497</v>
      </c>
      <c r="E255">
        <v>0.97608407665812902</v>
      </c>
      <c r="F255">
        <v>0.25145279519561903</v>
      </c>
      <c r="G255">
        <v>30</v>
      </c>
      <c r="H255">
        <v>0.99947010509582201</v>
      </c>
      <c r="I255">
        <v>0</v>
      </c>
      <c r="J255">
        <v>0</v>
      </c>
      <c r="K255">
        <v>662</v>
      </c>
      <c r="L255">
        <v>0</v>
      </c>
      <c r="M255">
        <v>0</v>
      </c>
      <c r="N255">
        <v>1</v>
      </c>
      <c r="O255">
        <v>1</v>
      </c>
      <c r="P255">
        <v>5</v>
      </c>
      <c r="Q255">
        <v>1355</v>
      </c>
      <c r="R255">
        <v>42308</v>
      </c>
      <c r="S255">
        <v>0.98784731422111505</v>
      </c>
      <c r="T255">
        <v>0.97606683623004098</v>
      </c>
      <c r="U255">
        <v>0.252720079129574</v>
      </c>
      <c r="V255">
        <v>31</v>
      </c>
      <c r="W255">
        <v>0.99945245160378604</v>
      </c>
      <c r="X255">
        <v>0</v>
      </c>
      <c r="Y255">
        <v>0</v>
      </c>
      <c r="Z255">
        <v>662</v>
      </c>
      <c r="AA255">
        <v>0</v>
      </c>
      <c r="AB255">
        <v>0</v>
      </c>
      <c r="AC255">
        <v>1</v>
      </c>
      <c r="AD255">
        <v>1</v>
      </c>
      <c r="AE255">
        <v>6</v>
      </c>
    </row>
    <row r="256" spans="1:31" x14ac:dyDescent="0.2">
      <c r="A256" s="1">
        <v>2306.0396000000001</v>
      </c>
      <c r="B256">
        <v>38</v>
      </c>
      <c r="C256">
        <v>38</v>
      </c>
      <c r="D256">
        <v>0.999698804730351</v>
      </c>
      <c r="E256">
        <v>0.999698804730351</v>
      </c>
      <c r="F256">
        <v>0.999698804730351</v>
      </c>
      <c r="G256">
        <v>38</v>
      </c>
      <c r="H256">
        <v>0.999698804730351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248</v>
      </c>
      <c r="R256">
        <v>121954</v>
      </c>
      <c r="S256">
        <v>0.998894291930709</v>
      </c>
      <c r="T256">
        <v>0.99803430455597397</v>
      </c>
      <c r="U256">
        <v>3.3369265400589702E-2</v>
      </c>
      <c r="V256">
        <v>32</v>
      </c>
      <c r="W256">
        <v>0.99974636187818999</v>
      </c>
      <c r="X256">
        <v>0</v>
      </c>
      <c r="Y256">
        <v>0</v>
      </c>
      <c r="Z256">
        <v>108</v>
      </c>
      <c r="AA256">
        <v>0</v>
      </c>
      <c r="AB256">
        <v>0</v>
      </c>
      <c r="AC256">
        <v>1</v>
      </c>
      <c r="AD256">
        <v>0</v>
      </c>
      <c r="AE256">
        <v>-1</v>
      </c>
    </row>
    <row r="257" spans="1:31" x14ac:dyDescent="0.2">
      <c r="A257" s="1">
        <v>2306.00371</v>
      </c>
      <c r="B257">
        <v>81</v>
      </c>
      <c r="C257">
        <v>81</v>
      </c>
      <c r="D257">
        <v>0.99649623669867604</v>
      </c>
      <c r="E257">
        <v>0.99649623669867604</v>
      </c>
      <c r="F257">
        <v>0.99649623669867604</v>
      </c>
      <c r="G257">
        <v>81</v>
      </c>
      <c r="H257">
        <v>0.99649623669867604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99</v>
      </c>
      <c r="R257">
        <v>3865</v>
      </c>
      <c r="S257">
        <v>0.99591307168342502</v>
      </c>
      <c r="T257">
        <v>0.99571928914256003</v>
      </c>
      <c r="U257">
        <v>0.83287931854542296</v>
      </c>
      <c r="V257">
        <v>99</v>
      </c>
      <c r="W257">
        <v>0.99571928914256003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9</v>
      </c>
    </row>
    <row r="258" spans="1:31" x14ac:dyDescent="0.2">
      <c r="A258" s="1">
        <v>2306.0018100000002</v>
      </c>
      <c r="B258">
        <v>15152</v>
      </c>
      <c r="C258">
        <v>63494</v>
      </c>
      <c r="D258">
        <v>0.87222948676037904</v>
      </c>
      <c r="E258">
        <v>0.77027108981745396</v>
      </c>
      <c r="F258">
        <v>3.7327915580083602E-2</v>
      </c>
      <c r="G258">
        <v>11172</v>
      </c>
      <c r="H258">
        <v>0.83061434895991204</v>
      </c>
      <c r="I258">
        <v>2</v>
      </c>
      <c r="J258">
        <v>0</v>
      </c>
      <c r="K258">
        <v>1988</v>
      </c>
      <c r="L258">
        <v>0</v>
      </c>
      <c r="M258">
        <v>0</v>
      </c>
      <c r="N258">
        <v>1</v>
      </c>
      <c r="O258">
        <v>1</v>
      </c>
      <c r="P258">
        <v>-9552</v>
      </c>
      <c r="Q258">
        <v>6014</v>
      </c>
      <c r="R258">
        <v>63411</v>
      </c>
      <c r="S258">
        <v>0.953797549675381</v>
      </c>
      <c r="T258">
        <v>0.90936355552876202</v>
      </c>
      <c r="U258">
        <v>4.4338613174988301E-2</v>
      </c>
      <c r="V258">
        <v>1905</v>
      </c>
      <c r="W258">
        <v>0.97128991906922002</v>
      </c>
      <c r="X258">
        <v>4</v>
      </c>
      <c r="Y258">
        <v>1</v>
      </c>
      <c r="Z258">
        <v>2052</v>
      </c>
      <c r="AA258">
        <v>0</v>
      </c>
      <c r="AB258">
        <v>0</v>
      </c>
      <c r="AC258">
        <v>1</v>
      </c>
      <c r="AD258">
        <v>1</v>
      </c>
      <c r="AE258">
        <v>397</v>
      </c>
    </row>
    <row r="259" spans="1:31" x14ac:dyDescent="0.2">
      <c r="A259" s="1">
        <v>2306.0051100000001</v>
      </c>
      <c r="B259">
        <v>129</v>
      </c>
      <c r="C259">
        <v>129</v>
      </c>
      <c r="D259">
        <v>0.99732830751387602</v>
      </c>
      <c r="E259">
        <v>0.99732830751387602</v>
      </c>
      <c r="F259">
        <v>0.99732830751387602</v>
      </c>
      <c r="G259">
        <v>129</v>
      </c>
      <c r="H259">
        <v>0.99732830751387602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665</v>
      </c>
      <c r="R259">
        <v>46274</v>
      </c>
      <c r="S259">
        <v>0.99290824196871297</v>
      </c>
      <c r="T259">
        <v>0.98623387914794902</v>
      </c>
      <c r="U259">
        <v>4.2084998033411203E-2</v>
      </c>
      <c r="V259">
        <v>57</v>
      </c>
      <c r="W259">
        <v>0.99882004678410996</v>
      </c>
      <c r="X259">
        <v>0</v>
      </c>
      <c r="Y259">
        <v>0</v>
      </c>
      <c r="Z259">
        <v>304</v>
      </c>
      <c r="AA259">
        <v>0</v>
      </c>
      <c r="AB259">
        <v>0</v>
      </c>
      <c r="AC259">
        <v>0</v>
      </c>
      <c r="AD259">
        <v>0</v>
      </c>
      <c r="AE259">
        <v>23</v>
      </c>
    </row>
    <row r="260" spans="1:31" x14ac:dyDescent="0.2">
      <c r="A260" s="1">
        <v>2306.00378</v>
      </c>
    </row>
    <row r="261" spans="1:31" x14ac:dyDescent="0.2">
      <c r="A261" s="1">
        <v>2306.0051600000002</v>
      </c>
      <c r="B261">
        <v>22</v>
      </c>
      <c r="C261">
        <v>22</v>
      </c>
      <c r="D261">
        <v>0.99948372562363597</v>
      </c>
      <c r="E261">
        <v>0.99948372562363597</v>
      </c>
      <c r="F261">
        <v>0.99948372562363597</v>
      </c>
      <c r="G261">
        <v>22</v>
      </c>
      <c r="H261">
        <v>0.99948372562363597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180</v>
      </c>
      <c r="R261">
        <v>40351</v>
      </c>
      <c r="S261">
        <v>0.99744257525632896</v>
      </c>
      <c r="T261">
        <v>0.99577752234394401</v>
      </c>
      <c r="U261">
        <v>5.3437800558305298E-2</v>
      </c>
      <c r="V261">
        <v>54</v>
      </c>
      <c r="W261">
        <v>0.99873325670318303</v>
      </c>
      <c r="X261">
        <v>0</v>
      </c>
      <c r="Y261">
        <v>0</v>
      </c>
      <c r="Z261">
        <v>63</v>
      </c>
      <c r="AA261">
        <v>0</v>
      </c>
      <c r="AB261">
        <v>0</v>
      </c>
      <c r="AC261">
        <v>1</v>
      </c>
      <c r="AD261">
        <v>1</v>
      </c>
      <c r="AE261">
        <v>16</v>
      </c>
    </row>
    <row r="262" spans="1:31" x14ac:dyDescent="0.2">
      <c r="A262" s="1">
        <v>2306.0034000000001</v>
      </c>
    </row>
    <row r="263" spans="1:31" x14ac:dyDescent="0.2">
      <c r="A263" s="1">
        <v>2306.0048999999999</v>
      </c>
    </row>
    <row r="264" spans="1:31" x14ac:dyDescent="0.2">
      <c r="A264" s="1">
        <v>2306.0420199999999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</v>
      </c>
      <c r="R264">
        <v>12948</v>
      </c>
      <c r="S264">
        <v>0.99978299134376503</v>
      </c>
      <c r="T264">
        <v>0.99961425333911902</v>
      </c>
      <c r="U264">
        <v>0.37566902936496399</v>
      </c>
      <c r="V264">
        <v>8</v>
      </c>
      <c r="W264">
        <v>0.99961425333911902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-5</v>
      </c>
    </row>
    <row r="265" spans="1:31" x14ac:dyDescent="0.2">
      <c r="A265" s="1">
        <v>2306.0046400000001</v>
      </c>
      <c r="B265">
        <v>351</v>
      </c>
      <c r="C265">
        <v>28569</v>
      </c>
      <c r="D265">
        <v>0.99429830244913797</v>
      </c>
      <c r="E265">
        <v>0.98863893833953698</v>
      </c>
      <c r="F265">
        <v>7.5287263311215297E-2</v>
      </c>
      <c r="G265">
        <v>59</v>
      </c>
      <c r="H265">
        <v>0.99809030587473702</v>
      </c>
      <c r="I265">
        <v>0</v>
      </c>
      <c r="J265">
        <v>0</v>
      </c>
      <c r="K265">
        <v>146</v>
      </c>
      <c r="L265">
        <v>0</v>
      </c>
      <c r="M265">
        <v>0</v>
      </c>
      <c r="N265">
        <v>0</v>
      </c>
      <c r="O265">
        <v>0</v>
      </c>
      <c r="P265">
        <v>-54</v>
      </c>
      <c r="Q265">
        <v>301</v>
      </c>
      <c r="R265">
        <v>28724</v>
      </c>
      <c r="S265">
        <v>0.99511263593992705</v>
      </c>
      <c r="T265">
        <v>0.99025795384665105</v>
      </c>
      <c r="U265">
        <v>7.0330452794769599E-2</v>
      </c>
      <c r="V265">
        <v>3</v>
      </c>
      <c r="W265">
        <v>0.99990290319448405</v>
      </c>
      <c r="X265">
        <v>0</v>
      </c>
      <c r="Y265">
        <v>0</v>
      </c>
      <c r="Z265">
        <v>149</v>
      </c>
      <c r="AA265">
        <v>0</v>
      </c>
      <c r="AB265">
        <v>0</v>
      </c>
      <c r="AC265">
        <v>0</v>
      </c>
      <c r="AD265">
        <v>0</v>
      </c>
      <c r="AE265">
        <v>2</v>
      </c>
    </row>
    <row r="266" spans="1:31" x14ac:dyDescent="0.2">
      <c r="A266" s="1">
        <v>2306.00038</v>
      </c>
      <c r="B266">
        <v>3628</v>
      </c>
      <c r="C266">
        <v>41414</v>
      </c>
      <c r="D266">
        <v>0.96557347013558004</v>
      </c>
      <c r="E266">
        <v>0.93356771405551897</v>
      </c>
      <c r="F266">
        <v>0.241668497766058</v>
      </c>
      <c r="G266">
        <v>538</v>
      </c>
      <c r="H266">
        <v>0.99014868527063604</v>
      </c>
      <c r="I266">
        <v>1</v>
      </c>
      <c r="J266">
        <v>1</v>
      </c>
      <c r="K266">
        <v>1544</v>
      </c>
      <c r="L266">
        <v>0</v>
      </c>
      <c r="M266">
        <v>0</v>
      </c>
      <c r="N266">
        <v>1</v>
      </c>
      <c r="O266">
        <v>1</v>
      </c>
      <c r="P266">
        <v>-64</v>
      </c>
      <c r="Q266">
        <v>3654</v>
      </c>
      <c r="R266">
        <v>47005</v>
      </c>
      <c r="S266">
        <v>0.96532585998461296</v>
      </c>
      <c r="T266">
        <v>0.93309162821357905</v>
      </c>
      <c r="U266">
        <v>0.139291730755145</v>
      </c>
      <c r="V266">
        <v>568</v>
      </c>
      <c r="W266">
        <v>0.98959935545301403</v>
      </c>
      <c r="X266">
        <v>1</v>
      </c>
      <c r="Y266">
        <v>1</v>
      </c>
      <c r="Z266">
        <v>1542</v>
      </c>
      <c r="AA266">
        <v>0</v>
      </c>
      <c r="AB266">
        <v>0</v>
      </c>
      <c r="AC266">
        <v>1</v>
      </c>
      <c r="AD266">
        <v>1</v>
      </c>
      <c r="AE266">
        <v>-36</v>
      </c>
    </row>
    <row r="267" spans="1:31" x14ac:dyDescent="0.2">
      <c r="A267" s="1">
        <v>2306.1384800000001</v>
      </c>
    </row>
    <row r="268" spans="1:31" x14ac:dyDescent="0.2">
      <c r="A268" s="1">
        <v>2306.0000700000001</v>
      </c>
      <c r="B268">
        <v>16</v>
      </c>
      <c r="C268">
        <v>152</v>
      </c>
      <c r="D268">
        <v>0.99976490640336102</v>
      </c>
      <c r="E268">
        <v>0.99952981280672304</v>
      </c>
      <c r="F268">
        <v>0.99553322166387404</v>
      </c>
      <c r="G268">
        <v>0</v>
      </c>
      <c r="H268">
        <v>1</v>
      </c>
      <c r="I268">
        <v>0</v>
      </c>
      <c r="J268">
        <v>0</v>
      </c>
      <c r="K268">
        <v>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19</v>
      </c>
      <c r="R268">
        <v>7302</v>
      </c>
      <c r="S268">
        <v>0.99969143512056002</v>
      </c>
      <c r="T268">
        <v>0.99944165270798402</v>
      </c>
      <c r="U268">
        <v>0.78541831966851805</v>
      </c>
      <c r="V268">
        <v>3</v>
      </c>
      <c r="W268">
        <v>0.99991183990125998</v>
      </c>
      <c r="X268">
        <v>0</v>
      </c>
      <c r="Y268">
        <v>0</v>
      </c>
      <c r="Z268">
        <v>8</v>
      </c>
      <c r="AA268">
        <v>0</v>
      </c>
      <c r="AB268">
        <v>0</v>
      </c>
      <c r="AC268">
        <v>0</v>
      </c>
      <c r="AD268">
        <v>0</v>
      </c>
      <c r="AE268">
        <v>-1</v>
      </c>
    </row>
    <row r="269" spans="1:31" x14ac:dyDescent="0.2">
      <c r="A269" s="1">
        <v>2306.0023500000002</v>
      </c>
      <c r="B269">
        <v>50</v>
      </c>
      <c r="C269">
        <v>50</v>
      </c>
      <c r="D269">
        <v>0.99880619821884697</v>
      </c>
      <c r="E269">
        <v>0.99880619821884697</v>
      </c>
      <c r="F269">
        <v>0.99880619821884697</v>
      </c>
      <c r="G269">
        <v>50</v>
      </c>
      <c r="H269">
        <v>0.99880619821884697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47</v>
      </c>
      <c r="R269">
        <v>4127</v>
      </c>
      <c r="S269">
        <v>0.99890172858370696</v>
      </c>
      <c r="T269">
        <v>0.99887787990927501</v>
      </c>
      <c r="U269">
        <v>0.90146830607616002</v>
      </c>
      <c r="V269">
        <v>47</v>
      </c>
      <c r="W269">
        <v>0.99887787990927501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</row>
    <row r="270" spans="1:31" x14ac:dyDescent="0.2">
      <c r="A270" s="1">
        <v>2306.0003099999999</v>
      </c>
      <c r="B270">
        <v>4296</v>
      </c>
      <c r="C270">
        <v>28992</v>
      </c>
      <c r="D270">
        <v>0.93973556019485005</v>
      </c>
      <c r="E270">
        <v>0.88697413770422795</v>
      </c>
      <c r="F270">
        <v>0.23723328685311301</v>
      </c>
      <c r="G270">
        <v>4202</v>
      </c>
      <c r="H270">
        <v>0.88944723618090404</v>
      </c>
      <c r="I270">
        <v>0</v>
      </c>
      <c r="J270">
        <v>0</v>
      </c>
      <c r="K270">
        <v>47</v>
      </c>
      <c r="L270">
        <v>0</v>
      </c>
      <c r="M270">
        <v>0</v>
      </c>
      <c r="N270">
        <v>0</v>
      </c>
      <c r="O270">
        <v>0</v>
      </c>
      <c r="P270">
        <v>-4168</v>
      </c>
      <c r="Q270">
        <v>5274</v>
      </c>
      <c r="R270">
        <v>33270</v>
      </c>
      <c r="S270">
        <v>0.91726415218449397</v>
      </c>
      <c r="T270">
        <v>0.86124338972348602</v>
      </c>
      <c r="U270">
        <v>0.124680996606067</v>
      </c>
      <c r="V270">
        <v>2035</v>
      </c>
      <c r="W270">
        <v>0.94646004893577795</v>
      </c>
      <c r="X270">
        <v>22</v>
      </c>
      <c r="Y270">
        <v>8</v>
      </c>
      <c r="Z270">
        <v>1464</v>
      </c>
      <c r="AA270">
        <v>0</v>
      </c>
      <c r="AB270">
        <v>0</v>
      </c>
      <c r="AC270">
        <v>1</v>
      </c>
      <c r="AD270">
        <v>1</v>
      </c>
      <c r="AE270">
        <v>-5</v>
      </c>
    </row>
    <row r="271" spans="1:31" x14ac:dyDescent="0.2">
      <c r="A271" s="1">
        <v>2306.0020300000001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2516</v>
      </c>
      <c r="R271">
        <v>22401</v>
      </c>
      <c r="S271">
        <v>0.94532555117866601</v>
      </c>
      <c r="T271">
        <v>0.89623458572194403</v>
      </c>
      <c r="U271">
        <v>7.6133129871736704E-2</v>
      </c>
      <c r="V271">
        <v>756</v>
      </c>
      <c r="W271">
        <v>0.96882088505794495</v>
      </c>
      <c r="X271">
        <v>4</v>
      </c>
      <c r="Y271">
        <v>4</v>
      </c>
      <c r="Z271">
        <v>874</v>
      </c>
      <c r="AA271">
        <v>0</v>
      </c>
      <c r="AB271">
        <v>0</v>
      </c>
      <c r="AC271">
        <v>1</v>
      </c>
      <c r="AD271">
        <v>1</v>
      </c>
      <c r="AE271">
        <v>7</v>
      </c>
    </row>
    <row r="272" spans="1:31" x14ac:dyDescent="0.2">
      <c r="A272" s="1">
        <v>2306.02792</v>
      </c>
      <c r="B272">
        <v>32027</v>
      </c>
      <c r="C272">
        <v>32027</v>
      </c>
      <c r="D272">
        <v>0</v>
      </c>
      <c r="E272">
        <v>0</v>
      </c>
      <c r="F272">
        <v>0</v>
      </c>
      <c r="G272">
        <v>32018</v>
      </c>
      <c r="H272">
        <v>2.8101289536952502E-4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-32027</v>
      </c>
      <c r="Q272">
        <v>369</v>
      </c>
      <c r="R272">
        <v>22176</v>
      </c>
      <c r="S272">
        <v>0.99419650538895898</v>
      </c>
      <c r="T272">
        <v>0.988478471289849</v>
      </c>
      <c r="U272">
        <v>0.30758422580947298</v>
      </c>
      <c r="V272">
        <v>124</v>
      </c>
      <c r="W272">
        <v>0.99612826677490796</v>
      </c>
      <c r="X272">
        <v>0</v>
      </c>
      <c r="Y272">
        <v>0</v>
      </c>
      <c r="Z272">
        <v>118</v>
      </c>
      <c r="AA272">
        <v>1</v>
      </c>
      <c r="AB272">
        <v>0</v>
      </c>
      <c r="AC272">
        <v>0</v>
      </c>
      <c r="AD272">
        <v>0</v>
      </c>
      <c r="AE272">
        <v>-127</v>
      </c>
    </row>
    <row r="273" spans="1:31" x14ac:dyDescent="0.2">
      <c r="A273" s="1">
        <v>2306.00009</v>
      </c>
      <c r="B273">
        <v>3311</v>
      </c>
      <c r="C273">
        <v>37157</v>
      </c>
      <c r="D273">
        <v>0.95739432806728297</v>
      </c>
      <c r="E273">
        <v>0.92057666474764899</v>
      </c>
      <c r="F273">
        <v>0.108688351563999</v>
      </c>
      <c r="G273">
        <v>529</v>
      </c>
      <c r="H273">
        <v>0.98731049702552298</v>
      </c>
      <c r="I273">
        <v>0</v>
      </c>
      <c r="J273">
        <v>0</v>
      </c>
      <c r="K273">
        <v>1391</v>
      </c>
      <c r="L273">
        <v>0</v>
      </c>
      <c r="M273">
        <v>0</v>
      </c>
      <c r="N273">
        <v>0</v>
      </c>
      <c r="O273">
        <v>0</v>
      </c>
      <c r="P273">
        <v>-265</v>
      </c>
      <c r="Q273">
        <v>3452</v>
      </c>
      <c r="R273">
        <v>38618</v>
      </c>
      <c r="S273">
        <v>0.95585811537083398</v>
      </c>
      <c r="T273">
        <v>0.91789163217734604</v>
      </c>
      <c r="U273">
        <v>8.1442367156652803E-2</v>
      </c>
      <c r="V273">
        <v>674</v>
      </c>
      <c r="W273">
        <v>0.98396841253984102</v>
      </c>
      <c r="X273">
        <v>0</v>
      </c>
      <c r="Y273">
        <v>0</v>
      </c>
      <c r="Z273">
        <v>1389</v>
      </c>
      <c r="AA273">
        <v>0</v>
      </c>
      <c r="AB273">
        <v>0</v>
      </c>
      <c r="AC273">
        <v>0</v>
      </c>
      <c r="AD273">
        <v>0</v>
      </c>
      <c r="AE273">
        <v>354</v>
      </c>
    </row>
    <row r="274" spans="1:31" x14ac:dyDescent="0.2">
      <c r="A274" s="1">
        <v>2306.00036</v>
      </c>
      <c r="B274">
        <v>16842</v>
      </c>
      <c r="C274">
        <v>56697</v>
      </c>
      <c r="D274">
        <v>0.837628288441715</v>
      </c>
      <c r="E274">
        <v>0.72122817181163601</v>
      </c>
      <c r="F274">
        <v>6.1541008027807702E-2</v>
      </c>
      <c r="G274">
        <v>13935</v>
      </c>
      <c r="H274">
        <v>0.76934536125134401</v>
      </c>
      <c r="I274">
        <v>6</v>
      </c>
      <c r="J274">
        <v>8</v>
      </c>
      <c r="K274">
        <v>1439</v>
      </c>
      <c r="L274">
        <v>0</v>
      </c>
      <c r="M274">
        <v>0</v>
      </c>
      <c r="N274">
        <v>1</v>
      </c>
      <c r="O274">
        <v>1</v>
      </c>
      <c r="P274">
        <v>-9265</v>
      </c>
      <c r="Q274">
        <v>8959</v>
      </c>
      <c r="R274">
        <v>56490</v>
      </c>
      <c r="S274">
        <v>0.92032288541545804</v>
      </c>
      <c r="T274">
        <v>0.85170901266241805</v>
      </c>
      <c r="U274">
        <v>6.4967309443019094E-2</v>
      </c>
      <c r="V274">
        <v>5581</v>
      </c>
      <c r="W274">
        <v>0.90762227923528904</v>
      </c>
      <c r="X274">
        <v>8</v>
      </c>
      <c r="Y274">
        <v>6</v>
      </c>
      <c r="Z274">
        <v>1676</v>
      </c>
      <c r="AA274">
        <v>0</v>
      </c>
      <c r="AB274">
        <v>0</v>
      </c>
      <c r="AC274">
        <v>1</v>
      </c>
      <c r="AD274">
        <v>1</v>
      </c>
      <c r="AE274">
        <v>-168</v>
      </c>
    </row>
    <row r="275" spans="1:31" x14ac:dyDescent="0.2">
      <c r="A275" s="1">
        <v>2306.0009599999998</v>
      </c>
      <c r="B275">
        <v>68</v>
      </c>
      <c r="C275">
        <v>32823</v>
      </c>
      <c r="D275">
        <v>0.998693370461604</v>
      </c>
      <c r="E275">
        <v>0.99854349176430202</v>
      </c>
      <c r="F275">
        <v>0.296956326172167</v>
      </c>
      <c r="G275">
        <v>58</v>
      </c>
      <c r="H275">
        <v>0.99875768415190502</v>
      </c>
      <c r="I275">
        <v>0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1</v>
      </c>
      <c r="P275">
        <v>4</v>
      </c>
      <c r="Q275">
        <v>15</v>
      </c>
      <c r="R275">
        <v>32821</v>
      </c>
      <c r="S275">
        <v>0.99982863874906203</v>
      </c>
      <c r="T275">
        <v>0.99967871141859599</v>
      </c>
      <c r="U275">
        <v>0.29699916464968801</v>
      </c>
      <c r="V275">
        <v>5</v>
      </c>
      <c r="W275">
        <v>0.999892903806198</v>
      </c>
      <c r="X275">
        <v>0</v>
      </c>
      <c r="Y275">
        <v>0</v>
      </c>
      <c r="Z275">
        <v>5</v>
      </c>
      <c r="AA275">
        <v>0</v>
      </c>
      <c r="AB275">
        <v>0</v>
      </c>
      <c r="AC275">
        <v>0</v>
      </c>
      <c r="AD275">
        <v>1</v>
      </c>
      <c r="AE275">
        <v>4</v>
      </c>
    </row>
    <row r="276" spans="1:31" x14ac:dyDescent="0.2">
      <c r="A276" s="1">
        <v>2306.0006199999998</v>
      </c>
      <c r="B276">
        <v>17</v>
      </c>
      <c r="C276">
        <v>17</v>
      </c>
      <c r="D276">
        <v>0.99948436409960795</v>
      </c>
      <c r="E276">
        <v>0.99948436409960795</v>
      </c>
      <c r="F276">
        <v>0.99948436409960795</v>
      </c>
      <c r="G276">
        <v>17</v>
      </c>
      <c r="H276">
        <v>0.99948436409960795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32</v>
      </c>
      <c r="R276">
        <v>28861</v>
      </c>
      <c r="S276">
        <v>0.999287349699019</v>
      </c>
      <c r="T276">
        <v>0.99902977381601998</v>
      </c>
      <c r="U276">
        <v>0.12494694075556299</v>
      </c>
      <c r="V276">
        <v>30</v>
      </c>
      <c r="W276">
        <v>0.99909041295251899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13</v>
      </c>
    </row>
    <row r="277" spans="1:31" x14ac:dyDescent="0.2">
      <c r="A277" s="1">
        <v>2306.0025000000001</v>
      </c>
      <c r="B277">
        <v>2</v>
      </c>
      <c r="C277">
        <v>10859</v>
      </c>
      <c r="D277">
        <v>0.99996187910593703</v>
      </c>
      <c r="E277">
        <v>0.99994917278711004</v>
      </c>
      <c r="F277">
        <v>0.72403364761493305</v>
      </c>
      <c r="G277">
        <v>2</v>
      </c>
      <c r="H277">
        <v>0.99994917278711004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-1</v>
      </c>
      <c r="Q277">
        <v>39</v>
      </c>
      <c r="R277">
        <v>10825</v>
      </c>
      <c r="S277">
        <v>0.99927585024074805</v>
      </c>
      <c r="T277">
        <v>0.99900924702774097</v>
      </c>
      <c r="U277">
        <v>0.72500254039223599</v>
      </c>
      <c r="V277">
        <v>39</v>
      </c>
      <c r="W277">
        <v>0.99900924702774097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15</v>
      </c>
    </row>
    <row r="278" spans="1:31" x14ac:dyDescent="0.2">
      <c r="A278" s="1">
        <v>2306.0537899999999</v>
      </c>
    </row>
    <row r="279" spans="1:31" x14ac:dyDescent="0.2">
      <c r="A279" s="1">
        <v>2306.0025700000001</v>
      </c>
      <c r="B279">
        <v>6</v>
      </c>
      <c r="C279">
        <v>6</v>
      </c>
      <c r="D279">
        <v>0.99954538566449402</v>
      </c>
      <c r="E279">
        <v>0.99954538566449402</v>
      </c>
      <c r="F279">
        <v>0.99954538566449402</v>
      </c>
      <c r="G279">
        <v>6</v>
      </c>
      <c r="H279">
        <v>0.99954538566449402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</v>
      </c>
      <c r="R279">
        <v>2332</v>
      </c>
      <c r="S279">
        <v>0.99977271005379198</v>
      </c>
      <c r="T279">
        <v>0.99969696969696897</v>
      </c>
      <c r="U279">
        <v>0.82333333333333303</v>
      </c>
      <c r="V279">
        <v>4</v>
      </c>
      <c r="W279">
        <v>0.99969696969696897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</row>
    <row r="280" spans="1:31" x14ac:dyDescent="0.2">
      <c r="A280" s="1">
        <v>2306.0009100000002</v>
      </c>
      <c r="B280">
        <v>177</v>
      </c>
      <c r="C280">
        <v>34853</v>
      </c>
      <c r="D280">
        <v>0.99722300380460704</v>
      </c>
      <c r="E280">
        <v>0.99566951288136396</v>
      </c>
      <c r="F280">
        <v>0.147285494091453</v>
      </c>
      <c r="G280">
        <v>53</v>
      </c>
      <c r="H280">
        <v>0.99870330046730105</v>
      </c>
      <c r="I280">
        <v>0</v>
      </c>
      <c r="J280">
        <v>0</v>
      </c>
      <c r="K280">
        <v>62</v>
      </c>
      <c r="L280">
        <v>0</v>
      </c>
      <c r="M280">
        <v>0</v>
      </c>
      <c r="N280">
        <v>1</v>
      </c>
      <c r="O280">
        <v>1</v>
      </c>
      <c r="P280">
        <v>3</v>
      </c>
      <c r="Q280">
        <v>127</v>
      </c>
      <c r="R280">
        <v>34853</v>
      </c>
      <c r="S280">
        <v>0.99844635014618899</v>
      </c>
      <c r="T280">
        <v>0.99689281432730603</v>
      </c>
      <c r="U280">
        <v>0.147285494091453</v>
      </c>
      <c r="V280">
        <v>3</v>
      </c>
      <c r="W280">
        <v>0.99992660191324301</v>
      </c>
      <c r="X280">
        <v>0</v>
      </c>
      <c r="Y280">
        <v>0</v>
      </c>
      <c r="Z280">
        <v>62</v>
      </c>
      <c r="AA280">
        <v>0</v>
      </c>
      <c r="AB280">
        <v>0</v>
      </c>
      <c r="AC280">
        <v>1</v>
      </c>
      <c r="AD280">
        <v>1</v>
      </c>
      <c r="AE280">
        <v>3</v>
      </c>
    </row>
    <row r="281" spans="1:31" x14ac:dyDescent="0.2">
      <c r="A281" s="1">
        <v>2306.0026800000001</v>
      </c>
      <c r="B281">
        <v>273</v>
      </c>
      <c r="C281">
        <v>3555</v>
      </c>
      <c r="D281">
        <v>0.99772466339630494</v>
      </c>
      <c r="E281">
        <v>0.99772049798351703</v>
      </c>
      <c r="F281">
        <v>0.97031637484030897</v>
      </c>
      <c r="G281">
        <v>273</v>
      </c>
      <c r="H281">
        <v>0.99772049798351703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-1</v>
      </c>
      <c r="Q281">
        <v>10</v>
      </c>
      <c r="R281">
        <v>25358</v>
      </c>
      <c r="S281">
        <v>0.99994990230950298</v>
      </c>
      <c r="T281">
        <v>0.999916505940602</v>
      </c>
      <c r="U281">
        <v>0.78827576417937795</v>
      </c>
      <c r="V281">
        <v>10</v>
      </c>
      <c r="W281">
        <v>0.999916505940602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6</v>
      </c>
    </row>
    <row r="282" spans="1:31" x14ac:dyDescent="0.2">
      <c r="A282" s="1">
        <v>2306.0005299999998</v>
      </c>
      <c r="B282">
        <v>52</v>
      </c>
      <c r="C282">
        <v>52</v>
      </c>
      <c r="D282">
        <v>0.99912943027908396</v>
      </c>
      <c r="E282">
        <v>0.99912943027908396</v>
      </c>
      <c r="F282">
        <v>0.99912943027908396</v>
      </c>
      <c r="G282">
        <v>52</v>
      </c>
      <c r="H282">
        <v>0.99912943027908396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14</v>
      </c>
      <c r="R282">
        <v>29</v>
      </c>
      <c r="S282">
        <v>0.99988280792218398</v>
      </c>
      <c r="T282">
        <v>0.99976561584436896</v>
      </c>
      <c r="U282">
        <v>0.99951448996333503</v>
      </c>
      <c r="V282">
        <v>0</v>
      </c>
      <c r="W282">
        <v>1</v>
      </c>
      <c r="X282">
        <v>0</v>
      </c>
      <c r="Y282">
        <v>0</v>
      </c>
      <c r="Z282">
        <v>7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">
      <c r="A283" s="1">
        <v>2306.0194900000001</v>
      </c>
    </row>
    <row r="284" spans="1:31" x14ac:dyDescent="0.2">
      <c r="A284" s="1">
        <v>2306.02394</v>
      </c>
    </row>
    <row r="285" spans="1:31" x14ac:dyDescent="0.2">
      <c r="A285" s="1">
        <v>2306.0151099999998</v>
      </c>
    </row>
    <row r="286" spans="1:31" x14ac:dyDescent="0.2">
      <c r="A286" s="1">
        <v>2306.0040800000002</v>
      </c>
      <c r="B286">
        <v>6</v>
      </c>
      <c r="C286">
        <v>20360</v>
      </c>
      <c r="D286">
        <v>0.99979223722731103</v>
      </c>
      <c r="E286">
        <v>0.99977335398330303</v>
      </c>
      <c r="F286">
        <v>0.23091451667736901</v>
      </c>
      <c r="G286">
        <v>6</v>
      </c>
      <c r="H286">
        <v>0.99977335398330303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-1</v>
      </c>
      <c r="Q286">
        <v>2104</v>
      </c>
      <c r="R286">
        <v>21334</v>
      </c>
      <c r="S286">
        <v>0.95381825737113501</v>
      </c>
      <c r="T286">
        <v>0.92052279681184601</v>
      </c>
      <c r="U286">
        <v>0.19412231330034299</v>
      </c>
      <c r="V286">
        <v>745</v>
      </c>
      <c r="W286">
        <v>0.97185811959354795</v>
      </c>
      <c r="X286">
        <v>20</v>
      </c>
      <c r="Y286">
        <v>1</v>
      </c>
      <c r="Z286">
        <v>622</v>
      </c>
      <c r="AA286">
        <v>0</v>
      </c>
      <c r="AB286">
        <v>0</v>
      </c>
      <c r="AC286">
        <v>1</v>
      </c>
      <c r="AD286">
        <v>1</v>
      </c>
      <c r="AE286">
        <v>-3</v>
      </c>
    </row>
    <row r="287" spans="1:31" x14ac:dyDescent="0.2">
      <c r="A287" s="1">
        <v>2306.0137800000002</v>
      </c>
      <c r="B287">
        <v>163</v>
      </c>
      <c r="C287">
        <v>730</v>
      </c>
      <c r="D287">
        <v>0.99760269987198802</v>
      </c>
      <c r="E287">
        <v>0.99620621436052603</v>
      </c>
      <c r="F287">
        <v>0.983009426277202</v>
      </c>
      <c r="G287">
        <v>43</v>
      </c>
      <c r="H287">
        <v>0.998999185383451</v>
      </c>
      <c r="I287">
        <v>0</v>
      </c>
      <c r="J287">
        <v>0</v>
      </c>
      <c r="K287">
        <v>60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2626</v>
      </c>
      <c r="R287">
        <v>32911</v>
      </c>
      <c r="S287">
        <v>0.96823365138468698</v>
      </c>
      <c r="T287">
        <v>0.93889470622454896</v>
      </c>
      <c r="U287">
        <v>0.23418266433973201</v>
      </c>
      <c r="V287">
        <v>672</v>
      </c>
      <c r="W287">
        <v>0.98436300174519997</v>
      </c>
      <c r="X287">
        <v>2</v>
      </c>
      <c r="Y287">
        <v>3</v>
      </c>
      <c r="Z287">
        <v>974</v>
      </c>
      <c r="AA287">
        <v>0</v>
      </c>
      <c r="AB287">
        <v>0</v>
      </c>
      <c r="AC287">
        <v>1</v>
      </c>
      <c r="AD287">
        <v>0</v>
      </c>
      <c r="AE287">
        <v>10</v>
      </c>
    </row>
    <row r="288" spans="1:31" x14ac:dyDescent="0.2">
      <c r="A288" s="1">
        <v>2306.00054</v>
      </c>
      <c r="B288">
        <v>175</v>
      </c>
      <c r="C288">
        <v>39145</v>
      </c>
      <c r="D288">
        <v>0.99735763710056602</v>
      </c>
      <c r="E288">
        <v>0.99608132921312997</v>
      </c>
      <c r="F288">
        <v>0.123449325988624</v>
      </c>
      <c r="G288">
        <v>63</v>
      </c>
      <c r="H288">
        <v>0.99858927851672696</v>
      </c>
      <c r="I288">
        <v>0</v>
      </c>
      <c r="J288">
        <v>0</v>
      </c>
      <c r="K288">
        <v>56</v>
      </c>
      <c r="L288">
        <v>0</v>
      </c>
      <c r="M288">
        <v>0</v>
      </c>
      <c r="N288">
        <v>1</v>
      </c>
      <c r="O288">
        <v>1</v>
      </c>
      <c r="P288">
        <v>-2</v>
      </c>
      <c r="Q288">
        <v>249</v>
      </c>
      <c r="R288">
        <v>10548</v>
      </c>
      <c r="S288">
        <v>0.99651802008576196</v>
      </c>
      <c r="T288">
        <v>0.99442441613112698</v>
      </c>
      <c r="U288">
        <v>0.76381020622942697</v>
      </c>
      <c r="V288">
        <v>63</v>
      </c>
      <c r="W288">
        <v>0.99858931010546503</v>
      </c>
      <c r="X288">
        <v>0</v>
      </c>
      <c r="Y288">
        <v>0</v>
      </c>
      <c r="Z288">
        <v>93</v>
      </c>
      <c r="AA288">
        <v>0</v>
      </c>
      <c r="AB288">
        <v>0</v>
      </c>
      <c r="AC288">
        <v>1</v>
      </c>
      <c r="AD288">
        <v>1</v>
      </c>
      <c r="AE288">
        <v>1</v>
      </c>
    </row>
    <row r="289" spans="1:31" x14ac:dyDescent="0.2">
      <c r="A289" s="1">
        <v>2306.0026600000001</v>
      </c>
      <c r="B289">
        <v>1553</v>
      </c>
      <c r="C289">
        <v>100533</v>
      </c>
      <c r="D289">
        <v>0.98865106266463898</v>
      </c>
      <c r="E289">
        <v>0.98538284154548395</v>
      </c>
      <c r="F289">
        <v>5.3762530001411797E-2</v>
      </c>
      <c r="G289">
        <v>1537</v>
      </c>
      <c r="H289">
        <v>0.98553343686761696</v>
      </c>
      <c r="I289">
        <v>0</v>
      </c>
      <c r="J289">
        <v>0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-664</v>
      </c>
      <c r="Q289">
        <v>284</v>
      </c>
      <c r="R289">
        <v>101295</v>
      </c>
      <c r="S289">
        <v>0.99845657227288498</v>
      </c>
      <c r="T289">
        <v>0.99732753672284402</v>
      </c>
      <c r="U289">
        <v>4.6805747678062198E-2</v>
      </c>
      <c r="V289">
        <v>72</v>
      </c>
      <c r="W289">
        <v>0.99932247409874897</v>
      </c>
      <c r="X289">
        <v>0</v>
      </c>
      <c r="Y289">
        <v>0</v>
      </c>
      <c r="Z289">
        <v>106</v>
      </c>
      <c r="AA289">
        <v>0</v>
      </c>
      <c r="AB289">
        <v>0</v>
      </c>
      <c r="AC289">
        <v>0</v>
      </c>
      <c r="AD289">
        <v>1</v>
      </c>
      <c r="AE289">
        <v>24</v>
      </c>
    </row>
    <row r="290" spans="1:31" x14ac:dyDescent="0.2">
      <c r="A290" s="1">
        <v>2306.0000799999998</v>
      </c>
      <c r="B290">
        <v>18824</v>
      </c>
      <c r="C290">
        <v>35157</v>
      </c>
      <c r="D290">
        <v>0.68524016375511698</v>
      </c>
      <c r="E290">
        <v>0.49254616525138101</v>
      </c>
      <c r="F290">
        <v>5.2244237767893199E-2</v>
      </c>
      <c r="G290">
        <v>13939</v>
      </c>
      <c r="H290">
        <v>0.62423507211214402</v>
      </c>
      <c r="I290">
        <v>11</v>
      </c>
      <c r="J290">
        <v>7</v>
      </c>
      <c r="K290">
        <v>2424</v>
      </c>
      <c r="L290">
        <v>0</v>
      </c>
      <c r="M290">
        <v>0</v>
      </c>
      <c r="N290">
        <v>0</v>
      </c>
      <c r="O290">
        <v>0</v>
      </c>
      <c r="P290">
        <v>-10192</v>
      </c>
      <c r="Q290">
        <v>3457</v>
      </c>
      <c r="R290">
        <v>29070</v>
      </c>
      <c r="S290">
        <v>0.95287774632699795</v>
      </c>
      <c r="T290">
        <v>0.90680684728399996</v>
      </c>
      <c r="U290">
        <v>0.216336433481601</v>
      </c>
      <c r="V290">
        <v>461</v>
      </c>
      <c r="W290">
        <v>0.98757244911713105</v>
      </c>
      <c r="X290">
        <v>1</v>
      </c>
      <c r="Y290">
        <v>1</v>
      </c>
      <c r="Z290">
        <v>1497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">
      <c r="A291" s="1">
        <v>2306.0066099999999</v>
      </c>
      <c r="B291">
        <v>72</v>
      </c>
      <c r="C291">
        <v>3444</v>
      </c>
      <c r="D291">
        <v>0.991604701367234</v>
      </c>
      <c r="E291">
        <v>0.99136690647481995</v>
      </c>
      <c r="F291">
        <v>0.58705035971222996</v>
      </c>
      <c r="G291">
        <v>72</v>
      </c>
      <c r="H291">
        <v>0.99136690647481995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">
      <c r="A292" s="1">
        <v>2306.0213600000002</v>
      </c>
      <c r="B292">
        <v>24</v>
      </c>
      <c r="C292">
        <v>9189</v>
      </c>
      <c r="D292">
        <v>0.99917247086407801</v>
      </c>
      <c r="E292">
        <v>0.99834528405956902</v>
      </c>
      <c r="F292">
        <v>0.36645063430777702</v>
      </c>
      <c r="G292">
        <v>6</v>
      </c>
      <c r="H292">
        <v>0.99958632101489198</v>
      </c>
      <c r="I292">
        <v>0</v>
      </c>
      <c r="J292">
        <v>0</v>
      </c>
      <c r="K292">
        <v>9</v>
      </c>
      <c r="L292">
        <v>0</v>
      </c>
      <c r="M292">
        <v>0</v>
      </c>
      <c r="N292">
        <v>0</v>
      </c>
      <c r="O292">
        <v>0</v>
      </c>
      <c r="P292">
        <v>6</v>
      </c>
      <c r="Q292">
        <v>713</v>
      </c>
      <c r="R292">
        <v>12140</v>
      </c>
      <c r="S292">
        <v>0.97540785706894695</v>
      </c>
      <c r="T292">
        <v>0.95082080286936099</v>
      </c>
      <c r="U292">
        <v>0.16264312318940499</v>
      </c>
      <c r="V292">
        <v>5</v>
      </c>
      <c r="W292">
        <v>0.99965512484480601</v>
      </c>
      <c r="X292">
        <v>0</v>
      </c>
      <c r="Y292">
        <v>0</v>
      </c>
      <c r="Z292">
        <v>354</v>
      </c>
      <c r="AA292">
        <v>0</v>
      </c>
      <c r="AB292">
        <v>0</v>
      </c>
      <c r="AC292">
        <v>1</v>
      </c>
      <c r="AD292">
        <v>1</v>
      </c>
      <c r="AE292">
        <v>-3</v>
      </c>
    </row>
    <row r="293" spans="1:31" x14ac:dyDescent="0.2">
      <c r="A293" s="1">
        <v>2306.0045300000002</v>
      </c>
      <c r="B293">
        <v>42</v>
      </c>
      <c r="C293">
        <v>42</v>
      </c>
      <c r="D293">
        <v>0.99912089752176803</v>
      </c>
      <c r="E293">
        <v>0.99912089752176803</v>
      </c>
      <c r="F293">
        <v>0.99912089752176803</v>
      </c>
      <c r="G293">
        <v>42</v>
      </c>
      <c r="H293">
        <v>0.99912089752176803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7381</v>
      </c>
      <c r="R293">
        <v>44983</v>
      </c>
      <c r="S293">
        <v>0.91670069843663204</v>
      </c>
      <c r="T293">
        <v>0.84550820495646295</v>
      </c>
      <c r="U293">
        <v>5.8460314802411199E-2</v>
      </c>
      <c r="V293">
        <v>1742</v>
      </c>
      <c r="W293">
        <v>0.96353817816476806</v>
      </c>
      <c r="X293">
        <v>18</v>
      </c>
      <c r="Y293">
        <v>4</v>
      </c>
      <c r="Z293">
        <v>2777</v>
      </c>
      <c r="AA293">
        <v>0</v>
      </c>
      <c r="AB293">
        <v>0</v>
      </c>
      <c r="AC293">
        <v>0</v>
      </c>
      <c r="AD293">
        <v>0</v>
      </c>
      <c r="AE293">
        <v>-53</v>
      </c>
    </row>
    <row r="294" spans="1:31" x14ac:dyDescent="0.2">
      <c r="A294" s="1">
        <v>2306.0020500000001</v>
      </c>
      <c r="B294">
        <v>29</v>
      </c>
      <c r="C294">
        <v>17671</v>
      </c>
      <c r="D294">
        <v>0.99942779171618401</v>
      </c>
      <c r="E294">
        <v>0.99936176768343599</v>
      </c>
      <c r="F294">
        <v>0.61109643910383304</v>
      </c>
      <c r="G294">
        <v>23</v>
      </c>
      <c r="H294">
        <v>0.99949381574893204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148</v>
      </c>
      <c r="R294">
        <v>42643</v>
      </c>
      <c r="S294">
        <v>0.99749268700376004</v>
      </c>
      <c r="T294">
        <v>0.99674696676630903</v>
      </c>
      <c r="U294">
        <v>6.2708809565676094E-2</v>
      </c>
      <c r="V294">
        <v>140</v>
      </c>
      <c r="W294">
        <v>0.99692280640056197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0</v>
      </c>
      <c r="AD294">
        <v>0</v>
      </c>
      <c r="AE294">
        <v>58</v>
      </c>
    </row>
    <row r="295" spans="1:31" x14ac:dyDescent="0.2">
      <c r="A295" s="1">
        <v>2306.0174000000002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500</v>
      </c>
      <c r="R295">
        <v>45581</v>
      </c>
      <c r="S295">
        <v>0.99494525693278901</v>
      </c>
      <c r="T295">
        <v>0.99001258414397797</v>
      </c>
      <c r="U295">
        <v>8.9527195733375906E-2</v>
      </c>
      <c r="V295">
        <v>30</v>
      </c>
      <c r="W295">
        <v>0.99940075504863801</v>
      </c>
      <c r="X295">
        <v>0</v>
      </c>
      <c r="Y295">
        <v>0</v>
      </c>
      <c r="Z295">
        <v>235</v>
      </c>
      <c r="AA295">
        <v>0</v>
      </c>
      <c r="AB295">
        <v>0</v>
      </c>
      <c r="AC295">
        <v>0</v>
      </c>
      <c r="AD295">
        <v>0</v>
      </c>
      <c r="AE295">
        <v>-22</v>
      </c>
    </row>
    <row r="296" spans="1:31" x14ac:dyDescent="0.2">
      <c r="A296" s="1">
        <v>2306.0003000000002</v>
      </c>
    </row>
    <row r="297" spans="1:31" x14ac:dyDescent="0.2">
      <c r="A297" s="1">
        <v>2306.0230299999998</v>
      </c>
      <c r="B297">
        <v>468</v>
      </c>
      <c r="C297">
        <v>14915</v>
      </c>
      <c r="D297">
        <v>0.98936338473704999</v>
      </c>
      <c r="E297">
        <v>0.98149466192170798</v>
      </c>
      <c r="F297">
        <v>0.410241202056148</v>
      </c>
      <c r="G297">
        <v>70</v>
      </c>
      <c r="H297">
        <v>0.997232107552392</v>
      </c>
      <c r="I297">
        <v>0</v>
      </c>
      <c r="J297">
        <v>0</v>
      </c>
      <c r="K297">
        <v>199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471</v>
      </c>
      <c r="R297">
        <v>13976</v>
      </c>
      <c r="S297">
        <v>0.98930470711503804</v>
      </c>
      <c r="T297">
        <v>0.98137824694579501</v>
      </c>
      <c r="U297">
        <v>0.44743604949986099</v>
      </c>
      <c r="V297">
        <v>73</v>
      </c>
      <c r="W297">
        <v>0.99711382595975095</v>
      </c>
      <c r="X297">
        <v>0</v>
      </c>
      <c r="Y297">
        <v>0</v>
      </c>
      <c r="Z297">
        <v>199</v>
      </c>
      <c r="AA297">
        <v>0</v>
      </c>
      <c r="AB297">
        <v>0</v>
      </c>
      <c r="AC297">
        <v>0</v>
      </c>
      <c r="AD297">
        <v>1</v>
      </c>
      <c r="AE297">
        <v>3</v>
      </c>
    </row>
    <row r="298" spans="1:31" x14ac:dyDescent="0.2">
      <c r="A298" s="1">
        <v>2306.0045399999999</v>
      </c>
      <c r="B298">
        <v>6</v>
      </c>
      <c r="C298">
        <v>6</v>
      </c>
      <c r="D298">
        <v>0.99975369458128005</v>
      </c>
      <c r="E298">
        <v>0.99975369458128005</v>
      </c>
      <c r="F298">
        <v>0.99975369458128005</v>
      </c>
      <c r="G298">
        <v>6</v>
      </c>
      <c r="H298">
        <v>0.99975369458128005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8</v>
      </c>
      <c r="R298">
        <v>6481</v>
      </c>
      <c r="S298">
        <v>0.99975371480174002</v>
      </c>
      <c r="T298">
        <v>0.99967164669184005</v>
      </c>
      <c r="U298">
        <v>0.73399277622722003</v>
      </c>
      <c r="V298">
        <v>8</v>
      </c>
      <c r="W298">
        <v>0.99967164669184005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</v>
      </c>
    </row>
    <row r="299" spans="1:31" x14ac:dyDescent="0.2">
      <c r="A299" s="1">
        <v>2306.0382199999999</v>
      </c>
      <c r="B299">
        <v>59</v>
      </c>
      <c r="C299">
        <v>59</v>
      </c>
      <c r="D299">
        <v>0.99914967211933403</v>
      </c>
      <c r="E299">
        <v>0.99914967211933403</v>
      </c>
      <c r="F299">
        <v>0.99914967211933403</v>
      </c>
      <c r="G299">
        <v>59</v>
      </c>
      <c r="H299">
        <v>0.99914967211933403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1106</v>
      </c>
      <c r="R299">
        <v>44170</v>
      </c>
      <c r="S299">
        <v>0.99147504125561103</v>
      </c>
      <c r="T299">
        <v>0.98405995532175505</v>
      </c>
      <c r="U299">
        <v>0.36340707645744702</v>
      </c>
      <c r="V299">
        <v>402</v>
      </c>
      <c r="W299">
        <v>0.99420624054190299</v>
      </c>
      <c r="X299">
        <v>0</v>
      </c>
      <c r="Y299">
        <v>0</v>
      </c>
      <c r="Z299">
        <v>352</v>
      </c>
      <c r="AA299">
        <v>0</v>
      </c>
      <c r="AB299">
        <v>0</v>
      </c>
      <c r="AC299">
        <v>0</v>
      </c>
      <c r="AD299">
        <v>1</v>
      </c>
      <c r="AE299">
        <v>-1</v>
      </c>
    </row>
    <row r="300" spans="1:31" x14ac:dyDescent="0.2">
      <c r="A300" s="1">
        <v>2306.0003900000002</v>
      </c>
      <c r="B300">
        <v>60</v>
      </c>
      <c r="C300">
        <v>60</v>
      </c>
      <c r="D300">
        <v>0.99819304321638302</v>
      </c>
      <c r="E300">
        <v>0.99819304321638302</v>
      </c>
      <c r="F300">
        <v>0.99819304321638302</v>
      </c>
      <c r="G300">
        <v>60</v>
      </c>
      <c r="H300">
        <v>0.99819304321638302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38</v>
      </c>
      <c r="R300">
        <v>23310</v>
      </c>
      <c r="S300">
        <v>0.99887066901567501</v>
      </c>
      <c r="T300">
        <v>0.99885562850087295</v>
      </c>
      <c r="U300">
        <v>0.298018430404143</v>
      </c>
      <c r="V300">
        <v>38</v>
      </c>
      <c r="W300">
        <v>0.99885562850087295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1</v>
      </c>
    </row>
    <row r="301" spans="1:31" x14ac:dyDescent="0.2">
      <c r="A301" s="1">
        <v>2306.0154400000001</v>
      </c>
    </row>
    <row r="302" spans="1:31" x14ac:dyDescent="0.2">
      <c r="A302" s="1">
        <v>2306.00234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565</v>
      </c>
      <c r="R302">
        <v>23273</v>
      </c>
      <c r="S302">
        <v>0.98925687696729103</v>
      </c>
      <c r="T302">
        <v>0.98067054396168296</v>
      </c>
      <c r="U302">
        <v>0.20379746835442999</v>
      </c>
      <c r="V302">
        <v>148</v>
      </c>
      <c r="W302">
        <v>0.99493670886075902</v>
      </c>
      <c r="X302">
        <v>17</v>
      </c>
      <c r="Y302">
        <v>0</v>
      </c>
      <c r="Z302">
        <v>183</v>
      </c>
      <c r="AA302">
        <v>0</v>
      </c>
      <c r="AB302">
        <v>0</v>
      </c>
      <c r="AC302">
        <v>1</v>
      </c>
      <c r="AD302">
        <v>1</v>
      </c>
      <c r="AE302">
        <v>4</v>
      </c>
    </row>
    <row r="303" spans="1:31" x14ac:dyDescent="0.2">
      <c r="A303" s="1">
        <v>2306.0000599999998</v>
      </c>
      <c r="B303">
        <v>5220</v>
      </c>
      <c r="C303">
        <v>48937</v>
      </c>
      <c r="D303">
        <v>0.95033414892451495</v>
      </c>
      <c r="E303">
        <v>0.90469582998612397</v>
      </c>
      <c r="F303">
        <v>0.10653253487183199</v>
      </c>
      <c r="G303">
        <v>1315</v>
      </c>
      <c r="H303">
        <v>0.97599138245818995</v>
      </c>
      <c r="I303">
        <v>5</v>
      </c>
      <c r="J303">
        <v>4</v>
      </c>
      <c r="K303">
        <v>1947</v>
      </c>
      <c r="L303">
        <v>0</v>
      </c>
      <c r="M303">
        <v>0</v>
      </c>
      <c r="N303">
        <v>1</v>
      </c>
      <c r="O303">
        <v>1</v>
      </c>
      <c r="P303">
        <v>12</v>
      </c>
      <c r="Q303">
        <v>5216</v>
      </c>
      <c r="R303">
        <v>48937</v>
      </c>
      <c r="S303">
        <v>0.95040718694080195</v>
      </c>
      <c r="T303">
        <v>0.90476886000145995</v>
      </c>
      <c r="U303">
        <v>0.10653253487183199</v>
      </c>
      <c r="V303">
        <v>1311</v>
      </c>
      <c r="W303">
        <v>0.97606441247352604</v>
      </c>
      <c r="X303">
        <v>5</v>
      </c>
      <c r="Y303">
        <v>4</v>
      </c>
      <c r="Z303">
        <v>1947</v>
      </c>
      <c r="AA303">
        <v>0</v>
      </c>
      <c r="AB303">
        <v>0</v>
      </c>
      <c r="AC303">
        <v>1</v>
      </c>
      <c r="AD303">
        <v>1</v>
      </c>
      <c r="AE303">
        <v>12</v>
      </c>
    </row>
    <row r="304" spans="1:31" x14ac:dyDescent="0.2">
      <c r="A304" s="1">
        <v>2306.0000100000002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588</v>
      </c>
      <c r="R304">
        <v>16059</v>
      </c>
      <c r="S304">
        <v>0.980053277889675</v>
      </c>
      <c r="T304">
        <v>0.97453112141031695</v>
      </c>
      <c r="U304">
        <v>0.30441373933382398</v>
      </c>
      <c r="V304">
        <v>4</v>
      </c>
      <c r="W304">
        <v>0.999826742322519</v>
      </c>
      <c r="X304">
        <v>24</v>
      </c>
      <c r="Y304">
        <v>0</v>
      </c>
      <c r="Z304">
        <v>126</v>
      </c>
      <c r="AA304">
        <v>0</v>
      </c>
      <c r="AB304">
        <v>0</v>
      </c>
      <c r="AC304">
        <v>0</v>
      </c>
      <c r="AD304">
        <v>0</v>
      </c>
      <c r="AE304">
        <v>-1</v>
      </c>
    </row>
    <row r="305" spans="1:31" x14ac:dyDescent="0.2">
      <c r="A305" s="1">
        <v>2306.01127</v>
      </c>
      <c r="B305">
        <v>4229</v>
      </c>
      <c r="C305">
        <v>50338</v>
      </c>
      <c r="D305">
        <v>0.95080992433033695</v>
      </c>
      <c r="E305">
        <v>0.92049855246832302</v>
      </c>
      <c r="F305">
        <v>5.3690265819453298E-2</v>
      </c>
      <c r="G305">
        <v>3073</v>
      </c>
      <c r="H305">
        <v>0.94223032672857798</v>
      </c>
      <c r="I305">
        <v>0</v>
      </c>
      <c r="J305">
        <v>0</v>
      </c>
      <c r="K305">
        <v>578</v>
      </c>
      <c r="L305">
        <v>0</v>
      </c>
      <c r="M305">
        <v>0</v>
      </c>
      <c r="N305">
        <v>0</v>
      </c>
      <c r="O305">
        <v>0</v>
      </c>
      <c r="P305">
        <v>-2119</v>
      </c>
      <c r="Q305">
        <v>64</v>
      </c>
      <c r="R305">
        <v>42729</v>
      </c>
      <c r="S305">
        <v>0.99925751181872002</v>
      </c>
      <c r="T305">
        <v>0.99879710553519396</v>
      </c>
      <c r="U305">
        <v>0.19689878770792199</v>
      </c>
      <c r="V305">
        <v>28</v>
      </c>
      <c r="W305">
        <v>0.99947373367164705</v>
      </c>
      <c r="X305">
        <v>0</v>
      </c>
      <c r="Y305">
        <v>0</v>
      </c>
      <c r="Z305">
        <v>18</v>
      </c>
      <c r="AA305">
        <v>0</v>
      </c>
      <c r="AB305">
        <v>0</v>
      </c>
      <c r="AC305">
        <v>0</v>
      </c>
      <c r="AD305">
        <v>0</v>
      </c>
      <c r="AE305">
        <v>11</v>
      </c>
    </row>
    <row r="306" spans="1:31" x14ac:dyDescent="0.2">
      <c r="A306" s="1">
        <v>2306.03442</v>
      </c>
      <c r="B306">
        <v>92</v>
      </c>
      <c r="C306">
        <v>22172</v>
      </c>
      <c r="D306">
        <v>0.998470283239135</v>
      </c>
      <c r="E306">
        <v>0.99703741869002305</v>
      </c>
      <c r="F306">
        <v>0.28601790429574198</v>
      </c>
      <c r="G306">
        <v>8</v>
      </c>
      <c r="H306">
        <v>0.99974238423391504</v>
      </c>
      <c r="I306">
        <v>0</v>
      </c>
      <c r="J306">
        <v>0</v>
      </c>
      <c r="K306">
        <v>42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1314</v>
      </c>
      <c r="R306">
        <v>29166</v>
      </c>
      <c r="S306">
        <v>0.97726394435140995</v>
      </c>
      <c r="T306">
        <v>0.95768797295121499</v>
      </c>
      <c r="U306">
        <v>6.0827563999355898E-2</v>
      </c>
      <c r="V306">
        <v>287</v>
      </c>
      <c r="W306">
        <v>0.99075833199162699</v>
      </c>
      <c r="X306">
        <v>1</v>
      </c>
      <c r="Y306">
        <v>0</v>
      </c>
      <c r="Z306">
        <v>513</v>
      </c>
      <c r="AA306">
        <v>0</v>
      </c>
      <c r="AB306">
        <v>0</v>
      </c>
      <c r="AC306">
        <v>1</v>
      </c>
      <c r="AD306">
        <v>1</v>
      </c>
      <c r="AE306">
        <v>6</v>
      </c>
    </row>
    <row r="307" spans="1:31" x14ac:dyDescent="0.2">
      <c r="A307" s="1">
        <v>2306.0005500000002</v>
      </c>
    </row>
    <row r="308" spans="1:31" x14ac:dyDescent="0.2">
      <c r="A308" s="1">
        <v>2306.0043099999998</v>
      </c>
      <c r="B308">
        <v>3305</v>
      </c>
      <c r="C308">
        <v>41631</v>
      </c>
      <c r="D308">
        <v>0.97800871565905401</v>
      </c>
      <c r="E308">
        <v>0.96070248032151395</v>
      </c>
      <c r="F308">
        <v>0.50499393593493602</v>
      </c>
      <c r="G308">
        <v>227</v>
      </c>
      <c r="H308">
        <v>0.99730089653040299</v>
      </c>
      <c r="I308">
        <v>2</v>
      </c>
      <c r="J308">
        <v>3</v>
      </c>
      <c r="K308">
        <v>1341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2458</v>
      </c>
      <c r="R308">
        <v>73304</v>
      </c>
      <c r="S308">
        <v>0.98301497559554596</v>
      </c>
      <c r="T308">
        <v>0.97077497443701999</v>
      </c>
      <c r="U308">
        <v>0.12843316766936899</v>
      </c>
      <c r="V308">
        <v>236</v>
      </c>
      <c r="W308">
        <v>0.99719401707369204</v>
      </c>
      <c r="X308">
        <v>2</v>
      </c>
      <c r="Y308">
        <v>3</v>
      </c>
      <c r="Z308">
        <v>913</v>
      </c>
      <c r="AA308">
        <v>0</v>
      </c>
      <c r="AB308">
        <v>0</v>
      </c>
      <c r="AC308">
        <v>0</v>
      </c>
      <c r="AD308">
        <v>1</v>
      </c>
      <c r="AE308">
        <v>5</v>
      </c>
    </row>
    <row r="309" spans="1:31" x14ac:dyDescent="0.2">
      <c r="A309" s="1">
        <v>2306.0029300000001</v>
      </c>
    </row>
    <row r="310" spans="1:31" x14ac:dyDescent="0.2">
      <c r="A310" s="1">
        <v>2306.0341600000002</v>
      </c>
      <c r="B310">
        <v>655</v>
      </c>
      <c r="C310">
        <v>26329</v>
      </c>
      <c r="D310">
        <v>0.98593321884135798</v>
      </c>
      <c r="E310">
        <v>0.98287939777301403</v>
      </c>
      <c r="F310">
        <v>0.31180406712321601</v>
      </c>
      <c r="G310">
        <v>655</v>
      </c>
      <c r="H310">
        <v>0.98287939777301403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-237</v>
      </c>
      <c r="Q310">
        <v>1090</v>
      </c>
      <c r="R310">
        <v>26341</v>
      </c>
      <c r="S310">
        <v>0.98208534361216304</v>
      </c>
      <c r="T310">
        <v>0.97208921209638099</v>
      </c>
      <c r="U310">
        <v>0.32550636314751702</v>
      </c>
      <c r="V310">
        <v>1090</v>
      </c>
      <c r="W310">
        <v>0.97208921209638099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795</v>
      </c>
    </row>
    <row r="311" spans="1:31" x14ac:dyDescent="0.2">
      <c r="A311" s="1">
        <v>2306.0151000000001</v>
      </c>
      <c r="B311">
        <v>2452</v>
      </c>
      <c r="C311">
        <v>39361</v>
      </c>
      <c r="D311">
        <v>0.96773881616322699</v>
      </c>
      <c r="E311">
        <v>0.94145456281934903</v>
      </c>
      <c r="F311">
        <v>6.0192922974069897E-2</v>
      </c>
      <c r="G311">
        <v>1280</v>
      </c>
      <c r="H311">
        <v>0.96943794470178102</v>
      </c>
      <c r="I311">
        <v>0</v>
      </c>
      <c r="J311">
        <v>0</v>
      </c>
      <c r="K311">
        <v>586</v>
      </c>
      <c r="L311">
        <v>0</v>
      </c>
      <c r="M311">
        <v>0</v>
      </c>
      <c r="N311">
        <v>0</v>
      </c>
      <c r="O311">
        <v>0</v>
      </c>
      <c r="P311">
        <v>-1033</v>
      </c>
      <c r="Q311">
        <v>85</v>
      </c>
      <c r="R311">
        <v>40056</v>
      </c>
      <c r="S311">
        <v>0.99874610396589403</v>
      </c>
      <c r="T311">
        <v>0.99797048851535197</v>
      </c>
      <c r="U311">
        <v>4.3598682011365297E-2</v>
      </c>
      <c r="V311">
        <v>85</v>
      </c>
      <c r="W311">
        <v>0.99797048851535197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-25</v>
      </c>
    </row>
    <row r="312" spans="1:31" x14ac:dyDescent="0.2">
      <c r="A312" s="1">
        <v>2306.0043599999999</v>
      </c>
    </row>
    <row r="313" spans="1:31" x14ac:dyDescent="0.2">
      <c r="A313" s="1">
        <v>2306.0005200000001</v>
      </c>
      <c r="B313">
        <v>20</v>
      </c>
      <c r="C313">
        <v>319</v>
      </c>
      <c r="D313">
        <v>0.99966780719529602</v>
      </c>
      <c r="E313">
        <v>0.99933561439059204</v>
      </c>
      <c r="F313">
        <v>0.98940304952994695</v>
      </c>
      <c r="G313">
        <v>0</v>
      </c>
      <c r="H313">
        <v>1</v>
      </c>
      <c r="I313">
        <v>0</v>
      </c>
      <c r="J313">
        <v>0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6604</v>
      </c>
      <c r="R313">
        <v>27824</v>
      </c>
      <c r="S313">
        <v>0.88569673015925698</v>
      </c>
      <c r="T313">
        <v>0.78070000664142902</v>
      </c>
      <c r="U313">
        <v>7.6044364747293494E-2</v>
      </c>
      <c r="V313">
        <v>1501</v>
      </c>
      <c r="W313">
        <v>0.95015607358703502</v>
      </c>
      <c r="X313">
        <v>21</v>
      </c>
      <c r="Y313">
        <v>3</v>
      </c>
      <c r="Z313">
        <v>2527</v>
      </c>
      <c r="AA313">
        <v>0</v>
      </c>
      <c r="AB313">
        <v>0</v>
      </c>
      <c r="AC313">
        <v>1</v>
      </c>
      <c r="AD313">
        <v>1</v>
      </c>
      <c r="AE313">
        <v>11</v>
      </c>
    </row>
    <row r="314" spans="1:31" x14ac:dyDescent="0.2">
      <c r="A314" s="1">
        <v>2306.0025999999998</v>
      </c>
    </row>
    <row r="315" spans="1:31" x14ac:dyDescent="0.2">
      <c r="A315" s="1">
        <v>2306.0443</v>
      </c>
      <c r="B315">
        <v>14</v>
      </c>
      <c r="C315">
        <v>14</v>
      </c>
      <c r="D315">
        <v>0.99951112197506697</v>
      </c>
      <c r="E315">
        <v>0.99951112197506697</v>
      </c>
      <c r="F315">
        <v>0.99951112197506697</v>
      </c>
      <c r="G315">
        <v>14</v>
      </c>
      <c r="H315">
        <v>0.99951112197506697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14</v>
      </c>
      <c r="R315">
        <v>14</v>
      </c>
      <c r="S315">
        <v>0.99951112197506697</v>
      </c>
      <c r="T315">
        <v>0.99951112197506697</v>
      </c>
      <c r="U315">
        <v>0.99951112197506697</v>
      </c>
      <c r="V315">
        <v>14</v>
      </c>
      <c r="W315">
        <v>0.99951112197506697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">
      <c r="A316" s="1">
        <v>2306.0006400000002</v>
      </c>
      <c r="B316">
        <v>111</v>
      </c>
      <c r="C316">
        <v>24843</v>
      </c>
      <c r="D316">
        <v>0.99713131977562097</v>
      </c>
      <c r="E316">
        <v>0.99594372373469697</v>
      </c>
      <c r="F316">
        <v>9.2161520190023702E-2</v>
      </c>
      <c r="G316">
        <v>105</v>
      </c>
      <c r="H316">
        <v>0.99616298191120001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112</v>
      </c>
      <c r="R316">
        <v>24548</v>
      </c>
      <c r="S316">
        <v>0.99713142460397197</v>
      </c>
      <c r="T316">
        <v>0.995907479811451</v>
      </c>
      <c r="U316">
        <v>0.103007271531406</v>
      </c>
      <c r="V316">
        <v>106</v>
      </c>
      <c r="W316">
        <v>0.99612672196440899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3</v>
      </c>
    </row>
    <row r="317" spans="1:31" x14ac:dyDescent="0.2">
      <c r="A317" s="1">
        <v>2306.0026899999998</v>
      </c>
      <c r="B317">
        <v>34</v>
      </c>
      <c r="C317">
        <v>34</v>
      </c>
      <c r="D317">
        <v>0.99903897792475704</v>
      </c>
      <c r="E317">
        <v>0.99903897792475704</v>
      </c>
      <c r="F317">
        <v>0.99903897792475704</v>
      </c>
      <c r="G317">
        <v>34</v>
      </c>
      <c r="H317">
        <v>0.99903897792475704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4159</v>
      </c>
      <c r="R317">
        <v>26421</v>
      </c>
      <c r="S317">
        <v>0.937682859606224</v>
      </c>
      <c r="T317">
        <v>0.88244438791373403</v>
      </c>
      <c r="U317">
        <v>0.25320105147121102</v>
      </c>
      <c r="V317">
        <v>1678</v>
      </c>
      <c r="W317">
        <v>0.95257073405127302</v>
      </c>
      <c r="X317">
        <v>1</v>
      </c>
      <c r="Y317">
        <v>0</v>
      </c>
      <c r="Z317">
        <v>1240</v>
      </c>
      <c r="AA317">
        <v>0</v>
      </c>
      <c r="AB317">
        <v>0</v>
      </c>
      <c r="AC317">
        <v>0</v>
      </c>
      <c r="AD317">
        <v>0</v>
      </c>
      <c r="AE317">
        <v>-7</v>
      </c>
    </row>
    <row r="318" spans="1:31" x14ac:dyDescent="0.2">
      <c r="A318" s="1">
        <v>2306.00063</v>
      </c>
      <c r="B318">
        <v>910</v>
      </c>
      <c r="C318">
        <v>36407</v>
      </c>
      <c r="D318">
        <v>0.98487252724002905</v>
      </c>
      <c r="E318">
        <v>0.97608724214952003</v>
      </c>
      <c r="F318">
        <v>4.3305741689659699E-2</v>
      </c>
      <c r="G318">
        <v>823</v>
      </c>
      <c r="H318">
        <v>0.97837340691104902</v>
      </c>
      <c r="I318">
        <v>0</v>
      </c>
      <c r="J318">
        <v>1</v>
      </c>
      <c r="K318">
        <v>43</v>
      </c>
      <c r="L318">
        <v>0</v>
      </c>
      <c r="M318">
        <v>0</v>
      </c>
      <c r="N318">
        <v>0</v>
      </c>
      <c r="O318">
        <v>0</v>
      </c>
      <c r="P318">
        <v>-486</v>
      </c>
      <c r="Q318">
        <v>1</v>
      </c>
      <c r="R318">
        <v>3003</v>
      </c>
      <c r="S318">
        <v>0.99998686094942701</v>
      </c>
      <c r="T318">
        <v>0.99997372224411996</v>
      </c>
      <c r="U318">
        <v>0.92108789909341704</v>
      </c>
      <c r="V318">
        <v>1</v>
      </c>
      <c r="W318">
        <v>0.99997372224411996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-1</v>
      </c>
    </row>
    <row r="319" spans="1:31" x14ac:dyDescent="0.2">
      <c r="A319" s="1">
        <v>2306.0171300000002</v>
      </c>
    </row>
    <row r="320" spans="1:31" x14ac:dyDescent="0.2">
      <c r="A320" s="1">
        <v>2306.0305899999998</v>
      </c>
      <c r="B320">
        <v>20</v>
      </c>
      <c r="C320">
        <v>20</v>
      </c>
      <c r="D320">
        <v>0.99894913829340004</v>
      </c>
      <c r="E320">
        <v>0.99894913829340004</v>
      </c>
      <c r="F320">
        <v>0.99894913829340004</v>
      </c>
      <c r="G320">
        <v>20</v>
      </c>
      <c r="H320">
        <v>0.99894913829340004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109</v>
      </c>
      <c r="R320">
        <v>1429</v>
      </c>
      <c r="S320">
        <v>0.99666360173387603</v>
      </c>
      <c r="T320">
        <v>0.99427310460778595</v>
      </c>
      <c r="U320">
        <v>0.92491987600483305</v>
      </c>
      <c r="V320">
        <v>21</v>
      </c>
      <c r="W320">
        <v>0.99889665318131604</v>
      </c>
      <c r="X320">
        <v>0</v>
      </c>
      <c r="Y320">
        <v>0</v>
      </c>
      <c r="Z320">
        <v>44</v>
      </c>
      <c r="AA320">
        <v>0</v>
      </c>
      <c r="AB320">
        <v>0</v>
      </c>
      <c r="AC320">
        <v>0</v>
      </c>
      <c r="AD320">
        <v>0</v>
      </c>
      <c r="AE320">
        <v>1</v>
      </c>
    </row>
    <row r="321" spans="1:31" x14ac:dyDescent="0.2">
      <c r="A321" s="1">
        <v>2306.0004100000001</v>
      </c>
      <c r="B321">
        <v>1</v>
      </c>
      <c r="C321">
        <v>4096</v>
      </c>
      <c r="D321">
        <v>0.99998365772744302</v>
      </c>
      <c r="E321">
        <v>0.999967315989018</v>
      </c>
      <c r="F321">
        <v>0.86612629101843297</v>
      </c>
      <c r="G321">
        <v>1</v>
      </c>
      <c r="H321">
        <v>0.999967315989018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-1</v>
      </c>
      <c r="Q321">
        <v>2738</v>
      </c>
      <c r="R321">
        <v>24194</v>
      </c>
      <c r="S321">
        <v>0.94949593974151503</v>
      </c>
      <c r="T321">
        <v>0.91054333975887802</v>
      </c>
      <c r="U321">
        <v>0.209527232332472</v>
      </c>
      <c r="V321">
        <v>866</v>
      </c>
      <c r="W321">
        <v>0.97170581893031005</v>
      </c>
      <c r="X321">
        <v>19</v>
      </c>
      <c r="Y321">
        <v>6</v>
      </c>
      <c r="Z321">
        <v>873</v>
      </c>
      <c r="AA321">
        <v>0</v>
      </c>
      <c r="AB321">
        <v>0</v>
      </c>
      <c r="AC321">
        <v>1</v>
      </c>
      <c r="AD321">
        <v>1</v>
      </c>
      <c r="AE321">
        <v>11</v>
      </c>
    </row>
    <row r="322" spans="1:31" x14ac:dyDescent="0.2">
      <c r="A322" s="1">
        <v>2306.05701</v>
      </c>
      <c r="B322">
        <v>5116</v>
      </c>
      <c r="C322">
        <v>56595</v>
      </c>
      <c r="D322">
        <v>0.95414658676612296</v>
      </c>
      <c r="E322">
        <v>0.91427470299435298</v>
      </c>
      <c r="F322">
        <v>5.1676469109737097E-2</v>
      </c>
      <c r="G322">
        <v>1647</v>
      </c>
      <c r="H322">
        <v>0.97240235258633601</v>
      </c>
      <c r="I322">
        <v>5</v>
      </c>
      <c r="J322">
        <v>8</v>
      </c>
      <c r="K322">
        <v>1728</v>
      </c>
      <c r="L322">
        <v>0</v>
      </c>
      <c r="M322">
        <v>0</v>
      </c>
      <c r="N322">
        <v>0</v>
      </c>
      <c r="O322">
        <v>0</v>
      </c>
      <c r="P322">
        <v>43</v>
      </c>
      <c r="Q322">
        <v>5919</v>
      </c>
      <c r="R322">
        <v>47791</v>
      </c>
      <c r="S322">
        <v>0.94573358912336303</v>
      </c>
      <c r="T322">
        <v>0.90176585786835695</v>
      </c>
      <c r="U322">
        <v>0.20684103959903</v>
      </c>
      <c r="V322">
        <v>2478</v>
      </c>
      <c r="W322">
        <v>0.95887409964483605</v>
      </c>
      <c r="X322">
        <v>5</v>
      </c>
      <c r="Y322">
        <v>8</v>
      </c>
      <c r="Z322">
        <v>1714</v>
      </c>
      <c r="AA322">
        <v>0</v>
      </c>
      <c r="AB322">
        <v>0</v>
      </c>
      <c r="AC322">
        <v>0</v>
      </c>
      <c r="AD322">
        <v>0</v>
      </c>
      <c r="AE322">
        <v>618</v>
      </c>
    </row>
    <row r="323" spans="1:31" x14ac:dyDescent="0.2">
      <c r="A323" s="1">
        <v>2306.00425</v>
      </c>
      <c r="B323">
        <v>63</v>
      </c>
      <c r="C323">
        <v>29202</v>
      </c>
      <c r="D323">
        <v>0.99952085800914503</v>
      </c>
      <c r="E323">
        <v>0.99951702672452103</v>
      </c>
      <c r="F323">
        <v>0.776130387451894</v>
      </c>
      <c r="G323">
        <v>63</v>
      </c>
      <c r="H323">
        <v>0.99951702672452103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681</v>
      </c>
      <c r="R323">
        <v>123961</v>
      </c>
      <c r="S323">
        <v>0.99635444589109201</v>
      </c>
      <c r="T323">
        <v>0.994789554625513</v>
      </c>
      <c r="U323">
        <v>5.1553569652407399E-2</v>
      </c>
      <c r="V323">
        <v>569</v>
      </c>
      <c r="W323">
        <v>0.99564648543600098</v>
      </c>
      <c r="X323">
        <v>0</v>
      </c>
      <c r="Y323">
        <v>0</v>
      </c>
      <c r="Z323">
        <v>56</v>
      </c>
      <c r="AA323">
        <v>0</v>
      </c>
      <c r="AB323">
        <v>0</v>
      </c>
      <c r="AC323">
        <v>0</v>
      </c>
      <c r="AD323">
        <v>0</v>
      </c>
      <c r="AE323">
        <v>258</v>
      </c>
    </row>
    <row r="324" spans="1:31" x14ac:dyDescent="0.2">
      <c r="A324" s="1">
        <v>2306.0028699999998</v>
      </c>
      <c r="B324">
        <v>3867</v>
      </c>
      <c r="C324">
        <v>39590</v>
      </c>
      <c r="D324">
        <v>0.93199859416092001</v>
      </c>
      <c r="E324">
        <v>0.90859452559920495</v>
      </c>
      <c r="F324">
        <v>6.4198931593627301E-2</v>
      </c>
      <c r="G324">
        <v>3851</v>
      </c>
      <c r="H324">
        <v>0.90897272254526496</v>
      </c>
      <c r="I324">
        <v>0</v>
      </c>
      <c r="J324">
        <v>0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-2099</v>
      </c>
      <c r="Q324">
        <v>4701</v>
      </c>
      <c r="R324">
        <v>41109</v>
      </c>
      <c r="S324">
        <v>0.92558032636175502</v>
      </c>
      <c r="T324">
        <v>0.89486514290826102</v>
      </c>
      <c r="U324">
        <v>8.0623518361139596E-2</v>
      </c>
      <c r="V324">
        <v>4417</v>
      </c>
      <c r="W324">
        <v>0.90121662119246704</v>
      </c>
      <c r="X324">
        <v>0</v>
      </c>
      <c r="Y324">
        <v>0</v>
      </c>
      <c r="Z324">
        <v>142</v>
      </c>
      <c r="AA324">
        <v>0</v>
      </c>
      <c r="AB324">
        <v>0</v>
      </c>
      <c r="AC324">
        <v>0</v>
      </c>
      <c r="AD324">
        <v>0</v>
      </c>
      <c r="AE324">
        <v>2408</v>
      </c>
    </row>
    <row r="325" spans="1:31" x14ac:dyDescent="0.2">
      <c r="A325" s="1">
        <v>2306.0084499999998</v>
      </c>
      <c r="B325">
        <v>5822</v>
      </c>
      <c r="C325">
        <v>42600</v>
      </c>
      <c r="D325">
        <v>0.93276454858016</v>
      </c>
      <c r="E325">
        <v>0.87690811450801298</v>
      </c>
      <c r="F325">
        <v>9.9327667131802605E-2</v>
      </c>
      <c r="G325">
        <v>1795</v>
      </c>
      <c r="H325">
        <v>0.96204913526999003</v>
      </c>
      <c r="I325">
        <v>1</v>
      </c>
      <c r="J325">
        <v>2</v>
      </c>
      <c r="K325">
        <v>2012</v>
      </c>
      <c r="L325">
        <v>0</v>
      </c>
      <c r="M325">
        <v>0</v>
      </c>
      <c r="N325">
        <v>1</v>
      </c>
      <c r="O325">
        <v>1</v>
      </c>
      <c r="P325">
        <v>-360</v>
      </c>
      <c r="Q325">
        <v>5752</v>
      </c>
      <c r="R325">
        <v>42957</v>
      </c>
      <c r="S325">
        <v>0.93420206429030705</v>
      </c>
      <c r="T325">
        <v>0.87904022879734101</v>
      </c>
      <c r="U325">
        <v>9.6650053624376994E-2</v>
      </c>
      <c r="V325">
        <v>2162</v>
      </c>
      <c r="W325">
        <v>0.954534939961726</v>
      </c>
      <c r="X325">
        <v>2</v>
      </c>
      <c r="Y325">
        <v>5</v>
      </c>
      <c r="Z325">
        <v>1790</v>
      </c>
      <c r="AA325">
        <v>0</v>
      </c>
      <c r="AB325">
        <v>0</v>
      </c>
      <c r="AC325">
        <v>1</v>
      </c>
      <c r="AD325">
        <v>1</v>
      </c>
      <c r="AE325">
        <v>255</v>
      </c>
    </row>
    <row r="326" spans="1:31" x14ac:dyDescent="0.2">
      <c r="A326" s="1">
        <v>2306.0042199999998</v>
      </c>
      <c r="B326">
        <v>19</v>
      </c>
      <c r="C326">
        <v>19</v>
      </c>
      <c r="D326">
        <v>0.99948908249973101</v>
      </c>
      <c r="E326">
        <v>0.99948908249973101</v>
      </c>
      <c r="F326">
        <v>0.99948908249973101</v>
      </c>
      <c r="G326">
        <v>19</v>
      </c>
      <c r="H326">
        <v>0.99948908249973101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1939</v>
      </c>
      <c r="R326">
        <v>32899</v>
      </c>
      <c r="S326">
        <v>0.97366722255097105</v>
      </c>
      <c r="T326">
        <v>0.94785952457781997</v>
      </c>
      <c r="U326">
        <v>0.11533290308701701</v>
      </c>
      <c r="V326">
        <v>43</v>
      </c>
      <c r="W326">
        <v>0.99884371302570696</v>
      </c>
      <c r="X326">
        <v>0</v>
      </c>
      <c r="Y326">
        <v>0</v>
      </c>
      <c r="Z326">
        <v>948</v>
      </c>
      <c r="AA326">
        <v>0</v>
      </c>
      <c r="AB326">
        <v>0</v>
      </c>
      <c r="AC326">
        <v>0</v>
      </c>
      <c r="AD326">
        <v>0</v>
      </c>
      <c r="AE326">
        <v>-20</v>
      </c>
    </row>
    <row r="327" spans="1:31" x14ac:dyDescent="0.2">
      <c r="A327" s="1">
        <v>2306.0027399999999</v>
      </c>
      <c r="B327">
        <v>48</v>
      </c>
      <c r="C327">
        <v>73603</v>
      </c>
      <c r="D327">
        <v>0.99947857993498301</v>
      </c>
      <c r="E327">
        <v>0.99938202464176695</v>
      </c>
      <c r="F327">
        <v>5.2399160583471702E-2</v>
      </c>
      <c r="G327">
        <v>34</v>
      </c>
      <c r="H327">
        <v>0.99956226745458499</v>
      </c>
      <c r="I327">
        <v>0</v>
      </c>
      <c r="J327">
        <v>0</v>
      </c>
      <c r="K327">
        <v>7</v>
      </c>
      <c r="L327">
        <v>0</v>
      </c>
      <c r="M327">
        <v>0</v>
      </c>
      <c r="N327">
        <v>0</v>
      </c>
      <c r="O327">
        <v>0</v>
      </c>
      <c r="P327">
        <v>-1</v>
      </c>
      <c r="Q327">
        <v>1621</v>
      </c>
      <c r="R327">
        <v>69449</v>
      </c>
      <c r="S327">
        <v>0.98953317712490596</v>
      </c>
      <c r="T327">
        <v>0.97913099452848396</v>
      </c>
      <c r="U327">
        <v>0.105902800128741</v>
      </c>
      <c r="V327">
        <v>27</v>
      </c>
      <c r="W327">
        <v>0.99965239781139303</v>
      </c>
      <c r="X327">
        <v>0</v>
      </c>
      <c r="Y327">
        <v>0</v>
      </c>
      <c r="Z327">
        <v>797</v>
      </c>
      <c r="AA327">
        <v>0</v>
      </c>
      <c r="AB327">
        <v>0</v>
      </c>
      <c r="AC327">
        <v>0</v>
      </c>
      <c r="AD327">
        <v>1</v>
      </c>
      <c r="AE327">
        <v>2</v>
      </c>
    </row>
    <row r="328" spans="1:31" x14ac:dyDescent="0.2">
      <c r="A328" s="1">
        <v>2306.0672800000002</v>
      </c>
      <c r="B328">
        <v>672</v>
      </c>
      <c r="C328">
        <v>57430</v>
      </c>
      <c r="D328">
        <v>0.99286423136902702</v>
      </c>
      <c r="E328">
        <v>0.98943861193185301</v>
      </c>
      <c r="F328">
        <v>9.7409945307097401E-2</v>
      </c>
      <c r="G328">
        <v>610</v>
      </c>
      <c r="H328">
        <v>0.99041302571195</v>
      </c>
      <c r="I328">
        <v>0</v>
      </c>
      <c r="J328">
        <v>0</v>
      </c>
      <c r="K328">
        <v>31</v>
      </c>
      <c r="L328">
        <v>0</v>
      </c>
      <c r="M328">
        <v>0</v>
      </c>
      <c r="N328">
        <v>0</v>
      </c>
      <c r="O328">
        <v>0</v>
      </c>
      <c r="P328">
        <v>-290</v>
      </c>
      <c r="Q328">
        <v>674</v>
      </c>
      <c r="R328">
        <v>57382</v>
      </c>
      <c r="S328">
        <v>0.99284065938393395</v>
      </c>
      <c r="T328">
        <v>0.98940717922927002</v>
      </c>
      <c r="U328">
        <v>9.8164330169107902E-2</v>
      </c>
      <c r="V328">
        <v>612</v>
      </c>
      <c r="W328">
        <v>0.99038159300936601</v>
      </c>
      <c r="X328">
        <v>0</v>
      </c>
      <c r="Y328">
        <v>0</v>
      </c>
      <c r="Z328">
        <v>31</v>
      </c>
      <c r="AA328">
        <v>0</v>
      </c>
      <c r="AB328">
        <v>0</v>
      </c>
      <c r="AC328">
        <v>0</v>
      </c>
      <c r="AD328">
        <v>0</v>
      </c>
      <c r="AE328">
        <v>-289</v>
      </c>
    </row>
    <row r="329" spans="1:31" x14ac:dyDescent="0.2">
      <c r="A329" s="1">
        <v>2306.0218500000001</v>
      </c>
      <c r="B329">
        <v>5</v>
      </c>
      <c r="C329">
        <v>222</v>
      </c>
      <c r="D329">
        <v>0.99991117624852799</v>
      </c>
      <c r="E329">
        <v>0.99988897031066104</v>
      </c>
      <c r="F329">
        <v>0.995070281793351</v>
      </c>
      <c r="G329">
        <v>3</v>
      </c>
      <c r="H329">
        <v>0.99993338218639605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525</v>
      </c>
      <c r="R329">
        <v>41934</v>
      </c>
      <c r="S329">
        <v>0.99305856351136701</v>
      </c>
      <c r="T329">
        <v>0.98834188261941203</v>
      </c>
      <c r="U329">
        <v>6.88162014522683E-2</v>
      </c>
      <c r="V329">
        <v>189</v>
      </c>
      <c r="W329">
        <v>0.99580307774298804</v>
      </c>
      <c r="X329">
        <v>0</v>
      </c>
      <c r="Y329">
        <v>0</v>
      </c>
      <c r="Z329">
        <v>168</v>
      </c>
      <c r="AA329">
        <v>0</v>
      </c>
      <c r="AB329">
        <v>0</v>
      </c>
      <c r="AC329">
        <v>0</v>
      </c>
      <c r="AD329">
        <v>1</v>
      </c>
      <c r="AE329">
        <v>-27</v>
      </c>
    </row>
    <row r="330" spans="1:31" x14ac:dyDescent="0.2">
      <c r="A330" s="1">
        <v>2306.0008400000002</v>
      </c>
      <c r="B330">
        <v>1166</v>
      </c>
      <c r="C330">
        <v>57031</v>
      </c>
      <c r="D330">
        <v>0.98452526316629496</v>
      </c>
      <c r="E330">
        <v>0.98143075551025605</v>
      </c>
      <c r="F330">
        <v>9.1747356351127504E-2</v>
      </c>
      <c r="G330">
        <v>879</v>
      </c>
      <c r="H330">
        <v>0.98600140145241399</v>
      </c>
      <c r="I330">
        <v>0</v>
      </c>
      <c r="J330">
        <v>18</v>
      </c>
      <c r="K330">
        <v>44</v>
      </c>
      <c r="L330">
        <v>0</v>
      </c>
      <c r="M330">
        <v>0</v>
      </c>
      <c r="N330">
        <v>0</v>
      </c>
      <c r="O330">
        <v>0</v>
      </c>
      <c r="P330">
        <v>-283</v>
      </c>
      <c r="Q330">
        <v>11293</v>
      </c>
      <c r="R330">
        <v>59802</v>
      </c>
      <c r="S330">
        <v>0.90110530752444196</v>
      </c>
      <c r="T330">
        <v>0.82393476871267901</v>
      </c>
      <c r="U330">
        <v>6.7647838356121606E-2</v>
      </c>
      <c r="V330">
        <v>4399</v>
      </c>
      <c r="W330">
        <v>0.93141672253316898</v>
      </c>
      <c r="X330">
        <v>7</v>
      </c>
      <c r="Y330">
        <v>18</v>
      </c>
      <c r="Z330">
        <v>3340</v>
      </c>
      <c r="AA330">
        <v>0</v>
      </c>
      <c r="AB330">
        <v>0</v>
      </c>
      <c r="AC330">
        <v>1</v>
      </c>
      <c r="AD330">
        <v>1</v>
      </c>
      <c r="AE330">
        <v>1349</v>
      </c>
    </row>
    <row r="331" spans="1:31" x14ac:dyDescent="0.2">
      <c r="A331" s="1">
        <v>2306.1365500000002</v>
      </c>
      <c r="B331">
        <v>27</v>
      </c>
      <c r="C331">
        <v>27</v>
      </c>
      <c r="D331">
        <v>0.99942836576122596</v>
      </c>
      <c r="E331">
        <v>0.99942836576122596</v>
      </c>
      <c r="F331">
        <v>0.99942836576122596</v>
      </c>
      <c r="G331">
        <v>27</v>
      </c>
      <c r="H331">
        <v>0.99942836576122596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19</v>
      </c>
      <c r="R331">
        <v>43624</v>
      </c>
      <c r="S331">
        <v>0.99962950809260098</v>
      </c>
      <c r="T331">
        <v>0.99959776441697001</v>
      </c>
      <c r="U331">
        <v>7.6467101363366805E-2</v>
      </c>
      <c r="V331">
        <v>19</v>
      </c>
      <c r="W331">
        <v>0.99959776441697001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</row>
    <row r="332" spans="1:31" x14ac:dyDescent="0.2">
      <c r="A332" s="1">
        <v>2306.0007000000001</v>
      </c>
      <c r="B332">
        <v>6</v>
      </c>
      <c r="C332">
        <v>960</v>
      </c>
      <c r="D332">
        <v>0.99995822599735396</v>
      </c>
      <c r="E332">
        <v>0.99991645199470802</v>
      </c>
      <c r="F332">
        <v>0.98663231915338001</v>
      </c>
      <c r="G332">
        <v>0</v>
      </c>
      <c r="H332">
        <v>1</v>
      </c>
      <c r="I332">
        <v>0</v>
      </c>
      <c r="J332">
        <v>0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3407</v>
      </c>
      <c r="R332">
        <v>20276</v>
      </c>
      <c r="S332">
        <v>0.97593850952434003</v>
      </c>
      <c r="T332">
        <v>0.95255997883509402</v>
      </c>
      <c r="U332">
        <v>0.71767130345182895</v>
      </c>
      <c r="V332">
        <v>906</v>
      </c>
      <c r="W332">
        <v>0.98738460253143401</v>
      </c>
      <c r="X332">
        <v>1</v>
      </c>
      <c r="Y332">
        <v>0</v>
      </c>
      <c r="Z332">
        <v>1250</v>
      </c>
      <c r="AA332">
        <v>0</v>
      </c>
      <c r="AB332">
        <v>0</v>
      </c>
      <c r="AC332">
        <v>0</v>
      </c>
      <c r="AD332">
        <v>0</v>
      </c>
      <c r="AE332">
        <v>2</v>
      </c>
    </row>
    <row r="333" spans="1:31" x14ac:dyDescent="0.2">
      <c r="A333" s="1">
        <v>2306.0004800000002</v>
      </c>
      <c r="B333">
        <v>685</v>
      </c>
      <c r="C333">
        <v>25929</v>
      </c>
      <c r="D333">
        <v>0.98071083808687998</v>
      </c>
      <c r="E333">
        <v>0.97606736077143397</v>
      </c>
      <c r="F333">
        <v>9.4088463419746998E-2</v>
      </c>
      <c r="G333">
        <v>683</v>
      </c>
      <c r="H333">
        <v>0.97613723709035005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-269</v>
      </c>
      <c r="Q333">
        <v>264</v>
      </c>
      <c r="R333">
        <v>11815</v>
      </c>
      <c r="S333">
        <v>0.99081158508891398</v>
      </c>
      <c r="T333">
        <v>0.99077697037450996</v>
      </c>
      <c r="U333">
        <v>0.58723448854108395</v>
      </c>
      <c r="V333">
        <v>264</v>
      </c>
      <c r="W333">
        <v>0.99077697037450996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</row>
    <row r="334" spans="1:31" x14ac:dyDescent="0.2">
      <c r="A334" s="1">
        <v>2306.0088000000001</v>
      </c>
    </row>
    <row r="335" spans="1:31" x14ac:dyDescent="0.2">
      <c r="A335" s="1">
        <v>2306.00621</v>
      </c>
      <c r="B335">
        <v>5</v>
      </c>
      <c r="C335">
        <v>5</v>
      </c>
      <c r="D335">
        <v>0.99994941767093604</v>
      </c>
      <c r="E335">
        <v>0.99993677208867005</v>
      </c>
      <c r="F335">
        <v>0.99993677208867005</v>
      </c>
      <c r="G335">
        <v>3</v>
      </c>
      <c r="H335">
        <v>0.99996206325320203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577</v>
      </c>
      <c r="R335">
        <v>70918</v>
      </c>
      <c r="S335">
        <v>0.99633296662999604</v>
      </c>
      <c r="T335">
        <v>0.992704237105971</v>
      </c>
      <c r="U335">
        <v>0.103291312099333</v>
      </c>
      <c r="V335">
        <v>11</v>
      </c>
      <c r="W335">
        <v>0.99986091266579802</v>
      </c>
      <c r="X335">
        <v>0</v>
      </c>
      <c r="Y335">
        <v>0</v>
      </c>
      <c r="Z335">
        <v>283</v>
      </c>
      <c r="AA335">
        <v>0</v>
      </c>
      <c r="AB335">
        <v>0</v>
      </c>
      <c r="AC335">
        <v>0</v>
      </c>
      <c r="AD335">
        <v>0</v>
      </c>
      <c r="AE335">
        <v>8</v>
      </c>
    </row>
    <row r="336" spans="1:31" x14ac:dyDescent="0.2">
      <c r="A336" s="1">
        <v>2306.00675</v>
      </c>
      <c r="B336">
        <v>46</v>
      </c>
      <c r="C336">
        <v>23245</v>
      </c>
      <c r="D336">
        <v>0.99929322505733498</v>
      </c>
      <c r="E336">
        <v>0.99867301312563095</v>
      </c>
      <c r="F336">
        <v>0.329438915332467</v>
      </c>
      <c r="G336">
        <v>4</v>
      </c>
      <c r="H336">
        <v>0.999884609837011</v>
      </c>
      <c r="I336">
        <v>0</v>
      </c>
      <c r="J336">
        <v>0</v>
      </c>
      <c r="K336">
        <v>21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7442</v>
      </c>
      <c r="R336">
        <v>31295</v>
      </c>
      <c r="S336">
        <v>0.88383095341122098</v>
      </c>
      <c r="T336">
        <v>0.78532279466912802</v>
      </c>
      <c r="U336">
        <v>9.7242254658743393E-2</v>
      </c>
      <c r="V336">
        <v>1869</v>
      </c>
      <c r="W336">
        <v>0.94608550164426197</v>
      </c>
      <c r="X336">
        <v>23</v>
      </c>
      <c r="Y336">
        <v>3</v>
      </c>
      <c r="Z336">
        <v>2690</v>
      </c>
      <c r="AA336">
        <v>0</v>
      </c>
      <c r="AB336">
        <v>0</v>
      </c>
      <c r="AC336">
        <v>1</v>
      </c>
      <c r="AD336">
        <v>1</v>
      </c>
      <c r="AE336">
        <v>2</v>
      </c>
    </row>
    <row r="337" spans="1:31" x14ac:dyDescent="0.2">
      <c r="A337" s="1">
        <v>2306.0068099999999</v>
      </c>
      <c r="B337">
        <v>1108</v>
      </c>
      <c r="C337">
        <v>4417</v>
      </c>
      <c r="D337">
        <v>0.98552636586201203</v>
      </c>
      <c r="E337">
        <v>0.97189030113910202</v>
      </c>
      <c r="F337">
        <v>0.88794175102113304</v>
      </c>
      <c r="G337">
        <v>84</v>
      </c>
      <c r="H337">
        <v>0.99786893979754898</v>
      </c>
      <c r="I337">
        <v>0</v>
      </c>
      <c r="J337">
        <v>0</v>
      </c>
      <c r="K337">
        <v>512</v>
      </c>
      <c r="L337">
        <v>0</v>
      </c>
      <c r="M337">
        <v>0</v>
      </c>
      <c r="N337">
        <v>0</v>
      </c>
      <c r="O337">
        <v>0</v>
      </c>
      <c r="P337">
        <v>-1</v>
      </c>
      <c r="Q337">
        <v>3444</v>
      </c>
      <c r="R337">
        <v>32319</v>
      </c>
      <c r="S337">
        <v>0.95272404388913501</v>
      </c>
      <c r="T337">
        <v>0.912628748287584</v>
      </c>
      <c r="U337">
        <v>0.18009538789385501</v>
      </c>
      <c r="V337">
        <v>610</v>
      </c>
      <c r="W337">
        <v>0.98452483636917099</v>
      </c>
      <c r="X337">
        <v>20</v>
      </c>
      <c r="Y337">
        <v>0</v>
      </c>
      <c r="Z337">
        <v>1354</v>
      </c>
      <c r="AA337">
        <v>0</v>
      </c>
      <c r="AB337">
        <v>0</v>
      </c>
      <c r="AC337">
        <v>0</v>
      </c>
      <c r="AD337">
        <v>0</v>
      </c>
      <c r="AE337">
        <v>1</v>
      </c>
    </row>
    <row r="338" spans="1:31" x14ac:dyDescent="0.2">
      <c r="A338" s="1">
        <v>2306.0047800000002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33</v>
      </c>
      <c r="R338">
        <v>29011</v>
      </c>
      <c r="S338">
        <v>0.99923328482686302</v>
      </c>
      <c r="T338">
        <v>0.99896755623689804</v>
      </c>
      <c r="U338">
        <v>9.2356787535588E-2</v>
      </c>
      <c r="V338">
        <v>33</v>
      </c>
      <c r="W338">
        <v>0.99896755623689804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17</v>
      </c>
    </row>
    <row r="339" spans="1:31" x14ac:dyDescent="0.2">
      <c r="A339" s="1">
        <v>2306.0130800000002</v>
      </c>
      <c r="B339">
        <v>41</v>
      </c>
      <c r="C339">
        <v>29329</v>
      </c>
      <c r="D339">
        <v>0.99897404614019503</v>
      </c>
      <c r="E339">
        <v>0.99886319525314704</v>
      </c>
      <c r="F339">
        <v>0.186796428769478</v>
      </c>
      <c r="G339">
        <v>37</v>
      </c>
      <c r="H339">
        <v>0.99897410303332701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514</v>
      </c>
      <c r="R339">
        <v>34298</v>
      </c>
      <c r="S339">
        <v>0.99175569134416797</v>
      </c>
      <c r="T339">
        <v>0.98576532166495801</v>
      </c>
      <c r="U339">
        <v>5.0153701293306402E-2</v>
      </c>
      <c r="V339">
        <v>132</v>
      </c>
      <c r="W339">
        <v>0.99634440167271299</v>
      </c>
      <c r="X339">
        <v>0</v>
      </c>
      <c r="Y339">
        <v>0</v>
      </c>
      <c r="Z339">
        <v>191</v>
      </c>
      <c r="AA339">
        <v>0</v>
      </c>
      <c r="AB339">
        <v>0</v>
      </c>
      <c r="AC339">
        <v>0</v>
      </c>
      <c r="AD339">
        <v>0</v>
      </c>
      <c r="AE339">
        <v>47</v>
      </c>
    </row>
    <row r="340" spans="1:31" x14ac:dyDescent="0.2">
      <c r="A340" s="1">
        <v>2306.1004800000001</v>
      </c>
      <c r="B340">
        <v>17545</v>
      </c>
      <c r="C340">
        <v>149650</v>
      </c>
      <c r="D340">
        <v>0.94064441078310301</v>
      </c>
      <c r="E340">
        <v>0.89134810099146</v>
      </c>
      <c r="F340">
        <v>7.3254107345227498E-2</v>
      </c>
      <c r="G340">
        <v>5095</v>
      </c>
      <c r="H340">
        <v>0.96844790963530802</v>
      </c>
      <c r="I340">
        <v>6</v>
      </c>
      <c r="J340">
        <v>7</v>
      </c>
      <c r="K340">
        <v>6214</v>
      </c>
      <c r="L340">
        <v>0</v>
      </c>
      <c r="M340">
        <v>0</v>
      </c>
      <c r="N340">
        <v>0</v>
      </c>
      <c r="O340">
        <v>1</v>
      </c>
      <c r="P340">
        <v>-1455</v>
      </c>
      <c r="Q340">
        <v>19124</v>
      </c>
      <c r="R340">
        <v>152234</v>
      </c>
      <c r="S340">
        <v>0.93627696323021403</v>
      </c>
      <c r="T340">
        <v>0.88352944042485804</v>
      </c>
      <c r="U340">
        <v>7.28519574167458E-2</v>
      </c>
      <c r="V340">
        <v>7213</v>
      </c>
      <c r="W340">
        <v>0.95607079344198398</v>
      </c>
      <c r="X340">
        <v>7</v>
      </c>
      <c r="Y340">
        <v>10</v>
      </c>
      <c r="Z340">
        <v>5939</v>
      </c>
      <c r="AA340">
        <v>0</v>
      </c>
      <c r="AB340">
        <v>0</v>
      </c>
      <c r="AC340">
        <v>0</v>
      </c>
      <c r="AD340">
        <v>1</v>
      </c>
      <c r="AE340">
        <v>2717</v>
      </c>
    </row>
    <row r="341" spans="1:31" x14ac:dyDescent="0.2">
      <c r="A341" s="1">
        <v>2306.0081799999998</v>
      </c>
      <c r="B341">
        <v>1602</v>
      </c>
      <c r="C341">
        <v>37428</v>
      </c>
      <c r="D341">
        <v>0.97647567457592599</v>
      </c>
      <c r="E341">
        <v>0.95942557556416597</v>
      </c>
      <c r="F341">
        <v>5.20477167388496E-2</v>
      </c>
      <c r="G341">
        <v>536</v>
      </c>
      <c r="H341">
        <v>0.98642453714256695</v>
      </c>
      <c r="I341">
        <v>0</v>
      </c>
      <c r="J341">
        <v>17</v>
      </c>
      <c r="K341">
        <v>515</v>
      </c>
      <c r="L341">
        <v>0</v>
      </c>
      <c r="M341">
        <v>0</v>
      </c>
      <c r="N341">
        <v>0</v>
      </c>
      <c r="O341">
        <v>0</v>
      </c>
      <c r="P341">
        <v>-324</v>
      </c>
      <c r="Q341">
        <v>641</v>
      </c>
      <c r="R341">
        <v>37651</v>
      </c>
      <c r="S341">
        <v>0.98875865810423702</v>
      </c>
      <c r="T341">
        <v>0.98388556488511203</v>
      </c>
      <c r="U341">
        <v>5.3471768314143402E-2</v>
      </c>
      <c r="V341">
        <v>511</v>
      </c>
      <c r="W341">
        <v>0.98715370305193795</v>
      </c>
      <c r="X341">
        <v>0</v>
      </c>
      <c r="Y341">
        <v>17</v>
      </c>
      <c r="Z341">
        <v>47</v>
      </c>
      <c r="AA341">
        <v>0</v>
      </c>
      <c r="AB341">
        <v>0</v>
      </c>
      <c r="AC341">
        <v>0</v>
      </c>
      <c r="AD341">
        <v>0</v>
      </c>
      <c r="AE341">
        <v>295</v>
      </c>
    </row>
    <row r="342" spans="1:31" x14ac:dyDescent="0.2">
      <c r="A342" s="1">
        <v>2306.0277299999998</v>
      </c>
      <c r="B342">
        <v>7</v>
      </c>
      <c r="C342">
        <v>19882</v>
      </c>
      <c r="D342">
        <v>0.99986867530908197</v>
      </c>
      <c r="E342">
        <v>0.99973735554554999</v>
      </c>
      <c r="F342">
        <v>0.25401470808944898</v>
      </c>
      <c r="G342">
        <v>1</v>
      </c>
      <c r="H342">
        <v>0.99996247936365001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9</v>
      </c>
      <c r="R342">
        <v>19882</v>
      </c>
      <c r="S342">
        <v>0.99979363262855703</v>
      </c>
      <c r="T342">
        <v>0.99966231427285002</v>
      </c>
      <c r="U342">
        <v>0.25401470808944898</v>
      </c>
      <c r="V342">
        <v>3</v>
      </c>
      <c r="W342">
        <v>0.99988743809095004</v>
      </c>
      <c r="X342">
        <v>0</v>
      </c>
      <c r="Y342">
        <v>0</v>
      </c>
      <c r="Z342">
        <v>3</v>
      </c>
      <c r="AA342">
        <v>0</v>
      </c>
      <c r="AB342">
        <v>0</v>
      </c>
      <c r="AC342">
        <v>0</v>
      </c>
      <c r="AD342">
        <v>0</v>
      </c>
      <c r="AE342">
        <v>1</v>
      </c>
    </row>
    <row r="343" spans="1:31" x14ac:dyDescent="0.2">
      <c r="A343" s="1">
        <v>2306.00216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39</v>
      </c>
      <c r="R343">
        <v>11329</v>
      </c>
      <c r="S343">
        <v>0.99767292569411004</v>
      </c>
      <c r="T343">
        <v>0.99687274476786103</v>
      </c>
      <c r="U343">
        <v>9.1572448079544497E-2</v>
      </c>
      <c r="V343">
        <v>39</v>
      </c>
      <c r="W343">
        <v>0.99687274476786103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18</v>
      </c>
    </row>
    <row r="344" spans="1:31" x14ac:dyDescent="0.2">
      <c r="A344" s="1">
        <v>2306.0159199999998</v>
      </c>
      <c r="B344">
        <v>35</v>
      </c>
      <c r="C344">
        <v>35</v>
      </c>
      <c r="D344">
        <v>0.99873142442914098</v>
      </c>
      <c r="E344">
        <v>0.99873142442914098</v>
      </c>
      <c r="F344">
        <v>0.99873142442914098</v>
      </c>
      <c r="G344">
        <v>35</v>
      </c>
      <c r="H344">
        <v>0.99873142442914098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</v>
      </c>
      <c r="R344">
        <v>6</v>
      </c>
      <c r="S344">
        <v>0.999855019934759</v>
      </c>
      <c r="T344">
        <v>0.99981877491844795</v>
      </c>
      <c r="U344">
        <v>0.99978252990213801</v>
      </c>
      <c r="V344">
        <v>3</v>
      </c>
      <c r="W344">
        <v>0.99989126495106895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">
      <c r="A345" s="1">
        <v>2306.0022899999999</v>
      </c>
      <c r="B345">
        <v>2097</v>
      </c>
      <c r="C345">
        <v>33280</v>
      </c>
      <c r="D345">
        <v>0.97283867232728605</v>
      </c>
      <c r="E345">
        <v>0.94944551591128201</v>
      </c>
      <c r="F345">
        <v>0.19768563162970099</v>
      </c>
      <c r="G345">
        <v>208</v>
      </c>
      <c r="H345">
        <v>0.99498553519768496</v>
      </c>
      <c r="I345">
        <v>0</v>
      </c>
      <c r="J345">
        <v>1</v>
      </c>
      <c r="K345">
        <v>944</v>
      </c>
      <c r="L345">
        <v>0</v>
      </c>
      <c r="M345">
        <v>0</v>
      </c>
      <c r="N345">
        <v>0</v>
      </c>
      <c r="O345">
        <v>0</v>
      </c>
      <c r="P345">
        <v>-48</v>
      </c>
      <c r="Q345">
        <v>2436</v>
      </c>
      <c r="R345">
        <v>35180</v>
      </c>
      <c r="S345">
        <v>0.96881222560756097</v>
      </c>
      <c r="T345">
        <v>0.941842142959461</v>
      </c>
      <c r="U345">
        <v>0.16010122714033301</v>
      </c>
      <c r="V345">
        <v>625</v>
      </c>
      <c r="W345">
        <v>0.98507854653105997</v>
      </c>
      <c r="X345">
        <v>0</v>
      </c>
      <c r="Y345">
        <v>1</v>
      </c>
      <c r="Z345">
        <v>905</v>
      </c>
      <c r="AA345">
        <v>0</v>
      </c>
      <c r="AB345">
        <v>0</v>
      </c>
      <c r="AC345">
        <v>0</v>
      </c>
      <c r="AD345">
        <v>0</v>
      </c>
      <c r="AE345">
        <v>406</v>
      </c>
    </row>
    <row r="346" spans="1:31" x14ac:dyDescent="0.2">
      <c r="A346" s="1">
        <v>2306.0047100000002</v>
      </c>
    </row>
    <row r="347" spans="1:31" x14ac:dyDescent="0.2">
      <c r="A347" s="1">
        <v>2306.01791</v>
      </c>
    </row>
    <row r="348" spans="1:31" x14ac:dyDescent="0.2">
      <c r="A348" s="1">
        <v>2306.0113299999998</v>
      </c>
    </row>
    <row r="349" spans="1:31" x14ac:dyDescent="0.2">
      <c r="A349" s="1">
        <v>2306.00218</v>
      </c>
      <c r="B349">
        <v>19</v>
      </c>
      <c r="C349">
        <v>11717</v>
      </c>
      <c r="D349">
        <v>0.99912304878354297</v>
      </c>
      <c r="E349">
        <v>0.99904790539186195</v>
      </c>
      <c r="F349">
        <v>0.41285828823411502</v>
      </c>
      <c r="G349">
        <v>17</v>
      </c>
      <c r="H349">
        <v>0.99914812587692903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-1</v>
      </c>
      <c r="Q349">
        <v>23</v>
      </c>
      <c r="R349">
        <v>16592</v>
      </c>
      <c r="S349">
        <v>0.99914833926155999</v>
      </c>
      <c r="T349">
        <v>0.99884804167083996</v>
      </c>
      <c r="U349">
        <v>0.16898727837323399</v>
      </c>
      <c r="V349">
        <v>22</v>
      </c>
      <c r="W349">
        <v>0.99889812681558598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10</v>
      </c>
    </row>
    <row r="350" spans="1:31" x14ac:dyDescent="0.2">
      <c r="A350" s="1">
        <v>2306.0848599999999</v>
      </c>
    </row>
    <row r="351" spans="1:31" x14ac:dyDescent="0.2">
      <c r="A351" s="1">
        <v>2306.0004899999999</v>
      </c>
      <c r="B351">
        <v>804</v>
      </c>
      <c r="C351">
        <v>76159</v>
      </c>
      <c r="D351">
        <v>0.99179468196680798</v>
      </c>
      <c r="E351">
        <v>0.99009474060293901</v>
      </c>
      <c r="F351">
        <v>6.1723071616010997E-2</v>
      </c>
      <c r="G351">
        <v>665</v>
      </c>
      <c r="H351">
        <v>0.99180721704098795</v>
      </c>
      <c r="I351">
        <v>0</v>
      </c>
      <c r="J351">
        <v>14</v>
      </c>
      <c r="K351">
        <v>9</v>
      </c>
      <c r="L351">
        <v>0</v>
      </c>
      <c r="M351">
        <v>0</v>
      </c>
      <c r="N351">
        <v>0</v>
      </c>
      <c r="O351">
        <v>0</v>
      </c>
      <c r="P351">
        <v>-248</v>
      </c>
      <c r="Q351">
        <v>3526</v>
      </c>
      <c r="R351">
        <v>77229</v>
      </c>
      <c r="S351">
        <v>0.97529994671696896</v>
      </c>
      <c r="T351">
        <v>0.95705760565095599</v>
      </c>
      <c r="U351">
        <v>5.9444647424187001E-2</v>
      </c>
      <c r="V351">
        <v>1465</v>
      </c>
      <c r="W351">
        <v>0.98215808062355303</v>
      </c>
      <c r="X351">
        <v>0</v>
      </c>
      <c r="Y351">
        <v>12</v>
      </c>
      <c r="Z351">
        <v>978</v>
      </c>
      <c r="AA351">
        <v>0</v>
      </c>
      <c r="AB351">
        <v>0</v>
      </c>
      <c r="AC351">
        <v>0</v>
      </c>
      <c r="AD351">
        <v>0</v>
      </c>
      <c r="AE351">
        <v>941</v>
      </c>
    </row>
    <row r="352" spans="1:31" x14ac:dyDescent="0.2">
      <c r="A352" s="1">
        <v>2306.0214799999999</v>
      </c>
    </row>
    <row r="353" spans="1:31" x14ac:dyDescent="0.2">
      <c r="A353" s="1">
        <v>2306.0008200000002</v>
      </c>
      <c r="B353">
        <v>4</v>
      </c>
      <c r="C353">
        <v>4</v>
      </c>
      <c r="D353">
        <v>0.999915538757152</v>
      </c>
      <c r="E353">
        <v>0.999915538757152</v>
      </c>
      <c r="F353">
        <v>0.999915538757152</v>
      </c>
      <c r="G353">
        <v>4</v>
      </c>
      <c r="H353">
        <v>0.999915538757152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1191</v>
      </c>
      <c r="R353">
        <v>44866</v>
      </c>
      <c r="S353">
        <v>0.987277085027082</v>
      </c>
      <c r="T353">
        <v>0.97485166494224895</v>
      </c>
      <c r="U353">
        <v>5.2640469604510097E-2</v>
      </c>
      <c r="V353">
        <v>65</v>
      </c>
      <c r="W353">
        <v>0.99862750480373297</v>
      </c>
      <c r="X353">
        <v>0</v>
      </c>
      <c r="Y353">
        <v>0</v>
      </c>
      <c r="Z353">
        <v>563</v>
      </c>
      <c r="AA353">
        <v>0</v>
      </c>
      <c r="AB353">
        <v>0</v>
      </c>
      <c r="AC353">
        <v>1</v>
      </c>
      <c r="AD353">
        <v>1</v>
      </c>
      <c r="AE353">
        <v>-7</v>
      </c>
    </row>
    <row r="354" spans="1:31" x14ac:dyDescent="0.2">
      <c r="A354" s="1">
        <v>2306.0153399999999</v>
      </c>
      <c r="B354">
        <v>250</v>
      </c>
      <c r="C354">
        <v>28821</v>
      </c>
      <c r="D354">
        <v>0.99557516208809504</v>
      </c>
      <c r="E354">
        <v>0.99332443257676895</v>
      </c>
      <c r="F354">
        <v>0.23041388518024</v>
      </c>
      <c r="G354">
        <v>188</v>
      </c>
      <c r="H354">
        <v>0.99497997329773002</v>
      </c>
      <c r="I354">
        <v>0</v>
      </c>
      <c r="J354">
        <v>0</v>
      </c>
      <c r="K354">
        <v>31</v>
      </c>
      <c r="L354">
        <v>0</v>
      </c>
      <c r="M354">
        <v>0</v>
      </c>
      <c r="N354">
        <v>0</v>
      </c>
      <c r="O354">
        <v>0</v>
      </c>
      <c r="P354">
        <v>95</v>
      </c>
      <c r="Q354">
        <v>3</v>
      </c>
      <c r="R354">
        <v>3</v>
      </c>
      <c r="S354">
        <v>0.99991968946593401</v>
      </c>
      <c r="T354">
        <v>0.99991968946593401</v>
      </c>
      <c r="U354">
        <v>0.99991968946593401</v>
      </c>
      <c r="V354">
        <v>3</v>
      </c>
      <c r="W354">
        <v>0.99991968946593401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">
      <c r="A355" s="1">
        <v>2306.0024400000002</v>
      </c>
      <c r="B355">
        <v>16</v>
      </c>
      <c r="C355">
        <v>16</v>
      </c>
      <c r="D355">
        <v>0.99935241024810695</v>
      </c>
      <c r="E355">
        <v>0.99935241024810695</v>
      </c>
      <c r="F355">
        <v>0.99935241024810695</v>
      </c>
      <c r="G355">
        <v>16</v>
      </c>
      <c r="H355">
        <v>0.99935241024810695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1756</v>
      </c>
      <c r="R355">
        <v>23106</v>
      </c>
      <c r="S355">
        <v>0.96205759151708903</v>
      </c>
      <c r="T355">
        <v>0.92893565358154595</v>
      </c>
      <c r="U355">
        <v>6.4912990692027495E-2</v>
      </c>
      <c r="V355">
        <v>337</v>
      </c>
      <c r="W355">
        <v>0.98636179684338299</v>
      </c>
      <c r="X355">
        <v>14</v>
      </c>
      <c r="Y355">
        <v>1</v>
      </c>
      <c r="Z355">
        <v>677</v>
      </c>
      <c r="AA355">
        <v>0</v>
      </c>
      <c r="AB355">
        <v>0</v>
      </c>
      <c r="AC355">
        <v>1</v>
      </c>
      <c r="AD355">
        <v>1</v>
      </c>
      <c r="AE355">
        <v>3</v>
      </c>
    </row>
    <row r="356" spans="1:31" x14ac:dyDescent="0.2">
      <c r="A356" s="1">
        <v>2306.0007599999999</v>
      </c>
      <c r="B356">
        <v>11533</v>
      </c>
      <c r="C356">
        <v>48149</v>
      </c>
      <c r="D356">
        <v>0.874810348181287</v>
      </c>
      <c r="E356">
        <v>0.77980372689781496</v>
      </c>
      <c r="F356">
        <v>8.0704903009011703E-2</v>
      </c>
      <c r="G356">
        <v>4229</v>
      </c>
      <c r="H356">
        <v>0.91925691156254696</v>
      </c>
      <c r="I356">
        <v>2</v>
      </c>
      <c r="J356">
        <v>2</v>
      </c>
      <c r="K356">
        <v>3649</v>
      </c>
      <c r="L356">
        <v>0</v>
      </c>
      <c r="M356">
        <v>0</v>
      </c>
      <c r="N356">
        <v>0</v>
      </c>
      <c r="O356">
        <v>0</v>
      </c>
      <c r="P356">
        <v>-1932</v>
      </c>
      <c r="Q356">
        <v>11109</v>
      </c>
      <c r="R356">
        <v>49907</v>
      </c>
      <c r="S356">
        <v>0.88283054987127796</v>
      </c>
      <c r="T356">
        <v>0.79300128570630002</v>
      </c>
      <c r="U356">
        <v>7.0061676635548797E-2</v>
      </c>
      <c r="V356">
        <v>3595</v>
      </c>
      <c r="W356">
        <v>0.93301283842957405</v>
      </c>
      <c r="X356">
        <v>2</v>
      </c>
      <c r="Y356">
        <v>2</v>
      </c>
      <c r="Z356">
        <v>3754</v>
      </c>
      <c r="AA356">
        <v>0</v>
      </c>
      <c r="AB356">
        <v>0</v>
      </c>
      <c r="AC356">
        <v>0</v>
      </c>
      <c r="AD356">
        <v>0</v>
      </c>
      <c r="AE356">
        <v>1291</v>
      </c>
    </row>
    <row r="357" spans="1:31" x14ac:dyDescent="0.2">
      <c r="A357" s="1">
        <v>2306.0088599999999</v>
      </c>
      <c r="B357">
        <v>177</v>
      </c>
      <c r="C357">
        <v>9575</v>
      </c>
      <c r="D357">
        <v>0.99668979446802897</v>
      </c>
      <c r="E357">
        <v>0.99337971274685799</v>
      </c>
      <c r="F357">
        <v>0.64186864153201595</v>
      </c>
      <c r="G357">
        <v>1</v>
      </c>
      <c r="H357">
        <v>0.99996259724715697</v>
      </c>
      <c r="I357">
        <v>0</v>
      </c>
      <c r="J357">
        <v>0</v>
      </c>
      <c r="K357">
        <v>88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177</v>
      </c>
      <c r="R357">
        <v>9575</v>
      </c>
      <c r="S357">
        <v>0.99668979446802897</v>
      </c>
      <c r="T357">
        <v>0.99337971274685799</v>
      </c>
      <c r="U357">
        <v>0.64186864153201595</v>
      </c>
      <c r="V357">
        <v>1</v>
      </c>
      <c r="W357">
        <v>0.99996259724715697</v>
      </c>
      <c r="X357">
        <v>0</v>
      </c>
      <c r="Y357">
        <v>0</v>
      </c>
      <c r="Z357">
        <v>88</v>
      </c>
      <c r="AA357">
        <v>0</v>
      </c>
      <c r="AB357">
        <v>0</v>
      </c>
      <c r="AC357">
        <v>0</v>
      </c>
      <c r="AD357">
        <v>0</v>
      </c>
      <c r="AE357">
        <v>1</v>
      </c>
    </row>
    <row r="358" spans="1:31" x14ac:dyDescent="0.2">
      <c r="A358" s="1">
        <v>2306.0385500000002</v>
      </c>
      <c r="B358">
        <v>6535</v>
      </c>
      <c r="C358">
        <v>43394</v>
      </c>
      <c r="D358">
        <v>0.89576469789083901</v>
      </c>
      <c r="E358">
        <v>0.85744513764669905</v>
      </c>
      <c r="F358">
        <v>5.34008114829196E-2</v>
      </c>
      <c r="G358">
        <v>6109</v>
      </c>
      <c r="H358">
        <v>0.86673792591946197</v>
      </c>
      <c r="I358">
        <v>0</v>
      </c>
      <c r="J358">
        <v>1</v>
      </c>
      <c r="K358">
        <v>206</v>
      </c>
      <c r="L358">
        <v>0</v>
      </c>
      <c r="M358">
        <v>0</v>
      </c>
      <c r="N358">
        <v>0</v>
      </c>
      <c r="O358">
        <v>0</v>
      </c>
      <c r="P358">
        <v>-3355</v>
      </c>
      <c r="Q358">
        <v>7606</v>
      </c>
      <c r="R358">
        <v>47236</v>
      </c>
      <c r="S358">
        <v>0.89357321131447498</v>
      </c>
      <c r="T358">
        <v>0.84884136889383499</v>
      </c>
      <c r="U358">
        <v>6.1250447156087198E-2</v>
      </c>
      <c r="V358">
        <v>7194</v>
      </c>
      <c r="W358">
        <v>0.857029293692118</v>
      </c>
      <c r="X358">
        <v>0</v>
      </c>
      <c r="Y358">
        <v>1</v>
      </c>
      <c r="Z358">
        <v>199</v>
      </c>
      <c r="AA358">
        <v>0</v>
      </c>
      <c r="AB358">
        <v>0</v>
      </c>
      <c r="AC358">
        <v>0</v>
      </c>
      <c r="AD358">
        <v>0</v>
      </c>
      <c r="AE358">
        <v>4476</v>
      </c>
    </row>
    <row r="359" spans="1:31" x14ac:dyDescent="0.2">
      <c r="A359" s="1">
        <v>2306.0041500000002</v>
      </c>
      <c r="B359">
        <v>220</v>
      </c>
      <c r="C359">
        <v>23487</v>
      </c>
      <c r="D359">
        <v>0.99545203706875196</v>
      </c>
      <c r="E359">
        <v>0.99162734053889401</v>
      </c>
      <c r="F359">
        <v>0.10614248744101</v>
      </c>
      <c r="G359">
        <v>20</v>
      </c>
      <c r="H359">
        <v>0.99923884913989902</v>
      </c>
      <c r="I359">
        <v>0</v>
      </c>
      <c r="J359">
        <v>0</v>
      </c>
      <c r="K359">
        <v>100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3691</v>
      </c>
      <c r="R359">
        <v>23249</v>
      </c>
      <c r="S359">
        <v>0.91702026448482499</v>
      </c>
      <c r="T359">
        <v>0.859550989345509</v>
      </c>
      <c r="U359">
        <v>0.11533485540334799</v>
      </c>
      <c r="V359">
        <v>2442</v>
      </c>
      <c r="W359">
        <v>0.90707762557077598</v>
      </c>
      <c r="X359">
        <v>4</v>
      </c>
      <c r="Y359">
        <v>6</v>
      </c>
      <c r="Z359">
        <v>616</v>
      </c>
      <c r="AA359">
        <v>0</v>
      </c>
      <c r="AB359">
        <v>0</v>
      </c>
      <c r="AC359">
        <v>1</v>
      </c>
      <c r="AD359">
        <v>1</v>
      </c>
      <c r="AE359">
        <v>5</v>
      </c>
    </row>
    <row r="360" spans="1:31" x14ac:dyDescent="0.2">
      <c r="A360" s="1">
        <v>2306.0008499999999</v>
      </c>
      <c r="B360">
        <v>296</v>
      </c>
      <c r="C360">
        <v>296</v>
      </c>
      <c r="D360">
        <v>0.99677479106965705</v>
      </c>
      <c r="E360">
        <v>0.99677479106965705</v>
      </c>
      <c r="F360">
        <v>0.99677479106965705</v>
      </c>
      <c r="G360">
        <v>296</v>
      </c>
      <c r="H360">
        <v>0.99677479106965705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761</v>
      </c>
      <c r="R360">
        <v>75645</v>
      </c>
      <c r="S360">
        <v>0.99392011157357896</v>
      </c>
      <c r="T360">
        <v>0.99170834286710396</v>
      </c>
      <c r="U360">
        <v>0.17579184780832199</v>
      </c>
      <c r="V360">
        <v>491</v>
      </c>
      <c r="W360">
        <v>0.99465019230978702</v>
      </c>
      <c r="X360">
        <v>0</v>
      </c>
      <c r="Y360">
        <v>1</v>
      </c>
      <c r="Z360">
        <v>134</v>
      </c>
      <c r="AA360">
        <v>0</v>
      </c>
      <c r="AB360">
        <v>0</v>
      </c>
      <c r="AC360">
        <v>0</v>
      </c>
      <c r="AD360">
        <v>0</v>
      </c>
      <c r="AE360">
        <v>2</v>
      </c>
    </row>
    <row r="361" spans="1:31" x14ac:dyDescent="0.2">
      <c r="A361" s="1">
        <v>2306.0084400000001</v>
      </c>
      <c r="B361">
        <v>4</v>
      </c>
      <c r="C361">
        <v>16948</v>
      </c>
      <c r="D361">
        <v>0.99990997884502797</v>
      </c>
      <c r="E361">
        <v>0.99981997389621402</v>
      </c>
      <c r="F361">
        <v>0.237229398262748</v>
      </c>
      <c r="G361">
        <v>4</v>
      </c>
      <c r="H361">
        <v>0.99981997389621402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1776</v>
      </c>
      <c r="R361">
        <v>19333</v>
      </c>
      <c r="S361">
        <v>0.95736730743258402</v>
      </c>
      <c r="T361">
        <v>0.92005401755570504</v>
      </c>
      <c r="U361">
        <v>0.129732162952959</v>
      </c>
      <c r="V361">
        <v>107</v>
      </c>
      <c r="W361">
        <v>0.99518343461625003</v>
      </c>
      <c r="X361">
        <v>22</v>
      </c>
      <c r="Y361">
        <v>1</v>
      </c>
      <c r="Z361">
        <v>784</v>
      </c>
      <c r="AA361">
        <v>0</v>
      </c>
      <c r="AB361">
        <v>0</v>
      </c>
      <c r="AC361">
        <v>1</v>
      </c>
      <c r="AD361">
        <v>1</v>
      </c>
      <c r="AE361">
        <v>-4</v>
      </c>
    </row>
    <row r="362" spans="1:31" x14ac:dyDescent="0.2">
      <c r="A362" s="1">
        <v>2306.0007799999998</v>
      </c>
      <c r="B362">
        <v>6</v>
      </c>
      <c r="C362">
        <v>6</v>
      </c>
      <c r="D362">
        <v>0.99980944516784698</v>
      </c>
      <c r="E362">
        <v>0.99980944516784698</v>
      </c>
      <c r="F362">
        <v>0.99980944516784698</v>
      </c>
      <c r="G362">
        <v>6</v>
      </c>
      <c r="H362">
        <v>0.99980944516784698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</row>
    <row r="363" spans="1:31" x14ac:dyDescent="0.2">
      <c r="A363" s="1">
        <v>2306.00047</v>
      </c>
      <c r="B363">
        <v>7</v>
      </c>
      <c r="C363">
        <v>7</v>
      </c>
      <c r="D363">
        <v>0.99971885291991303</v>
      </c>
      <c r="E363">
        <v>0.99971885291991303</v>
      </c>
      <c r="F363">
        <v>0.99971885291991303</v>
      </c>
      <c r="G363">
        <v>7</v>
      </c>
      <c r="H363">
        <v>0.99971885291991303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5973</v>
      </c>
      <c r="R363">
        <v>22467</v>
      </c>
      <c r="S363">
        <v>0.87107663866897</v>
      </c>
      <c r="T363">
        <v>0.76010121294883104</v>
      </c>
      <c r="U363">
        <v>9.7638364527271204E-2</v>
      </c>
      <c r="V363">
        <v>2447</v>
      </c>
      <c r="W363">
        <v>0.90171901357538697</v>
      </c>
      <c r="X363">
        <v>5</v>
      </c>
      <c r="Y363">
        <v>6</v>
      </c>
      <c r="Z363">
        <v>1755</v>
      </c>
      <c r="AA363">
        <v>0</v>
      </c>
      <c r="AB363">
        <v>0</v>
      </c>
      <c r="AC363">
        <v>0</v>
      </c>
      <c r="AD363">
        <v>0</v>
      </c>
      <c r="AE363">
        <v>-30</v>
      </c>
    </row>
    <row r="364" spans="1:31" x14ac:dyDescent="0.2">
      <c r="A364" s="1">
        <v>2306.0027500000001</v>
      </c>
      <c r="B364">
        <v>225</v>
      </c>
      <c r="C364">
        <v>15190</v>
      </c>
      <c r="D364">
        <v>0.998399020912344</v>
      </c>
      <c r="E364">
        <v>0.99679806460793996</v>
      </c>
      <c r="F364">
        <v>0.78383378397609205</v>
      </c>
      <c r="G364">
        <v>1</v>
      </c>
      <c r="H364">
        <v>0.99998576917603499</v>
      </c>
      <c r="I364">
        <v>0</v>
      </c>
      <c r="J364">
        <v>0</v>
      </c>
      <c r="K364">
        <v>112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11453</v>
      </c>
      <c r="R364">
        <v>64541</v>
      </c>
      <c r="S364">
        <v>0.91067693139612604</v>
      </c>
      <c r="T364">
        <v>0.837030607453363</v>
      </c>
      <c r="U364">
        <v>8.1619875634987293E-2</v>
      </c>
      <c r="V364">
        <v>4442</v>
      </c>
      <c r="W364">
        <v>0.93679297636495495</v>
      </c>
      <c r="X364">
        <v>20</v>
      </c>
      <c r="Y364">
        <v>10</v>
      </c>
      <c r="Z364">
        <v>3403</v>
      </c>
      <c r="AA364">
        <v>0</v>
      </c>
      <c r="AB364">
        <v>0</v>
      </c>
      <c r="AC364">
        <v>1</v>
      </c>
      <c r="AD364">
        <v>1</v>
      </c>
      <c r="AE364">
        <v>8</v>
      </c>
    </row>
    <row r="365" spans="1:31" x14ac:dyDescent="0.2">
      <c r="A365" s="1">
        <v>2306.0135300000002</v>
      </c>
      <c r="B365">
        <v>4</v>
      </c>
      <c r="C365">
        <v>4</v>
      </c>
      <c r="D365">
        <v>0.99989809955673303</v>
      </c>
      <c r="E365">
        <v>0.99989809955673303</v>
      </c>
      <c r="F365">
        <v>0.99989809955673303</v>
      </c>
      <c r="G365">
        <v>4</v>
      </c>
      <c r="H365">
        <v>0.99989809955673303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</v>
      </c>
      <c r="R365">
        <v>36916</v>
      </c>
      <c r="S365">
        <v>0.999821687851848</v>
      </c>
      <c r="T365">
        <v>0.99974528782475802</v>
      </c>
      <c r="U365">
        <v>5.9704533876719201E-2</v>
      </c>
      <c r="V365">
        <v>10</v>
      </c>
      <c r="W365">
        <v>0.99974528782475802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6</v>
      </c>
    </row>
    <row r="366" spans="1:31" x14ac:dyDescent="0.2">
      <c r="A366" s="1">
        <v>2306.0196500000002</v>
      </c>
      <c r="B366">
        <v>2</v>
      </c>
      <c r="C366">
        <v>41</v>
      </c>
      <c r="D366">
        <v>0.99996698907338299</v>
      </c>
      <c r="E366">
        <v>0.99993397814676599</v>
      </c>
      <c r="F366">
        <v>0.99864655200871399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16</v>
      </c>
      <c r="R366">
        <v>28296</v>
      </c>
      <c r="S366">
        <v>0.99962040567080901</v>
      </c>
      <c r="T366">
        <v>0.99947191233744803</v>
      </c>
      <c r="U366">
        <v>6.6076968776816902E-2</v>
      </c>
      <c r="V366">
        <v>16</v>
      </c>
      <c r="W366">
        <v>0.99947191233744803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5</v>
      </c>
    </row>
    <row r="367" spans="1:31" x14ac:dyDescent="0.2">
      <c r="A367" s="1">
        <v>2306.0028600000001</v>
      </c>
    </row>
    <row r="368" spans="1:31" x14ac:dyDescent="0.2">
      <c r="A368" s="1">
        <v>2306.0119199999999</v>
      </c>
      <c r="B368">
        <v>44</v>
      </c>
      <c r="C368">
        <v>22644</v>
      </c>
      <c r="D368">
        <v>0.99925517652316398</v>
      </c>
      <c r="E368">
        <v>0.99890767359300903</v>
      </c>
      <c r="F368">
        <v>0.43784911000223398</v>
      </c>
      <c r="G368">
        <v>22</v>
      </c>
      <c r="H368">
        <v>0.99945383679650401</v>
      </c>
      <c r="I368">
        <v>0</v>
      </c>
      <c r="J368">
        <v>0</v>
      </c>
      <c r="K368">
        <v>11</v>
      </c>
      <c r="L368">
        <v>0</v>
      </c>
      <c r="M368">
        <v>0</v>
      </c>
      <c r="N368">
        <v>0</v>
      </c>
      <c r="O368">
        <v>0</v>
      </c>
      <c r="P368">
        <v>-6</v>
      </c>
      <c r="Q368">
        <v>4281</v>
      </c>
      <c r="R368">
        <v>37204</v>
      </c>
      <c r="S368">
        <v>0.94647488799811297</v>
      </c>
      <c r="T368">
        <v>0.89376644002183703</v>
      </c>
      <c r="U368">
        <v>7.6778003871159795E-2</v>
      </c>
      <c r="V368">
        <v>436</v>
      </c>
      <c r="W368">
        <v>0.98918060449650103</v>
      </c>
      <c r="X368">
        <v>0</v>
      </c>
      <c r="Y368">
        <v>1</v>
      </c>
      <c r="Z368">
        <v>1922</v>
      </c>
      <c r="AA368">
        <v>0</v>
      </c>
      <c r="AB368">
        <v>0</v>
      </c>
      <c r="AC368">
        <v>1</v>
      </c>
      <c r="AD368">
        <v>1</v>
      </c>
      <c r="AE368">
        <v>17</v>
      </c>
    </row>
    <row r="369" spans="1:31" x14ac:dyDescent="0.2">
      <c r="A369" s="1">
        <v>2306.0048400000001</v>
      </c>
      <c r="B369">
        <v>346</v>
      </c>
      <c r="C369">
        <v>45505</v>
      </c>
      <c r="D369">
        <v>0.99554533096308695</v>
      </c>
      <c r="E369">
        <v>0.99276392839216998</v>
      </c>
      <c r="F369">
        <v>4.83311025598126E-2</v>
      </c>
      <c r="G369">
        <v>82</v>
      </c>
      <c r="H369">
        <v>0.99828509285594702</v>
      </c>
      <c r="I369">
        <v>0</v>
      </c>
      <c r="J369">
        <v>0</v>
      </c>
      <c r="K369">
        <v>132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282</v>
      </c>
      <c r="R369">
        <v>45218</v>
      </c>
      <c r="S369">
        <v>0.99694675645154496</v>
      </c>
      <c r="T369">
        <v>0.99410313244949999</v>
      </c>
      <c r="U369">
        <v>5.4451925891848801E-2</v>
      </c>
      <c r="V369">
        <v>18</v>
      </c>
      <c r="W369">
        <v>0.99962360419890395</v>
      </c>
      <c r="X369">
        <v>0</v>
      </c>
      <c r="Y369">
        <v>0</v>
      </c>
      <c r="Z369">
        <v>132</v>
      </c>
      <c r="AA369">
        <v>0</v>
      </c>
      <c r="AB369">
        <v>0</v>
      </c>
      <c r="AC369">
        <v>0</v>
      </c>
      <c r="AD369">
        <v>0</v>
      </c>
      <c r="AE369">
        <v>8</v>
      </c>
    </row>
    <row r="370" spans="1:31" x14ac:dyDescent="0.2">
      <c r="A370" s="1">
        <v>2306.0022600000002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6</v>
      </c>
      <c r="R370">
        <v>24280</v>
      </c>
      <c r="S370">
        <v>0.999828162291169</v>
      </c>
      <c r="T370">
        <v>0.99977089617778403</v>
      </c>
      <c r="U370">
        <v>7.2893199434877196E-2</v>
      </c>
      <c r="V370">
        <v>6</v>
      </c>
      <c r="W370">
        <v>0.99977089617778403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</v>
      </c>
    </row>
    <row r="371" spans="1:31" x14ac:dyDescent="0.2">
      <c r="A371" s="1">
        <v>2306.0156900000002</v>
      </c>
      <c r="B371">
        <v>30</v>
      </c>
      <c r="C371">
        <v>491</v>
      </c>
      <c r="D371">
        <v>0.99945332786661201</v>
      </c>
      <c r="E371">
        <v>0.99897498974989696</v>
      </c>
      <c r="F371">
        <v>0.98322399890665502</v>
      </c>
      <c r="G371">
        <v>2</v>
      </c>
      <c r="H371">
        <v>0.99993166598332595</v>
      </c>
      <c r="I371">
        <v>0</v>
      </c>
      <c r="J371">
        <v>0</v>
      </c>
      <c r="K371">
        <v>14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4085</v>
      </c>
      <c r="R371">
        <v>24148</v>
      </c>
      <c r="S371">
        <v>0.92625429201045395</v>
      </c>
      <c r="T371">
        <v>0.86044207577465703</v>
      </c>
      <c r="U371">
        <v>0.17501964401626099</v>
      </c>
      <c r="V371">
        <v>1008</v>
      </c>
      <c r="W371">
        <v>0.96556318540535002</v>
      </c>
      <c r="X371">
        <v>1</v>
      </c>
      <c r="Y371">
        <v>4</v>
      </c>
      <c r="Z371">
        <v>1535</v>
      </c>
      <c r="AA371">
        <v>0</v>
      </c>
      <c r="AB371">
        <v>0</v>
      </c>
      <c r="AC371">
        <v>0</v>
      </c>
      <c r="AD371">
        <v>1</v>
      </c>
      <c r="AE371">
        <v>3</v>
      </c>
    </row>
    <row r="372" spans="1:31" x14ac:dyDescent="0.2">
      <c r="A372" s="1">
        <v>2306.0593899999999</v>
      </c>
      <c r="B372">
        <v>12</v>
      </c>
      <c r="C372">
        <v>12</v>
      </c>
      <c r="D372">
        <v>0.99949210648833897</v>
      </c>
      <c r="E372">
        <v>0.99949210648833897</v>
      </c>
      <c r="F372">
        <v>0.99949210648833897</v>
      </c>
      <c r="G372">
        <v>12</v>
      </c>
      <c r="H372">
        <v>0.99949210648833897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26</v>
      </c>
      <c r="R372">
        <v>19132</v>
      </c>
      <c r="S372">
        <v>0.99904780041896701</v>
      </c>
      <c r="T372">
        <v>0.99889979688557795</v>
      </c>
      <c r="U372">
        <v>0.19041976980365599</v>
      </c>
      <c r="V372">
        <v>26</v>
      </c>
      <c r="W372">
        <v>0.99889979688557795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5</v>
      </c>
    </row>
    <row r="373" spans="1:31" x14ac:dyDescent="0.2">
      <c r="A373" s="1">
        <v>2306.0179699999999</v>
      </c>
      <c r="B373">
        <v>3</v>
      </c>
      <c r="C373">
        <v>12135</v>
      </c>
      <c r="D373">
        <v>0.99993553239497102</v>
      </c>
      <c r="E373">
        <v>0.99987106756059796</v>
      </c>
      <c r="F373">
        <v>0.47846828261990698</v>
      </c>
      <c r="G373">
        <v>1</v>
      </c>
      <c r="H373">
        <v>0.99995702252019902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-1</v>
      </c>
      <c r="Q373">
        <v>1</v>
      </c>
      <c r="R373">
        <v>1571</v>
      </c>
      <c r="S373">
        <v>0.99997851079832301</v>
      </c>
      <c r="T373">
        <v>0.99995702252019902</v>
      </c>
      <c r="U373">
        <v>0.93248237923328103</v>
      </c>
      <c r="V373">
        <v>1</v>
      </c>
      <c r="W373">
        <v>0.99995702252019902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-1</v>
      </c>
    </row>
    <row r="374" spans="1:31" x14ac:dyDescent="0.2">
      <c r="A374" s="1">
        <v>2306.0022100000001</v>
      </c>
      <c r="B374">
        <v>76</v>
      </c>
      <c r="C374">
        <v>955</v>
      </c>
      <c r="D374">
        <v>0.99930837728019295</v>
      </c>
      <c r="E374">
        <v>0.99917869802022996</v>
      </c>
      <c r="F374">
        <v>0.98967969222788899</v>
      </c>
      <c r="G374">
        <v>52</v>
      </c>
      <c r="H374">
        <v>0.99943805654015705</v>
      </c>
      <c r="I374">
        <v>0</v>
      </c>
      <c r="J374">
        <v>0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54</v>
      </c>
      <c r="R374">
        <v>89409</v>
      </c>
      <c r="S374">
        <v>0.999421843508707</v>
      </c>
      <c r="T374">
        <v>0.999416443330163</v>
      </c>
      <c r="U374">
        <v>3.3792253825538097E-2</v>
      </c>
      <c r="V374">
        <v>54</v>
      </c>
      <c r="W374">
        <v>0.999416443330163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-1</v>
      </c>
    </row>
    <row r="375" spans="1:31" x14ac:dyDescent="0.2">
      <c r="A375" s="1">
        <v>2306.0369599999999</v>
      </c>
    </row>
    <row r="376" spans="1:31" x14ac:dyDescent="0.2">
      <c r="A376" s="1">
        <v>2306.0001299999999</v>
      </c>
      <c r="B376">
        <v>246</v>
      </c>
      <c r="C376">
        <v>20100</v>
      </c>
      <c r="D376">
        <v>0.99499515660316395</v>
      </c>
      <c r="E376">
        <v>0.99007223858912696</v>
      </c>
      <c r="F376">
        <v>0.18882925057508301</v>
      </c>
      <c r="G376">
        <v>8</v>
      </c>
      <c r="H376">
        <v>0.99967714597037804</v>
      </c>
      <c r="I376">
        <v>0</v>
      </c>
      <c r="J376">
        <v>0</v>
      </c>
      <c r="K376">
        <v>119</v>
      </c>
      <c r="L376">
        <v>0</v>
      </c>
      <c r="M376">
        <v>0</v>
      </c>
      <c r="N376">
        <v>0</v>
      </c>
      <c r="O376">
        <v>0</v>
      </c>
      <c r="P376">
        <v>6</v>
      </c>
      <c r="Q376">
        <v>298</v>
      </c>
      <c r="R376">
        <v>20157</v>
      </c>
      <c r="S376">
        <v>0.99395210063704498</v>
      </c>
      <c r="T376">
        <v>0.98799887237727002</v>
      </c>
      <c r="U376">
        <v>0.18823245137126901</v>
      </c>
      <c r="V376">
        <v>60</v>
      </c>
      <c r="W376">
        <v>0.99758366557931599</v>
      </c>
      <c r="X376">
        <v>0</v>
      </c>
      <c r="Y376">
        <v>0</v>
      </c>
      <c r="Z376">
        <v>119</v>
      </c>
      <c r="AA376">
        <v>0</v>
      </c>
      <c r="AB376">
        <v>0</v>
      </c>
      <c r="AC376">
        <v>0</v>
      </c>
      <c r="AD376">
        <v>0</v>
      </c>
      <c r="AE376">
        <v>58</v>
      </c>
    </row>
    <row r="377" spans="1:31" x14ac:dyDescent="0.2">
      <c r="A377" s="1">
        <v>2306.0002500000001</v>
      </c>
    </row>
    <row r="378" spans="1:31" x14ac:dyDescent="0.2">
      <c r="A378" s="1">
        <v>2306.00819</v>
      </c>
      <c r="B378">
        <v>722</v>
      </c>
      <c r="C378">
        <v>24191</v>
      </c>
      <c r="D378">
        <v>0.97932064488951798</v>
      </c>
      <c r="E378">
        <v>0.97253917541457402</v>
      </c>
      <c r="F378">
        <v>7.99102388559257E-2</v>
      </c>
      <c r="G378">
        <v>716</v>
      </c>
      <c r="H378">
        <v>0.97276738171306798</v>
      </c>
      <c r="I378">
        <v>0</v>
      </c>
      <c r="J378">
        <v>0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-358</v>
      </c>
      <c r="Q378">
        <v>1023</v>
      </c>
      <c r="R378">
        <v>24723</v>
      </c>
      <c r="S378">
        <v>0.97372773058708495</v>
      </c>
      <c r="T378">
        <v>0.96199851411589898</v>
      </c>
      <c r="U378">
        <v>8.1612184249628503E-2</v>
      </c>
      <c r="V378">
        <v>969</v>
      </c>
      <c r="W378">
        <v>0.96400445765230303</v>
      </c>
      <c r="X378">
        <v>13</v>
      </c>
      <c r="Y378">
        <v>0</v>
      </c>
      <c r="Z378">
        <v>10</v>
      </c>
      <c r="AA378">
        <v>0</v>
      </c>
      <c r="AB378">
        <v>0</v>
      </c>
      <c r="AC378">
        <v>0</v>
      </c>
      <c r="AD378">
        <v>0</v>
      </c>
      <c r="AE378">
        <v>628</v>
      </c>
    </row>
    <row r="379" spans="1:31" x14ac:dyDescent="0.2">
      <c r="A379" s="1">
        <v>2306.08248</v>
      </c>
      <c r="B379">
        <v>80</v>
      </c>
      <c r="C379">
        <v>95</v>
      </c>
      <c r="D379">
        <v>0.997584097859327</v>
      </c>
      <c r="E379">
        <v>0.99755351681957105</v>
      </c>
      <c r="F379">
        <v>0.99709480122324101</v>
      </c>
      <c r="G379">
        <v>78</v>
      </c>
      <c r="H379">
        <v>0.99761467889908195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114</v>
      </c>
      <c r="R379">
        <v>30917</v>
      </c>
      <c r="S379">
        <v>0.99685111586670705</v>
      </c>
      <c r="T379">
        <v>0.99651589242053795</v>
      </c>
      <c r="U379">
        <v>5.5103911980439998E-2</v>
      </c>
      <c r="V379">
        <v>112</v>
      </c>
      <c r="W379">
        <v>0.99657701711491398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20</v>
      </c>
    </row>
    <row r="380" spans="1:31" x14ac:dyDescent="0.2">
      <c r="A380" s="1">
        <v>2306.00441</v>
      </c>
    </row>
    <row r="381" spans="1:31" x14ac:dyDescent="0.2">
      <c r="A381" s="1">
        <v>2306.1638600000001</v>
      </c>
      <c r="B381">
        <v>9</v>
      </c>
      <c r="C381">
        <v>9180</v>
      </c>
      <c r="D381">
        <v>0.99976542341074304</v>
      </c>
      <c r="E381">
        <v>0.99973610907491495</v>
      </c>
      <c r="F381">
        <v>0.73083125641401503</v>
      </c>
      <c r="G381">
        <v>9</v>
      </c>
      <c r="H381">
        <v>0.99973610907491495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2</v>
      </c>
      <c r="Q381">
        <v>1952</v>
      </c>
      <c r="R381">
        <v>26040</v>
      </c>
      <c r="S381">
        <v>0.97066455557021503</v>
      </c>
      <c r="T381">
        <v>0.94277002462765302</v>
      </c>
      <c r="U381">
        <v>0.23654274656971899</v>
      </c>
      <c r="V381">
        <v>376</v>
      </c>
      <c r="W381">
        <v>0.988976193268441</v>
      </c>
      <c r="X381">
        <v>2</v>
      </c>
      <c r="Y381">
        <v>2</v>
      </c>
      <c r="Z381">
        <v>786</v>
      </c>
      <c r="AA381">
        <v>0</v>
      </c>
      <c r="AB381">
        <v>0</v>
      </c>
      <c r="AC381">
        <v>1</v>
      </c>
      <c r="AD381">
        <v>1</v>
      </c>
      <c r="AE381">
        <v>5</v>
      </c>
    </row>
    <row r="382" spans="1:31" x14ac:dyDescent="0.2">
      <c r="A382" s="1">
        <v>2306.08421</v>
      </c>
    </row>
    <row r="383" spans="1:31" x14ac:dyDescent="0.2">
      <c r="A383" s="1">
        <v>2306.0323699999999</v>
      </c>
      <c r="B383">
        <v>111</v>
      </c>
      <c r="C383">
        <v>111</v>
      </c>
      <c r="D383">
        <v>0.99492200009149501</v>
      </c>
      <c r="E383">
        <v>0.99492200009149501</v>
      </c>
      <c r="F383">
        <v>0.99492200009149501</v>
      </c>
      <c r="G383">
        <v>111</v>
      </c>
      <c r="H383">
        <v>0.99492200009149501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65</v>
      </c>
      <c r="R383">
        <v>2614</v>
      </c>
      <c r="S383">
        <v>0.99709521740124796</v>
      </c>
      <c r="T383">
        <v>0.99702680450096004</v>
      </c>
      <c r="U383">
        <v>0.88043179946939898</v>
      </c>
      <c r="V383">
        <v>65</v>
      </c>
      <c r="W383">
        <v>0.99702680450096004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</v>
      </c>
    </row>
    <row r="384" spans="1:31" x14ac:dyDescent="0.2">
      <c r="A384" s="1">
        <v>2306.0002199999999</v>
      </c>
      <c r="B384">
        <v>2868</v>
      </c>
      <c r="C384">
        <v>32934</v>
      </c>
      <c r="D384">
        <v>0.96147889083187599</v>
      </c>
      <c r="E384">
        <v>0.92847166799680703</v>
      </c>
      <c r="F384">
        <v>0.178621308858739</v>
      </c>
      <c r="G384">
        <v>348</v>
      </c>
      <c r="H384">
        <v>0.99132083000797999</v>
      </c>
      <c r="I384">
        <v>0</v>
      </c>
      <c r="J384">
        <v>0</v>
      </c>
      <c r="K384">
        <v>1260</v>
      </c>
      <c r="L384">
        <v>0</v>
      </c>
      <c r="M384">
        <v>0</v>
      </c>
      <c r="N384">
        <v>0</v>
      </c>
      <c r="O384">
        <v>1</v>
      </c>
      <c r="P384">
        <v>-132</v>
      </c>
      <c r="Q384">
        <v>2873</v>
      </c>
      <c r="R384">
        <v>36731</v>
      </c>
      <c r="S384">
        <v>0.96027753686036399</v>
      </c>
      <c r="T384">
        <v>0.92926084601368897</v>
      </c>
      <c r="U384">
        <v>9.56074260107352E-2</v>
      </c>
      <c r="V384">
        <v>1252</v>
      </c>
      <c r="W384">
        <v>0.969173191510316</v>
      </c>
      <c r="X384">
        <v>1</v>
      </c>
      <c r="Y384">
        <v>2</v>
      </c>
      <c r="Z384">
        <v>809</v>
      </c>
      <c r="AA384">
        <v>0</v>
      </c>
      <c r="AB384">
        <v>0</v>
      </c>
      <c r="AC384">
        <v>0</v>
      </c>
      <c r="AD384">
        <v>0</v>
      </c>
      <c r="AE384">
        <v>518</v>
      </c>
    </row>
    <row r="385" spans="1:31" x14ac:dyDescent="0.2">
      <c r="A385" s="1">
        <v>2306.0021000000002</v>
      </c>
      <c r="B385">
        <v>22</v>
      </c>
      <c r="C385">
        <v>11864</v>
      </c>
      <c r="D385">
        <v>0.99969687784176997</v>
      </c>
      <c r="E385">
        <v>0.99939375568354005</v>
      </c>
      <c r="F385">
        <v>0.67306897406927702</v>
      </c>
      <c r="G385">
        <v>0</v>
      </c>
      <c r="H385">
        <v>1</v>
      </c>
      <c r="I385">
        <v>0</v>
      </c>
      <c r="J385">
        <v>0</v>
      </c>
      <c r="K385">
        <v>11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24</v>
      </c>
      <c r="R385">
        <v>17084</v>
      </c>
      <c r="S385">
        <v>0.99966933039404704</v>
      </c>
      <c r="T385">
        <v>0.999338679011325</v>
      </c>
      <c r="U385">
        <v>0.52924967622826502</v>
      </c>
      <c r="V385">
        <v>2</v>
      </c>
      <c r="W385">
        <v>0.99994488991760999</v>
      </c>
      <c r="X385">
        <v>0</v>
      </c>
      <c r="Y385">
        <v>0</v>
      </c>
      <c r="Z385">
        <v>11</v>
      </c>
      <c r="AA385">
        <v>0</v>
      </c>
      <c r="AB385">
        <v>0</v>
      </c>
      <c r="AC385">
        <v>0</v>
      </c>
      <c r="AD385">
        <v>0</v>
      </c>
      <c r="AE385">
        <v>2</v>
      </c>
    </row>
    <row r="386" spans="1:31" x14ac:dyDescent="0.2">
      <c r="A386" s="1">
        <v>2306.00479</v>
      </c>
      <c r="B386">
        <v>4495</v>
      </c>
      <c r="C386">
        <v>20376</v>
      </c>
      <c r="D386">
        <v>0.93176546739306298</v>
      </c>
      <c r="E386">
        <v>0.87877562028047396</v>
      </c>
      <c r="F386">
        <v>0.45048543689320297</v>
      </c>
      <c r="G386">
        <v>1718</v>
      </c>
      <c r="H386">
        <v>0.95366774541531796</v>
      </c>
      <c r="I386">
        <v>3</v>
      </c>
      <c r="J386">
        <v>3</v>
      </c>
      <c r="K386">
        <v>1385</v>
      </c>
      <c r="L386">
        <v>0</v>
      </c>
      <c r="M386">
        <v>0</v>
      </c>
      <c r="N386">
        <v>1</v>
      </c>
      <c r="O386">
        <v>1</v>
      </c>
      <c r="P386">
        <v>4</v>
      </c>
      <c r="Q386">
        <v>5593</v>
      </c>
      <c r="R386">
        <v>28994</v>
      </c>
      <c r="S386">
        <v>0.91783460644304204</v>
      </c>
      <c r="T386">
        <v>0.85358255451713305</v>
      </c>
      <c r="U386">
        <v>0.240974894630749</v>
      </c>
      <c r="V386">
        <v>2780</v>
      </c>
      <c r="W386">
        <v>0.92722322573889304</v>
      </c>
      <c r="X386">
        <v>2</v>
      </c>
      <c r="Y386">
        <v>4</v>
      </c>
      <c r="Z386">
        <v>1402</v>
      </c>
      <c r="AA386">
        <v>0</v>
      </c>
      <c r="AB386">
        <v>0</v>
      </c>
      <c r="AC386">
        <v>1</v>
      </c>
      <c r="AD386">
        <v>1</v>
      </c>
      <c r="AE386">
        <v>1123</v>
      </c>
    </row>
    <row r="387" spans="1:31" x14ac:dyDescent="0.2">
      <c r="A387" s="1">
        <v>2306.0179899999998</v>
      </c>
    </row>
    <row r="388" spans="1:31" x14ac:dyDescent="0.2">
      <c r="A388" s="1">
        <v>2306.0070599999999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4111</v>
      </c>
      <c r="S388">
        <v>0.99981128514814099</v>
      </c>
      <c r="T388">
        <v>0.99975737970076795</v>
      </c>
      <c r="U388">
        <v>0.889176438873163</v>
      </c>
      <c r="V388">
        <v>9</v>
      </c>
      <c r="W388">
        <v>0.99975737970076795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</v>
      </c>
    </row>
    <row r="389" spans="1:31" x14ac:dyDescent="0.2">
      <c r="A389" s="1">
        <v>2306.1758300000001</v>
      </c>
      <c r="B389">
        <v>15</v>
      </c>
      <c r="C389">
        <v>15</v>
      </c>
      <c r="D389">
        <v>0.99924717691342502</v>
      </c>
      <c r="E389">
        <v>0.99924717691342502</v>
      </c>
      <c r="F389">
        <v>0.99924717691342502</v>
      </c>
      <c r="G389">
        <v>15</v>
      </c>
      <c r="H389">
        <v>0.99924717691342502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1530</v>
      </c>
      <c r="R389">
        <v>11287</v>
      </c>
      <c r="S389">
        <v>0.95774365151058904</v>
      </c>
      <c r="T389">
        <v>0.92321975209514695</v>
      </c>
      <c r="U389">
        <v>0.43358257640387399</v>
      </c>
      <c r="V389">
        <v>334</v>
      </c>
      <c r="W389">
        <v>0.98323882169920196</v>
      </c>
      <c r="X389">
        <v>22</v>
      </c>
      <c r="Y389">
        <v>0</v>
      </c>
      <c r="Z389">
        <v>531</v>
      </c>
      <c r="AA389">
        <v>0</v>
      </c>
      <c r="AB389">
        <v>0</v>
      </c>
      <c r="AC389">
        <v>0</v>
      </c>
      <c r="AD389">
        <v>0</v>
      </c>
      <c r="AE389">
        <v>2</v>
      </c>
    </row>
    <row r="390" spans="1:31" x14ac:dyDescent="0.2">
      <c r="A390" s="1">
        <v>2306.0398700000001</v>
      </c>
      <c r="B390">
        <v>10</v>
      </c>
      <c r="C390">
        <v>10</v>
      </c>
      <c r="D390">
        <v>0.99972936400541201</v>
      </c>
      <c r="E390">
        <v>0.99972936400541201</v>
      </c>
      <c r="F390">
        <v>0.99972936400541201</v>
      </c>
      <c r="G390">
        <v>10</v>
      </c>
      <c r="H390">
        <v>0.99972936400541201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</v>
      </c>
      <c r="R390">
        <v>10</v>
      </c>
      <c r="S390">
        <v>0.99972936400541201</v>
      </c>
      <c r="T390">
        <v>0.99972936400541201</v>
      </c>
      <c r="U390">
        <v>0.99972936400541201</v>
      </c>
      <c r="V390">
        <v>10</v>
      </c>
      <c r="W390">
        <v>0.99972936400541201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">
      <c r="A391" s="1">
        <v>2306.0798799999998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301</v>
      </c>
      <c r="R391">
        <v>55327</v>
      </c>
      <c r="S391">
        <v>0.99806738509072002</v>
      </c>
      <c r="T391">
        <v>0.99623524114468598</v>
      </c>
      <c r="U391">
        <v>0.30799729837902701</v>
      </c>
      <c r="V391">
        <v>39</v>
      </c>
      <c r="W391">
        <v>0.99951220732439405</v>
      </c>
      <c r="X391">
        <v>0</v>
      </c>
      <c r="Y391">
        <v>0</v>
      </c>
      <c r="Z391">
        <v>131</v>
      </c>
      <c r="AA391">
        <v>0</v>
      </c>
      <c r="AB391">
        <v>0</v>
      </c>
      <c r="AC391">
        <v>0</v>
      </c>
      <c r="AD391">
        <v>0</v>
      </c>
      <c r="AE391">
        <v>-17</v>
      </c>
    </row>
    <row r="392" spans="1:31" x14ac:dyDescent="0.2">
      <c r="A392" s="1">
        <v>2306.00533</v>
      </c>
      <c r="B392">
        <v>2</v>
      </c>
      <c r="C392">
        <v>2</v>
      </c>
      <c r="D392">
        <v>0.99992579125078795</v>
      </c>
      <c r="E392">
        <v>0.99992579125078795</v>
      </c>
      <c r="F392">
        <v>0.99992579125078795</v>
      </c>
      <c r="G392">
        <v>2</v>
      </c>
      <c r="H392">
        <v>0.99992579125078795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75</v>
      </c>
      <c r="R392">
        <v>25201</v>
      </c>
      <c r="S392">
        <v>0.99855292939037499</v>
      </c>
      <c r="T392">
        <v>0.99721717190456705</v>
      </c>
      <c r="U392">
        <v>6.4932655560090494E-2</v>
      </c>
      <c r="V392">
        <v>5</v>
      </c>
      <c r="W392">
        <v>0.999814478126971</v>
      </c>
      <c r="X392">
        <v>0</v>
      </c>
      <c r="Y392">
        <v>0</v>
      </c>
      <c r="Z392">
        <v>35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">
      <c r="A393" s="1">
        <v>2306.0036500000001</v>
      </c>
      <c r="B393">
        <v>39</v>
      </c>
      <c r="C393">
        <v>39</v>
      </c>
      <c r="D393">
        <v>0.99843430085511198</v>
      </c>
      <c r="E393">
        <v>0.99843430085511198</v>
      </c>
      <c r="F393">
        <v>0.99843430085511198</v>
      </c>
      <c r="G393">
        <v>39</v>
      </c>
      <c r="H393">
        <v>0.99843430085511198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45</v>
      </c>
      <c r="R393">
        <v>23266</v>
      </c>
      <c r="S393">
        <v>0.99869564344911999</v>
      </c>
      <c r="T393">
        <v>0.99819451131439496</v>
      </c>
      <c r="U393">
        <v>6.6522227571818304E-2</v>
      </c>
      <c r="V393">
        <v>39</v>
      </c>
      <c r="W393">
        <v>0.998435243139143</v>
      </c>
      <c r="X393">
        <v>0</v>
      </c>
      <c r="Y393">
        <v>0</v>
      </c>
      <c r="Z393">
        <v>3</v>
      </c>
      <c r="AA393">
        <v>0</v>
      </c>
      <c r="AB393">
        <v>0</v>
      </c>
      <c r="AC393">
        <v>0</v>
      </c>
      <c r="AD393">
        <v>0</v>
      </c>
      <c r="AE393">
        <v>15</v>
      </c>
    </row>
    <row r="394" spans="1:31" x14ac:dyDescent="0.2">
      <c r="A394" s="1">
        <v>2306.0108500000001</v>
      </c>
      <c r="B394">
        <v>21</v>
      </c>
      <c r="C394">
        <v>21</v>
      </c>
      <c r="D394">
        <v>0.999603062092429</v>
      </c>
      <c r="E394">
        <v>0.999603062092429</v>
      </c>
      <c r="F394">
        <v>0.999603062092429</v>
      </c>
      <c r="G394">
        <v>21</v>
      </c>
      <c r="H394">
        <v>0.999603062092429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16529</v>
      </c>
      <c r="S394">
        <v>0.99999054918675701</v>
      </c>
      <c r="T394">
        <v>0.99998109855214901</v>
      </c>
      <c r="U394">
        <v>0.68757796847238495</v>
      </c>
      <c r="V394">
        <v>1</v>
      </c>
      <c r="W394">
        <v>0.99998109855214901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</row>
    <row r="395" spans="1:31" x14ac:dyDescent="0.2">
      <c r="A395" s="1">
        <v>2306.0016099999998</v>
      </c>
      <c r="B395">
        <v>1029</v>
      </c>
      <c r="C395">
        <v>18278</v>
      </c>
      <c r="D395">
        <v>0.97136098248439695</v>
      </c>
      <c r="E395">
        <v>0.94824724639138902</v>
      </c>
      <c r="F395">
        <v>8.07222250163456E-2</v>
      </c>
      <c r="G395">
        <v>397</v>
      </c>
      <c r="H395">
        <v>0.980033194185988</v>
      </c>
      <c r="I395">
        <v>1</v>
      </c>
      <c r="J395">
        <v>1</v>
      </c>
      <c r="K395">
        <v>315</v>
      </c>
      <c r="L395">
        <v>0</v>
      </c>
      <c r="M395">
        <v>0</v>
      </c>
      <c r="N395">
        <v>0</v>
      </c>
      <c r="O395">
        <v>0</v>
      </c>
      <c r="P395">
        <v>-30</v>
      </c>
      <c r="Q395">
        <v>1292</v>
      </c>
      <c r="R395">
        <v>13109</v>
      </c>
      <c r="S395">
        <v>0.96346250629089003</v>
      </c>
      <c r="T395">
        <v>0.93501986621737099</v>
      </c>
      <c r="U395">
        <v>0.34069305436805303</v>
      </c>
      <c r="V395">
        <v>512</v>
      </c>
      <c r="W395">
        <v>0.97424935874867902</v>
      </c>
      <c r="X395">
        <v>3</v>
      </c>
      <c r="Y395">
        <v>1</v>
      </c>
      <c r="Z395">
        <v>388</v>
      </c>
      <c r="AA395">
        <v>0</v>
      </c>
      <c r="AB395">
        <v>0</v>
      </c>
      <c r="AC395">
        <v>0</v>
      </c>
      <c r="AD395">
        <v>0</v>
      </c>
      <c r="AE395">
        <v>-26</v>
      </c>
    </row>
    <row r="396" spans="1:31" x14ac:dyDescent="0.2">
      <c r="A396" s="1">
        <v>2306.0015899999999</v>
      </c>
      <c r="B396">
        <v>90</v>
      </c>
      <c r="C396">
        <v>90</v>
      </c>
      <c r="D396">
        <v>0.99634577124528001</v>
      </c>
      <c r="E396">
        <v>0.99634577124528001</v>
      </c>
      <c r="F396">
        <v>0.99634577124528001</v>
      </c>
      <c r="G396">
        <v>90</v>
      </c>
      <c r="H396">
        <v>0.99634577124528001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122</v>
      </c>
      <c r="R396">
        <v>4655</v>
      </c>
      <c r="S396">
        <v>0.99537281324836602</v>
      </c>
      <c r="T396">
        <v>0.99504970582268204</v>
      </c>
      <c r="U396">
        <v>0.81111787380807399</v>
      </c>
      <c r="V396">
        <v>122</v>
      </c>
      <c r="W396">
        <v>0.99504970582268204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16</v>
      </c>
    </row>
    <row r="397" spans="1:31" x14ac:dyDescent="0.2">
      <c r="A397" s="1">
        <v>2306.01629</v>
      </c>
      <c r="B397">
        <v>94</v>
      </c>
      <c r="C397">
        <v>94</v>
      </c>
      <c r="D397">
        <v>0.99392293767778594</v>
      </c>
      <c r="E397">
        <v>0.99392293767778594</v>
      </c>
      <c r="F397">
        <v>0.99392293767778594</v>
      </c>
      <c r="G397">
        <v>94</v>
      </c>
      <c r="H397">
        <v>0.99392293767778594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102</v>
      </c>
      <c r="R397">
        <v>2131</v>
      </c>
      <c r="S397">
        <v>0.99353587588881698</v>
      </c>
      <c r="T397">
        <v>0.99340744570837602</v>
      </c>
      <c r="U397">
        <v>0.86226732161323605</v>
      </c>
      <c r="V397">
        <v>102</v>
      </c>
      <c r="W397">
        <v>0.99340744570837602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</v>
      </c>
    </row>
    <row r="398" spans="1:31" x14ac:dyDescent="0.2">
      <c r="A398" s="1">
        <v>2306.0099100000002</v>
      </c>
      <c r="B398">
        <v>31</v>
      </c>
      <c r="C398">
        <v>107</v>
      </c>
      <c r="D398">
        <v>0.99958993285150399</v>
      </c>
      <c r="E398">
        <v>0.99920549489978905</v>
      </c>
      <c r="F398">
        <v>0.99725767594443504</v>
      </c>
      <c r="G398">
        <v>1</v>
      </c>
      <c r="H398">
        <v>0.99997437080321905</v>
      </c>
      <c r="I398">
        <v>0</v>
      </c>
      <c r="J398">
        <v>0</v>
      </c>
      <c r="K398">
        <v>15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519</v>
      </c>
      <c r="R398">
        <v>36665</v>
      </c>
      <c r="S398">
        <v>0.99005045022032001</v>
      </c>
      <c r="T398">
        <v>0.98678615983909101</v>
      </c>
      <c r="U398">
        <v>6.6502024085342504E-2</v>
      </c>
      <c r="V398">
        <v>519</v>
      </c>
      <c r="W398">
        <v>0.98678615983909101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259</v>
      </c>
    </row>
    <row r="399" spans="1:31" x14ac:dyDescent="0.2">
      <c r="A399" s="1">
        <v>2306.0016599999999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677</v>
      </c>
      <c r="R399">
        <v>3425</v>
      </c>
      <c r="S399">
        <v>0.98849011373875695</v>
      </c>
      <c r="T399">
        <v>0.97698061883713005</v>
      </c>
      <c r="U399">
        <v>0.88354301258075396</v>
      </c>
      <c r="V399">
        <v>1</v>
      </c>
      <c r="W399">
        <v>0.99996599795987695</v>
      </c>
      <c r="X399">
        <v>0</v>
      </c>
      <c r="Y399">
        <v>0</v>
      </c>
      <c r="Z399">
        <v>338</v>
      </c>
      <c r="AA399">
        <v>0</v>
      </c>
      <c r="AB399">
        <v>0</v>
      </c>
      <c r="AC399">
        <v>0</v>
      </c>
      <c r="AD399">
        <v>0</v>
      </c>
      <c r="AE399">
        <v>1</v>
      </c>
    </row>
    <row r="400" spans="1:31" x14ac:dyDescent="0.2">
      <c r="A400" s="1">
        <v>2306.1754099999998</v>
      </c>
      <c r="B400">
        <v>8</v>
      </c>
      <c r="C400">
        <v>8</v>
      </c>
      <c r="D400">
        <v>0.99987350978718004</v>
      </c>
      <c r="E400">
        <v>0.99987350978718004</v>
      </c>
      <c r="F400">
        <v>0.99987350978718004</v>
      </c>
      <c r="G400">
        <v>8</v>
      </c>
      <c r="H400">
        <v>0.99987350978718004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89</v>
      </c>
      <c r="R400">
        <v>37140</v>
      </c>
      <c r="S400">
        <v>0.99882996553141701</v>
      </c>
      <c r="T400">
        <v>0.99859279638237997</v>
      </c>
      <c r="U400">
        <v>0.41276918698415699</v>
      </c>
      <c r="V400">
        <v>89</v>
      </c>
      <c r="W400">
        <v>0.99859279638237997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">
      <c r="A401" s="1">
        <v>2306.0203299999998</v>
      </c>
      <c r="B401">
        <v>13</v>
      </c>
      <c r="C401">
        <v>106</v>
      </c>
      <c r="D401">
        <v>0.99981283422459799</v>
      </c>
      <c r="E401">
        <v>0.99965240641711195</v>
      </c>
      <c r="F401">
        <v>0.99716577540106899</v>
      </c>
      <c r="G401">
        <v>1</v>
      </c>
      <c r="H401">
        <v>0.99997326203208503</v>
      </c>
      <c r="I401">
        <v>0</v>
      </c>
      <c r="J401">
        <v>0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114</v>
      </c>
      <c r="R401">
        <v>34700</v>
      </c>
      <c r="S401">
        <v>0.99782228219481806</v>
      </c>
      <c r="T401">
        <v>0.99695585996955804</v>
      </c>
      <c r="U401">
        <v>7.3406499505994802E-2</v>
      </c>
      <c r="V401">
        <v>100</v>
      </c>
      <c r="W401">
        <v>0.99732970172768298</v>
      </c>
      <c r="X401">
        <v>0</v>
      </c>
      <c r="Y401">
        <v>0</v>
      </c>
      <c r="Z401">
        <v>7</v>
      </c>
      <c r="AA401">
        <v>0</v>
      </c>
      <c r="AB401">
        <v>0</v>
      </c>
      <c r="AC401">
        <v>0</v>
      </c>
      <c r="AD401">
        <v>0</v>
      </c>
      <c r="AE401">
        <v>49</v>
      </c>
    </row>
    <row r="402" spans="1:31" x14ac:dyDescent="0.2">
      <c r="A402" s="1">
        <v>2306.00569</v>
      </c>
      <c r="B402">
        <v>29</v>
      </c>
      <c r="C402">
        <v>148</v>
      </c>
      <c r="D402">
        <v>0.99940696041200605</v>
      </c>
      <c r="E402">
        <v>0.99939656248699404</v>
      </c>
      <c r="F402">
        <v>0.99692038786466297</v>
      </c>
      <c r="G402">
        <v>29</v>
      </c>
      <c r="H402">
        <v>0.99939656248699404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2570</v>
      </c>
      <c r="R402">
        <v>45604</v>
      </c>
      <c r="S402">
        <v>0.97266770670826797</v>
      </c>
      <c r="T402">
        <v>0.94656186971076794</v>
      </c>
      <c r="U402">
        <v>5.1753893498014202E-2</v>
      </c>
      <c r="V402">
        <v>749</v>
      </c>
      <c r="W402">
        <v>0.98442600794294299</v>
      </c>
      <c r="X402">
        <v>1</v>
      </c>
      <c r="Y402">
        <v>1</v>
      </c>
      <c r="Z402">
        <v>909</v>
      </c>
      <c r="AA402">
        <v>0</v>
      </c>
      <c r="AB402">
        <v>0</v>
      </c>
      <c r="AC402">
        <v>0</v>
      </c>
      <c r="AD402">
        <v>0</v>
      </c>
      <c r="AE402">
        <v>36</v>
      </c>
    </row>
    <row r="403" spans="1:31" x14ac:dyDescent="0.2">
      <c r="A403" s="1">
        <v>2306.00135</v>
      </c>
      <c r="B403">
        <v>107</v>
      </c>
      <c r="C403">
        <v>107</v>
      </c>
      <c r="D403">
        <v>0.99800205396321495</v>
      </c>
      <c r="E403">
        <v>0.99800205396321495</v>
      </c>
      <c r="F403">
        <v>0.99800205396321495</v>
      </c>
      <c r="G403">
        <v>107</v>
      </c>
      <c r="H403">
        <v>0.99800205396321495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</v>
      </c>
      <c r="R403">
        <v>50402</v>
      </c>
      <c r="S403">
        <v>0.99985996359053297</v>
      </c>
      <c r="T403">
        <v>0.99981329350261305</v>
      </c>
      <c r="U403">
        <v>5.8961911874533202E-2</v>
      </c>
      <c r="V403">
        <v>10</v>
      </c>
      <c r="W403">
        <v>0.99981329350261305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5</v>
      </c>
    </row>
    <row r="404" spans="1:31" x14ac:dyDescent="0.2">
      <c r="A404" s="1">
        <v>2306.08367</v>
      </c>
    </row>
    <row r="405" spans="1:31" x14ac:dyDescent="0.2">
      <c r="A405" s="1">
        <v>2306.0144100000002</v>
      </c>
      <c r="B405">
        <v>31</v>
      </c>
      <c r="C405">
        <v>31</v>
      </c>
      <c r="D405">
        <v>0.99915932203389801</v>
      </c>
      <c r="E405">
        <v>0.99915932203389801</v>
      </c>
      <c r="F405">
        <v>0.99915932203389801</v>
      </c>
      <c r="G405">
        <v>31</v>
      </c>
      <c r="H405">
        <v>0.99915932203389801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48</v>
      </c>
      <c r="R405">
        <v>34909</v>
      </c>
      <c r="S405">
        <v>0.99902404641201503</v>
      </c>
      <c r="T405">
        <v>0.99869915173852897</v>
      </c>
      <c r="U405">
        <v>5.3931000840131103E-2</v>
      </c>
      <c r="V405">
        <v>48</v>
      </c>
      <c r="W405">
        <v>0.99869915173852897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24</v>
      </c>
    </row>
    <row r="406" spans="1:31" x14ac:dyDescent="0.2">
      <c r="A406" s="1">
        <v>2306.1205599999998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5</v>
      </c>
      <c r="R406">
        <v>7435</v>
      </c>
      <c r="S406">
        <v>0.99992422749935495</v>
      </c>
      <c r="T406">
        <v>0.99984846648078496</v>
      </c>
      <c r="U406">
        <v>0.77466965692811196</v>
      </c>
      <c r="V406">
        <v>5</v>
      </c>
      <c r="W406">
        <v>0.99984846648078496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5</v>
      </c>
    </row>
    <row r="407" spans="1:31" x14ac:dyDescent="0.2">
      <c r="A407" s="1">
        <v>2306.11627</v>
      </c>
    </row>
    <row r="408" spans="1:31" x14ac:dyDescent="0.2">
      <c r="A408" s="1">
        <v>2306.0010299999999</v>
      </c>
      <c r="B408">
        <v>13336</v>
      </c>
      <c r="C408">
        <v>51220</v>
      </c>
      <c r="D408">
        <v>0.86753337101613104</v>
      </c>
      <c r="E408">
        <v>0.768069565217391</v>
      </c>
      <c r="F408">
        <v>0.109217391304347</v>
      </c>
      <c r="G408">
        <v>5808</v>
      </c>
      <c r="H408">
        <v>0.89899130434782604</v>
      </c>
      <c r="I408">
        <v>8</v>
      </c>
      <c r="J408">
        <v>11</v>
      </c>
      <c r="K408">
        <v>3741</v>
      </c>
      <c r="L408">
        <v>0</v>
      </c>
      <c r="M408">
        <v>0</v>
      </c>
      <c r="N408">
        <v>1</v>
      </c>
      <c r="O408">
        <v>0</v>
      </c>
      <c r="P408">
        <v>5</v>
      </c>
      <c r="Q408">
        <v>13357</v>
      </c>
      <c r="R408">
        <v>52052</v>
      </c>
      <c r="S408">
        <v>0.86717798879960994</v>
      </c>
      <c r="T408">
        <v>0.76770838768021399</v>
      </c>
      <c r="U408">
        <v>9.4763569329228997E-2</v>
      </c>
      <c r="V408">
        <v>5833</v>
      </c>
      <c r="W408">
        <v>0.89855828594285303</v>
      </c>
      <c r="X408">
        <v>8</v>
      </c>
      <c r="Y408">
        <v>11</v>
      </c>
      <c r="Z408">
        <v>3739</v>
      </c>
      <c r="AA408">
        <v>0</v>
      </c>
      <c r="AB408">
        <v>0</v>
      </c>
      <c r="AC408">
        <v>1</v>
      </c>
      <c r="AD408">
        <v>0</v>
      </c>
      <c r="AE408">
        <v>6</v>
      </c>
    </row>
    <row r="409" spans="1:31" x14ac:dyDescent="0.2">
      <c r="A409" s="1">
        <v>2306.0033100000001</v>
      </c>
      <c r="B409">
        <v>31</v>
      </c>
      <c r="C409">
        <v>7159</v>
      </c>
      <c r="D409">
        <v>0.99902223137093404</v>
      </c>
      <c r="E409">
        <v>0.99840469328941905</v>
      </c>
      <c r="F409">
        <v>0.631587072869493</v>
      </c>
      <c r="G409">
        <v>7</v>
      </c>
      <c r="H409">
        <v>0.99963976945244903</v>
      </c>
      <c r="I409">
        <v>0</v>
      </c>
      <c r="J409">
        <v>0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4091</v>
      </c>
      <c r="R409">
        <v>15198</v>
      </c>
      <c r="S409">
        <v>0.88928902150427003</v>
      </c>
      <c r="T409">
        <v>0.78960090516354597</v>
      </c>
      <c r="U409">
        <v>0.21837070561612801</v>
      </c>
      <c r="V409">
        <v>638</v>
      </c>
      <c r="W409">
        <v>0.96718782143591797</v>
      </c>
      <c r="X409">
        <v>1</v>
      </c>
      <c r="Y409">
        <v>1</v>
      </c>
      <c r="Z409">
        <v>1725</v>
      </c>
      <c r="AA409">
        <v>0</v>
      </c>
      <c r="AB409">
        <v>0</v>
      </c>
      <c r="AC409">
        <v>0</v>
      </c>
      <c r="AD409">
        <v>0</v>
      </c>
      <c r="AE409">
        <v>12</v>
      </c>
    </row>
    <row r="410" spans="1:31" x14ac:dyDescent="0.2">
      <c r="A410" s="1">
        <v>2306.009</v>
      </c>
      <c r="B410">
        <v>35</v>
      </c>
      <c r="C410">
        <v>35</v>
      </c>
      <c r="D410">
        <v>0.99842093390480402</v>
      </c>
      <c r="E410">
        <v>0.99842093390480402</v>
      </c>
      <c r="F410">
        <v>0.99842093390480402</v>
      </c>
      <c r="G410">
        <v>35</v>
      </c>
      <c r="H410">
        <v>0.99842093390480402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31</v>
      </c>
      <c r="R410">
        <v>4280</v>
      </c>
      <c r="S410">
        <v>0.998646575836867</v>
      </c>
      <c r="T410">
        <v>0.99860152478910003</v>
      </c>
      <c r="U410">
        <v>0.80692019668877102</v>
      </c>
      <c r="V410">
        <v>31</v>
      </c>
      <c r="W410">
        <v>0.99860152478910003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2</v>
      </c>
    </row>
    <row r="411" spans="1:31" x14ac:dyDescent="0.2">
      <c r="A411" s="1">
        <v>2306.00558</v>
      </c>
    </row>
    <row r="412" spans="1:31" x14ac:dyDescent="0.2">
      <c r="A412" s="1">
        <v>2306.0010400000001</v>
      </c>
      <c r="B412">
        <v>8</v>
      </c>
      <c r="C412">
        <v>8</v>
      </c>
      <c r="D412">
        <v>0.999782235892969</v>
      </c>
      <c r="E412">
        <v>0.999782235892969</v>
      </c>
      <c r="F412">
        <v>0.999782235892969</v>
      </c>
      <c r="G412">
        <v>8</v>
      </c>
      <c r="H412">
        <v>0.999782235892969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</v>
      </c>
      <c r="R412">
        <v>2262</v>
      </c>
      <c r="S412">
        <v>0.99976862248717202</v>
      </c>
      <c r="T412">
        <v>0.99975501537959</v>
      </c>
      <c r="U412">
        <v>0.938427198736968</v>
      </c>
      <c r="V412">
        <v>9</v>
      </c>
      <c r="W412">
        <v>0.99975501537959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-1</v>
      </c>
    </row>
    <row r="413" spans="1:31" x14ac:dyDescent="0.2">
      <c r="A413" s="1">
        <v>2306.0184199999999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184</v>
      </c>
      <c r="R413">
        <v>1189</v>
      </c>
      <c r="S413">
        <v>0.99720390237972201</v>
      </c>
      <c r="T413">
        <v>0.99440780475944401</v>
      </c>
      <c r="U413">
        <v>0.963863477494453</v>
      </c>
      <c r="V413">
        <v>0</v>
      </c>
      <c r="W413">
        <v>1</v>
      </c>
      <c r="X413">
        <v>0</v>
      </c>
      <c r="Y413">
        <v>0</v>
      </c>
      <c r="Z413">
        <v>92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">
      <c r="A414" s="1">
        <v>2306.0015800000001</v>
      </c>
      <c r="B414">
        <v>228</v>
      </c>
      <c r="C414">
        <v>950</v>
      </c>
      <c r="D414">
        <v>0.99908566662121701</v>
      </c>
      <c r="E414">
        <v>0.99817133324243401</v>
      </c>
      <c r="F414">
        <v>0.99238055517681101</v>
      </c>
      <c r="G414">
        <v>0</v>
      </c>
      <c r="H414">
        <v>1</v>
      </c>
      <c r="I414">
        <v>0</v>
      </c>
      <c r="J414">
        <v>0</v>
      </c>
      <c r="K414">
        <v>114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376</v>
      </c>
      <c r="R414">
        <v>118203</v>
      </c>
      <c r="S414">
        <v>0.99811549225747898</v>
      </c>
      <c r="T414">
        <v>0.99698527112515101</v>
      </c>
      <c r="U414">
        <v>5.2260645761339201E-2</v>
      </c>
      <c r="V414">
        <v>142</v>
      </c>
      <c r="W414">
        <v>0.99886145877598798</v>
      </c>
      <c r="X414">
        <v>0</v>
      </c>
      <c r="Y414">
        <v>0</v>
      </c>
      <c r="Z414">
        <v>117</v>
      </c>
      <c r="AA414">
        <v>0</v>
      </c>
      <c r="AB414">
        <v>0</v>
      </c>
      <c r="AC414">
        <v>0</v>
      </c>
      <c r="AD414">
        <v>0</v>
      </c>
      <c r="AE414">
        <v>40</v>
      </c>
    </row>
    <row r="415" spans="1:31" x14ac:dyDescent="0.2">
      <c r="A415" s="1">
        <v>2306.0019299999999</v>
      </c>
      <c r="B415">
        <v>58</v>
      </c>
      <c r="C415">
        <v>35924</v>
      </c>
      <c r="D415">
        <v>0.99894236527899805</v>
      </c>
      <c r="E415">
        <v>0.99852191641182397</v>
      </c>
      <c r="F415">
        <v>8.4505606523955099E-2</v>
      </c>
      <c r="G415">
        <v>28</v>
      </c>
      <c r="H415">
        <v>0.99928644240570796</v>
      </c>
      <c r="I415">
        <v>0</v>
      </c>
      <c r="J415">
        <v>0</v>
      </c>
      <c r="K415">
        <v>15</v>
      </c>
      <c r="L415">
        <v>0</v>
      </c>
      <c r="M415">
        <v>0</v>
      </c>
      <c r="N415">
        <v>0</v>
      </c>
      <c r="O415">
        <v>0</v>
      </c>
      <c r="P415">
        <v>-3</v>
      </c>
      <c r="Q415">
        <v>20</v>
      </c>
      <c r="R415">
        <v>37659</v>
      </c>
      <c r="S415">
        <v>0.99957952677649897</v>
      </c>
      <c r="T415">
        <v>0.99949035496776495</v>
      </c>
      <c r="U415">
        <v>4.0363886553015801E-2</v>
      </c>
      <c r="V415">
        <v>18</v>
      </c>
      <c r="W415">
        <v>0.99954131947098801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3</v>
      </c>
    </row>
    <row r="416" spans="1:31" x14ac:dyDescent="0.2">
      <c r="A416" s="1">
        <v>2306.1219999999998</v>
      </c>
      <c r="B416">
        <v>1</v>
      </c>
      <c r="C416">
        <v>20201</v>
      </c>
      <c r="D416">
        <v>0.99998594617384495</v>
      </c>
      <c r="E416">
        <v>0.99997189274270604</v>
      </c>
      <c r="F416">
        <v>0.43220529540727398</v>
      </c>
      <c r="G416">
        <v>1</v>
      </c>
      <c r="H416">
        <v>0.99997189274270604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-1</v>
      </c>
      <c r="Q416">
        <v>1749</v>
      </c>
      <c r="R416">
        <v>25485</v>
      </c>
      <c r="S416">
        <v>0.97341277648183</v>
      </c>
      <c r="T416">
        <v>0.95084869604316502</v>
      </c>
      <c r="U416">
        <v>0.28380732913668999</v>
      </c>
      <c r="V416">
        <v>755</v>
      </c>
      <c r="W416">
        <v>0.97878259892086295</v>
      </c>
      <c r="X416">
        <v>1</v>
      </c>
      <c r="Y416">
        <v>1</v>
      </c>
      <c r="Z416">
        <v>496</v>
      </c>
      <c r="AA416">
        <v>0</v>
      </c>
      <c r="AB416">
        <v>0</v>
      </c>
      <c r="AC416">
        <v>0</v>
      </c>
      <c r="AD416">
        <v>1</v>
      </c>
      <c r="AE416">
        <v>6</v>
      </c>
    </row>
    <row r="417" spans="1:31" x14ac:dyDescent="0.2">
      <c r="A417" s="1">
        <v>2306.0016700000001</v>
      </c>
    </row>
    <row r="418" spans="1:31" x14ac:dyDescent="0.2">
      <c r="A418" s="1">
        <v>2306.0016000000001</v>
      </c>
      <c r="B418">
        <v>378</v>
      </c>
      <c r="C418">
        <v>1468</v>
      </c>
      <c r="D418">
        <v>0.99205922494726795</v>
      </c>
      <c r="E418">
        <v>0.98436659911493396</v>
      </c>
      <c r="F418">
        <v>0.93928615740932198</v>
      </c>
      <c r="G418">
        <v>6</v>
      </c>
      <c r="H418">
        <v>0.99975185077960205</v>
      </c>
      <c r="I418">
        <v>0</v>
      </c>
      <c r="J418">
        <v>0</v>
      </c>
      <c r="K418">
        <v>186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4421</v>
      </c>
      <c r="R418">
        <v>16968</v>
      </c>
      <c r="S418">
        <v>0.90852322071047498</v>
      </c>
      <c r="T418">
        <v>0.81718562626638502</v>
      </c>
      <c r="U418">
        <v>0.298350080635156</v>
      </c>
      <c r="V418">
        <v>7</v>
      </c>
      <c r="W418">
        <v>0.99971054046230801</v>
      </c>
      <c r="X418">
        <v>0</v>
      </c>
      <c r="Y418">
        <v>0</v>
      </c>
      <c r="Z418">
        <v>2207</v>
      </c>
      <c r="AA418">
        <v>0</v>
      </c>
      <c r="AB418">
        <v>0</v>
      </c>
      <c r="AC418">
        <v>0</v>
      </c>
      <c r="AD418">
        <v>0</v>
      </c>
      <c r="AE418">
        <v>4</v>
      </c>
    </row>
    <row r="419" spans="1:31" x14ac:dyDescent="0.2">
      <c r="A419" s="1">
        <v>2306.0019400000001</v>
      </c>
      <c r="B419">
        <v>2617</v>
      </c>
      <c r="C419">
        <v>39367</v>
      </c>
      <c r="D419">
        <v>0.96448543830343503</v>
      </c>
      <c r="E419">
        <v>0.93678133152961596</v>
      </c>
      <c r="F419">
        <v>4.9014397526331001E-2</v>
      </c>
      <c r="G419">
        <v>541</v>
      </c>
      <c r="H419">
        <v>0.98693110445453602</v>
      </c>
      <c r="I419">
        <v>0</v>
      </c>
      <c r="J419">
        <v>0</v>
      </c>
      <c r="K419">
        <v>1038</v>
      </c>
      <c r="L419">
        <v>0</v>
      </c>
      <c r="M419">
        <v>0</v>
      </c>
      <c r="N419">
        <v>0</v>
      </c>
      <c r="O419">
        <v>0</v>
      </c>
      <c r="P419">
        <v>-178</v>
      </c>
      <c r="Q419">
        <v>142</v>
      </c>
      <c r="R419">
        <v>39825</v>
      </c>
      <c r="S419">
        <v>0.99727217863608897</v>
      </c>
      <c r="T419">
        <v>0.99657451633135496</v>
      </c>
      <c r="U419">
        <v>3.9296569691706397E-2</v>
      </c>
      <c r="V419">
        <v>142</v>
      </c>
      <c r="W419">
        <v>0.99657451633135496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58</v>
      </c>
    </row>
    <row r="420" spans="1:31" x14ac:dyDescent="0.2">
      <c r="A420" s="1">
        <v>2306.0015600000002</v>
      </c>
    </row>
    <row r="421" spans="1:31" x14ac:dyDescent="0.2">
      <c r="A421" s="1">
        <v>2306.0039700000002</v>
      </c>
      <c r="B421">
        <v>61</v>
      </c>
      <c r="C421">
        <v>61</v>
      </c>
      <c r="D421">
        <v>0.99902736143886695</v>
      </c>
      <c r="E421">
        <v>0.99902736143886695</v>
      </c>
      <c r="F421">
        <v>0.99902736143886695</v>
      </c>
      <c r="G421">
        <v>61</v>
      </c>
      <c r="H421">
        <v>0.99902736143886695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2078</v>
      </c>
      <c r="R421">
        <v>54389</v>
      </c>
      <c r="S421">
        <v>0.98298679762739904</v>
      </c>
      <c r="T421">
        <v>0.96686650934370799</v>
      </c>
      <c r="U421">
        <v>0.13277313604183899</v>
      </c>
      <c r="V421">
        <v>62</v>
      </c>
      <c r="W421">
        <v>0.99901141654442205</v>
      </c>
      <c r="X421">
        <v>0</v>
      </c>
      <c r="Y421">
        <v>0</v>
      </c>
      <c r="Z421">
        <v>1008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">
      <c r="A422" s="1">
        <v>2306.0243399999999</v>
      </c>
    </row>
    <row r="423" spans="1:31" x14ac:dyDescent="0.2">
      <c r="A423" s="1">
        <v>2306.0036300000002</v>
      </c>
      <c r="B423">
        <v>2</v>
      </c>
      <c r="C423">
        <v>7977</v>
      </c>
      <c r="D423">
        <v>0.99996354755221795</v>
      </c>
      <c r="E423">
        <v>0.99992709776190103</v>
      </c>
      <c r="F423">
        <v>0.70922942334329597</v>
      </c>
      <c r="G423">
        <v>2</v>
      </c>
      <c r="H423">
        <v>0.99992709776190103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-2</v>
      </c>
      <c r="Q423">
        <v>2331</v>
      </c>
      <c r="R423">
        <v>25341</v>
      </c>
      <c r="S423">
        <v>0.95650272427428595</v>
      </c>
      <c r="T423">
        <v>0.91506030681776696</v>
      </c>
      <c r="U423">
        <v>7.6595124439747794E-2</v>
      </c>
      <c r="V423">
        <v>99</v>
      </c>
      <c r="W423">
        <v>0.99639252268337997</v>
      </c>
      <c r="X423">
        <v>12</v>
      </c>
      <c r="Y423">
        <v>0</v>
      </c>
      <c r="Z423">
        <v>1109</v>
      </c>
      <c r="AA423">
        <v>0</v>
      </c>
      <c r="AB423">
        <v>0</v>
      </c>
      <c r="AC423">
        <v>1</v>
      </c>
      <c r="AD423">
        <v>1</v>
      </c>
      <c r="AE423">
        <v>9</v>
      </c>
    </row>
    <row r="424" spans="1:31" x14ac:dyDescent="0.2">
      <c r="A424" s="1">
        <v>2306.0033699999999</v>
      </c>
      <c r="B424">
        <v>48</v>
      </c>
      <c r="C424">
        <v>56952</v>
      </c>
      <c r="D424">
        <v>0.99961650927568102</v>
      </c>
      <c r="E424">
        <v>0.99923303080659598</v>
      </c>
      <c r="F424">
        <v>8.9991052026076906E-2</v>
      </c>
      <c r="G424">
        <v>2</v>
      </c>
      <c r="H424">
        <v>0.99996804295027397</v>
      </c>
      <c r="I424">
        <v>0</v>
      </c>
      <c r="J424">
        <v>0</v>
      </c>
      <c r="K424">
        <v>23</v>
      </c>
      <c r="L424">
        <v>0</v>
      </c>
      <c r="M424">
        <v>0</v>
      </c>
      <c r="N424">
        <v>1</v>
      </c>
      <c r="O424">
        <v>1</v>
      </c>
      <c r="P424">
        <v>2</v>
      </c>
      <c r="Q424">
        <v>13599</v>
      </c>
      <c r="R424">
        <v>57844</v>
      </c>
      <c r="S424">
        <v>0.88273592215946695</v>
      </c>
      <c r="T424">
        <v>0.78275316708468401</v>
      </c>
      <c r="U424">
        <v>7.5930156397271395E-2</v>
      </c>
      <c r="V424">
        <v>3096</v>
      </c>
      <c r="W424">
        <v>0.95054076073933202</v>
      </c>
      <c r="X424">
        <v>4</v>
      </c>
      <c r="Y424">
        <v>5</v>
      </c>
      <c r="Z424">
        <v>5244</v>
      </c>
      <c r="AA424">
        <v>0</v>
      </c>
      <c r="AB424">
        <v>0</v>
      </c>
      <c r="AC424">
        <v>1</v>
      </c>
      <c r="AD424">
        <v>1</v>
      </c>
      <c r="AE424">
        <v>15</v>
      </c>
    </row>
    <row r="425" spans="1:31" x14ac:dyDescent="0.2">
      <c r="A425" s="1">
        <v>2306.00308</v>
      </c>
      <c r="B425">
        <v>29</v>
      </c>
      <c r="C425">
        <v>29</v>
      </c>
      <c r="D425">
        <v>0.99978856192948096</v>
      </c>
      <c r="E425">
        <v>0.99978856192948096</v>
      </c>
      <c r="F425">
        <v>0.99978856192948096</v>
      </c>
      <c r="G425">
        <v>29</v>
      </c>
      <c r="H425">
        <v>0.99978856192948096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12882</v>
      </c>
      <c r="R425">
        <v>70928</v>
      </c>
      <c r="S425">
        <v>0.95240456122954797</v>
      </c>
      <c r="T425">
        <v>0.90607775088220699</v>
      </c>
      <c r="U425">
        <v>0.48286622532007301</v>
      </c>
      <c r="V425">
        <v>1022</v>
      </c>
      <c r="W425">
        <v>0.99254863075621902</v>
      </c>
      <c r="X425">
        <v>3</v>
      </c>
      <c r="Y425">
        <v>3</v>
      </c>
      <c r="Z425">
        <v>5926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">
      <c r="A426" s="1">
        <v>2306.0413199999998</v>
      </c>
      <c r="B426">
        <v>1316</v>
      </c>
      <c r="C426">
        <v>56285</v>
      </c>
      <c r="D426">
        <v>0.98505273748923505</v>
      </c>
      <c r="E426">
        <v>0.97770625105878295</v>
      </c>
      <c r="F426">
        <v>4.6501778756564402E-2</v>
      </c>
      <c r="G426">
        <v>1222</v>
      </c>
      <c r="H426">
        <v>0.97929866169744195</v>
      </c>
      <c r="I426">
        <v>0</v>
      </c>
      <c r="J426">
        <v>0</v>
      </c>
      <c r="K426">
        <v>47</v>
      </c>
      <c r="L426">
        <v>0</v>
      </c>
      <c r="M426">
        <v>0</v>
      </c>
      <c r="N426">
        <v>0</v>
      </c>
      <c r="O426">
        <v>0</v>
      </c>
      <c r="P426">
        <v>-781</v>
      </c>
      <c r="Q426">
        <v>174</v>
      </c>
      <c r="R426">
        <v>56219</v>
      </c>
      <c r="S426">
        <v>0.99717116964512498</v>
      </c>
      <c r="T426">
        <v>0.99705284552845497</v>
      </c>
      <c r="U426">
        <v>4.77811653116531E-2</v>
      </c>
      <c r="V426">
        <v>170</v>
      </c>
      <c r="W426">
        <v>0.99712059620596205</v>
      </c>
      <c r="X426">
        <v>0</v>
      </c>
      <c r="Y426">
        <v>0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10</v>
      </c>
    </row>
    <row r="427" spans="1:31" x14ac:dyDescent="0.2">
      <c r="A427" s="1">
        <v>2306.0076199999999</v>
      </c>
      <c r="B427">
        <v>3284</v>
      </c>
      <c r="C427">
        <v>48557</v>
      </c>
      <c r="D427">
        <v>0.97097993114451198</v>
      </c>
      <c r="E427">
        <v>0.94485213857495498</v>
      </c>
      <c r="F427">
        <v>0.18458748257737301</v>
      </c>
      <c r="G427">
        <v>1571</v>
      </c>
      <c r="H427">
        <v>0.97361836470805496</v>
      </c>
      <c r="I427">
        <v>6</v>
      </c>
      <c r="J427">
        <v>4</v>
      </c>
      <c r="K427">
        <v>851</v>
      </c>
      <c r="L427">
        <v>0</v>
      </c>
      <c r="M427">
        <v>0</v>
      </c>
      <c r="N427">
        <v>0</v>
      </c>
      <c r="O427">
        <v>0</v>
      </c>
      <c r="P427">
        <v>8</v>
      </c>
      <c r="Q427">
        <v>3264</v>
      </c>
      <c r="R427">
        <v>48666</v>
      </c>
      <c r="S427">
        <v>0.97133308702515697</v>
      </c>
      <c r="T427">
        <v>0.94518983728232897</v>
      </c>
      <c r="U427">
        <v>0.18278450403855501</v>
      </c>
      <c r="V427">
        <v>1551</v>
      </c>
      <c r="W427">
        <v>0.97395509731154795</v>
      </c>
      <c r="X427">
        <v>6</v>
      </c>
      <c r="Y427">
        <v>4</v>
      </c>
      <c r="Z427">
        <v>851</v>
      </c>
      <c r="AA427">
        <v>0</v>
      </c>
      <c r="AB427">
        <v>0</v>
      </c>
      <c r="AC427">
        <v>0</v>
      </c>
      <c r="AD427">
        <v>0</v>
      </c>
      <c r="AE427">
        <v>10</v>
      </c>
    </row>
    <row r="428" spans="1:31" x14ac:dyDescent="0.2">
      <c r="A428" s="1">
        <v>2306.15076</v>
      </c>
      <c r="B428">
        <v>6810</v>
      </c>
      <c r="C428">
        <v>66409</v>
      </c>
      <c r="D428">
        <v>0.952672038529221</v>
      </c>
      <c r="E428">
        <v>0.90990037442281901</v>
      </c>
      <c r="F428">
        <v>0.121376500006615</v>
      </c>
      <c r="G428">
        <v>1642</v>
      </c>
      <c r="H428">
        <v>0.97827553815011303</v>
      </c>
      <c r="I428">
        <v>5</v>
      </c>
      <c r="J428">
        <v>9</v>
      </c>
      <c r="K428">
        <v>2576</v>
      </c>
      <c r="L428">
        <v>0</v>
      </c>
      <c r="M428">
        <v>0</v>
      </c>
      <c r="N428">
        <v>0</v>
      </c>
      <c r="O428">
        <v>0</v>
      </c>
      <c r="P428">
        <v>8</v>
      </c>
      <c r="Q428">
        <v>6883</v>
      </c>
      <c r="R428">
        <v>67152</v>
      </c>
      <c r="S428">
        <v>0.95211140941372496</v>
      </c>
      <c r="T428">
        <v>0.90901640427753705</v>
      </c>
      <c r="U428">
        <v>0.11234484673038</v>
      </c>
      <c r="V428">
        <v>1720</v>
      </c>
      <c r="W428">
        <v>0.97726401501632498</v>
      </c>
      <c r="X428">
        <v>5</v>
      </c>
      <c r="Y428">
        <v>9</v>
      </c>
      <c r="Z428">
        <v>2573</v>
      </c>
      <c r="AA428">
        <v>0</v>
      </c>
      <c r="AB428">
        <v>0</v>
      </c>
      <c r="AC428">
        <v>0</v>
      </c>
      <c r="AD428">
        <v>0</v>
      </c>
      <c r="AE428">
        <v>76</v>
      </c>
    </row>
    <row r="429" spans="1:31" x14ac:dyDescent="0.2">
      <c r="A429" s="1">
        <v>2306.0669800000001</v>
      </c>
    </row>
    <row r="430" spans="1:31" x14ac:dyDescent="0.2">
      <c r="A430" s="1">
        <v>2306.1050300000002</v>
      </c>
    </row>
    <row r="431" spans="1:31" x14ac:dyDescent="0.2">
      <c r="A431" s="1">
        <v>2306.0521699999999</v>
      </c>
    </row>
    <row r="432" spans="1:31" x14ac:dyDescent="0.2">
      <c r="A432" s="1">
        <v>2306.0055699999998</v>
      </c>
      <c r="B432">
        <v>8</v>
      </c>
      <c r="C432">
        <v>8</v>
      </c>
      <c r="D432">
        <v>0.999453924914675</v>
      </c>
      <c r="E432">
        <v>0.999453924914675</v>
      </c>
      <c r="F432">
        <v>0.999453924914675</v>
      </c>
      <c r="G432">
        <v>8</v>
      </c>
      <c r="H432">
        <v>0.999453924914675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732</v>
      </c>
      <c r="R432">
        <v>12955</v>
      </c>
      <c r="S432">
        <v>0.96719743046538598</v>
      </c>
      <c r="T432">
        <v>0.95003412969283196</v>
      </c>
      <c r="U432">
        <v>0.115699658703071</v>
      </c>
      <c r="V432">
        <v>53</v>
      </c>
      <c r="W432">
        <v>0.99638225255972701</v>
      </c>
      <c r="X432">
        <v>23</v>
      </c>
      <c r="Y432">
        <v>0</v>
      </c>
      <c r="Z432">
        <v>228</v>
      </c>
      <c r="AA432">
        <v>0</v>
      </c>
      <c r="AB432">
        <v>0</v>
      </c>
      <c r="AC432">
        <v>1</v>
      </c>
      <c r="AD432">
        <v>1</v>
      </c>
      <c r="AE432">
        <v>-34</v>
      </c>
    </row>
    <row r="433" spans="1:31" x14ac:dyDescent="0.2">
      <c r="A433" s="1">
        <v>2306.0013300000001</v>
      </c>
      <c r="B433">
        <v>7</v>
      </c>
      <c r="C433">
        <v>7</v>
      </c>
      <c r="D433">
        <v>0.999386986601278</v>
      </c>
      <c r="E433">
        <v>0.999386986601278</v>
      </c>
      <c r="F433">
        <v>0.999386986601278</v>
      </c>
      <c r="G433">
        <v>7</v>
      </c>
      <c r="H433">
        <v>0.999386986601278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23</v>
      </c>
      <c r="R433">
        <v>4289</v>
      </c>
      <c r="S433">
        <v>0.99833668913595297</v>
      </c>
      <c r="T433">
        <v>0.997987223243195</v>
      </c>
      <c r="U433">
        <v>0.62466089087249499</v>
      </c>
      <c r="V433">
        <v>23</v>
      </c>
      <c r="W433">
        <v>0.997987223243195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0591-DCA2-6D4B-90DF-ED341EDC1F5B}">
  <dimension ref="A1:AE433"/>
  <sheetViews>
    <sheetView topLeftCell="A38" workbookViewId="0">
      <selection activeCell="A57" sqref="A57"/>
    </sheetView>
  </sheetViews>
  <sheetFormatPr baseColWidth="10" defaultRowHeight="16" x14ac:dyDescent="0.2"/>
  <cols>
    <col min="1" max="1" width="11.6640625" bestFit="1" customWidth="1"/>
  </cols>
  <sheetData>
    <row r="1" spans="1:3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spans="1:31" x14ac:dyDescent="0.2">
      <c r="A2" s="20">
        <v>2306.0034500000002</v>
      </c>
      <c r="B2" s="6">
        <v>1</v>
      </c>
      <c r="C2" s="6">
        <v>12155</v>
      </c>
      <c r="D2" s="6">
        <v>0.99996885000000002</v>
      </c>
      <c r="E2" s="6">
        <v>0.99993770000000004</v>
      </c>
      <c r="F2" s="6">
        <v>0.24277349000000001</v>
      </c>
      <c r="G2" s="6">
        <v>1</v>
      </c>
      <c r="H2" s="6">
        <v>0.99993770000000004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-1</v>
      </c>
      <c r="Q2" s="6">
        <v>1</v>
      </c>
      <c r="R2" s="6">
        <v>12155</v>
      </c>
      <c r="S2" s="6">
        <v>0.99996885000000002</v>
      </c>
      <c r="T2" s="6">
        <v>0.99993770000000004</v>
      </c>
      <c r="U2" s="6">
        <v>0.24277349000000001</v>
      </c>
      <c r="V2" s="6">
        <v>1</v>
      </c>
      <c r="W2" s="6">
        <v>0.99993770000000004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-1</v>
      </c>
    </row>
    <row r="3" spans="1:31" x14ac:dyDescent="0.2">
      <c r="A3" s="20">
        <v>2306.0018399999999</v>
      </c>
      <c r="B3" s="6">
        <v>5</v>
      </c>
      <c r="C3" s="6">
        <v>5</v>
      </c>
      <c r="D3" s="6">
        <v>0.99991461000000004</v>
      </c>
      <c r="E3" s="6">
        <v>0.99991461000000004</v>
      </c>
      <c r="F3" s="6">
        <v>0.99991461000000004</v>
      </c>
      <c r="G3" s="6">
        <v>5</v>
      </c>
      <c r="H3" s="6">
        <v>0.99991461000000004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10</v>
      </c>
      <c r="R3" s="6">
        <v>8592</v>
      </c>
      <c r="S3" s="6">
        <v>0.99987192000000003</v>
      </c>
      <c r="T3" s="6">
        <v>0.99982923999999995</v>
      </c>
      <c r="U3" s="6">
        <v>0.85328119000000002</v>
      </c>
      <c r="V3" s="6">
        <v>10</v>
      </c>
      <c r="W3" s="6">
        <v>0.99982923999999995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1</v>
      </c>
      <c r="AD3" s="6">
        <v>1</v>
      </c>
      <c r="AE3" s="6">
        <v>5</v>
      </c>
    </row>
    <row r="4" spans="1:31" x14ac:dyDescent="0.2">
      <c r="A4" s="20">
        <v>2306.0773100000001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x14ac:dyDescent="0.2">
      <c r="A5" s="20">
        <v>2306.00389</v>
      </c>
      <c r="B5" s="6">
        <v>145</v>
      </c>
      <c r="C5" s="6">
        <v>145</v>
      </c>
      <c r="D5" s="6">
        <v>0.99704870999999995</v>
      </c>
      <c r="E5" s="6">
        <v>0.99704870999999995</v>
      </c>
      <c r="F5" s="6">
        <v>0.99704870999999995</v>
      </c>
      <c r="G5" s="6">
        <v>145</v>
      </c>
      <c r="H5" s="6">
        <v>0.99704870999999995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</v>
      </c>
      <c r="T5" s="6">
        <v>1</v>
      </c>
      <c r="U5" s="6">
        <v>1</v>
      </c>
      <c r="V5" s="6">
        <v>0</v>
      </c>
      <c r="W5" s="6">
        <v>1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</row>
    <row r="6" spans="1:31" x14ac:dyDescent="0.2">
      <c r="A6" s="20">
        <v>2306.0810999999999</v>
      </c>
      <c r="B6" s="6">
        <v>230</v>
      </c>
      <c r="C6" s="6">
        <v>230</v>
      </c>
      <c r="D6" s="6">
        <v>0.99818130000000005</v>
      </c>
      <c r="E6" s="6">
        <v>0.99818130000000005</v>
      </c>
      <c r="F6" s="6">
        <v>0.99818130000000005</v>
      </c>
      <c r="G6" s="6">
        <v>230</v>
      </c>
      <c r="H6" s="6">
        <v>0.99818130000000005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572</v>
      </c>
      <c r="R6" s="6">
        <v>1811</v>
      </c>
      <c r="S6" s="6">
        <v>0.99764359999999996</v>
      </c>
      <c r="T6" s="6">
        <v>0.99547697000000002</v>
      </c>
      <c r="U6" s="6">
        <v>0.98567972000000004</v>
      </c>
      <c r="V6" s="6">
        <v>24</v>
      </c>
      <c r="W6" s="6">
        <v>0.99981021999999997</v>
      </c>
      <c r="X6" s="6">
        <v>0</v>
      </c>
      <c r="Y6" s="6">
        <v>0</v>
      </c>
      <c r="Z6" s="6">
        <v>274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</row>
    <row r="7" spans="1:31" x14ac:dyDescent="0.2">
      <c r="A7" s="20">
        <v>2306.0228099999999</v>
      </c>
      <c r="B7" s="6">
        <v>9080</v>
      </c>
      <c r="C7" s="6">
        <v>53081</v>
      </c>
      <c r="D7" s="6">
        <v>0.91772977</v>
      </c>
      <c r="E7" s="6">
        <v>0.84314809000000002</v>
      </c>
      <c r="F7" s="6">
        <v>8.3055500000000004E-2</v>
      </c>
      <c r="G7" s="6">
        <v>2039</v>
      </c>
      <c r="H7" s="6">
        <v>0.96477742</v>
      </c>
      <c r="I7" s="6">
        <v>3</v>
      </c>
      <c r="J7" s="6">
        <v>3</v>
      </c>
      <c r="K7" s="6">
        <v>3515</v>
      </c>
      <c r="L7" s="6">
        <v>0</v>
      </c>
      <c r="M7" s="6">
        <v>0</v>
      </c>
      <c r="N7" s="6">
        <v>0</v>
      </c>
      <c r="O7" s="6">
        <v>1</v>
      </c>
      <c r="P7" s="6">
        <v>1</v>
      </c>
      <c r="Q7" s="6">
        <v>3478</v>
      </c>
      <c r="R7" s="6">
        <v>15102</v>
      </c>
      <c r="S7" s="6">
        <v>0.96963991000000005</v>
      </c>
      <c r="T7" s="6">
        <v>0.93991950000000002</v>
      </c>
      <c r="U7" s="6">
        <v>0.73912142000000003</v>
      </c>
      <c r="V7" s="6">
        <v>40</v>
      </c>
      <c r="W7" s="6">
        <v>0.99930901999999999</v>
      </c>
      <c r="X7" s="6">
        <v>0</v>
      </c>
      <c r="Y7" s="6">
        <v>0</v>
      </c>
      <c r="Z7" s="6">
        <v>1719</v>
      </c>
      <c r="AA7" s="6">
        <v>0</v>
      </c>
      <c r="AB7" s="6">
        <v>0</v>
      </c>
      <c r="AC7" s="6">
        <v>0</v>
      </c>
      <c r="AD7" s="6">
        <v>0</v>
      </c>
      <c r="AE7" s="6">
        <v>1</v>
      </c>
    </row>
    <row r="8" spans="1:31" x14ac:dyDescent="0.2">
      <c r="A8" s="20">
        <v>2306.00146</v>
      </c>
      <c r="B8" s="6">
        <v>5</v>
      </c>
      <c r="C8" s="6">
        <v>46607</v>
      </c>
      <c r="D8" s="6">
        <v>0.99992895000000004</v>
      </c>
      <c r="E8" s="6">
        <v>0.99991118999999995</v>
      </c>
      <c r="F8" s="6">
        <v>0.17213755</v>
      </c>
      <c r="G8" s="6">
        <v>5</v>
      </c>
      <c r="H8" s="6">
        <v>0.99991118999999995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2</v>
      </c>
      <c r="Q8" s="6">
        <v>11</v>
      </c>
      <c r="R8" s="6">
        <v>45920</v>
      </c>
      <c r="S8" s="6">
        <v>0.99984901999999998</v>
      </c>
      <c r="T8" s="6">
        <v>0.99980462000000003</v>
      </c>
      <c r="U8" s="6">
        <v>0.18438394</v>
      </c>
      <c r="V8" s="6">
        <v>11</v>
      </c>
      <c r="W8" s="6">
        <v>0.99980462000000003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5</v>
      </c>
    </row>
    <row r="9" spans="1:31" x14ac:dyDescent="0.2">
      <c r="A9" s="20">
        <v>2306.0070999999998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x14ac:dyDescent="0.2">
      <c r="A10" s="20">
        <v>2306.01863</v>
      </c>
      <c r="B10" s="6">
        <v>4</v>
      </c>
      <c r="C10" s="6">
        <v>12</v>
      </c>
      <c r="D10" s="6">
        <v>0.99993432999999998</v>
      </c>
      <c r="E10" s="6">
        <v>0.99986865000000003</v>
      </c>
      <c r="F10" s="6">
        <v>0.99960594999999997</v>
      </c>
      <c r="G10" s="6">
        <v>0</v>
      </c>
      <c r="H10" s="6">
        <v>1</v>
      </c>
      <c r="I10" s="6">
        <v>0</v>
      </c>
      <c r="J10" s="6">
        <v>0</v>
      </c>
      <c r="K10" s="6">
        <v>2</v>
      </c>
      <c r="L10" s="6">
        <v>0</v>
      </c>
      <c r="M10" s="6">
        <v>0</v>
      </c>
      <c r="N10" s="6">
        <v>1</v>
      </c>
      <c r="O10" s="6">
        <v>1</v>
      </c>
      <c r="P10" s="6">
        <v>0</v>
      </c>
      <c r="Q10" s="6">
        <v>51</v>
      </c>
      <c r="R10" s="6">
        <v>12730</v>
      </c>
      <c r="S10" s="6">
        <v>0.99914616999999994</v>
      </c>
      <c r="T10" s="6">
        <v>0.99832529000000003</v>
      </c>
      <c r="U10" s="6">
        <v>0.58197878999999997</v>
      </c>
      <c r="V10" s="6">
        <v>7</v>
      </c>
      <c r="W10" s="6">
        <v>0.99977013999999997</v>
      </c>
      <c r="X10" s="6">
        <v>0</v>
      </c>
      <c r="Y10" s="6">
        <v>0</v>
      </c>
      <c r="Z10" s="6">
        <v>22</v>
      </c>
      <c r="AA10" s="6">
        <v>0</v>
      </c>
      <c r="AB10" s="6">
        <v>0</v>
      </c>
      <c r="AC10" s="6">
        <v>1</v>
      </c>
      <c r="AD10" s="6">
        <v>1</v>
      </c>
      <c r="AE10" s="6">
        <v>-4</v>
      </c>
    </row>
    <row r="11" spans="1:31" x14ac:dyDescent="0.2">
      <c r="A11" s="20">
        <v>2306.0017899999998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x14ac:dyDescent="0.2">
      <c r="A12" s="20">
        <v>2306.0071699999999</v>
      </c>
      <c r="B12" s="6">
        <v>91</v>
      </c>
      <c r="C12" s="6">
        <v>91</v>
      </c>
      <c r="D12" s="6">
        <v>0.99755534000000001</v>
      </c>
      <c r="E12" s="6">
        <v>0.99755534000000001</v>
      </c>
      <c r="F12" s="6">
        <v>0.99755534000000001</v>
      </c>
      <c r="G12" s="6">
        <v>91</v>
      </c>
      <c r="H12" s="6">
        <v>0.99755534000000001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2528</v>
      </c>
      <c r="R12" s="6">
        <v>31440</v>
      </c>
      <c r="S12" s="6">
        <v>0.96045561999999995</v>
      </c>
      <c r="T12" s="6">
        <v>0.93208683000000003</v>
      </c>
      <c r="U12" s="6">
        <v>0.15538362</v>
      </c>
      <c r="V12" s="6">
        <v>1431</v>
      </c>
      <c r="W12" s="6">
        <v>0.96155705999999996</v>
      </c>
      <c r="X12" s="6">
        <v>18</v>
      </c>
      <c r="Y12" s="6">
        <v>2</v>
      </c>
      <c r="Z12" s="6">
        <v>509</v>
      </c>
      <c r="AA12" s="6">
        <v>0</v>
      </c>
      <c r="AB12" s="6">
        <v>0</v>
      </c>
      <c r="AC12" s="6">
        <v>1</v>
      </c>
      <c r="AD12" s="6">
        <v>1</v>
      </c>
      <c r="AE12" s="6">
        <v>0</v>
      </c>
    </row>
    <row r="13" spans="1:31" x14ac:dyDescent="0.2">
      <c r="A13" s="20">
        <v>2306.0014099999999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x14ac:dyDescent="0.2">
      <c r="A14" s="20">
        <v>2306.0037299999999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x14ac:dyDescent="0.2">
      <c r="A15" s="20">
        <v>2306.00387</v>
      </c>
      <c r="B15" s="6">
        <v>146</v>
      </c>
      <c r="C15" s="6">
        <v>21696</v>
      </c>
      <c r="D15" s="6">
        <v>0.99530516000000002</v>
      </c>
      <c r="E15" s="6">
        <v>0.99445331000000003</v>
      </c>
      <c r="F15" s="6">
        <v>0.17574651999999999</v>
      </c>
      <c r="G15" s="6">
        <v>146</v>
      </c>
      <c r="H15" s="6">
        <v>0.99445331000000003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-33</v>
      </c>
      <c r="Q15" s="6">
        <v>1</v>
      </c>
      <c r="R15" s="6">
        <v>1</v>
      </c>
      <c r="S15" s="6">
        <v>0.99996200999999996</v>
      </c>
      <c r="T15" s="6">
        <v>0.99996200999999996</v>
      </c>
      <c r="U15" s="6">
        <v>0.99996200999999996</v>
      </c>
      <c r="V15" s="6">
        <v>1</v>
      </c>
      <c r="W15" s="6">
        <v>0.99996200999999996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</row>
    <row r="16" spans="1:31" x14ac:dyDescent="0.2">
      <c r="A16" s="20">
        <v>2306.0140299999998</v>
      </c>
      <c r="B16" s="6">
        <v>5</v>
      </c>
      <c r="C16" s="6">
        <v>5</v>
      </c>
      <c r="D16" s="6">
        <v>0.99985122000000004</v>
      </c>
      <c r="E16" s="6">
        <v>0.99985122000000004</v>
      </c>
      <c r="F16" s="6">
        <v>0.99985122000000004</v>
      </c>
      <c r="G16" s="6">
        <v>5</v>
      </c>
      <c r="H16" s="6">
        <v>0.99985122000000004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9</v>
      </c>
      <c r="R16" s="6">
        <v>100</v>
      </c>
      <c r="S16" s="6">
        <v>0.99979171</v>
      </c>
      <c r="T16" s="6">
        <v>0.99973219999999996</v>
      </c>
      <c r="U16" s="6">
        <v>0.99702442999999996</v>
      </c>
      <c r="V16" s="6">
        <v>5</v>
      </c>
      <c r="W16" s="6">
        <v>0.99985122000000004</v>
      </c>
      <c r="X16" s="6">
        <v>0</v>
      </c>
      <c r="Y16" s="6">
        <v>0</v>
      </c>
      <c r="Z16" s="6">
        <v>2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</row>
    <row r="17" spans="1:31" x14ac:dyDescent="0.2">
      <c r="A17" s="20">
        <v>2306.0091600000001</v>
      </c>
      <c r="B17" s="6">
        <v>334</v>
      </c>
      <c r="C17" s="6">
        <v>33040</v>
      </c>
      <c r="D17" s="6">
        <v>0.99364912000000005</v>
      </c>
      <c r="E17" s="6">
        <v>0.99216623999999998</v>
      </c>
      <c r="F17" s="6">
        <v>0.22506802000000001</v>
      </c>
      <c r="G17" s="6">
        <v>334</v>
      </c>
      <c r="H17" s="6">
        <v>0.99216623999999998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-87</v>
      </c>
      <c r="Q17" s="6">
        <v>0</v>
      </c>
      <c r="R17" s="6">
        <v>0</v>
      </c>
      <c r="S17" s="6">
        <v>1</v>
      </c>
      <c r="T17" s="6">
        <v>1</v>
      </c>
      <c r="U17" s="6">
        <v>1</v>
      </c>
      <c r="V17" s="6">
        <v>0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</row>
    <row r="18" spans="1:31" x14ac:dyDescent="0.2">
      <c r="A18" s="20">
        <v>2306.1529099999998</v>
      </c>
      <c r="B18" s="6">
        <v>306</v>
      </c>
      <c r="C18" s="6">
        <v>306</v>
      </c>
      <c r="D18" s="6">
        <v>0.99208320000000005</v>
      </c>
      <c r="E18" s="6">
        <v>0.99208320000000005</v>
      </c>
      <c r="F18" s="6">
        <v>0.99208320000000005</v>
      </c>
      <c r="G18" s="6">
        <v>306</v>
      </c>
      <c r="H18" s="6">
        <v>0.99208320000000005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2449</v>
      </c>
      <c r="R18" s="6">
        <v>17217</v>
      </c>
      <c r="S18" s="6">
        <v>0.96290832000000004</v>
      </c>
      <c r="T18" s="6">
        <v>0.93663976000000004</v>
      </c>
      <c r="U18" s="6">
        <v>0.55456380000000005</v>
      </c>
      <c r="V18" s="6">
        <v>547</v>
      </c>
      <c r="W18" s="6">
        <v>0.98584808000000002</v>
      </c>
      <c r="X18" s="6">
        <v>0</v>
      </c>
      <c r="Y18" s="6">
        <v>0</v>
      </c>
      <c r="Z18" s="6">
        <v>951</v>
      </c>
      <c r="AA18" s="6">
        <v>0</v>
      </c>
      <c r="AB18" s="6">
        <v>0</v>
      </c>
      <c r="AC18" s="6">
        <v>1</v>
      </c>
      <c r="AD18" s="6">
        <v>1</v>
      </c>
      <c r="AE18" s="6">
        <v>-36</v>
      </c>
    </row>
    <row r="19" spans="1:31" x14ac:dyDescent="0.2">
      <c r="A19" s="20">
        <v>2306.0074300000001</v>
      </c>
      <c r="B19" s="6">
        <v>1</v>
      </c>
      <c r="C19" s="6">
        <v>13703</v>
      </c>
      <c r="D19" s="6">
        <v>0.99997020999999997</v>
      </c>
      <c r="E19" s="6">
        <v>0.99994042000000005</v>
      </c>
      <c r="F19" s="6">
        <v>0.18361632</v>
      </c>
      <c r="G19" s="6">
        <v>1</v>
      </c>
      <c r="H19" s="6">
        <v>0.99994042000000005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-1</v>
      </c>
      <c r="Q19" s="6">
        <v>1</v>
      </c>
      <c r="R19" s="6">
        <v>13703</v>
      </c>
      <c r="S19" s="6">
        <v>0.99997020999999997</v>
      </c>
      <c r="T19" s="6">
        <v>0.99994042000000005</v>
      </c>
      <c r="U19" s="6">
        <v>0.18361632</v>
      </c>
      <c r="V19" s="6">
        <v>1</v>
      </c>
      <c r="W19" s="6">
        <v>0.99994042000000005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-1</v>
      </c>
    </row>
    <row r="20" spans="1:31" x14ac:dyDescent="0.2">
      <c r="A20" s="20">
        <v>2306.0169099999998</v>
      </c>
      <c r="B20" s="6">
        <v>5727</v>
      </c>
      <c r="C20" s="6">
        <v>44731</v>
      </c>
      <c r="D20" s="6">
        <v>0.94605877999999999</v>
      </c>
      <c r="E20" s="6">
        <v>0.89490778999999998</v>
      </c>
      <c r="F20" s="6">
        <v>0.17917240000000001</v>
      </c>
      <c r="G20" s="6">
        <v>649</v>
      </c>
      <c r="H20" s="6">
        <v>0.98809064999999996</v>
      </c>
      <c r="I20" s="6">
        <v>2</v>
      </c>
      <c r="J20" s="6">
        <v>1</v>
      </c>
      <c r="K20" s="6">
        <v>2537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778</v>
      </c>
      <c r="R20" s="6">
        <v>48423</v>
      </c>
      <c r="S20" s="6">
        <v>0.99250201999999998</v>
      </c>
      <c r="T20" s="6">
        <v>0.98575144000000003</v>
      </c>
      <c r="U20" s="6">
        <v>0.11316435</v>
      </c>
      <c r="V20" s="6">
        <v>148</v>
      </c>
      <c r="W20" s="6">
        <v>0.99728947999999995</v>
      </c>
      <c r="X20" s="6">
        <v>0</v>
      </c>
      <c r="Y20" s="6">
        <v>0</v>
      </c>
      <c r="Z20" s="6">
        <v>315</v>
      </c>
      <c r="AA20" s="6">
        <v>0</v>
      </c>
      <c r="AB20" s="6">
        <v>0</v>
      </c>
      <c r="AC20" s="6">
        <v>0</v>
      </c>
      <c r="AD20" s="6">
        <v>0</v>
      </c>
      <c r="AE20" s="6">
        <v>108</v>
      </c>
    </row>
    <row r="21" spans="1:31" x14ac:dyDescent="0.2">
      <c r="A21" s="20">
        <v>2306.0032700000002</v>
      </c>
      <c r="B21" s="6">
        <v>1</v>
      </c>
      <c r="C21" s="6">
        <v>1</v>
      </c>
      <c r="D21" s="6">
        <v>0.99989671999999996</v>
      </c>
      <c r="E21" s="6">
        <v>0.99989671999999996</v>
      </c>
      <c r="F21" s="6">
        <v>0.99989671999999996</v>
      </c>
      <c r="G21" s="6">
        <v>1</v>
      </c>
      <c r="H21" s="6">
        <v>0.99989671999999996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1</v>
      </c>
      <c r="S21" s="6">
        <v>0.99989671999999996</v>
      </c>
      <c r="T21" s="6">
        <v>0.99989671999999996</v>
      </c>
      <c r="U21" s="6">
        <v>0.99989671999999996</v>
      </c>
      <c r="V21" s="6">
        <v>1</v>
      </c>
      <c r="W21" s="6">
        <v>0.99989671999999996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  <row r="22" spans="1:31" x14ac:dyDescent="0.2">
      <c r="A22" s="20">
        <v>2306.0940799999998</v>
      </c>
      <c r="B22" s="6">
        <v>42</v>
      </c>
      <c r="C22" s="6">
        <v>95</v>
      </c>
      <c r="D22" s="6">
        <v>0.99943855000000004</v>
      </c>
      <c r="E22" s="6">
        <v>0.99918686999999995</v>
      </c>
      <c r="F22" s="6">
        <v>0.99816077000000003</v>
      </c>
      <c r="G22" s="6">
        <v>16</v>
      </c>
      <c r="H22" s="6">
        <v>0.99969023000000001</v>
      </c>
      <c r="I22" s="6">
        <v>0</v>
      </c>
      <c r="J22" s="6">
        <v>0</v>
      </c>
      <c r="K22" s="6">
        <v>13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2551</v>
      </c>
      <c r="R22" s="6">
        <v>12762</v>
      </c>
      <c r="S22" s="6">
        <v>0.97515125000000002</v>
      </c>
      <c r="T22" s="6">
        <v>0.95061273999999996</v>
      </c>
      <c r="U22" s="6">
        <v>0.75292819</v>
      </c>
      <c r="V22" s="6">
        <v>17</v>
      </c>
      <c r="W22" s="6">
        <v>0.99967088000000004</v>
      </c>
      <c r="X22" s="6">
        <v>0</v>
      </c>
      <c r="Y22" s="6">
        <v>0</v>
      </c>
      <c r="Z22" s="6">
        <v>1267</v>
      </c>
      <c r="AA22" s="6">
        <v>0</v>
      </c>
      <c r="AB22" s="6">
        <v>0</v>
      </c>
      <c r="AC22" s="6">
        <v>0</v>
      </c>
      <c r="AD22" s="6">
        <v>0</v>
      </c>
      <c r="AE22" s="6">
        <v>1</v>
      </c>
    </row>
    <row r="23" spans="1:31" x14ac:dyDescent="0.2">
      <c r="A23" s="20">
        <v>2306.0376299999998</v>
      </c>
      <c r="B23" s="6">
        <v>1660</v>
      </c>
      <c r="C23" s="6">
        <v>28580</v>
      </c>
      <c r="D23" s="6">
        <v>0.97515050999999997</v>
      </c>
      <c r="E23" s="6">
        <v>0.95100932999999999</v>
      </c>
      <c r="F23" s="6">
        <v>0.15653406</v>
      </c>
      <c r="G23" s="6">
        <v>259</v>
      </c>
      <c r="H23" s="6">
        <v>0.99235627000000004</v>
      </c>
      <c r="I23" s="6">
        <v>0</v>
      </c>
      <c r="J23" s="6">
        <v>1</v>
      </c>
      <c r="K23" s="6">
        <v>700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1675</v>
      </c>
      <c r="R23" s="6">
        <v>31112</v>
      </c>
      <c r="S23" s="6">
        <v>0.97493472000000003</v>
      </c>
      <c r="T23" s="6">
        <v>0.95058851</v>
      </c>
      <c r="U23" s="6">
        <v>8.2214809999999999E-2</v>
      </c>
      <c r="V23" s="6">
        <v>274</v>
      </c>
      <c r="W23" s="6">
        <v>0.99191717000000001</v>
      </c>
      <c r="X23" s="6">
        <v>0</v>
      </c>
      <c r="Y23" s="6">
        <v>1</v>
      </c>
      <c r="Z23" s="6">
        <v>700</v>
      </c>
      <c r="AA23" s="6">
        <v>0</v>
      </c>
      <c r="AB23" s="6">
        <v>0</v>
      </c>
      <c r="AC23" s="6">
        <v>0</v>
      </c>
      <c r="AD23" s="6">
        <v>1</v>
      </c>
      <c r="AE23" s="6">
        <v>15</v>
      </c>
    </row>
    <row r="24" spans="1:31" x14ac:dyDescent="0.2">
      <c r="A24" s="20">
        <v>2306.0032900000001</v>
      </c>
      <c r="B24" s="6">
        <v>66</v>
      </c>
      <c r="C24" s="6">
        <v>66</v>
      </c>
      <c r="D24" s="6">
        <v>0.99827445999999997</v>
      </c>
      <c r="E24" s="6">
        <v>0.99827445999999997</v>
      </c>
      <c r="F24" s="6">
        <v>0.99827445999999997</v>
      </c>
      <c r="G24" s="6">
        <v>66</v>
      </c>
      <c r="H24" s="6">
        <v>0.99827445999999997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93</v>
      </c>
      <c r="R24" s="6">
        <v>2245</v>
      </c>
      <c r="S24" s="6">
        <v>0.99822217999999996</v>
      </c>
      <c r="T24" s="6">
        <v>0.99756856000000005</v>
      </c>
      <c r="U24" s="6">
        <v>0.94130566000000004</v>
      </c>
      <c r="V24" s="6">
        <v>43</v>
      </c>
      <c r="W24" s="6">
        <v>0.99887579000000004</v>
      </c>
      <c r="X24" s="6">
        <v>0</v>
      </c>
      <c r="Y24" s="6">
        <v>0</v>
      </c>
      <c r="Z24" s="6">
        <v>25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</row>
    <row r="25" spans="1:31" x14ac:dyDescent="0.2">
      <c r="A25" s="20">
        <v>2306.00927</v>
      </c>
      <c r="B25" s="6">
        <v>2231</v>
      </c>
      <c r="C25" s="6">
        <v>31263</v>
      </c>
      <c r="D25" s="6">
        <v>0.97218287999999997</v>
      </c>
      <c r="E25" s="6">
        <v>0.94819699999999996</v>
      </c>
      <c r="F25" s="6">
        <v>0.27408457000000003</v>
      </c>
      <c r="G25" s="6">
        <v>899</v>
      </c>
      <c r="H25" s="6">
        <v>0.97912555000000001</v>
      </c>
      <c r="I25" s="6">
        <v>4</v>
      </c>
      <c r="J25" s="6">
        <v>3</v>
      </c>
      <c r="K25" s="6">
        <v>661</v>
      </c>
      <c r="L25" s="6">
        <v>0</v>
      </c>
      <c r="M25" s="6">
        <v>0</v>
      </c>
      <c r="N25" s="6">
        <v>1</v>
      </c>
      <c r="O25" s="6">
        <v>1</v>
      </c>
      <c r="P25" s="6">
        <v>0</v>
      </c>
      <c r="Q25" s="6">
        <v>2278</v>
      </c>
      <c r="R25" s="6">
        <v>36455</v>
      </c>
      <c r="S25" s="6">
        <v>0.97166330000000001</v>
      </c>
      <c r="T25" s="6">
        <v>0.94715965999999996</v>
      </c>
      <c r="U25" s="6">
        <v>0.15439215000000001</v>
      </c>
      <c r="V25" s="6">
        <v>944</v>
      </c>
      <c r="W25" s="6">
        <v>0.97810304000000003</v>
      </c>
      <c r="X25" s="6">
        <v>4</v>
      </c>
      <c r="Y25" s="6">
        <v>3</v>
      </c>
      <c r="Z25" s="6">
        <v>662</v>
      </c>
      <c r="AA25" s="6">
        <v>0</v>
      </c>
      <c r="AB25" s="6">
        <v>0</v>
      </c>
      <c r="AC25" s="6">
        <v>1</v>
      </c>
      <c r="AD25" s="6">
        <v>1</v>
      </c>
      <c r="AE25" s="6">
        <v>44</v>
      </c>
    </row>
    <row r="26" spans="1:31" x14ac:dyDescent="0.2">
      <c r="A26" s="20">
        <v>2306.0012299999999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x14ac:dyDescent="0.2">
      <c r="A27" s="20">
        <v>2306.0140200000001</v>
      </c>
      <c r="B27" s="6">
        <v>52</v>
      </c>
      <c r="C27" s="6">
        <v>32144</v>
      </c>
      <c r="D27" s="6">
        <v>0.99870689999999995</v>
      </c>
      <c r="E27" s="6">
        <v>0.99858442000000003</v>
      </c>
      <c r="F27" s="6">
        <v>0.12495236</v>
      </c>
      <c r="G27" s="6">
        <v>44</v>
      </c>
      <c r="H27" s="6">
        <v>0.99880219999999997</v>
      </c>
      <c r="I27" s="6">
        <v>0</v>
      </c>
      <c r="J27" s="6">
        <v>0</v>
      </c>
      <c r="K27" s="6">
        <v>4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53</v>
      </c>
      <c r="R27" s="6">
        <v>34666</v>
      </c>
      <c r="S27" s="6">
        <v>0.99873418999999997</v>
      </c>
      <c r="T27" s="6">
        <v>0.99855735000000001</v>
      </c>
      <c r="U27" s="6">
        <v>5.6399369999999997E-2</v>
      </c>
      <c r="V27" s="6">
        <v>45</v>
      </c>
      <c r="W27" s="6">
        <v>0.99877510999999997</v>
      </c>
      <c r="X27" s="6">
        <v>0</v>
      </c>
      <c r="Y27" s="6">
        <v>0</v>
      </c>
      <c r="Z27" s="6">
        <v>4</v>
      </c>
      <c r="AA27" s="6">
        <v>0</v>
      </c>
      <c r="AB27" s="6">
        <v>0</v>
      </c>
      <c r="AC27" s="6">
        <v>0</v>
      </c>
      <c r="AD27" s="6">
        <v>0</v>
      </c>
      <c r="AE27" s="6">
        <v>5</v>
      </c>
    </row>
    <row r="28" spans="1:31" x14ac:dyDescent="0.2">
      <c r="A28" s="20">
        <v>2306.0037200000002</v>
      </c>
      <c r="B28" s="6">
        <v>46</v>
      </c>
      <c r="C28" s="6">
        <v>46</v>
      </c>
      <c r="D28" s="6">
        <v>0.99925430000000004</v>
      </c>
      <c r="E28" s="6">
        <v>0.99925430000000004</v>
      </c>
      <c r="F28" s="6">
        <v>0.99925430000000004</v>
      </c>
      <c r="G28" s="6">
        <v>46</v>
      </c>
      <c r="H28" s="6">
        <v>0.99925430000000004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  <c r="O28" s="6">
        <v>1</v>
      </c>
      <c r="P28" s="6">
        <v>0</v>
      </c>
      <c r="Q28" s="6">
        <v>6680</v>
      </c>
      <c r="R28" s="6">
        <v>47639</v>
      </c>
      <c r="S28" s="6">
        <v>0.94306650000000003</v>
      </c>
      <c r="T28" s="6">
        <v>0.89171138000000005</v>
      </c>
      <c r="U28" s="6">
        <v>0.22773032000000001</v>
      </c>
      <c r="V28" s="6">
        <v>774</v>
      </c>
      <c r="W28" s="6">
        <v>0.98745278999999997</v>
      </c>
      <c r="X28" s="6">
        <v>18</v>
      </c>
      <c r="Y28" s="6">
        <v>0</v>
      </c>
      <c r="Z28" s="6">
        <v>2915</v>
      </c>
      <c r="AA28" s="6">
        <v>0</v>
      </c>
      <c r="AB28" s="6">
        <v>0</v>
      </c>
      <c r="AC28" s="6">
        <v>1</v>
      </c>
      <c r="AD28" s="6">
        <v>1</v>
      </c>
      <c r="AE28" s="6">
        <v>-2</v>
      </c>
    </row>
    <row r="29" spans="1:31" x14ac:dyDescent="0.2">
      <c r="A29" s="20">
        <v>2306.0109200000002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x14ac:dyDescent="0.2">
      <c r="A30" s="20">
        <v>2306.0014700000002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x14ac:dyDescent="0.2">
      <c r="A31" s="20">
        <v>2306.0339899999999</v>
      </c>
      <c r="B31" s="6">
        <v>0</v>
      </c>
      <c r="C31" s="6">
        <v>0</v>
      </c>
      <c r="D31" s="6">
        <v>1</v>
      </c>
      <c r="E31" s="6">
        <v>1</v>
      </c>
      <c r="F31" s="6">
        <v>1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167</v>
      </c>
      <c r="R31" s="6">
        <v>10804</v>
      </c>
      <c r="S31" s="6">
        <v>0.99198898999999996</v>
      </c>
      <c r="T31" s="6">
        <v>0.98652574000000004</v>
      </c>
      <c r="U31" s="6">
        <v>0.12828787999999999</v>
      </c>
      <c r="V31" s="6">
        <v>163</v>
      </c>
      <c r="W31" s="6">
        <v>0.98684848000000003</v>
      </c>
      <c r="X31" s="6">
        <v>0</v>
      </c>
      <c r="Y31" s="6">
        <v>0</v>
      </c>
      <c r="Z31" s="6">
        <v>2</v>
      </c>
      <c r="AA31" s="6">
        <v>0</v>
      </c>
      <c r="AB31" s="6">
        <v>0</v>
      </c>
      <c r="AC31" s="6">
        <v>0</v>
      </c>
      <c r="AD31" s="6">
        <v>0</v>
      </c>
      <c r="AE31" s="6">
        <v>-72</v>
      </c>
    </row>
    <row r="32" spans="1:31" x14ac:dyDescent="0.2">
      <c r="A32" s="20">
        <v>2306.0017800000001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x14ac:dyDescent="0.2">
      <c r="A33" s="20">
        <v>2306.0072700000001</v>
      </c>
      <c r="B33" s="6">
        <v>5132</v>
      </c>
      <c r="C33" s="6">
        <v>57854</v>
      </c>
      <c r="D33" s="6">
        <v>0.95112558999999997</v>
      </c>
      <c r="E33" s="6">
        <v>0.91527718000000002</v>
      </c>
      <c r="F33" s="6">
        <v>4.4903749999999999E-2</v>
      </c>
      <c r="G33" s="6">
        <v>2507</v>
      </c>
      <c r="H33" s="6">
        <v>0.95861260999999998</v>
      </c>
      <c r="I33" s="6">
        <v>0</v>
      </c>
      <c r="J33" s="6">
        <v>1</v>
      </c>
      <c r="K33" s="6">
        <v>1312</v>
      </c>
      <c r="L33" s="6">
        <v>0</v>
      </c>
      <c r="M33" s="6">
        <v>0</v>
      </c>
      <c r="N33" s="6">
        <v>0</v>
      </c>
      <c r="O33" s="6">
        <v>0</v>
      </c>
      <c r="P33" s="6">
        <v>-1433</v>
      </c>
      <c r="Q33" s="6">
        <v>32</v>
      </c>
      <c r="R33" s="6">
        <v>58001</v>
      </c>
      <c r="S33" s="6">
        <v>0.99960384000000002</v>
      </c>
      <c r="T33" s="6">
        <v>0.99947184</v>
      </c>
      <c r="U33" s="6">
        <v>4.2698220000000002E-2</v>
      </c>
      <c r="V33" s="6">
        <v>32</v>
      </c>
      <c r="W33" s="6">
        <v>0.99947184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14</v>
      </c>
    </row>
    <row r="34" spans="1:31" x14ac:dyDescent="0.2">
      <c r="A34" s="20">
        <v>2306.0034300000002</v>
      </c>
      <c r="B34" s="6">
        <v>13</v>
      </c>
      <c r="C34" s="6">
        <v>13</v>
      </c>
      <c r="D34" s="6">
        <v>0.99949984999999997</v>
      </c>
      <c r="E34" s="6">
        <v>0.99949984999999997</v>
      </c>
      <c r="F34" s="6">
        <v>0.99949984999999997</v>
      </c>
      <c r="G34" s="6">
        <v>13</v>
      </c>
      <c r="H34" s="6">
        <v>0.99949984999999997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13</v>
      </c>
      <c r="R34" s="6">
        <v>13128</v>
      </c>
      <c r="S34" s="6">
        <v>0.99963451000000003</v>
      </c>
      <c r="T34" s="6">
        <v>0.99949986999999996</v>
      </c>
      <c r="U34" s="6">
        <v>0.49494094999999999</v>
      </c>
      <c r="V34" s="6">
        <v>11</v>
      </c>
      <c r="W34" s="6">
        <v>0.99957680999999998</v>
      </c>
      <c r="X34" s="6">
        <v>0</v>
      </c>
      <c r="Y34" s="6">
        <v>0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1</v>
      </c>
    </row>
    <row r="35" spans="1:31" x14ac:dyDescent="0.2">
      <c r="A35" s="20">
        <v>2306.0071800000001</v>
      </c>
      <c r="B35" s="6">
        <v>25</v>
      </c>
      <c r="C35" s="6">
        <v>29</v>
      </c>
      <c r="D35" s="6">
        <v>0.99981849</v>
      </c>
      <c r="E35" s="6">
        <v>0.99980270999999998</v>
      </c>
      <c r="F35" s="6">
        <v>0.99977114</v>
      </c>
      <c r="G35" s="6">
        <v>21</v>
      </c>
      <c r="H35" s="6">
        <v>0.99983427000000002</v>
      </c>
      <c r="I35" s="6">
        <v>0</v>
      </c>
      <c r="J35" s="6">
        <v>0</v>
      </c>
      <c r="K35" s="6">
        <v>2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63</v>
      </c>
      <c r="R35" s="6">
        <v>118859</v>
      </c>
      <c r="S35" s="6">
        <v>0.99966858999999997</v>
      </c>
      <c r="T35" s="6">
        <v>0.99950295</v>
      </c>
      <c r="U35" s="6">
        <v>6.224901E-2</v>
      </c>
      <c r="V35" s="6">
        <v>57</v>
      </c>
      <c r="W35" s="6">
        <v>0.99955028999999995</v>
      </c>
      <c r="X35" s="6">
        <v>0</v>
      </c>
      <c r="Y35" s="6">
        <v>0</v>
      </c>
      <c r="Z35" s="6">
        <v>3</v>
      </c>
      <c r="AA35" s="6">
        <v>0</v>
      </c>
      <c r="AB35" s="6">
        <v>0</v>
      </c>
      <c r="AC35" s="6">
        <v>0</v>
      </c>
      <c r="AD35" s="6">
        <v>1</v>
      </c>
      <c r="AE35" s="6">
        <v>34</v>
      </c>
    </row>
    <row r="36" spans="1:31" x14ac:dyDescent="0.2">
      <c r="A36" s="20">
        <v>2306.0038800000002</v>
      </c>
      <c r="B36" s="6">
        <v>3653</v>
      </c>
      <c r="C36" s="6">
        <v>37518</v>
      </c>
      <c r="D36" s="6">
        <v>0.94938464</v>
      </c>
      <c r="E36" s="6">
        <v>0.92052129999999999</v>
      </c>
      <c r="F36" s="6">
        <v>0.18371698</v>
      </c>
      <c r="G36" s="6">
        <v>1611</v>
      </c>
      <c r="H36" s="6">
        <v>0.96494930999999995</v>
      </c>
      <c r="I36" s="6">
        <v>0</v>
      </c>
      <c r="J36" s="6">
        <v>19</v>
      </c>
      <c r="K36" s="6">
        <v>953</v>
      </c>
      <c r="L36" s="6">
        <v>0</v>
      </c>
      <c r="M36" s="6">
        <v>0</v>
      </c>
      <c r="N36" s="6">
        <v>0</v>
      </c>
      <c r="O36" s="6">
        <v>0</v>
      </c>
      <c r="P36" s="6">
        <v>-351</v>
      </c>
      <c r="Q36" s="6">
        <v>5139</v>
      </c>
      <c r="R36" s="6">
        <v>44082</v>
      </c>
      <c r="S36" s="6">
        <v>0.93371844000000004</v>
      </c>
      <c r="T36" s="6">
        <v>0.89185150999999996</v>
      </c>
      <c r="U36" s="6">
        <v>7.2309440000000003E-2</v>
      </c>
      <c r="V36" s="6">
        <v>2813</v>
      </c>
      <c r="W36" s="6">
        <v>0.94080138000000002</v>
      </c>
      <c r="X36" s="6">
        <v>1</v>
      </c>
      <c r="Y36" s="6">
        <v>19</v>
      </c>
      <c r="Z36" s="6">
        <v>1094</v>
      </c>
      <c r="AA36" s="6">
        <v>0</v>
      </c>
      <c r="AB36" s="6">
        <v>0</v>
      </c>
      <c r="AC36" s="6">
        <v>0</v>
      </c>
      <c r="AD36" s="6">
        <v>0</v>
      </c>
      <c r="AE36" s="6">
        <v>1556</v>
      </c>
    </row>
    <row r="37" spans="1:31" x14ac:dyDescent="0.2">
      <c r="A37" s="20">
        <v>2306.00182</v>
      </c>
      <c r="B37" s="6">
        <v>2614</v>
      </c>
      <c r="C37" s="6">
        <v>120693</v>
      </c>
      <c r="D37" s="6">
        <v>0.98773847000000004</v>
      </c>
      <c r="E37" s="6">
        <v>0.97970780000000002</v>
      </c>
      <c r="F37" s="6">
        <v>6.3073480000000001E-2</v>
      </c>
      <c r="G37" s="6">
        <v>546</v>
      </c>
      <c r="H37" s="6">
        <v>0.99576145999999999</v>
      </c>
      <c r="I37" s="6">
        <v>0</v>
      </c>
      <c r="J37" s="6">
        <v>0</v>
      </c>
      <c r="K37" s="6">
        <v>1034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6">
        <v>9464</v>
      </c>
      <c r="R37" s="6">
        <v>120180</v>
      </c>
      <c r="S37" s="6">
        <v>0.96269959999999999</v>
      </c>
      <c r="T37" s="6">
        <v>0.92653372000000001</v>
      </c>
      <c r="U37" s="6">
        <v>6.7077570000000003E-2</v>
      </c>
      <c r="V37" s="6">
        <v>842</v>
      </c>
      <c r="W37" s="6">
        <v>0.99346380000000001</v>
      </c>
      <c r="X37" s="6">
        <v>5</v>
      </c>
      <c r="Y37" s="6">
        <v>3</v>
      </c>
      <c r="Z37" s="6">
        <v>4306</v>
      </c>
      <c r="AA37" s="6">
        <v>0</v>
      </c>
      <c r="AB37" s="6">
        <v>0</v>
      </c>
      <c r="AC37" s="6">
        <v>0</v>
      </c>
      <c r="AD37" s="6">
        <v>0</v>
      </c>
      <c r="AE37" s="6">
        <v>4</v>
      </c>
    </row>
    <row r="38" spans="1:31" x14ac:dyDescent="0.2">
      <c r="A38" s="20">
        <v>2306.0051199999998</v>
      </c>
      <c r="B38" s="6">
        <v>391</v>
      </c>
      <c r="C38" s="6">
        <v>32112</v>
      </c>
      <c r="D38" s="6">
        <v>0.99258860999999998</v>
      </c>
      <c r="E38" s="6">
        <v>0.98950081999999995</v>
      </c>
      <c r="F38" s="6">
        <v>0.13772455</v>
      </c>
      <c r="G38" s="6">
        <v>163</v>
      </c>
      <c r="H38" s="6">
        <v>0.99562309999999998</v>
      </c>
      <c r="I38" s="6">
        <v>0</v>
      </c>
      <c r="J38" s="6">
        <v>0</v>
      </c>
      <c r="K38" s="6">
        <v>114</v>
      </c>
      <c r="L38" s="6">
        <v>0</v>
      </c>
      <c r="M38" s="6">
        <v>0</v>
      </c>
      <c r="N38" s="6">
        <v>0</v>
      </c>
      <c r="O38" s="6">
        <v>0</v>
      </c>
      <c r="P38" s="6">
        <v>2</v>
      </c>
      <c r="Q38" s="6">
        <v>353</v>
      </c>
      <c r="R38" s="6">
        <v>32112</v>
      </c>
      <c r="S38" s="6">
        <v>0.99360901999999995</v>
      </c>
      <c r="T38" s="6">
        <v>0.99052119999999999</v>
      </c>
      <c r="U38" s="6">
        <v>0.13772455</v>
      </c>
      <c r="V38" s="6">
        <v>125</v>
      </c>
      <c r="W38" s="6">
        <v>0.99664348000000003</v>
      </c>
      <c r="X38" s="6">
        <v>0</v>
      </c>
      <c r="Y38" s="6">
        <v>0</v>
      </c>
      <c r="Z38" s="6">
        <v>114</v>
      </c>
      <c r="AA38" s="6">
        <v>0</v>
      </c>
      <c r="AB38" s="6">
        <v>0</v>
      </c>
      <c r="AC38" s="6">
        <v>0</v>
      </c>
      <c r="AD38" s="6">
        <v>0</v>
      </c>
      <c r="AE38" s="6">
        <v>2</v>
      </c>
    </row>
    <row r="39" spans="1:31" x14ac:dyDescent="0.2">
      <c r="A39" s="20">
        <v>2306.00981</v>
      </c>
      <c r="B39" s="6">
        <v>8</v>
      </c>
      <c r="C39" s="6">
        <v>8</v>
      </c>
      <c r="D39" s="6">
        <v>0.99959281</v>
      </c>
      <c r="E39" s="6">
        <v>0.99959281</v>
      </c>
      <c r="F39" s="6">
        <v>0.99959281</v>
      </c>
      <c r="G39" s="6">
        <v>8</v>
      </c>
      <c r="H39" s="6">
        <v>0.99959281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s="6">
        <v>1</v>
      </c>
      <c r="P39" s="6">
        <v>0</v>
      </c>
      <c r="Q39" s="6">
        <v>12</v>
      </c>
      <c r="R39" s="6">
        <v>568</v>
      </c>
      <c r="S39" s="6">
        <v>0.99949104</v>
      </c>
      <c r="T39" s="6">
        <v>0.99938928000000005</v>
      </c>
      <c r="U39" s="6">
        <v>0.97109268000000004</v>
      </c>
      <c r="V39" s="6">
        <v>10</v>
      </c>
      <c r="W39" s="6">
        <v>0.99949107000000004</v>
      </c>
      <c r="X39" s="6">
        <v>0</v>
      </c>
      <c r="Y39" s="6">
        <v>0</v>
      </c>
      <c r="Z39" s="6">
        <v>1</v>
      </c>
      <c r="AA39" s="6">
        <v>0</v>
      </c>
      <c r="AB39" s="6">
        <v>0</v>
      </c>
      <c r="AC39" s="6">
        <v>1</v>
      </c>
      <c r="AD39" s="6">
        <v>1</v>
      </c>
      <c r="AE39" s="6">
        <v>2</v>
      </c>
    </row>
    <row r="40" spans="1:31" x14ac:dyDescent="0.2">
      <c r="A40" s="20">
        <v>2306.0014900000001</v>
      </c>
      <c r="B40" s="6">
        <v>496</v>
      </c>
      <c r="C40" s="6">
        <v>1982</v>
      </c>
      <c r="D40" s="6">
        <v>0.99472183000000003</v>
      </c>
      <c r="E40" s="6">
        <v>0.98944365999999995</v>
      </c>
      <c r="F40" s="6">
        <v>0.95781722000000002</v>
      </c>
      <c r="G40" s="6">
        <v>0</v>
      </c>
      <c r="H40" s="6">
        <v>1</v>
      </c>
      <c r="I40" s="6">
        <v>0</v>
      </c>
      <c r="J40" s="6">
        <v>0</v>
      </c>
      <c r="K40" s="6">
        <v>248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4590</v>
      </c>
      <c r="R40" s="6">
        <v>35906</v>
      </c>
      <c r="S40" s="6">
        <v>0.95049379000000001</v>
      </c>
      <c r="T40" s="6">
        <v>0.90231132999999997</v>
      </c>
      <c r="U40" s="6">
        <v>0.23581492000000001</v>
      </c>
      <c r="V40" s="6">
        <v>8</v>
      </c>
      <c r="W40" s="6">
        <v>0.99982974000000002</v>
      </c>
      <c r="X40" s="6">
        <v>20</v>
      </c>
      <c r="Y40" s="6">
        <v>0</v>
      </c>
      <c r="Z40" s="6">
        <v>2262</v>
      </c>
      <c r="AA40" s="6">
        <v>0</v>
      </c>
      <c r="AB40" s="6">
        <v>0</v>
      </c>
      <c r="AC40" s="6">
        <v>0</v>
      </c>
      <c r="AD40" s="6">
        <v>0</v>
      </c>
      <c r="AE40" s="6">
        <v>-4</v>
      </c>
    </row>
    <row r="41" spans="1:31" x14ac:dyDescent="0.2">
      <c r="A41" s="20">
        <v>2306.0092100000002</v>
      </c>
      <c r="B41" s="6">
        <v>7257</v>
      </c>
      <c r="C41" s="6">
        <v>71096</v>
      </c>
      <c r="D41" s="6">
        <v>0.95024034000000002</v>
      </c>
      <c r="E41" s="6">
        <v>0.90641079999999996</v>
      </c>
      <c r="F41" s="6">
        <v>8.3117319999999995E-2</v>
      </c>
      <c r="G41" s="6">
        <v>6947</v>
      </c>
      <c r="H41" s="6">
        <v>0.91040869000000002</v>
      </c>
      <c r="I41" s="6">
        <v>1</v>
      </c>
      <c r="J41" s="6">
        <v>1</v>
      </c>
      <c r="K41" s="6">
        <v>154</v>
      </c>
      <c r="L41" s="6">
        <v>0</v>
      </c>
      <c r="M41" s="6">
        <v>0</v>
      </c>
      <c r="N41" s="6">
        <v>0</v>
      </c>
      <c r="O41" s="6">
        <v>0</v>
      </c>
      <c r="P41" s="6">
        <v>-6749</v>
      </c>
      <c r="Q41" s="6">
        <v>980</v>
      </c>
      <c r="R41" s="6">
        <v>70895</v>
      </c>
      <c r="S41" s="6">
        <v>0.99287747999999998</v>
      </c>
      <c r="T41" s="6">
        <v>0.98736151999999999</v>
      </c>
      <c r="U41" s="6">
        <v>8.5709499999999994E-2</v>
      </c>
      <c r="V41" s="6">
        <v>422</v>
      </c>
      <c r="W41" s="6">
        <v>0.99455771999999998</v>
      </c>
      <c r="X41" s="6">
        <v>1</v>
      </c>
      <c r="Y41" s="6">
        <v>1</v>
      </c>
      <c r="Z41" s="6">
        <v>278</v>
      </c>
      <c r="AA41" s="6">
        <v>0</v>
      </c>
      <c r="AB41" s="6">
        <v>0</v>
      </c>
      <c r="AC41" s="6">
        <v>0</v>
      </c>
      <c r="AD41" s="6">
        <v>0</v>
      </c>
      <c r="AE41" s="6">
        <v>-221</v>
      </c>
    </row>
    <row r="42" spans="1:31" x14ac:dyDescent="0.2">
      <c r="A42" s="20">
        <v>2306.0268099999998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x14ac:dyDescent="0.2">
      <c r="A43" s="20">
        <v>2306.01838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x14ac:dyDescent="0.2">
      <c r="A44" s="20">
        <v>2306.0012200000001</v>
      </c>
      <c r="B44" s="6">
        <v>26</v>
      </c>
      <c r="C44" s="6">
        <v>1207</v>
      </c>
      <c r="D44" s="6">
        <v>0.99975457999999995</v>
      </c>
      <c r="E44" s="6">
        <v>0.99963537999999996</v>
      </c>
      <c r="F44" s="6">
        <v>0.98307319000000004</v>
      </c>
      <c r="G44" s="6">
        <v>10</v>
      </c>
      <c r="H44" s="6">
        <v>0.99985975999999999</v>
      </c>
      <c r="I44" s="6">
        <v>0</v>
      </c>
      <c r="J44" s="6">
        <v>0</v>
      </c>
      <c r="K44" s="6">
        <v>8</v>
      </c>
      <c r="L44" s="6">
        <v>0</v>
      </c>
      <c r="M44" s="6">
        <v>0</v>
      </c>
      <c r="N44" s="6">
        <v>0</v>
      </c>
      <c r="O44" s="6">
        <v>0</v>
      </c>
      <c r="P44" s="6">
        <v>-1</v>
      </c>
      <c r="Q44" s="6">
        <v>31</v>
      </c>
      <c r="R44" s="6">
        <v>65837</v>
      </c>
      <c r="S44" s="6">
        <v>0.99973356000000002</v>
      </c>
      <c r="T44" s="6">
        <v>0.99956529999999999</v>
      </c>
      <c r="U44" s="6">
        <v>7.6788239999999994E-2</v>
      </c>
      <c r="V44" s="6">
        <v>15</v>
      </c>
      <c r="W44" s="6">
        <v>0.99978966000000002</v>
      </c>
      <c r="X44" s="6">
        <v>0</v>
      </c>
      <c r="Y44" s="6">
        <v>0</v>
      </c>
      <c r="Z44" s="6">
        <v>8</v>
      </c>
      <c r="AA44" s="6">
        <v>0</v>
      </c>
      <c r="AB44" s="6">
        <v>0</v>
      </c>
      <c r="AC44" s="6">
        <v>0</v>
      </c>
      <c r="AD44" s="6">
        <v>0</v>
      </c>
      <c r="AE44" s="6">
        <v>6</v>
      </c>
    </row>
    <row r="45" spans="1:31" x14ac:dyDescent="0.2">
      <c r="A45" s="20">
        <v>2306.0077299999998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x14ac:dyDescent="0.2">
      <c r="A46" s="20">
        <v>2306.0012499999998</v>
      </c>
      <c r="B46" s="6">
        <v>5376</v>
      </c>
      <c r="C46" s="6">
        <v>63204</v>
      </c>
      <c r="D46" s="6">
        <v>0.95693985000000004</v>
      </c>
      <c r="E46" s="6">
        <v>0.92085971</v>
      </c>
      <c r="F46" s="6">
        <v>6.9571620000000001E-2</v>
      </c>
      <c r="G46" s="6">
        <v>1697</v>
      </c>
      <c r="H46" s="6">
        <v>0.97501839999999995</v>
      </c>
      <c r="I46" s="6">
        <v>3</v>
      </c>
      <c r="J46" s="6">
        <v>0</v>
      </c>
      <c r="K46" s="6">
        <v>1838</v>
      </c>
      <c r="L46" s="6">
        <v>0</v>
      </c>
      <c r="M46" s="6">
        <v>0</v>
      </c>
      <c r="N46" s="6">
        <v>0</v>
      </c>
      <c r="O46" s="6">
        <v>0</v>
      </c>
      <c r="P46" s="6">
        <v>-677</v>
      </c>
      <c r="Q46" s="6">
        <v>4372</v>
      </c>
      <c r="R46" s="6">
        <v>55924</v>
      </c>
      <c r="S46" s="6">
        <v>0.96676340999999999</v>
      </c>
      <c r="T46" s="6">
        <v>0.93563963000000006</v>
      </c>
      <c r="U46" s="6">
        <v>0.17674076</v>
      </c>
      <c r="V46" s="6">
        <v>653</v>
      </c>
      <c r="W46" s="6">
        <v>0.99038716000000004</v>
      </c>
      <c r="X46" s="6">
        <v>3</v>
      </c>
      <c r="Y46" s="6">
        <v>6</v>
      </c>
      <c r="Z46" s="6">
        <v>1854</v>
      </c>
      <c r="AA46" s="6">
        <v>0</v>
      </c>
      <c r="AB46" s="6">
        <v>0</v>
      </c>
      <c r="AC46" s="6">
        <v>0</v>
      </c>
      <c r="AD46" s="6">
        <v>0</v>
      </c>
      <c r="AE46" s="6">
        <v>-106</v>
      </c>
    </row>
    <row r="47" spans="1:31" x14ac:dyDescent="0.2">
      <c r="A47" s="20">
        <v>2306.0432700000001</v>
      </c>
      <c r="B47" s="6">
        <v>30</v>
      </c>
      <c r="C47" s="6">
        <v>30</v>
      </c>
      <c r="D47" s="6">
        <v>0.99816019</v>
      </c>
      <c r="E47" s="6">
        <v>0.99816019</v>
      </c>
      <c r="F47" s="6">
        <v>0.99816019</v>
      </c>
      <c r="G47" s="6">
        <v>30</v>
      </c>
      <c r="H47" s="6">
        <v>0.99816019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30</v>
      </c>
      <c r="R47" s="6">
        <v>30</v>
      </c>
      <c r="S47" s="6">
        <v>0.99816019</v>
      </c>
      <c r="T47" s="6">
        <v>0.99816019</v>
      </c>
      <c r="U47" s="6">
        <v>0.99816019</v>
      </c>
      <c r="V47" s="6">
        <v>30</v>
      </c>
      <c r="W47" s="6">
        <v>0.99816019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</row>
    <row r="48" spans="1:31" x14ac:dyDescent="0.2">
      <c r="A48" s="20">
        <v>2306.1106100000002</v>
      </c>
      <c r="B48" s="6">
        <v>1320</v>
      </c>
      <c r="C48" s="6">
        <v>63165</v>
      </c>
      <c r="D48" s="6">
        <v>0.99042512999999999</v>
      </c>
      <c r="E48" s="6">
        <v>0.98117834999999998</v>
      </c>
      <c r="F48" s="6">
        <v>9.9341239999999997E-2</v>
      </c>
      <c r="G48" s="6">
        <v>24</v>
      </c>
      <c r="H48" s="6">
        <v>0.99965778999999999</v>
      </c>
      <c r="I48" s="6">
        <v>0</v>
      </c>
      <c r="J48" s="6">
        <v>0</v>
      </c>
      <c r="K48" s="6">
        <v>648</v>
      </c>
      <c r="L48" s="6">
        <v>0</v>
      </c>
      <c r="M48" s="6">
        <v>0</v>
      </c>
      <c r="N48" s="6">
        <v>0</v>
      </c>
      <c r="O48" s="6">
        <v>0</v>
      </c>
      <c r="P48" s="6">
        <v>1</v>
      </c>
      <c r="Q48" s="6">
        <v>1320</v>
      </c>
      <c r="R48" s="6">
        <v>63165</v>
      </c>
      <c r="S48" s="6">
        <v>0.99042512999999999</v>
      </c>
      <c r="T48" s="6">
        <v>0.98117834999999998</v>
      </c>
      <c r="U48" s="6">
        <v>9.9341239999999997E-2</v>
      </c>
      <c r="V48" s="6">
        <v>24</v>
      </c>
      <c r="W48" s="6">
        <v>0.99965778999999999</v>
      </c>
      <c r="X48" s="6">
        <v>0</v>
      </c>
      <c r="Y48" s="6">
        <v>0</v>
      </c>
      <c r="Z48" s="6">
        <v>648</v>
      </c>
      <c r="AA48" s="6">
        <v>0</v>
      </c>
      <c r="AB48" s="6">
        <v>0</v>
      </c>
      <c r="AC48" s="6">
        <v>0</v>
      </c>
      <c r="AD48" s="6">
        <v>0</v>
      </c>
      <c r="AE48" s="6">
        <v>1</v>
      </c>
    </row>
    <row r="49" spans="1:31" x14ac:dyDescent="0.2">
      <c r="A49" s="20">
        <v>2306.0011300000001</v>
      </c>
      <c r="B49" s="6">
        <v>41457</v>
      </c>
      <c r="C49" s="6">
        <v>41457</v>
      </c>
      <c r="D49" s="6">
        <v>0</v>
      </c>
      <c r="E49" s="6">
        <v>0</v>
      </c>
      <c r="F49" s="6">
        <v>0</v>
      </c>
      <c r="G49" s="6">
        <v>41457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-41457</v>
      </c>
      <c r="Q49" s="6">
        <v>18</v>
      </c>
      <c r="R49" s="6">
        <v>35654</v>
      </c>
      <c r="S49" s="6">
        <v>0.99977081000000001</v>
      </c>
      <c r="T49" s="6">
        <v>0.99956582000000005</v>
      </c>
      <c r="U49" s="6">
        <v>0.13997635999999999</v>
      </c>
      <c r="V49" s="6">
        <v>18</v>
      </c>
      <c r="W49" s="6">
        <v>0.99956582000000005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-15</v>
      </c>
    </row>
    <row r="50" spans="1:31" x14ac:dyDescent="0.2">
      <c r="A50" s="20">
        <v>2306.0166300000001</v>
      </c>
      <c r="B50" s="6">
        <v>79</v>
      </c>
      <c r="C50" s="6">
        <v>79</v>
      </c>
      <c r="D50" s="6">
        <v>0.98828762000000003</v>
      </c>
      <c r="E50" s="6">
        <v>0.98828762000000003</v>
      </c>
      <c r="F50" s="6">
        <v>0.98828762000000003</v>
      </c>
      <c r="G50" s="6">
        <v>79</v>
      </c>
      <c r="H50" s="6">
        <v>0.98828762000000003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81</v>
      </c>
      <c r="R50" s="6">
        <v>4316</v>
      </c>
      <c r="S50" s="6">
        <v>0.98806612000000005</v>
      </c>
      <c r="T50" s="6">
        <v>0.98799287999999996</v>
      </c>
      <c r="U50" s="6">
        <v>0.36021345999999999</v>
      </c>
      <c r="V50" s="6">
        <v>81</v>
      </c>
      <c r="W50" s="6">
        <v>0.98799287999999996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</v>
      </c>
    </row>
    <row r="51" spans="1:31" x14ac:dyDescent="0.2">
      <c r="A51" s="20">
        <v>2306.0137199999999</v>
      </c>
      <c r="B51" s="6">
        <v>122</v>
      </c>
      <c r="C51" s="6">
        <v>122</v>
      </c>
      <c r="D51" s="6">
        <v>0.99888533999999995</v>
      </c>
      <c r="E51" s="6">
        <v>0.99888533999999995</v>
      </c>
      <c r="F51" s="6">
        <v>0.99888533999999995</v>
      </c>
      <c r="G51" s="6">
        <v>122</v>
      </c>
      <c r="H51" s="6">
        <v>0.99888533999999995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1</v>
      </c>
      <c r="U51" s="6">
        <v>1</v>
      </c>
      <c r="V51" s="6">
        <v>0</v>
      </c>
      <c r="W51" s="6">
        <v>1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</row>
    <row r="52" spans="1:31" x14ac:dyDescent="0.2">
      <c r="A52" s="20">
        <v>2306.0005900000001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">
      <c r="A53" s="20">
        <v>2306.0151500000002</v>
      </c>
      <c r="B53" s="6">
        <v>28</v>
      </c>
      <c r="C53" s="6">
        <v>28</v>
      </c>
      <c r="D53" s="6">
        <v>0.99961836999999998</v>
      </c>
      <c r="E53" s="6">
        <v>0.99961836999999998</v>
      </c>
      <c r="F53" s="6">
        <v>0.99961836999999998</v>
      </c>
      <c r="G53" s="6">
        <v>28</v>
      </c>
      <c r="H53" s="6">
        <v>0.99961836999999998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  <c r="O53" s="6">
        <v>1</v>
      </c>
      <c r="P53" s="6">
        <v>0</v>
      </c>
      <c r="Q53" s="6">
        <v>384</v>
      </c>
      <c r="R53" s="6">
        <v>17045</v>
      </c>
      <c r="S53" s="6">
        <v>0.99699470000000001</v>
      </c>
      <c r="T53" s="6">
        <v>0.99476640000000005</v>
      </c>
      <c r="U53" s="6">
        <v>0.76769067000000002</v>
      </c>
      <c r="V53" s="6">
        <v>220</v>
      </c>
      <c r="W53" s="6">
        <v>0.99700158000000005</v>
      </c>
      <c r="X53" s="6">
        <v>0</v>
      </c>
      <c r="Y53" s="6">
        <v>0</v>
      </c>
      <c r="Z53" s="6">
        <v>82</v>
      </c>
      <c r="AA53" s="6">
        <v>0</v>
      </c>
      <c r="AB53" s="6">
        <v>0</v>
      </c>
      <c r="AC53" s="6">
        <v>1</v>
      </c>
      <c r="AD53" s="6">
        <v>1</v>
      </c>
      <c r="AE53" s="6">
        <v>3</v>
      </c>
    </row>
    <row r="54" spans="1:31" x14ac:dyDescent="0.2">
      <c r="A54" s="20">
        <v>2306.07888</v>
      </c>
      <c r="B54" s="6">
        <v>9367</v>
      </c>
      <c r="C54" s="6">
        <v>53490</v>
      </c>
      <c r="D54" s="6">
        <v>0.93246792999999994</v>
      </c>
      <c r="E54" s="6">
        <v>0.87588281000000001</v>
      </c>
      <c r="F54" s="6">
        <v>0.29123216000000002</v>
      </c>
      <c r="G54" s="6">
        <v>1648</v>
      </c>
      <c r="H54" s="6">
        <v>0.97816322</v>
      </c>
      <c r="I54" s="6">
        <v>1</v>
      </c>
      <c r="J54" s="6">
        <v>4</v>
      </c>
      <c r="K54" s="6">
        <v>3856</v>
      </c>
      <c r="L54" s="6">
        <v>0</v>
      </c>
      <c r="M54" s="6">
        <v>0</v>
      </c>
      <c r="N54" s="6">
        <v>0</v>
      </c>
      <c r="O54" s="6">
        <v>0</v>
      </c>
      <c r="P54" s="6">
        <v>-565</v>
      </c>
      <c r="Q54" s="6">
        <v>23309</v>
      </c>
      <c r="R54" s="6">
        <v>71809</v>
      </c>
      <c r="S54" s="6">
        <v>0.82670798999999995</v>
      </c>
      <c r="T54" s="6">
        <v>0.69399115</v>
      </c>
      <c r="U54" s="6">
        <v>5.726589E-2</v>
      </c>
      <c r="V54" s="6">
        <v>6993</v>
      </c>
      <c r="W54" s="6">
        <v>0.90819340999999998</v>
      </c>
      <c r="X54" s="6">
        <v>14</v>
      </c>
      <c r="Y54" s="6">
        <v>12</v>
      </c>
      <c r="Z54" s="6">
        <v>8123</v>
      </c>
      <c r="AA54" s="6">
        <v>2</v>
      </c>
      <c r="AB54" s="6">
        <v>0</v>
      </c>
      <c r="AC54" s="6">
        <v>1</v>
      </c>
      <c r="AD54" s="6">
        <v>1</v>
      </c>
      <c r="AE54" s="6">
        <v>702</v>
      </c>
    </row>
    <row r="55" spans="1:31" x14ac:dyDescent="0.2">
      <c r="A55" s="20">
        <v>2306.0005700000002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">
      <c r="A56" s="20">
        <v>2306.0215600000001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x14ac:dyDescent="0.2">
      <c r="A57" s="20">
        <v>2306.02169</v>
      </c>
      <c r="B57" s="6">
        <v>3657</v>
      </c>
      <c r="C57" s="6">
        <v>14230</v>
      </c>
      <c r="D57" s="6">
        <v>0.96371722000000004</v>
      </c>
      <c r="E57" s="6">
        <v>0.92914026999999999</v>
      </c>
      <c r="F57" s="6">
        <v>0.7242729</v>
      </c>
      <c r="G57" s="6">
        <v>511</v>
      </c>
      <c r="H57" s="6">
        <v>0.99009862999999998</v>
      </c>
      <c r="I57" s="6">
        <v>0</v>
      </c>
      <c r="J57" s="6">
        <v>0</v>
      </c>
      <c r="K57" s="6">
        <v>1573</v>
      </c>
      <c r="L57" s="6">
        <v>0</v>
      </c>
      <c r="M57" s="6">
        <v>0</v>
      </c>
      <c r="N57" s="6">
        <v>1</v>
      </c>
      <c r="O57" s="6">
        <v>1</v>
      </c>
      <c r="P57" s="6">
        <v>1</v>
      </c>
      <c r="Q57" s="6">
        <v>3656</v>
      </c>
      <c r="R57" s="6">
        <v>10311</v>
      </c>
      <c r="S57" s="6">
        <v>0.96375527000000005</v>
      </c>
      <c r="T57" s="6">
        <v>0.92915826999999995</v>
      </c>
      <c r="U57" s="6">
        <v>0.80020539000000002</v>
      </c>
      <c r="V57" s="6">
        <v>510</v>
      </c>
      <c r="W57" s="6">
        <v>0.99011780999999999</v>
      </c>
      <c r="X57" s="6">
        <v>0</v>
      </c>
      <c r="Y57" s="6">
        <v>0</v>
      </c>
      <c r="Z57" s="6">
        <v>1573</v>
      </c>
      <c r="AA57" s="6">
        <v>0</v>
      </c>
      <c r="AB57" s="6">
        <v>0</v>
      </c>
      <c r="AC57" s="6">
        <v>1</v>
      </c>
      <c r="AD57" s="6">
        <v>1</v>
      </c>
      <c r="AE57" s="6">
        <v>-1</v>
      </c>
    </row>
    <row r="58" spans="1:31" x14ac:dyDescent="0.2">
      <c r="A58" s="20">
        <v>2306.01388</v>
      </c>
      <c r="B58" s="6">
        <v>1310</v>
      </c>
      <c r="C58" s="6">
        <v>31888</v>
      </c>
      <c r="D58" s="6">
        <v>0.98107124000000001</v>
      </c>
      <c r="E58" s="6">
        <v>0.96232817999999998</v>
      </c>
      <c r="F58" s="6">
        <v>8.2993040000000004E-2</v>
      </c>
      <c r="G58" s="6">
        <v>88</v>
      </c>
      <c r="H58" s="6">
        <v>0.99746937000000002</v>
      </c>
      <c r="I58" s="6">
        <v>0</v>
      </c>
      <c r="J58" s="6">
        <v>0</v>
      </c>
      <c r="K58" s="6">
        <v>611</v>
      </c>
      <c r="L58" s="6">
        <v>0</v>
      </c>
      <c r="M58" s="6">
        <v>0</v>
      </c>
      <c r="N58" s="6">
        <v>0</v>
      </c>
      <c r="O58" s="6">
        <v>0</v>
      </c>
      <c r="P58" s="6">
        <v>-77</v>
      </c>
      <c r="Q58" s="6">
        <v>1230</v>
      </c>
      <c r="R58" s="6">
        <v>24552</v>
      </c>
      <c r="S58" s="6">
        <v>0.98229973999999998</v>
      </c>
      <c r="T58" s="6">
        <v>0.96462875000000003</v>
      </c>
      <c r="U58" s="6">
        <v>0.29395525</v>
      </c>
      <c r="V58" s="6">
        <v>4</v>
      </c>
      <c r="W58" s="6">
        <v>0.99988496999999998</v>
      </c>
      <c r="X58" s="6">
        <v>0</v>
      </c>
      <c r="Y58" s="6">
        <v>0</v>
      </c>
      <c r="Z58" s="6">
        <v>611</v>
      </c>
      <c r="AA58" s="6">
        <v>1</v>
      </c>
      <c r="AB58" s="6">
        <v>0</v>
      </c>
      <c r="AC58" s="6">
        <v>0</v>
      </c>
      <c r="AD58" s="6">
        <v>0</v>
      </c>
      <c r="AE58" s="6">
        <v>-1</v>
      </c>
    </row>
    <row r="59" spans="1:31" x14ac:dyDescent="0.2">
      <c r="A59" s="20">
        <v>2306.0005000000001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x14ac:dyDescent="0.2">
      <c r="A60" s="20">
        <v>2306.0029599999998</v>
      </c>
      <c r="B60" s="6">
        <v>82</v>
      </c>
      <c r="C60" s="6">
        <v>82</v>
      </c>
      <c r="D60" s="6">
        <v>0.99915169999999998</v>
      </c>
      <c r="E60" s="6">
        <v>0.99915169999999998</v>
      </c>
      <c r="F60" s="6">
        <v>0.99915169999999998</v>
      </c>
      <c r="G60" s="6">
        <v>82</v>
      </c>
      <c r="H60" s="6">
        <v>0.99915169999999998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11</v>
      </c>
      <c r="R60" s="6">
        <v>51611</v>
      </c>
      <c r="S60" s="6">
        <v>0.99994309999999997</v>
      </c>
      <c r="T60" s="6">
        <v>0.99988619999999995</v>
      </c>
      <c r="U60" s="6">
        <v>0.46607837000000002</v>
      </c>
      <c r="V60" s="6">
        <v>11</v>
      </c>
      <c r="W60" s="6">
        <v>0.99988619999999995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-11</v>
      </c>
    </row>
    <row r="61" spans="1:31" x14ac:dyDescent="0.2">
      <c r="A61" s="20">
        <v>2306.0085300000001</v>
      </c>
      <c r="B61" s="6">
        <v>34</v>
      </c>
      <c r="C61" s="6">
        <v>27302</v>
      </c>
      <c r="D61" s="6">
        <v>0.99941360000000001</v>
      </c>
      <c r="E61" s="6">
        <v>0.99921813999999998</v>
      </c>
      <c r="F61" s="6">
        <v>0.37216575000000002</v>
      </c>
      <c r="G61" s="6">
        <v>18</v>
      </c>
      <c r="H61" s="6">
        <v>0.99958606999999999</v>
      </c>
      <c r="I61" s="6">
        <v>0</v>
      </c>
      <c r="J61" s="6">
        <v>0</v>
      </c>
      <c r="K61" s="6">
        <v>8</v>
      </c>
      <c r="L61" s="6">
        <v>0</v>
      </c>
      <c r="M61" s="6">
        <v>0</v>
      </c>
      <c r="N61" s="6">
        <v>0</v>
      </c>
      <c r="O61" s="6">
        <v>0</v>
      </c>
      <c r="P61" s="6">
        <v>-1</v>
      </c>
      <c r="Q61" s="6">
        <v>45</v>
      </c>
      <c r="R61" s="6">
        <v>27306</v>
      </c>
      <c r="S61" s="6">
        <v>0.99916064000000004</v>
      </c>
      <c r="T61" s="6">
        <v>0.99896518000000001</v>
      </c>
      <c r="U61" s="6">
        <v>0.37207377000000003</v>
      </c>
      <c r="V61" s="6">
        <v>29</v>
      </c>
      <c r="W61" s="6">
        <v>0.99933311999999996</v>
      </c>
      <c r="X61" s="6">
        <v>0</v>
      </c>
      <c r="Y61" s="6">
        <v>0</v>
      </c>
      <c r="Z61" s="6">
        <v>8</v>
      </c>
      <c r="AA61" s="6">
        <v>0</v>
      </c>
      <c r="AB61" s="6">
        <v>0</v>
      </c>
      <c r="AC61" s="6">
        <v>0</v>
      </c>
      <c r="AD61" s="6">
        <v>0</v>
      </c>
      <c r="AE61" s="6">
        <v>-1</v>
      </c>
    </row>
    <row r="62" spans="1:31" x14ac:dyDescent="0.2">
      <c r="A62" s="20">
        <v>2306.00209</v>
      </c>
      <c r="B62" s="6">
        <v>41</v>
      </c>
      <c r="C62" s="6">
        <v>41</v>
      </c>
      <c r="D62" s="6">
        <v>0.99928328</v>
      </c>
      <c r="E62" s="6">
        <v>0.99928328</v>
      </c>
      <c r="F62" s="6">
        <v>0.99928328</v>
      </c>
      <c r="G62" s="6">
        <v>41</v>
      </c>
      <c r="H62" s="6">
        <v>0.99928328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41</v>
      </c>
      <c r="R62" s="6">
        <v>4716</v>
      </c>
      <c r="S62" s="6">
        <v>0.99930951999999995</v>
      </c>
      <c r="T62" s="6">
        <v>0.99928331999999997</v>
      </c>
      <c r="U62" s="6">
        <v>0.91756397999999995</v>
      </c>
      <c r="V62" s="6">
        <v>41</v>
      </c>
      <c r="W62" s="6">
        <v>0.99928331999999997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3</v>
      </c>
    </row>
    <row r="63" spans="1:31" x14ac:dyDescent="0.2">
      <c r="A63" s="20">
        <v>2306.0701300000001</v>
      </c>
      <c r="B63" s="6">
        <v>7</v>
      </c>
      <c r="C63" s="6">
        <v>7</v>
      </c>
      <c r="D63" s="6">
        <v>0.99984295999999995</v>
      </c>
      <c r="E63" s="6">
        <v>0.99984295999999995</v>
      </c>
      <c r="F63" s="6">
        <v>0.99984295999999995</v>
      </c>
      <c r="G63" s="6">
        <v>7</v>
      </c>
      <c r="H63" s="6">
        <v>0.99984295999999995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7</v>
      </c>
      <c r="R63" s="6">
        <v>33700</v>
      </c>
      <c r="S63" s="6">
        <v>0.99992148000000003</v>
      </c>
      <c r="T63" s="6">
        <v>0.99984297</v>
      </c>
      <c r="U63" s="6">
        <v>0.24402171</v>
      </c>
      <c r="V63" s="6">
        <v>7</v>
      </c>
      <c r="W63" s="6">
        <v>0.99984297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3</v>
      </c>
    </row>
    <row r="64" spans="1:31" x14ac:dyDescent="0.2">
      <c r="A64" s="20">
        <v>2306.00236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x14ac:dyDescent="0.2">
      <c r="A65" s="20">
        <v>2306.0000399999999</v>
      </c>
      <c r="B65" s="6">
        <v>2</v>
      </c>
      <c r="C65" s="6">
        <v>2</v>
      </c>
      <c r="D65" s="6">
        <v>0.99997316000000003</v>
      </c>
      <c r="E65" s="6">
        <v>0.99997316000000003</v>
      </c>
      <c r="F65" s="6">
        <v>0.99997316000000003</v>
      </c>
      <c r="G65" s="6">
        <v>2</v>
      </c>
      <c r="H65" s="6">
        <v>0.99997316000000003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8</v>
      </c>
      <c r="R65" s="6">
        <v>62440</v>
      </c>
      <c r="S65" s="6">
        <v>0.99993290000000001</v>
      </c>
      <c r="T65" s="6">
        <v>0.99989265000000005</v>
      </c>
      <c r="U65" s="6">
        <v>0.16212662</v>
      </c>
      <c r="V65" s="6">
        <v>4</v>
      </c>
      <c r="W65" s="6">
        <v>0.99994632000000006</v>
      </c>
      <c r="X65" s="6">
        <v>0</v>
      </c>
      <c r="Y65" s="6">
        <v>0</v>
      </c>
      <c r="Z65" s="6">
        <v>2</v>
      </c>
      <c r="AA65" s="6">
        <v>0</v>
      </c>
      <c r="AB65" s="6">
        <v>0</v>
      </c>
      <c r="AC65" s="6">
        <v>0</v>
      </c>
      <c r="AD65" s="6">
        <v>0</v>
      </c>
      <c r="AE65" s="6">
        <v>2</v>
      </c>
    </row>
    <row r="66" spans="1:31" x14ac:dyDescent="0.2">
      <c r="A66" s="20">
        <v>2306.0049300000001</v>
      </c>
      <c r="B66" s="6">
        <v>39</v>
      </c>
      <c r="C66" s="6">
        <v>54916</v>
      </c>
      <c r="D66" s="6">
        <v>0.99952439999999998</v>
      </c>
      <c r="E66" s="6">
        <v>0.99932551999999997</v>
      </c>
      <c r="F66" s="6">
        <v>5.0257690000000001E-2</v>
      </c>
      <c r="G66" s="6">
        <v>17</v>
      </c>
      <c r="H66" s="6">
        <v>0.99970599000000004</v>
      </c>
      <c r="I66" s="6">
        <v>0</v>
      </c>
      <c r="J66" s="6">
        <v>0</v>
      </c>
      <c r="K66" s="6">
        <v>11</v>
      </c>
      <c r="L66" s="6">
        <v>0</v>
      </c>
      <c r="M66" s="6">
        <v>0</v>
      </c>
      <c r="N66" s="6">
        <v>0</v>
      </c>
      <c r="O66" s="6">
        <v>0</v>
      </c>
      <c r="P66" s="6">
        <v>-1</v>
      </c>
      <c r="Q66" s="6">
        <v>38</v>
      </c>
      <c r="R66" s="6">
        <v>2250</v>
      </c>
      <c r="S66" s="6">
        <v>0.99960225999999996</v>
      </c>
      <c r="T66" s="6">
        <v>0.99934290000000003</v>
      </c>
      <c r="U66" s="6">
        <v>0.96109286000000005</v>
      </c>
      <c r="V66" s="6">
        <v>16</v>
      </c>
      <c r="W66" s="6">
        <v>0.99972333000000002</v>
      </c>
      <c r="X66" s="6">
        <v>0</v>
      </c>
      <c r="Y66" s="6">
        <v>0</v>
      </c>
      <c r="Z66" s="6">
        <v>11</v>
      </c>
      <c r="AA66" s="6">
        <v>0</v>
      </c>
      <c r="AB66" s="6">
        <v>0</v>
      </c>
      <c r="AC66" s="6">
        <v>0</v>
      </c>
      <c r="AD66" s="6">
        <v>0</v>
      </c>
      <c r="AE66" s="6">
        <v>8</v>
      </c>
    </row>
    <row r="67" spans="1:31" x14ac:dyDescent="0.2">
      <c r="A67" s="20">
        <v>2306.0000300000002</v>
      </c>
      <c r="B67" s="6">
        <v>31</v>
      </c>
      <c r="C67" s="6">
        <v>31</v>
      </c>
      <c r="D67" s="6">
        <v>0.99938369000000005</v>
      </c>
      <c r="E67" s="6">
        <v>0.99938369000000005</v>
      </c>
      <c r="F67" s="6">
        <v>0.99938369000000005</v>
      </c>
      <c r="G67" s="6">
        <v>31</v>
      </c>
      <c r="H67" s="6">
        <v>0.99938369000000005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16</v>
      </c>
      <c r="R67" s="6">
        <v>16</v>
      </c>
      <c r="S67" s="6">
        <v>0.99968190000000001</v>
      </c>
      <c r="T67" s="6">
        <v>0.99968190000000001</v>
      </c>
      <c r="U67" s="6">
        <v>0.99968190000000001</v>
      </c>
      <c r="V67" s="6">
        <v>16</v>
      </c>
      <c r="W67" s="6">
        <v>0.99968190000000001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</row>
    <row r="68" spans="1:31" x14ac:dyDescent="0.2">
      <c r="A68" s="20">
        <v>2306.0065500000001</v>
      </c>
      <c r="B68" s="6">
        <v>29</v>
      </c>
      <c r="C68" s="6">
        <v>29</v>
      </c>
      <c r="D68" s="6">
        <v>0.99878279000000003</v>
      </c>
      <c r="E68" s="6">
        <v>0.99878279000000003</v>
      </c>
      <c r="F68" s="6">
        <v>0.99878279000000003</v>
      </c>
      <c r="G68" s="6">
        <v>29</v>
      </c>
      <c r="H68" s="6">
        <v>0.99878279000000003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44</v>
      </c>
      <c r="R68" s="6">
        <v>21268</v>
      </c>
      <c r="S68" s="6">
        <v>0.99840516999999995</v>
      </c>
      <c r="T68" s="6">
        <v>0.99815350999999997</v>
      </c>
      <c r="U68" s="6">
        <v>0.10747408999999999</v>
      </c>
      <c r="V68" s="6">
        <v>42</v>
      </c>
      <c r="W68" s="6">
        <v>0.99823744000000003</v>
      </c>
      <c r="X68" s="6">
        <v>0</v>
      </c>
      <c r="Y68" s="6">
        <v>0</v>
      </c>
      <c r="Z68" s="6">
        <v>1</v>
      </c>
      <c r="AA68" s="6">
        <v>0</v>
      </c>
      <c r="AB68" s="6">
        <v>0</v>
      </c>
      <c r="AC68" s="6">
        <v>0</v>
      </c>
      <c r="AD68" s="6">
        <v>0</v>
      </c>
      <c r="AE68" s="6">
        <v>4</v>
      </c>
    </row>
    <row r="69" spans="1:31" x14ac:dyDescent="0.2">
      <c r="A69" s="20">
        <v>2306.0174499999998</v>
      </c>
      <c r="B69" s="6">
        <v>127</v>
      </c>
      <c r="C69" s="6">
        <v>33386</v>
      </c>
      <c r="D69" s="6">
        <v>0.99861295999999999</v>
      </c>
      <c r="E69" s="6">
        <v>0.99769739999999996</v>
      </c>
      <c r="F69" s="6">
        <v>0.39468769999999997</v>
      </c>
      <c r="G69" s="6">
        <v>29</v>
      </c>
      <c r="H69" s="6">
        <v>0.99947421000000003</v>
      </c>
      <c r="I69" s="6">
        <v>0</v>
      </c>
      <c r="J69" s="6">
        <v>0</v>
      </c>
      <c r="K69" s="6">
        <v>49</v>
      </c>
      <c r="L69" s="6">
        <v>0</v>
      </c>
      <c r="M69" s="6">
        <v>0</v>
      </c>
      <c r="N69" s="6">
        <v>0</v>
      </c>
      <c r="O69" s="6">
        <v>0</v>
      </c>
      <c r="P69" s="6">
        <v>3</v>
      </c>
      <c r="Q69" s="6">
        <v>124</v>
      </c>
      <c r="R69" s="6">
        <v>52370</v>
      </c>
      <c r="S69" s="6">
        <v>0.99868551000000005</v>
      </c>
      <c r="T69" s="6">
        <v>0.99775186999999999</v>
      </c>
      <c r="U69" s="6">
        <v>5.0528490000000002E-2</v>
      </c>
      <c r="V69" s="6">
        <v>26</v>
      </c>
      <c r="W69" s="6">
        <v>0.99952861999999998</v>
      </c>
      <c r="X69" s="6">
        <v>0</v>
      </c>
      <c r="Y69" s="6">
        <v>0</v>
      </c>
      <c r="Z69" s="6">
        <v>49</v>
      </c>
      <c r="AA69" s="6">
        <v>0</v>
      </c>
      <c r="AB69" s="6">
        <v>0</v>
      </c>
      <c r="AC69" s="6">
        <v>0</v>
      </c>
      <c r="AD69" s="6">
        <v>0</v>
      </c>
      <c r="AE69" s="6">
        <v>5</v>
      </c>
    </row>
    <row r="70" spans="1:31" x14ac:dyDescent="0.2">
      <c r="A70" s="20">
        <v>2306.00207</v>
      </c>
      <c r="B70" s="6">
        <v>2190</v>
      </c>
      <c r="C70" s="6">
        <v>93849</v>
      </c>
      <c r="D70" s="6">
        <v>0.98679585999999997</v>
      </c>
      <c r="E70" s="6">
        <v>0.97765078000000005</v>
      </c>
      <c r="F70" s="6">
        <v>4.2259409999999997E-2</v>
      </c>
      <c r="G70" s="6">
        <v>940</v>
      </c>
      <c r="H70" s="6">
        <v>0.99040718000000005</v>
      </c>
      <c r="I70" s="6">
        <v>0</v>
      </c>
      <c r="J70" s="6">
        <v>0</v>
      </c>
      <c r="K70" s="6">
        <v>625</v>
      </c>
      <c r="L70" s="6">
        <v>0</v>
      </c>
      <c r="M70" s="6">
        <v>0</v>
      </c>
      <c r="N70" s="6">
        <v>0</v>
      </c>
      <c r="O70" s="6">
        <v>0</v>
      </c>
      <c r="P70" s="6">
        <v>-511</v>
      </c>
      <c r="Q70" s="6">
        <v>733</v>
      </c>
      <c r="R70" s="6">
        <v>84865</v>
      </c>
      <c r="S70" s="6">
        <v>0.99620257000000001</v>
      </c>
      <c r="T70" s="6">
        <v>0.99251964000000004</v>
      </c>
      <c r="U70" s="6">
        <v>0.13394223999999999</v>
      </c>
      <c r="V70" s="6">
        <v>79</v>
      </c>
      <c r="W70" s="6">
        <v>0.99919380000000002</v>
      </c>
      <c r="X70" s="6">
        <v>0</v>
      </c>
      <c r="Y70" s="6">
        <v>0</v>
      </c>
      <c r="Z70" s="6">
        <v>327</v>
      </c>
      <c r="AA70" s="6">
        <v>0</v>
      </c>
      <c r="AB70" s="6">
        <v>0</v>
      </c>
      <c r="AC70" s="6">
        <v>0</v>
      </c>
      <c r="AD70" s="6">
        <v>0</v>
      </c>
      <c r="AE70" s="6">
        <v>-58</v>
      </c>
    </row>
    <row r="71" spans="1:31" x14ac:dyDescent="0.2">
      <c r="A71" s="20">
        <v>2306.0046900000002</v>
      </c>
      <c r="B71" s="6">
        <v>0</v>
      </c>
      <c r="C71" s="6">
        <v>0</v>
      </c>
      <c r="D71" s="6">
        <v>1</v>
      </c>
      <c r="E71" s="6">
        <v>1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1</v>
      </c>
      <c r="T71" s="6">
        <v>1</v>
      </c>
      <c r="U71" s="6">
        <v>1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</row>
    <row r="72" spans="1:31" x14ac:dyDescent="0.2">
      <c r="A72" s="20">
        <v>2306.0003200000001</v>
      </c>
      <c r="B72" s="6">
        <v>22</v>
      </c>
      <c r="C72" s="6">
        <v>13135</v>
      </c>
      <c r="D72" s="6">
        <v>0.99940598000000003</v>
      </c>
      <c r="E72" s="6">
        <v>0.99903198999999998</v>
      </c>
      <c r="F72" s="6">
        <v>0.42205305999999998</v>
      </c>
      <c r="G72" s="6">
        <v>6</v>
      </c>
      <c r="H72" s="6">
        <v>0.99973599999999996</v>
      </c>
      <c r="I72" s="6">
        <v>0</v>
      </c>
      <c r="J72" s="6">
        <v>0</v>
      </c>
      <c r="K72" s="6">
        <v>8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20</v>
      </c>
      <c r="R72" s="6">
        <v>13135</v>
      </c>
      <c r="S72" s="6">
        <v>0.99944997999999996</v>
      </c>
      <c r="T72" s="6">
        <v>0.99911998999999996</v>
      </c>
      <c r="U72" s="6">
        <v>0.42205305999999998</v>
      </c>
      <c r="V72" s="6">
        <v>6</v>
      </c>
      <c r="W72" s="6">
        <v>0.99973599999999996</v>
      </c>
      <c r="X72" s="6">
        <v>0</v>
      </c>
      <c r="Y72" s="6">
        <v>0</v>
      </c>
      <c r="Z72" s="6">
        <v>7</v>
      </c>
      <c r="AA72" s="6">
        <v>0</v>
      </c>
      <c r="AB72" s="6">
        <v>0</v>
      </c>
      <c r="AC72" s="6">
        <v>0</v>
      </c>
      <c r="AD72" s="6">
        <v>0</v>
      </c>
      <c r="AE72" s="6">
        <v>1</v>
      </c>
    </row>
    <row r="73" spans="1:31" x14ac:dyDescent="0.2">
      <c r="A73" s="20">
        <v>2306.0045599999999</v>
      </c>
      <c r="B73" s="6">
        <v>58</v>
      </c>
      <c r="C73" s="6">
        <v>58</v>
      </c>
      <c r="D73" s="6">
        <v>0.99563614</v>
      </c>
      <c r="E73" s="6">
        <v>0.99563614</v>
      </c>
      <c r="F73" s="6">
        <v>0.99563614</v>
      </c>
      <c r="G73" s="6">
        <v>58</v>
      </c>
      <c r="H73" s="6">
        <v>0.99563614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48</v>
      </c>
      <c r="R73" s="6">
        <v>48</v>
      </c>
      <c r="S73" s="6">
        <v>0.99638853000000005</v>
      </c>
      <c r="T73" s="6">
        <v>0.99638853000000005</v>
      </c>
      <c r="U73" s="6">
        <v>0.99638853000000005</v>
      </c>
      <c r="V73" s="6">
        <v>48</v>
      </c>
      <c r="W73" s="6">
        <v>0.99638853000000005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</row>
    <row r="74" spans="1:31" x14ac:dyDescent="0.2">
      <c r="A74" s="20">
        <v>2306.1062999999999</v>
      </c>
      <c r="B74" s="6">
        <v>818</v>
      </c>
      <c r="C74" s="6">
        <v>16934</v>
      </c>
      <c r="D74" s="6">
        <v>0.99116879000000002</v>
      </c>
      <c r="E74" s="6">
        <v>0.98269735000000003</v>
      </c>
      <c r="F74" s="6">
        <v>0.64180557000000005</v>
      </c>
      <c r="G74" s="6">
        <v>18</v>
      </c>
      <c r="H74" s="6">
        <v>0.99961926000000001</v>
      </c>
      <c r="I74" s="6">
        <v>0</v>
      </c>
      <c r="J74" s="6">
        <v>0</v>
      </c>
      <c r="K74" s="6">
        <v>400</v>
      </c>
      <c r="L74" s="6">
        <v>0</v>
      </c>
      <c r="M74" s="6">
        <v>0</v>
      </c>
      <c r="N74" s="6">
        <v>0</v>
      </c>
      <c r="O74" s="6">
        <v>1</v>
      </c>
      <c r="P74" s="6">
        <v>1</v>
      </c>
      <c r="Q74" s="6">
        <v>29</v>
      </c>
      <c r="R74" s="6">
        <v>1616</v>
      </c>
      <c r="S74" s="6">
        <v>0.99951347999999995</v>
      </c>
      <c r="T74" s="6">
        <v>0.99938656999999997</v>
      </c>
      <c r="U74" s="6">
        <v>0.96581702999999997</v>
      </c>
      <c r="V74" s="6">
        <v>17</v>
      </c>
      <c r="W74" s="6">
        <v>0.99964039999999998</v>
      </c>
      <c r="X74" s="6">
        <v>0</v>
      </c>
      <c r="Y74" s="6">
        <v>0</v>
      </c>
      <c r="Z74" s="6">
        <v>6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</row>
    <row r="75" spans="1:31" x14ac:dyDescent="0.2">
      <c r="A75" s="20">
        <v>2306.00263</v>
      </c>
      <c r="B75" s="6">
        <v>16</v>
      </c>
      <c r="C75" s="6">
        <v>3307</v>
      </c>
      <c r="D75" s="6">
        <v>0.99949144999999995</v>
      </c>
      <c r="E75" s="6">
        <v>0.99898295999999998</v>
      </c>
      <c r="F75" s="6">
        <v>0.78979151000000003</v>
      </c>
      <c r="G75" s="6">
        <v>2</v>
      </c>
      <c r="H75" s="6">
        <v>0.99987287000000002</v>
      </c>
      <c r="I75" s="6">
        <v>0</v>
      </c>
      <c r="J75" s="6">
        <v>0</v>
      </c>
      <c r="K75" s="6">
        <v>7</v>
      </c>
      <c r="L75" s="6">
        <v>0</v>
      </c>
      <c r="M75" s="6">
        <v>0</v>
      </c>
      <c r="N75" s="6">
        <v>0</v>
      </c>
      <c r="O75" s="6">
        <v>0</v>
      </c>
      <c r="P75" s="6">
        <v>2</v>
      </c>
      <c r="Q75" s="6">
        <v>364</v>
      </c>
      <c r="R75" s="6">
        <v>13009</v>
      </c>
      <c r="S75" s="6">
        <v>0.98833773000000003</v>
      </c>
      <c r="T75" s="6">
        <v>0.97687274000000002</v>
      </c>
      <c r="U75" s="6">
        <v>0.17345447999999999</v>
      </c>
      <c r="V75" s="6">
        <v>14</v>
      </c>
      <c r="W75" s="6">
        <v>0.99911048999999996</v>
      </c>
      <c r="X75" s="6">
        <v>0</v>
      </c>
      <c r="Y75" s="6">
        <v>0</v>
      </c>
      <c r="Z75" s="6">
        <v>175</v>
      </c>
      <c r="AA75" s="6">
        <v>0</v>
      </c>
      <c r="AB75" s="6">
        <v>0</v>
      </c>
      <c r="AC75" s="6">
        <v>0</v>
      </c>
      <c r="AD75" s="6">
        <v>0</v>
      </c>
      <c r="AE75" s="6">
        <v>9</v>
      </c>
    </row>
    <row r="76" spans="1:31" x14ac:dyDescent="0.2">
      <c r="A76" s="20">
        <v>2306.0005099999998</v>
      </c>
      <c r="B76" s="6">
        <v>196</v>
      </c>
      <c r="C76" s="6">
        <v>14790</v>
      </c>
      <c r="D76" s="6">
        <v>0.99460543999999995</v>
      </c>
      <c r="E76" s="6">
        <v>0.98937439000000005</v>
      </c>
      <c r="F76" s="6">
        <v>0.19820014999999999</v>
      </c>
      <c r="G76" s="6">
        <v>6</v>
      </c>
      <c r="H76" s="6">
        <v>0.99967472999999996</v>
      </c>
      <c r="I76" s="6">
        <v>0</v>
      </c>
      <c r="J76" s="6">
        <v>0</v>
      </c>
      <c r="K76" s="6">
        <v>95</v>
      </c>
      <c r="L76" s="6">
        <v>0</v>
      </c>
      <c r="M76" s="6">
        <v>0</v>
      </c>
      <c r="N76" s="6">
        <v>0</v>
      </c>
      <c r="O76" s="6">
        <v>0</v>
      </c>
      <c r="P76" s="6">
        <v>3</v>
      </c>
      <c r="Q76" s="6">
        <v>196</v>
      </c>
      <c r="R76" s="6">
        <v>14790</v>
      </c>
      <c r="S76" s="6">
        <v>0.99460543999999995</v>
      </c>
      <c r="T76" s="6">
        <v>0.98937439000000005</v>
      </c>
      <c r="U76" s="6">
        <v>0.19820014999999999</v>
      </c>
      <c r="V76" s="6">
        <v>6</v>
      </c>
      <c r="W76" s="6">
        <v>0.99967472999999996</v>
      </c>
      <c r="X76" s="6">
        <v>0</v>
      </c>
      <c r="Y76" s="6">
        <v>0</v>
      </c>
      <c r="Z76" s="6">
        <v>95</v>
      </c>
      <c r="AA76" s="6">
        <v>0</v>
      </c>
      <c r="AB76" s="6">
        <v>0</v>
      </c>
      <c r="AC76" s="6">
        <v>0</v>
      </c>
      <c r="AD76" s="6">
        <v>0</v>
      </c>
      <c r="AE76" s="6">
        <v>3</v>
      </c>
    </row>
    <row r="77" spans="1:31" x14ac:dyDescent="0.2">
      <c r="A77" s="20">
        <v>2306.00056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x14ac:dyDescent="0.2">
      <c r="A78" s="20">
        <v>2306.0026400000002</v>
      </c>
      <c r="B78" s="6">
        <v>135</v>
      </c>
      <c r="C78" s="6">
        <v>10979</v>
      </c>
      <c r="D78" s="6">
        <v>0.99890327000000001</v>
      </c>
      <c r="E78" s="6">
        <v>0.99783858000000003</v>
      </c>
      <c r="F78" s="6">
        <v>0.82422068999999998</v>
      </c>
      <c r="G78" s="6">
        <v>3</v>
      </c>
      <c r="H78" s="6">
        <v>0.99995197000000002</v>
      </c>
      <c r="I78" s="6">
        <v>0</v>
      </c>
      <c r="J78" s="6">
        <v>0</v>
      </c>
      <c r="K78" s="6">
        <v>66</v>
      </c>
      <c r="L78" s="6">
        <v>0</v>
      </c>
      <c r="M78" s="6">
        <v>0</v>
      </c>
      <c r="N78" s="6">
        <v>0</v>
      </c>
      <c r="O78" s="6">
        <v>1</v>
      </c>
      <c r="P78" s="6">
        <v>1</v>
      </c>
      <c r="Q78" s="6">
        <v>5764</v>
      </c>
      <c r="R78" s="6">
        <v>57301</v>
      </c>
      <c r="S78" s="6">
        <v>0.95332490000000003</v>
      </c>
      <c r="T78" s="6">
        <v>0.90771398000000003</v>
      </c>
      <c r="U78" s="6">
        <v>8.2567489999999993E-2</v>
      </c>
      <c r="V78" s="6">
        <v>281</v>
      </c>
      <c r="W78" s="6">
        <v>0.99550097999999998</v>
      </c>
      <c r="X78" s="6">
        <v>1</v>
      </c>
      <c r="Y78" s="6">
        <v>0</v>
      </c>
      <c r="Z78" s="6">
        <v>2741</v>
      </c>
      <c r="AA78" s="6">
        <v>0</v>
      </c>
      <c r="AB78" s="6">
        <v>0</v>
      </c>
      <c r="AC78" s="6">
        <v>1</v>
      </c>
      <c r="AD78" s="6">
        <v>1</v>
      </c>
      <c r="AE78" s="6">
        <v>-10</v>
      </c>
    </row>
    <row r="79" spans="1:31" x14ac:dyDescent="0.2">
      <c r="A79" s="20">
        <v>2306.00432</v>
      </c>
      <c r="B79" s="6">
        <v>0</v>
      </c>
      <c r="C79" s="6">
        <v>0</v>
      </c>
      <c r="D79" s="6">
        <v>1</v>
      </c>
      <c r="E79" s="6">
        <v>1</v>
      </c>
      <c r="F79" s="6">
        <v>1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</v>
      </c>
      <c r="R79" s="6">
        <v>22304</v>
      </c>
      <c r="S79" s="6">
        <v>0.99998098999999996</v>
      </c>
      <c r="T79" s="6">
        <v>0.99996196999999998</v>
      </c>
      <c r="U79" s="6">
        <v>0.15181016</v>
      </c>
      <c r="V79" s="6">
        <v>1</v>
      </c>
      <c r="W79" s="6">
        <v>0.99996196999999998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-1</v>
      </c>
    </row>
    <row r="80" spans="1:31" x14ac:dyDescent="0.2">
      <c r="A80" s="20">
        <v>2306.0005999999998</v>
      </c>
      <c r="B80" s="6">
        <v>25</v>
      </c>
      <c r="C80" s="6">
        <v>69635</v>
      </c>
      <c r="D80" s="6">
        <v>0.99975563000000001</v>
      </c>
      <c r="E80" s="6">
        <v>0.99966977000000001</v>
      </c>
      <c r="F80" s="6">
        <v>8.0167489999999994E-2</v>
      </c>
      <c r="G80" s="6">
        <v>13</v>
      </c>
      <c r="H80" s="6">
        <v>0.99982828000000001</v>
      </c>
      <c r="I80" s="6">
        <v>0</v>
      </c>
      <c r="J80" s="6">
        <v>0</v>
      </c>
      <c r="K80" s="6">
        <v>6</v>
      </c>
      <c r="L80" s="6">
        <v>0</v>
      </c>
      <c r="M80" s="6">
        <v>0</v>
      </c>
      <c r="N80" s="6">
        <v>0</v>
      </c>
      <c r="O80" s="6">
        <v>0</v>
      </c>
      <c r="P80" s="6">
        <v>-1</v>
      </c>
      <c r="Q80" s="6">
        <v>19425</v>
      </c>
      <c r="R80" s="6">
        <v>68353</v>
      </c>
      <c r="S80" s="6">
        <v>0.86012239000000001</v>
      </c>
      <c r="T80" s="6">
        <v>0.74340854000000001</v>
      </c>
      <c r="U80" s="6">
        <v>9.7101870000000007E-2</v>
      </c>
      <c r="V80" s="6">
        <v>6958</v>
      </c>
      <c r="W80" s="6">
        <v>0.90808940000000005</v>
      </c>
      <c r="X80" s="6">
        <v>9</v>
      </c>
      <c r="Y80" s="6">
        <v>10</v>
      </c>
      <c r="Z80" s="6">
        <v>6214</v>
      </c>
      <c r="AA80" s="6">
        <v>0</v>
      </c>
      <c r="AB80" s="6">
        <v>0</v>
      </c>
      <c r="AC80" s="6">
        <v>1</v>
      </c>
      <c r="AD80" s="6">
        <v>1</v>
      </c>
      <c r="AE80" s="6">
        <v>-90</v>
      </c>
    </row>
    <row r="81" spans="1:31" x14ac:dyDescent="0.2">
      <c r="A81" s="20">
        <v>2306.0009399999999</v>
      </c>
      <c r="B81" s="6">
        <v>13</v>
      </c>
      <c r="C81" s="6">
        <v>13</v>
      </c>
      <c r="D81" s="6">
        <v>0.99977243999999998</v>
      </c>
      <c r="E81" s="6">
        <v>0.99977243999999998</v>
      </c>
      <c r="F81" s="6">
        <v>0.99977243999999998</v>
      </c>
      <c r="G81" s="6">
        <v>13</v>
      </c>
      <c r="H81" s="6">
        <v>0.99977243999999998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</v>
      </c>
      <c r="T81" s="6">
        <v>1</v>
      </c>
      <c r="U81" s="6">
        <v>1</v>
      </c>
      <c r="V81" s="6">
        <v>0</v>
      </c>
      <c r="W81" s="6">
        <v>1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</row>
    <row r="82" spans="1:31" x14ac:dyDescent="0.2">
      <c r="A82" s="20">
        <v>2306.06151</v>
      </c>
      <c r="B82" s="6">
        <v>162</v>
      </c>
      <c r="C82" s="6">
        <v>7842</v>
      </c>
      <c r="D82" s="6">
        <v>0.99501808000000003</v>
      </c>
      <c r="E82" s="6">
        <v>0.99180659999999998</v>
      </c>
      <c r="F82" s="6">
        <v>0.60337852000000003</v>
      </c>
      <c r="G82" s="6">
        <v>36</v>
      </c>
      <c r="H82" s="6">
        <v>0.99817924000000002</v>
      </c>
      <c r="I82" s="6">
        <v>0</v>
      </c>
      <c r="J82" s="6">
        <v>0</v>
      </c>
      <c r="K82" s="6">
        <v>63</v>
      </c>
      <c r="L82" s="6">
        <v>0</v>
      </c>
      <c r="M82" s="6">
        <v>0</v>
      </c>
      <c r="N82" s="6">
        <v>0</v>
      </c>
      <c r="O82" s="6">
        <v>0</v>
      </c>
      <c r="P82" s="6">
        <v>-1</v>
      </c>
      <c r="Q82" s="6">
        <v>146</v>
      </c>
      <c r="R82" s="6">
        <v>7826</v>
      </c>
      <c r="S82" s="6">
        <v>0.99582733000000001</v>
      </c>
      <c r="T82" s="6">
        <v>0.99261582000000004</v>
      </c>
      <c r="U82" s="6">
        <v>0.60418773999999997</v>
      </c>
      <c r="V82" s="6">
        <v>20</v>
      </c>
      <c r="W82" s="6">
        <v>0.99898847000000002</v>
      </c>
      <c r="X82" s="6">
        <v>0</v>
      </c>
      <c r="Y82" s="6">
        <v>0</v>
      </c>
      <c r="Z82" s="6">
        <v>63</v>
      </c>
      <c r="AA82" s="6">
        <v>0</v>
      </c>
      <c r="AB82" s="6">
        <v>0</v>
      </c>
      <c r="AC82" s="6">
        <v>0</v>
      </c>
      <c r="AD82" s="6">
        <v>0</v>
      </c>
      <c r="AE82" s="6">
        <v>-1</v>
      </c>
    </row>
    <row r="83" spans="1:31" x14ac:dyDescent="0.2">
      <c r="A83" s="20">
        <v>2306.0327499999999</v>
      </c>
      <c r="B83" s="6">
        <v>8</v>
      </c>
      <c r="C83" s="6">
        <v>8</v>
      </c>
      <c r="D83" s="6">
        <v>0.99949524000000001</v>
      </c>
      <c r="E83" s="6">
        <v>0.99942313000000005</v>
      </c>
      <c r="F83" s="6">
        <v>0.99942313000000005</v>
      </c>
      <c r="G83" s="6">
        <v>6</v>
      </c>
      <c r="H83" s="6">
        <v>0.99956734999999997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6</v>
      </c>
      <c r="R83" s="6">
        <v>6</v>
      </c>
      <c r="S83" s="6">
        <v>0.99956734999999997</v>
      </c>
      <c r="T83" s="6">
        <v>0.99956734999999997</v>
      </c>
      <c r="U83" s="6">
        <v>0.99956734999999997</v>
      </c>
      <c r="V83" s="6">
        <v>6</v>
      </c>
      <c r="W83" s="6">
        <v>0.99956734999999997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</row>
    <row r="84" spans="1:31" x14ac:dyDescent="0.2">
      <c r="A84" s="20">
        <v>2306.0270799999998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x14ac:dyDescent="0.2">
      <c r="A85" s="20">
        <v>2306.00299</v>
      </c>
      <c r="B85" s="6">
        <v>9</v>
      </c>
      <c r="C85" s="6">
        <v>9</v>
      </c>
      <c r="D85" s="6">
        <v>0.99973078999999998</v>
      </c>
      <c r="E85" s="6">
        <v>0.99973078999999998</v>
      </c>
      <c r="F85" s="6">
        <v>0.99973078999999998</v>
      </c>
      <c r="G85" s="6">
        <v>9</v>
      </c>
      <c r="H85" s="6">
        <v>0.99973078999999998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13</v>
      </c>
      <c r="R85" s="6">
        <v>26069</v>
      </c>
      <c r="S85" s="6">
        <v>0.99967094000000001</v>
      </c>
      <c r="T85" s="6">
        <v>0.99961113999999995</v>
      </c>
      <c r="U85" s="6">
        <v>0.22021477</v>
      </c>
      <c r="V85" s="6">
        <v>13</v>
      </c>
      <c r="W85" s="6">
        <v>0.99961113999999995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-4</v>
      </c>
    </row>
    <row r="86" spans="1:31" x14ac:dyDescent="0.2">
      <c r="A86" s="20">
        <v>2306.01179</v>
      </c>
      <c r="B86" s="6">
        <v>3</v>
      </c>
      <c r="C86" s="6">
        <v>3</v>
      </c>
      <c r="D86" s="6">
        <v>0.99991070999999998</v>
      </c>
      <c r="E86" s="6">
        <v>0.99991070999999998</v>
      </c>
      <c r="F86" s="6">
        <v>0.99991070999999998</v>
      </c>
      <c r="G86" s="6">
        <v>3</v>
      </c>
      <c r="H86" s="6">
        <v>0.99991070999999998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3</v>
      </c>
      <c r="R86" s="6">
        <v>3</v>
      </c>
      <c r="S86" s="6">
        <v>0.99991070999999998</v>
      </c>
      <c r="T86" s="6">
        <v>0.99991070999999998</v>
      </c>
      <c r="U86" s="6">
        <v>0.99991070999999998</v>
      </c>
      <c r="V86" s="6">
        <v>3</v>
      </c>
      <c r="W86" s="6">
        <v>0.99991070999999998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</row>
    <row r="87" spans="1:31" x14ac:dyDescent="0.2">
      <c r="A87" s="20">
        <v>2306.0009300000002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x14ac:dyDescent="0.2">
      <c r="A88" s="20">
        <v>2306.0040300000001</v>
      </c>
      <c r="B88" s="6">
        <v>1816</v>
      </c>
      <c r="C88" s="6">
        <v>106304</v>
      </c>
      <c r="D88" s="6">
        <v>0.99012917</v>
      </c>
      <c r="E88" s="6">
        <v>0.98543623000000002</v>
      </c>
      <c r="F88" s="6">
        <v>0.1474742</v>
      </c>
      <c r="G88" s="6">
        <v>1816</v>
      </c>
      <c r="H88" s="6">
        <v>0.98543623000000002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-1180</v>
      </c>
      <c r="Q88" s="6">
        <v>1062</v>
      </c>
      <c r="R88" s="6">
        <v>106640</v>
      </c>
      <c r="S88" s="6">
        <v>0.99386341</v>
      </c>
      <c r="T88" s="6">
        <v>0.99152319</v>
      </c>
      <c r="U88" s="6">
        <v>0.1488071</v>
      </c>
      <c r="V88" s="6">
        <v>1062</v>
      </c>
      <c r="W88" s="6">
        <v>0.99152319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590</v>
      </c>
    </row>
    <row r="89" spans="1:31" x14ac:dyDescent="0.2">
      <c r="A89" s="20">
        <v>2306.0388800000001</v>
      </c>
      <c r="B89" s="6">
        <v>4958</v>
      </c>
      <c r="C89" s="6">
        <v>55310</v>
      </c>
      <c r="D89" s="6">
        <v>0.95317887000000001</v>
      </c>
      <c r="E89" s="6">
        <v>0.91632491000000005</v>
      </c>
      <c r="F89" s="6">
        <v>6.6545149999999997E-2</v>
      </c>
      <c r="G89" s="6">
        <v>4924</v>
      </c>
      <c r="H89" s="6">
        <v>0.91689871999999994</v>
      </c>
      <c r="I89" s="6">
        <v>0</v>
      </c>
      <c r="J89" s="6">
        <v>0</v>
      </c>
      <c r="K89" s="6">
        <v>17</v>
      </c>
      <c r="L89" s="6">
        <v>0</v>
      </c>
      <c r="M89" s="6">
        <v>0</v>
      </c>
      <c r="N89" s="6">
        <v>0</v>
      </c>
      <c r="O89" s="6">
        <v>0</v>
      </c>
      <c r="P89" s="6">
        <v>-4519</v>
      </c>
      <c r="Q89" s="6">
        <v>110</v>
      </c>
      <c r="R89" s="6">
        <v>49644</v>
      </c>
      <c r="S89" s="6">
        <v>0.99817736999999995</v>
      </c>
      <c r="T89" s="6">
        <v>0.99814367999999998</v>
      </c>
      <c r="U89" s="6">
        <v>0.16222555999999999</v>
      </c>
      <c r="V89" s="6">
        <v>110</v>
      </c>
      <c r="W89" s="6">
        <v>0.99814367999999998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4</v>
      </c>
    </row>
    <row r="90" spans="1:31" x14ac:dyDescent="0.2">
      <c r="A90" s="20">
        <v>2306.0063100000002</v>
      </c>
      <c r="B90" s="6">
        <v>0</v>
      </c>
      <c r="C90" s="6">
        <v>0</v>
      </c>
      <c r="D90" s="6">
        <v>1</v>
      </c>
      <c r="E90" s="6">
        <v>1</v>
      </c>
      <c r="F90" s="6">
        <v>1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1</v>
      </c>
      <c r="T90" s="6">
        <v>1</v>
      </c>
      <c r="U90" s="6">
        <v>1</v>
      </c>
      <c r="V90" s="6">
        <v>0</v>
      </c>
      <c r="W90" s="6">
        <v>1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</row>
    <row r="91" spans="1:31" x14ac:dyDescent="0.2">
      <c r="A91" s="20">
        <v>2306.1322599999999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x14ac:dyDescent="0.2">
      <c r="A92" s="20">
        <v>2306.09175</v>
      </c>
      <c r="B92" s="6">
        <v>5</v>
      </c>
      <c r="C92" s="6">
        <v>10709</v>
      </c>
      <c r="D92" s="6">
        <v>0.99964931000000001</v>
      </c>
      <c r="E92" s="6">
        <v>0.99956166999999996</v>
      </c>
      <c r="F92" s="6">
        <v>6.1190500000000002E-2</v>
      </c>
      <c r="G92" s="6">
        <v>5</v>
      </c>
      <c r="H92" s="6">
        <v>0.99956166999999996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2</v>
      </c>
      <c r="Q92" s="6">
        <v>5</v>
      </c>
      <c r="R92" s="6">
        <v>10709</v>
      </c>
      <c r="S92" s="6">
        <v>0.99964931000000001</v>
      </c>
      <c r="T92" s="6">
        <v>0.99956166999999996</v>
      </c>
      <c r="U92" s="6">
        <v>6.1190500000000002E-2</v>
      </c>
      <c r="V92" s="6">
        <v>5</v>
      </c>
      <c r="W92" s="6">
        <v>0.99956166999999996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2</v>
      </c>
    </row>
    <row r="93" spans="1:31" x14ac:dyDescent="0.2">
      <c r="A93" s="20">
        <v>2306.0069100000001</v>
      </c>
      <c r="B93" s="6">
        <v>0</v>
      </c>
      <c r="C93" s="6">
        <v>0</v>
      </c>
      <c r="D93" s="6">
        <v>1</v>
      </c>
      <c r="E93" s="6">
        <v>1</v>
      </c>
      <c r="F93" s="6">
        <v>1</v>
      </c>
      <c r="G93" s="6">
        <v>0</v>
      </c>
      <c r="H93" s="6">
        <v>1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1</v>
      </c>
      <c r="P93" s="6">
        <v>0</v>
      </c>
      <c r="Q93" s="6">
        <v>71</v>
      </c>
      <c r="R93" s="6">
        <v>9088</v>
      </c>
      <c r="S93" s="6">
        <v>0.99880183</v>
      </c>
      <c r="T93" s="6">
        <v>0.99760369999999998</v>
      </c>
      <c r="U93" s="6">
        <v>0.69327348</v>
      </c>
      <c r="V93" s="6">
        <v>1</v>
      </c>
      <c r="W93" s="6">
        <v>0.99996624999999995</v>
      </c>
      <c r="X93" s="6">
        <v>0</v>
      </c>
      <c r="Y93" s="6">
        <v>0</v>
      </c>
      <c r="Z93" s="6">
        <v>35</v>
      </c>
      <c r="AA93" s="6">
        <v>0</v>
      </c>
      <c r="AB93" s="6">
        <v>0</v>
      </c>
      <c r="AC93" s="6">
        <v>1</v>
      </c>
      <c r="AD93" s="6">
        <v>1</v>
      </c>
      <c r="AE93" s="6">
        <v>-1</v>
      </c>
    </row>
    <row r="94" spans="1:31" x14ac:dyDescent="0.2">
      <c r="A94" s="20">
        <v>2306.0276399999998</v>
      </c>
      <c r="B94" s="6">
        <v>157</v>
      </c>
      <c r="C94" s="6">
        <v>329</v>
      </c>
      <c r="D94" s="6">
        <v>0.99727613999999998</v>
      </c>
      <c r="E94" s="6">
        <v>0.99714902999999999</v>
      </c>
      <c r="F94" s="6">
        <v>0.99402568000000002</v>
      </c>
      <c r="G94" s="6">
        <v>143</v>
      </c>
      <c r="H94" s="6">
        <v>0.99740326000000001</v>
      </c>
      <c r="I94" s="6">
        <v>0</v>
      </c>
      <c r="J94" s="6">
        <v>0</v>
      </c>
      <c r="K94" s="6">
        <v>7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5222</v>
      </c>
      <c r="R94" s="6">
        <v>44001</v>
      </c>
      <c r="S94" s="6">
        <v>0.94696033999999996</v>
      </c>
      <c r="T94" s="6">
        <v>0.90518383999999996</v>
      </c>
      <c r="U94" s="6">
        <v>0.20107127</v>
      </c>
      <c r="V94" s="6">
        <v>2522</v>
      </c>
      <c r="W94" s="6">
        <v>0.9542079</v>
      </c>
      <c r="X94" s="6">
        <v>4</v>
      </c>
      <c r="Y94" s="6">
        <v>2</v>
      </c>
      <c r="Z94" s="6">
        <v>1346</v>
      </c>
      <c r="AA94" s="6">
        <v>0</v>
      </c>
      <c r="AB94" s="6">
        <v>0</v>
      </c>
      <c r="AC94" s="6">
        <v>1</v>
      </c>
      <c r="AD94" s="6">
        <v>1</v>
      </c>
      <c r="AE94" s="6">
        <v>6</v>
      </c>
    </row>
    <row r="95" spans="1:31" x14ac:dyDescent="0.2">
      <c r="A95" s="20">
        <v>2306.0003299999998</v>
      </c>
      <c r="B95" s="6">
        <v>22</v>
      </c>
      <c r="C95" s="6">
        <v>22</v>
      </c>
      <c r="D95" s="6">
        <v>0.99896479999999999</v>
      </c>
      <c r="E95" s="6">
        <v>0.99896479999999999</v>
      </c>
      <c r="F95" s="6">
        <v>0.99896479999999999</v>
      </c>
      <c r="G95" s="6">
        <v>22</v>
      </c>
      <c r="H95" s="6">
        <v>0.99896479999999999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22</v>
      </c>
      <c r="R95" s="6">
        <v>22</v>
      </c>
      <c r="S95" s="6">
        <v>0.99896479999999999</v>
      </c>
      <c r="T95" s="6">
        <v>0.99896479999999999</v>
      </c>
      <c r="U95" s="6">
        <v>0.99896479999999999</v>
      </c>
      <c r="V95" s="6">
        <v>22</v>
      </c>
      <c r="W95" s="6">
        <v>0.99896479999999999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</row>
    <row r="96" spans="1:31" x14ac:dyDescent="0.2">
      <c r="A96" s="20">
        <v>2306.09186</v>
      </c>
      <c r="B96" s="6">
        <v>810</v>
      </c>
      <c r="C96" s="6">
        <v>44714</v>
      </c>
      <c r="D96" s="6">
        <v>0.99215162999999995</v>
      </c>
      <c r="E96" s="6">
        <v>0.98466345</v>
      </c>
      <c r="F96" s="6">
        <v>0.15338446</v>
      </c>
      <c r="G96" s="6">
        <v>24</v>
      </c>
      <c r="H96" s="6">
        <v>0.99954558000000004</v>
      </c>
      <c r="I96" s="6">
        <v>0</v>
      </c>
      <c r="J96" s="6">
        <v>0</v>
      </c>
      <c r="K96" s="6">
        <v>393</v>
      </c>
      <c r="L96" s="6">
        <v>0</v>
      </c>
      <c r="M96" s="6">
        <v>0</v>
      </c>
      <c r="N96" s="6">
        <v>0</v>
      </c>
      <c r="O96" s="6">
        <v>0</v>
      </c>
      <c r="P96" s="6">
        <v>3</v>
      </c>
      <c r="Q96" s="6">
        <v>799</v>
      </c>
      <c r="R96" s="6">
        <v>43373</v>
      </c>
      <c r="S96" s="6">
        <v>0.99239763000000003</v>
      </c>
      <c r="T96" s="6">
        <v>0.98487115000000003</v>
      </c>
      <c r="U96" s="6">
        <v>0.17874387</v>
      </c>
      <c r="V96" s="6">
        <v>13</v>
      </c>
      <c r="W96" s="6">
        <v>0.99975385000000005</v>
      </c>
      <c r="X96" s="6">
        <v>0</v>
      </c>
      <c r="Y96" s="6">
        <v>0</v>
      </c>
      <c r="Z96" s="6">
        <v>393</v>
      </c>
      <c r="AA96" s="6">
        <v>0</v>
      </c>
      <c r="AB96" s="6">
        <v>0</v>
      </c>
      <c r="AC96" s="6">
        <v>0</v>
      </c>
      <c r="AD96" s="6">
        <v>0</v>
      </c>
      <c r="AE96" s="6">
        <v>1</v>
      </c>
    </row>
    <row r="97" spans="1:31" x14ac:dyDescent="0.2">
      <c r="A97" s="20">
        <v>2306.0420899999999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x14ac:dyDescent="0.2">
      <c r="A98" s="20">
        <v>2306.0003400000001</v>
      </c>
      <c r="B98" s="6">
        <v>4</v>
      </c>
      <c r="C98" s="6">
        <v>81461</v>
      </c>
      <c r="D98" s="6">
        <v>0.99997815999999995</v>
      </c>
      <c r="E98" s="6">
        <v>0.99995632000000001</v>
      </c>
      <c r="F98" s="6">
        <v>0.11051298</v>
      </c>
      <c r="G98" s="6">
        <v>2</v>
      </c>
      <c r="H98" s="6">
        <v>0.99997815999999995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-2</v>
      </c>
      <c r="Q98" s="6">
        <v>28</v>
      </c>
      <c r="R98" s="6">
        <v>82190</v>
      </c>
      <c r="S98" s="6">
        <v>0.99983076999999998</v>
      </c>
      <c r="T98" s="6">
        <v>0.99969432999999996</v>
      </c>
      <c r="U98" s="6">
        <v>0.10273905</v>
      </c>
      <c r="V98" s="6">
        <v>26</v>
      </c>
      <c r="W98" s="6">
        <v>0.99971615999999996</v>
      </c>
      <c r="X98" s="6">
        <v>0</v>
      </c>
      <c r="Y98" s="6">
        <v>0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6">
        <v>19</v>
      </c>
    </row>
    <row r="99" spans="1:31" x14ac:dyDescent="0.2">
      <c r="A99" s="20">
        <v>2306.0952900000002</v>
      </c>
      <c r="B99" s="6">
        <v>0</v>
      </c>
      <c r="C99" s="6">
        <v>0</v>
      </c>
      <c r="D99" s="6">
        <v>1</v>
      </c>
      <c r="E99" s="6">
        <v>1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22</v>
      </c>
      <c r="R99" s="6">
        <v>29</v>
      </c>
      <c r="S99" s="6">
        <v>0.99847061000000004</v>
      </c>
      <c r="T99" s="6">
        <v>0.99839778999999995</v>
      </c>
      <c r="U99" s="6">
        <v>0.99788798999999995</v>
      </c>
      <c r="V99" s="6">
        <v>20</v>
      </c>
      <c r="W99" s="6">
        <v>0.99854343999999995</v>
      </c>
      <c r="X99" s="6">
        <v>0</v>
      </c>
      <c r="Y99" s="6">
        <v>0</v>
      </c>
      <c r="Z99" s="6">
        <v>1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</row>
    <row r="100" spans="1:31" x14ac:dyDescent="0.2">
      <c r="A100" s="20">
        <v>2306.0023000000001</v>
      </c>
      <c r="B100" s="6">
        <v>746</v>
      </c>
      <c r="C100" s="6">
        <v>2033</v>
      </c>
      <c r="D100" s="6">
        <v>0.99383003999999997</v>
      </c>
      <c r="E100" s="6">
        <v>0.98798227999999999</v>
      </c>
      <c r="F100" s="6">
        <v>0.96724929999999998</v>
      </c>
      <c r="G100" s="6">
        <v>142</v>
      </c>
      <c r="H100" s="6">
        <v>0.99771244000000003</v>
      </c>
      <c r="I100" s="6">
        <v>0</v>
      </c>
      <c r="J100" s="6">
        <v>0</v>
      </c>
      <c r="K100" s="6">
        <v>302</v>
      </c>
      <c r="L100" s="6">
        <v>0</v>
      </c>
      <c r="M100" s="6">
        <v>0</v>
      </c>
      <c r="N100" s="6">
        <v>0</v>
      </c>
      <c r="O100" s="6">
        <v>1</v>
      </c>
      <c r="P100" s="6">
        <v>0</v>
      </c>
      <c r="Q100" s="6">
        <v>8282</v>
      </c>
      <c r="R100" s="6">
        <v>56584</v>
      </c>
      <c r="S100" s="6">
        <v>0.93106308999999998</v>
      </c>
      <c r="T100" s="6">
        <v>0.86659578999999998</v>
      </c>
      <c r="U100" s="6">
        <v>8.856029E-2</v>
      </c>
      <c r="V100" s="6">
        <v>854</v>
      </c>
      <c r="W100" s="6">
        <v>0.98624400000000001</v>
      </c>
      <c r="X100" s="6">
        <v>4</v>
      </c>
      <c r="Y100" s="6">
        <v>0</v>
      </c>
      <c r="Z100" s="6">
        <v>3711</v>
      </c>
      <c r="AA100" s="6">
        <v>0</v>
      </c>
      <c r="AB100" s="6">
        <v>0</v>
      </c>
      <c r="AC100" s="6">
        <v>1</v>
      </c>
      <c r="AD100" s="6">
        <v>1</v>
      </c>
      <c r="AE100" s="6">
        <v>7</v>
      </c>
    </row>
    <row r="101" spans="1:31" x14ac:dyDescent="0.2">
      <c r="A101" s="20">
        <v>2306.0000199999999</v>
      </c>
      <c r="B101" s="6">
        <v>0</v>
      </c>
      <c r="C101" s="6">
        <v>0</v>
      </c>
      <c r="D101" s="6">
        <v>1</v>
      </c>
      <c r="E101" s="6">
        <v>1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1</v>
      </c>
      <c r="U101" s="6">
        <v>1</v>
      </c>
      <c r="V101" s="6">
        <v>0</v>
      </c>
      <c r="W101" s="6">
        <v>1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</row>
    <row r="102" spans="1:31" x14ac:dyDescent="0.2">
      <c r="A102" s="20">
        <v>2306.0046600000001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x14ac:dyDescent="0.2">
      <c r="A103" s="20">
        <v>2306.1673099999998</v>
      </c>
      <c r="B103" s="6">
        <v>120</v>
      </c>
      <c r="C103" s="6">
        <v>4750</v>
      </c>
      <c r="D103" s="6">
        <v>0.99807776000000004</v>
      </c>
      <c r="E103" s="6">
        <v>0.99681925000000005</v>
      </c>
      <c r="F103" s="6">
        <v>0.87409548000000004</v>
      </c>
      <c r="G103" s="6">
        <v>46</v>
      </c>
      <c r="H103" s="6">
        <v>0.99878071000000002</v>
      </c>
      <c r="I103" s="6">
        <v>0</v>
      </c>
      <c r="J103" s="6">
        <v>0</v>
      </c>
      <c r="K103" s="6">
        <v>37</v>
      </c>
      <c r="L103" s="6">
        <v>0</v>
      </c>
      <c r="M103" s="6">
        <v>0</v>
      </c>
      <c r="N103" s="6">
        <v>0</v>
      </c>
      <c r="O103" s="6">
        <v>0</v>
      </c>
      <c r="P103" s="6">
        <v>-21</v>
      </c>
      <c r="Q103" s="6">
        <v>27</v>
      </c>
      <c r="R103" s="6">
        <v>33794</v>
      </c>
      <c r="S103" s="6">
        <v>0.99954929000000003</v>
      </c>
      <c r="T103" s="6">
        <v>0.99928433000000005</v>
      </c>
      <c r="U103" s="6">
        <v>0.10424895000000001</v>
      </c>
      <c r="V103" s="6">
        <v>25</v>
      </c>
      <c r="W103" s="6">
        <v>0.99933733999999996</v>
      </c>
      <c r="X103" s="6">
        <v>0</v>
      </c>
      <c r="Y103" s="6">
        <v>0</v>
      </c>
      <c r="Z103" s="6">
        <v>1</v>
      </c>
      <c r="AA103" s="6">
        <v>0</v>
      </c>
      <c r="AB103" s="6">
        <v>0</v>
      </c>
      <c r="AC103" s="6">
        <v>0</v>
      </c>
      <c r="AD103" s="6">
        <v>0</v>
      </c>
      <c r="AE103" s="6">
        <v>-18</v>
      </c>
    </row>
    <row r="104" spans="1:31" x14ac:dyDescent="0.2">
      <c r="A104" s="20">
        <v>2306.0192000000002</v>
      </c>
      <c r="B104" s="6">
        <v>11908</v>
      </c>
      <c r="C104" s="6">
        <v>54639</v>
      </c>
      <c r="D104" s="6">
        <v>0.88578239999999997</v>
      </c>
      <c r="E104" s="6">
        <v>0.79443447</v>
      </c>
      <c r="F104" s="6">
        <v>5.6777380000000002E-2</v>
      </c>
      <c r="G104" s="6">
        <v>5950</v>
      </c>
      <c r="H104" s="6">
        <v>0.89728629000000004</v>
      </c>
      <c r="I104" s="6">
        <v>2</v>
      </c>
      <c r="J104" s="6">
        <v>2</v>
      </c>
      <c r="K104" s="6">
        <v>2976</v>
      </c>
      <c r="L104" s="6">
        <v>0</v>
      </c>
      <c r="M104" s="6">
        <v>0</v>
      </c>
      <c r="N104" s="6">
        <v>0</v>
      </c>
      <c r="O104" s="6">
        <v>0</v>
      </c>
      <c r="P104" s="6">
        <v>-4691</v>
      </c>
      <c r="Q104" s="6">
        <v>8104</v>
      </c>
      <c r="R104" s="6">
        <v>55525</v>
      </c>
      <c r="S104" s="6">
        <v>0.92682302000000005</v>
      </c>
      <c r="T104" s="6">
        <v>0.86320054000000002</v>
      </c>
      <c r="U104" s="6">
        <v>6.2711009999999998E-2</v>
      </c>
      <c r="V104" s="6">
        <v>3214</v>
      </c>
      <c r="W104" s="6">
        <v>0.94574612000000002</v>
      </c>
      <c r="X104" s="6">
        <v>20</v>
      </c>
      <c r="Y104" s="6">
        <v>4</v>
      </c>
      <c r="Z104" s="6">
        <v>2365</v>
      </c>
      <c r="AA104" s="6">
        <v>0</v>
      </c>
      <c r="AB104" s="6">
        <v>0</v>
      </c>
      <c r="AC104" s="6">
        <v>0</v>
      </c>
      <c r="AD104" s="6">
        <v>0</v>
      </c>
      <c r="AE104" s="6">
        <v>1312</v>
      </c>
    </row>
    <row r="105" spans="1:31" x14ac:dyDescent="0.2">
      <c r="A105" s="20">
        <v>2306.0065300000001</v>
      </c>
      <c r="B105" s="6">
        <v>0</v>
      </c>
      <c r="C105" s="6">
        <v>0</v>
      </c>
      <c r="D105" s="6">
        <v>1</v>
      </c>
      <c r="E105" s="6">
        <v>1</v>
      </c>
      <c r="F105" s="6">
        <v>1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1</v>
      </c>
      <c r="T105" s="6">
        <v>1</v>
      </c>
      <c r="U105" s="6">
        <v>1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</row>
    <row r="106" spans="1:31" x14ac:dyDescent="0.2">
      <c r="A106" s="20">
        <v>2306.00461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x14ac:dyDescent="0.2">
      <c r="A107" s="20">
        <v>2306.0000500000001</v>
      </c>
      <c r="B107" s="6">
        <v>86</v>
      </c>
      <c r="C107" s="6">
        <v>15560</v>
      </c>
      <c r="D107" s="6">
        <v>0.99789463</v>
      </c>
      <c r="E107" s="6">
        <v>0.99578946999999995</v>
      </c>
      <c r="F107" s="6">
        <v>0.23818849</v>
      </c>
      <c r="G107" s="6">
        <v>2</v>
      </c>
      <c r="H107" s="6">
        <v>0.99990208000000003</v>
      </c>
      <c r="I107" s="6">
        <v>0</v>
      </c>
      <c r="J107" s="6">
        <v>0</v>
      </c>
      <c r="K107" s="6">
        <v>42</v>
      </c>
      <c r="L107" s="6">
        <v>0</v>
      </c>
      <c r="M107" s="6">
        <v>0</v>
      </c>
      <c r="N107" s="6">
        <v>0</v>
      </c>
      <c r="O107" s="6">
        <v>0</v>
      </c>
      <c r="P107" s="6">
        <v>2</v>
      </c>
      <c r="Q107" s="6">
        <v>87</v>
      </c>
      <c r="R107" s="6">
        <v>15521</v>
      </c>
      <c r="S107" s="6">
        <v>0.99787020000000004</v>
      </c>
      <c r="T107" s="6">
        <v>0.99574072000000002</v>
      </c>
      <c r="U107" s="6">
        <v>0.24013512000000001</v>
      </c>
      <c r="V107" s="6">
        <v>3</v>
      </c>
      <c r="W107" s="6">
        <v>0.99985312999999998</v>
      </c>
      <c r="X107" s="6">
        <v>0</v>
      </c>
      <c r="Y107" s="6">
        <v>0</v>
      </c>
      <c r="Z107" s="6">
        <v>42</v>
      </c>
      <c r="AA107" s="6">
        <v>0</v>
      </c>
      <c r="AB107" s="6">
        <v>0</v>
      </c>
      <c r="AC107" s="6">
        <v>0</v>
      </c>
      <c r="AD107" s="6">
        <v>0</v>
      </c>
      <c r="AE107" s="6">
        <v>3</v>
      </c>
    </row>
    <row r="108" spans="1:31" x14ac:dyDescent="0.2">
      <c r="A108" s="20">
        <v>2306.0023700000002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x14ac:dyDescent="0.2">
      <c r="A109" s="20">
        <v>2306.0349000000001</v>
      </c>
      <c r="B109" s="6">
        <v>12</v>
      </c>
      <c r="C109" s="6">
        <v>12</v>
      </c>
      <c r="D109" s="6">
        <v>0.99973984999999999</v>
      </c>
      <c r="E109" s="6">
        <v>0.99973984999999999</v>
      </c>
      <c r="F109" s="6">
        <v>0.99973984999999999</v>
      </c>
      <c r="G109" s="6">
        <v>12</v>
      </c>
      <c r="H109" s="6">
        <v>0.99973984999999999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24</v>
      </c>
      <c r="R109" s="6">
        <v>43681</v>
      </c>
      <c r="S109" s="6">
        <v>0.99956646000000005</v>
      </c>
      <c r="T109" s="6">
        <v>0.99947980000000003</v>
      </c>
      <c r="U109" s="6">
        <v>5.3212240000000001E-2</v>
      </c>
      <c r="V109" s="6">
        <v>24</v>
      </c>
      <c r="W109" s="6">
        <v>0.99947980000000003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8</v>
      </c>
    </row>
    <row r="110" spans="1:31" x14ac:dyDescent="0.2">
      <c r="A110" s="20">
        <v>2306.0021499999998</v>
      </c>
      <c r="B110" s="6">
        <v>40</v>
      </c>
      <c r="C110" s="6">
        <v>45613</v>
      </c>
      <c r="D110" s="6">
        <v>0.99947593999999995</v>
      </c>
      <c r="E110" s="6">
        <v>0.99941774000000005</v>
      </c>
      <c r="F110" s="6">
        <v>0.33603598000000001</v>
      </c>
      <c r="G110" s="6">
        <v>38</v>
      </c>
      <c r="H110" s="6">
        <v>0.99944685</v>
      </c>
      <c r="I110" s="6">
        <v>0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6">
        <v>0</v>
      </c>
      <c r="P110" s="6">
        <v>-6</v>
      </c>
      <c r="Q110" s="6">
        <v>0</v>
      </c>
      <c r="R110" s="6">
        <v>0</v>
      </c>
      <c r="S110" s="6">
        <v>1</v>
      </c>
      <c r="T110" s="6">
        <v>1</v>
      </c>
      <c r="U110" s="6">
        <v>1</v>
      </c>
      <c r="V110" s="6">
        <v>0</v>
      </c>
      <c r="W110" s="6">
        <v>1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</row>
    <row r="111" spans="1:31" x14ac:dyDescent="0.2">
      <c r="A111" s="20">
        <v>2306.00027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x14ac:dyDescent="0.2">
      <c r="A112" s="20">
        <v>2306.02925</v>
      </c>
      <c r="B112" s="6">
        <v>43</v>
      </c>
      <c r="C112" s="6">
        <v>29765</v>
      </c>
      <c r="D112" s="6">
        <v>0.99875420000000004</v>
      </c>
      <c r="E112" s="6">
        <v>0.99864388000000004</v>
      </c>
      <c r="F112" s="6">
        <v>6.1277909999999998E-2</v>
      </c>
      <c r="G112" s="6">
        <v>39</v>
      </c>
      <c r="H112" s="6">
        <v>0.99877002999999998</v>
      </c>
      <c r="I112" s="6">
        <v>0</v>
      </c>
      <c r="J112" s="6">
        <v>0</v>
      </c>
      <c r="K112" s="6">
        <v>2</v>
      </c>
      <c r="L112" s="6">
        <v>0</v>
      </c>
      <c r="M112" s="6">
        <v>0</v>
      </c>
      <c r="N112" s="6">
        <v>0</v>
      </c>
      <c r="O112" s="6">
        <v>0</v>
      </c>
      <c r="P112" s="6">
        <v>-3</v>
      </c>
      <c r="Q112" s="6">
        <v>44</v>
      </c>
      <c r="R112" s="6">
        <v>29281</v>
      </c>
      <c r="S112" s="6">
        <v>0.99881743000000001</v>
      </c>
      <c r="T112" s="6">
        <v>0.99861255999999998</v>
      </c>
      <c r="U112" s="6">
        <v>7.6687790000000006E-2</v>
      </c>
      <c r="V112" s="6">
        <v>38</v>
      </c>
      <c r="W112" s="6">
        <v>0.99880175000000004</v>
      </c>
      <c r="X112" s="6">
        <v>0</v>
      </c>
      <c r="Y112" s="6">
        <v>0</v>
      </c>
      <c r="Z112" s="6">
        <v>3</v>
      </c>
      <c r="AA112" s="6">
        <v>0</v>
      </c>
      <c r="AB112" s="6">
        <v>0</v>
      </c>
      <c r="AC112" s="6">
        <v>0</v>
      </c>
      <c r="AD112" s="6">
        <v>0</v>
      </c>
      <c r="AE112" s="6">
        <v>5</v>
      </c>
    </row>
    <row r="113" spans="1:31" x14ac:dyDescent="0.2">
      <c r="A113" s="20">
        <v>2306.0022399999998</v>
      </c>
      <c r="B113" s="6">
        <v>0</v>
      </c>
      <c r="C113" s="6">
        <v>0</v>
      </c>
      <c r="D113" s="6">
        <v>1</v>
      </c>
      <c r="E113" s="6">
        <v>1</v>
      </c>
      <c r="F113" s="6">
        <v>1</v>
      </c>
      <c r="G113" s="6">
        <v>0</v>
      </c>
      <c r="H113" s="6">
        <v>1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1</v>
      </c>
      <c r="T113" s="6">
        <v>1</v>
      </c>
      <c r="U113" s="6">
        <v>1</v>
      </c>
      <c r="V113" s="6">
        <v>0</v>
      </c>
      <c r="W113" s="6">
        <v>1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</row>
    <row r="114" spans="1:31" x14ac:dyDescent="0.2">
      <c r="A114" s="20">
        <v>2306.0002899999999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x14ac:dyDescent="0.2">
      <c r="A115" s="20">
        <v>2306.0193300000001</v>
      </c>
      <c r="B115" s="6">
        <v>54</v>
      </c>
      <c r="C115" s="6">
        <v>54</v>
      </c>
      <c r="D115" s="6">
        <v>0.99631398999999998</v>
      </c>
      <c r="E115" s="6">
        <v>0.99631398999999998</v>
      </c>
      <c r="F115" s="6">
        <v>0.99631398999999998</v>
      </c>
      <c r="G115" s="6">
        <v>54</v>
      </c>
      <c r="H115" s="6">
        <v>0.99631398999999998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163</v>
      </c>
      <c r="R115" s="6">
        <v>12442</v>
      </c>
      <c r="S115" s="6">
        <v>0.99306640999999996</v>
      </c>
      <c r="T115" s="6">
        <v>0.98896561000000005</v>
      </c>
      <c r="U115" s="6">
        <v>0.15773084000000001</v>
      </c>
      <c r="V115" s="6">
        <v>163</v>
      </c>
      <c r="W115" s="6">
        <v>0.98896561000000005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122</v>
      </c>
    </row>
    <row r="116" spans="1:31" x14ac:dyDescent="0.2">
      <c r="A116" s="20">
        <v>2306.0047500000001</v>
      </c>
      <c r="B116" s="6">
        <v>0</v>
      </c>
      <c r="C116" s="6">
        <v>0</v>
      </c>
      <c r="D116" s="6">
        <v>1</v>
      </c>
      <c r="E116" s="6">
        <v>1</v>
      </c>
      <c r="F116" s="6">
        <v>1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  <c r="O116" s="6">
        <v>1</v>
      </c>
      <c r="P116" s="6">
        <v>0</v>
      </c>
      <c r="Q116" s="6">
        <v>0</v>
      </c>
      <c r="R116" s="6">
        <v>0</v>
      </c>
      <c r="S116" s="6">
        <v>1</v>
      </c>
      <c r="T116" s="6">
        <v>1</v>
      </c>
      <c r="U116" s="6">
        <v>1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1</v>
      </c>
      <c r="AD116" s="6">
        <v>1</v>
      </c>
      <c r="AE116" s="6">
        <v>0</v>
      </c>
    </row>
    <row r="117" spans="1:31" x14ac:dyDescent="0.2">
      <c r="A117" s="20">
        <v>2306.1634600000002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x14ac:dyDescent="0.2">
      <c r="A118" s="20">
        <v>2306.0067800000002</v>
      </c>
      <c r="B118" s="6">
        <v>45</v>
      </c>
      <c r="C118" s="6">
        <v>6346</v>
      </c>
      <c r="D118" s="6">
        <v>0.99923675000000001</v>
      </c>
      <c r="E118" s="6">
        <v>0.99892671</v>
      </c>
      <c r="F118" s="6">
        <v>0.84864169</v>
      </c>
      <c r="G118" s="6">
        <v>21</v>
      </c>
      <c r="H118" s="6">
        <v>0.99949913000000001</v>
      </c>
      <c r="I118" s="6">
        <v>0</v>
      </c>
      <c r="J118" s="6">
        <v>0</v>
      </c>
      <c r="K118" s="6">
        <v>12</v>
      </c>
      <c r="L118" s="6">
        <v>0</v>
      </c>
      <c r="M118" s="6">
        <v>0</v>
      </c>
      <c r="N118" s="6">
        <v>0</v>
      </c>
      <c r="O118" s="6">
        <v>0</v>
      </c>
      <c r="P118" s="6">
        <v>2</v>
      </c>
      <c r="Q118" s="6">
        <v>352</v>
      </c>
      <c r="R118" s="6">
        <v>3707</v>
      </c>
      <c r="S118" s="6">
        <v>0.99557538000000001</v>
      </c>
      <c r="T118" s="6">
        <v>0.99160404999999996</v>
      </c>
      <c r="U118" s="6">
        <v>0.91158019999999995</v>
      </c>
      <c r="V118" s="6">
        <v>20</v>
      </c>
      <c r="W118" s="6">
        <v>0.99952295999999996</v>
      </c>
      <c r="X118" s="6">
        <v>0</v>
      </c>
      <c r="Y118" s="6">
        <v>0</v>
      </c>
      <c r="Z118" s="6">
        <v>166</v>
      </c>
      <c r="AA118" s="6">
        <v>0</v>
      </c>
      <c r="AB118" s="6">
        <v>0</v>
      </c>
      <c r="AC118" s="6">
        <v>0</v>
      </c>
      <c r="AD118" s="6">
        <v>1</v>
      </c>
      <c r="AE118" s="6">
        <v>-1</v>
      </c>
    </row>
    <row r="119" spans="1:31" x14ac:dyDescent="0.2">
      <c r="A119" s="20">
        <v>2306.0024800000001</v>
      </c>
      <c r="B119" s="6">
        <v>7123</v>
      </c>
      <c r="C119" s="6">
        <v>54636</v>
      </c>
      <c r="D119" s="6">
        <v>0.93501084000000001</v>
      </c>
      <c r="E119" s="6">
        <v>0.87874092999999998</v>
      </c>
      <c r="F119" s="6">
        <v>6.9898879999999997E-2</v>
      </c>
      <c r="G119" s="6">
        <v>1672</v>
      </c>
      <c r="H119" s="6">
        <v>0.97153655000000005</v>
      </c>
      <c r="I119" s="6">
        <v>2</v>
      </c>
      <c r="J119" s="6">
        <v>0</v>
      </c>
      <c r="K119" s="6">
        <v>2724</v>
      </c>
      <c r="L119" s="6">
        <v>0</v>
      </c>
      <c r="M119" s="6">
        <v>0</v>
      </c>
      <c r="N119" s="6">
        <v>0</v>
      </c>
      <c r="O119" s="6">
        <v>1</v>
      </c>
      <c r="P119" s="6">
        <v>-326</v>
      </c>
      <c r="Q119" s="6">
        <v>7363</v>
      </c>
      <c r="R119" s="6">
        <v>55551</v>
      </c>
      <c r="S119" s="6">
        <v>0.93311929999999998</v>
      </c>
      <c r="T119" s="6">
        <v>0.87649703000000001</v>
      </c>
      <c r="U119" s="6">
        <v>6.8217650000000005E-2</v>
      </c>
      <c r="V119" s="6">
        <v>2659</v>
      </c>
      <c r="W119" s="6">
        <v>0.95539938000000002</v>
      </c>
      <c r="X119" s="6">
        <v>2</v>
      </c>
      <c r="Y119" s="6">
        <v>2</v>
      </c>
      <c r="Z119" s="6">
        <v>2350</v>
      </c>
      <c r="AA119" s="6">
        <v>0</v>
      </c>
      <c r="AB119" s="6">
        <v>0</v>
      </c>
      <c r="AC119" s="6">
        <v>0</v>
      </c>
      <c r="AD119" s="6">
        <v>1</v>
      </c>
      <c r="AE119" s="6">
        <v>876</v>
      </c>
    </row>
    <row r="120" spans="1:31" x14ac:dyDescent="0.2">
      <c r="A120" s="20">
        <v>2306.0061300000002</v>
      </c>
      <c r="B120" s="6">
        <v>71</v>
      </c>
      <c r="C120" s="6">
        <v>71</v>
      </c>
      <c r="D120" s="6">
        <v>0.99875431999999997</v>
      </c>
      <c r="E120" s="6">
        <v>0.99875431999999997</v>
      </c>
      <c r="F120" s="6">
        <v>0.99875431999999997</v>
      </c>
      <c r="G120" s="6">
        <v>71</v>
      </c>
      <c r="H120" s="6">
        <v>0.99875431999999997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178</v>
      </c>
      <c r="R120" s="6">
        <v>19215</v>
      </c>
      <c r="S120" s="6">
        <v>0.99839464</v>
      </c>
      <c r="T120" s="6">
        <v>0.99687703000000005</v>
      </c>
      <c r="U120" s="6">
        <v>0.66287699</v>
      </c>
      <c r="V120" s="6">
        <v>6</v>
      </c>
      <c r="W120" s="6">
        <v>0.99989472999999995</v>
      </c>
      <c r="X120" s="6">
        <v>0</v>
      </c>
      <c r="Y120" s="6">
        <v>0</v>
      </c>
      <c r="Z120" s="6">
        <v>86</v>
      </c>
      <c r="AA120" s="6">
        <v>0</v>
      </c>
      <c r="AB120" s="6">
        <v>0</v>
      </c>
      <c r="AC120" s="6">
        <v>0</v>
      </c>
      <c r="AD120" s="6">
        <v>0</v>
      </c>
      <c r="AE120" s="6">
        <v>-1</v>
      </c>
    </row>
    <row r="121" spans="1:31" x14ac:dyDescent="0.2">
      <c r="A121" s="20">
        <v>2306.00045</v>
      </c>
      <c r="B121" s="6">
        <v>13346</v>
      </c>
      <c r="C121" s="6">
        <v>35123</v>
      </c>
      <c r="D121" s="6">
        <v>0.79445761000000004</v>
      </c>
      <c r="E121" s="6">
        <v>0.64847494999999999</v>
      </c>
      <c r="F121" s="6">
        <v>7.4882790000000005E-2</v>
      </c>
      <c r="G121" s="6">
        <v>9190</v>
      </c>
      <c r="H121" s="6">
        <v>0.75794132000000003</v>
      </c>
      <c r="I121" s="6">
        <v>4</v>
      </c>
      <c r="J121" s="6">
        <v>5</v>
      </c>
      <c r="K121" s="6">
        <v>2069</v>
      </c>
      <c r="L121" s="6">
        <v>0</v>
      </c>
      <c r="M121" s="6">
        <v>0</v>
      </c>
      <c r="N121" s="6">
        <v>1</v>
      </c>
      <c r="O121" s="6">
        <v>1</v>
      </c>
      <c r="P121" s="6">
        <v>-7586</v>
      </c>
      <c r="Q121" s="6">
        <v>7150</v>
      </c>
      <c r="R121" s="6">
        <v>34392</v>
      </c>
      <c r="S121" s="6">
        <v>0.89903712999999996</v>
      </c>
      <c r="T121" s="6">
        <v>0.8116736</v>
      </c>
      <c r="U121" s="6">
        <v>9.4136860000000003E-2</v>
      </c>
      <c r="V121" s="6">
        <v>1403</v>
      </c>
      <c r="W121" s="6">
        <v>0.96304588000000002</v>
      </c>
      <c r="X121" s="6">
        <v>5</v>
      </c>
      <c r="Y121" s="6">
        <v>2</v>
      </c>
      <c r="Z121" s="6">
        <v>2868</v>
      </c>
      <c r="AA121" s="6">
        <v>0</v>
      </c>
      <c r="AB121" s="6">
        <v>0</v>
      </c>
      <c r="AC121" s="6">
        <v>1</v>
      </c>
      <c r="AD121" s="6">
        <v>1</v>
      </c>
      <c r="AE121" s="6">
        <v>-13</v>
      </c>
    </row>
    <row r="122" spans="1:31" x14ac:dyDescent="0.2">
      <c r="A122" s="20">
        <v>2306.0027700000001</v>
      </c>
      <c r="B122" s="6">
        <v>644</v>
      </c>
      <c r="C122" s="6">
        <v>21112</v>
      </c>
      <c r="D122" s="6">
        <v>0.98937430000000004</v>
      </c>
      <c r="E122" s="6">
        <v>0.97881509</v>
      </c>
      <c r="F122" s="6">
        <v>0.30550347</v>
      </c>
      <c r="G122" s="6">
        <v>4</v>
      </c>
      <c r="H122" s="6">
        <v>0.99986841999999998</v>
      </c>
      <c r="I122" s="6">
        <v>0</v>
      </c>
      <c r="J122" s="6">
        <v>0</v>
      </c>
      <c r="K122" s="6">
        <v>320</v>
      </c>
      <c r="L122" s="6">
        <v>0</v>
      </c>
      <c r="M122" s="6">
        <v>0</v>
      </c>
      <c r="N122" s="6">
        <v>0</v>
      </c>
      <c r="O122" s="6">
        <v>0</v>
      </c>
      <c r="P122" s="6">
        <v>2</v>
      </c>
      <c r="Q122" s="6">
        <v>796</v>
      </c>
      <c r="R122" s="6">
        <v>21262</v>
      </c>
      <c r="S122" s="6">
        <v>0.98687413999999996</v>
      </c>
      <c r="T122" s="6">
        <v>0.97381492999999997</v>
      </c>
      <c r="U122" s="6">
        <v>0.30056909999999998</v>
      </c>
      <c r="V122" s="6">
        <v>4</v>
      </c>
      <c r="W122" s="6">
        <v>0.99986841999999998</v>
      </c>
      <c r="X122" s="6">
        <v>0</v>
      </c>
      <c r="Y122" s="6">
        <v>0</v>
      </c>
      <c r="Z122" s="6">
        <v>396</v>
      </c>
      <c r="AA122" s="6">
        <v>0</v>
      </c>
      <c r="AB122" s="6">
        <v>0</v>
      </c>
      <c r="AC122" s="6">
        <v>0</v>
      </c>
      <c r="AD122" s="6">
        <v>0</v>
      </c>
      <c r="AE122" s="6">
        <v>2</v>
      </c>
    </row>
    <row r="123" spans="1:31" x14ac:dyDescent="0.2">
      <c r="A123" s="20">
        <v>2306.0008899999998</v>
      </c>
      <c r="B123" s="6">
        <v>9</v>
      </c>
      <c r="C123" s="6">
        <v>15647</v>
      </c>
      <c r="D123" s="6">
        <v>0.99982336000000005</v>
      </c>
      <c r="E123" s="6">
        <v>0.99981297000000002</v>
      </c>
      <c r="F123" s="6">
        <v>0.67484051</v>
      </c>
      <c r="G123" s="6">
        <v>9</v>
      </c>
      <c r="H123" s="6">
        <v>0.99981297000000002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</v>
      </c>
      <c r="Q123" s="6">
        <v>10</v>
      </c>
      <c r="R123" s="6">
        <v>15614</v>
      </c>
      <c r="S123" s="6">
        <v>0.99982336000000005</v>
      </c>
      <c r="T123" s="6">
        <v>0.99979220000000002</v>
      </c>
      <c r="U123" s="6">
        <v>0.67553976000000004</v>
      </c>
      <c r="V123" s="6">
        <v>10</v>
      </c>
      <c r="W123" s="6">
        <v>0.99979220000000002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3</v>
      </c>
    </row>
    <row r="124" spans="1:31" x14ac:dyDescent="0.2">
      <c r="A124" s="20">
        <v>2306.0196700000001</v>
      </c>
      <c r="B124" s="6">
        <v>2</v>
      </c>
      <c r="C124" s="6">
        <v>5</v>
      </c>
      <c r="D124" s="6">
        <v>0.99998633999999997</v>
      </c>
      <c r="E124" s="6">
        <v>0.99997267999999995</v>
      </c>
      <c r="F124" s="6">
        <v>0.99993169000000004</v>
      </c>
      <c r="G124" s="6">
        <v>0</v>
      </c>
      <c r="H124" s="6">
        <v>1</v>
      </c>
      <c r="I124" s="6">
        <v>0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7</v>
      </c>
      <c r="R124" s="6">
        <v>48671</v>
      </c>
      <c r="S124" s="6">
        <v>0.99994534999999996</v>
      </c>
      <c r="T124" s="6">
        <v>0.99990436999999999</v>
      </c>
      <c r="U124" s="6">
        <v>0.33508653999999999</v>
      </c>
      <c r="V124" s="6">
        <v>3</v>
      </c>
      <c r="W124" s="6">
        <v>0.99995902000000003</v>
      </c>
      <c r="X124" s="6">
        <v>0</v>
      </c>
      <c r="Y124" s="6">
        <v>0</v>
      </c>
      <c r="Z124" s="6">
        <v>2</v>
      </c>
      <c r="AA124" s="6">
        <v>0</v>
      </c>
      <c r="AB124" s="6">
        <v>0</v>
      </c>
      <c r="AC124" s="6">
        <v>0</v>
      </c>
      <c r="AD124" s="6">
        <v>0</v>
      </c>
      <c r="AE124" s="6">
        <v>2</v>
      </c>
    </row>
    <row r="125" spans="1:31" x14ac:dyDescent="0.2">
      <c r="A125" s="20">
        <v>2306.0218799999998</v>
      </c>
      <c r="B125" s="6">
        <v>19</v>
      </c>
      <c r="C125" s="6">
        <v>19</v>
      </c>
      <c r="D125" s="6">
        <v>0.99929283999999996</v>
      </c>
      <c r="E125" s="6">
        <v>0.99929283999999996</v>
      </c>
      <c r="F125" s="6">
        <v>0.99929283999999996</v>
      </c>
      <c r="G125" s="6">
        <v>19</v>
      </c>
      <c r="H125" s="6">
        <v>0.99929283999999996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24</v>
      </c>
      <c r="R125" s="6">
        <v>2118</v>
      </c>
      <c r="S125" s="6">
        <v>0.99919986999999999</v>
      </c>
      <c r="T125" s="6">
        <v>0.99910690999999996</v>
      </c>
      <c r="U125" s="6">
        <v>0.92118482999999995</v>
      </c>
      <c r="V125" s="6">
        <v>24</v>
      </c>
      <c r="W125" s="6">
        <v>0.99910690999999996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5</v>
      </c>
    </row>
    <row r="126" spans="1:31" x14ac:dyDescent="0.2">
      <c r="A126" s="20">
        <v>2306.00279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x14ac:dyDescent="0.2">
      <c r="A127" s="20">
        <v>2306.0088300000002</v>
      </c>
      <c r="B127" s="6">
        <v>231</v>
      </c>
      <c r="C127" s="6">
        <v>36228</v>
      </c>
      <c r="D127" s="6">
        <v>0.99698438</v>
      </c>
      <c r="E127" s="6">
        <v>0.99435952999999999</v>
      </c>
      <c r="F127" s="6">
        <v>0.11539776</v>
      </c>
      <c r="G127" s="6">
        <v>17</v>
      </c>
      <c r="H127" s="6">
        <v>0.9995849</v>
      </c>
      <c r="I127" s="6">
        <v>0</v>
      </c>
      <c r="J127" s="6">
        <v>0</v>
      </c>
      <c r="K127" s="6">
        <v>107</v>
      </c>
      <c r="L127" s="6">
        <v>0</v>
      </c>
      <c r="M127" s="6">
        <v>0</v>
      </c>
      <c r="N127" s="6">
        <v>0</v>
      </c>
      <c r="O127" s="6">
        <v>0</v>
      </c>
      <c r="P127" s="6">
        <v>-1</v>
      </c>
      <c r="Q127" s="6">
        <v>217</v>
      </c>
      <c r="R127" s="6">
        <v>13190</v>
      </c>
      <c r="S127" s="6">
        <v>0.99733848000000003</v>
      </c>
      <c r="T127" s="6">
        <v>0.99470137000000003</v>
      </c>
      <c r="U127" s="6">
        <v>0.67793133999999999</v>
      </c>
      <c r="V127" s="6">
        <v>3</v>
      </c>
      <c r="W127" s="6">
        <v>0.99992674999999998</v>
      </c>
      <c r="X127" s="6">
        <v>0</v>
      </c>
      <c r="Y127" s="6">
        <v>0</v>
      </c>
      <c r="Z127" s="6">
        <v>107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</row>
    <row r="128" spans="1:31" x14ac:dyDescent="0.2">
      <c r="A128" s="20">
        <v>2306.0135799999998</v>
      </c>
      <c r="B128" s="6">
        <v>123</v>
      </c>
      <c r="C128" s="6">
        <v>22437</v>
      </c>
      <c r="D128" s="6">
        <v>0.99773887999999999</v>
      </c>
      <c r="E128" s="6">
        <v>0.99552043000000001</v>
      </c>
      <c r="F128" s="6">
        <v>0.1828611</v>
      </c>
      <c r="G128" s="6">
        <v>85</v>
      </c>
      <c r="H128" s="6">
        <v>0.99690436000000004</v>
      </c>
      <c r="I128" s="6">
        <v>0</v>
      </c>
      <c r="J128" s="6">
        <v>0</v>
      </c>
      <c r="K128" s="6">
        <v>19</v>
      </c>
      <c r="L128" s="6">
        <v>0</v>
      </c>
      <c r="M128" s="6">
        <v>0</v>
      </c>
      <c r="N128" s="6">
        <v>0</v>
      </c>
      <c r="O128" s="6">
        <v>1</v>
      </c>
      <c r="P128" s="6">
        <v>-76</v>
      </c>
      <c r="Q128" s="6">
        <v>169</v>
      </c>
      <c r="R128" s="6">
        <v>22313</v>
      </c>
      <c r="S128" s="6">
        <v>0.99664514999999998</v>
      </c>
      <c r="T128" s="6">
        <v>0.99384514999999995</v>
      </c>
      <c r="U128" s="6">
        <v>0.18737709</v>
      </c>
      <c r="V128" s="6">
        <v>131</v>
      </c>
      <c r="W128" s="6">
        <v>0.99522907999999999</v>
      </c>
      <c r="X128" s="6">
        <v>0</v>
      </c>
      <c r="Y128" s="6">
        <v>0</v>
      </c>
      <c r="Z128" s="6">
        <v>19</v>
      </c>
      <c r="AA128" s="6">
        <v>0</v>
      </c>
      <c r="AB128" s="6">
        <v>0</v>
      </c>
      <c r="AC128" s="6">
        <v>0</v>
      </c>
      <c r="AD128" s="6">
        <v>1</v>
      </c>
      <c r="AE128" s="6">
        <v>-70</v>
      </c>
    </row>
    <row r="129" spans="1:31" x14ac:dyDescent="0.2">
      <c r="A129" s="20">
        <v>2306.0042800000001</v>
      </c>
      <c r="B129" s="6">
        <v>106</v>
      </c>
      <c r="C129" s="6">
        <v>106</v>
      </c>
      <c r="D129" s="6">
        <v>0.99692155999999998</v>
      </c>
      <c r="E129" s="6">
        <v>0.99692155999999998</v>
      </c>
      <c r="F129" s="6">
        <v>0.99692155999999998</v>
      </c>
      <c r="G129" s="6">
        <v>106</v>
      </c>
      <c r="H129" s="6">
        <v>0.99692155999999998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10</v>
      </c>
      <c r="R129" s="6">
        <v>32535</v>
      </c>
      <c r="S129" s="6">
        <v>0.99978219999999995</v>
      </c>
      <c r="T129" s="6">
        <v>0.99970961999999997</v>
      </c>
      <c r="U129" s="6">
        <v>5.5258729999999999E-2</v>
      </c>
      <c r="V129" s="6">
        <v>10</v>
      </c>
      <c r="W129" s="6">
        <v>0.99970961999999997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5</v>
      </c>
    </row>
    <row r="130" spans="1:31" x14ac:dyDescent="0.2">
      <c r="A130" s="20">
        <v>2306.0427100000002</v>
      </c>
      <c r="B130" s="6">
        <v>4444</v>
      </c>
      <c r="C130" s="6">
        <v>31243</v>
      </c>
      <c r="D130" s="6">
        <v>0.88419144000000005</v>
      </c>
      <c r="E130" s="6">
        <v>0.86416017000000001</v>
      </c>
      <c r="F130" s="6">
        <v>4.4994649999999997E-2</v>
      </c>
      <c r="G130" s="6">
        <v>4412</v>
      </c>
      <c r="H130" s="6">
        <v>0.86513832000000002</v>
      </c>
      <c r="I130" s="6">
        <v>0</v>
      </c>
      <c r="J130" s="6">
        <v>1</v>
      </c>
      <c r="K130" s="6">
        <v>3</v>
      </c>
      <c r="L130" s="6">
        <v>0</v>
      </c>
      <c r="M130" s="6">
        <v>0</v>
      </c>
      <c r="N130" s="6">
        <v>0</v>
      </c>
      <c r="O130" s="6">
        <v>0</v>
      </c>
      <c r="P130" s="6">
        <v>-1471</v>
      </c>
      <c r="Q130" s="6">
        <v>9616</v>
      </c>
      <c r="R130" s="6">
        <v>37880</v>
      </c>
      <c r="S130" s="6">
        <v>0.82832309000000004</v>
      </c>
      <c r="T130" s="6">
        <v>0.75678478000000005</v>
      </c>
      <c r="U130" s="6">
        <v>4.191011E-2</v>
      </c>
      <c r="V130" s="6">
        <v>9584</v>
      </c>
      <c r="W130" s="6">
        <v>0.75759414999999997</v>
      </c>
      <c r="X130" s="6">
        <v>0</v>
      </c>
      <c r="Y130" s="6">
        <v>1</v>
      </c>
      <c r="Z130" s="6">
        <v>3</v>
      </c>
      <c r="AA130" s="6">
        <v>0</v>
      </c>
      <c r="AB130" s="6">
        <v>0</v>
      </c>
      <c r="AC130" s="6">
        <v>0</v>
      </c>
      <c r="AD130" s="6">
        <v>0</v>
      </c>
      <c r="AE130" s="6">
        <v>6822</v>
      </c>
    </row>
    <row r="131" spans="1:31" x14ac:dyDescent="0.2">
      <c r="A131" s="20">
        <v>2306.0007300000002</v>
      </c>
      <c r="B131" s="6">
        <v>81</v>
      </c>
      <c r="C131" s="6">
        <v>81</v>
      </c>
      <c r="D131" s="6">
        <v>0.99639728000000005</v>
      </c>
      <c r="E131" s="6">
        <v>0.99639728000000005</v>
      </c>
      <c r="F131" s="6">
        <v>0.99639728000000005</v>
      </c>
      <c r="G131" s="6">
        <v>81</v>
      </c>
      <c r="H131" s="6">
        <v>0.99639728000000005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65</v>
      </c>
      <c r="R131" s="6">
        <v>7175</v>
      </c>
      <c r="S131" s="6">
        <v>0.99713110000000005</v>
      </c>
      <c r="T131" s="6">
        <v>0.99710893</v>
      </c>
      <c r="U131" s="6">
        <v>0.68086999000000004</v>
      </c>
      <c r="V131" s="6">
        <v>65</v>
      </c>
      <c r="W131" s="6">
        <v>0.99710893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-1</v>
      </c>
    </row>
    <row r="132" spans="1:31" x14ac:dyDescent="0.2">
      <c r="A132" s="20">
        <v>2306.1365599999999</v>
      </c>
      <c r="B132" s="6">
        <v>0</v>
      </c>
      <c r="C132" s="6">
        <v>0</v>
      </c>
      <c r="D132" s="6">
        <v>1</v>
      </c>
      <c r="E132" s="6">
        <v>1</v>
      </c>
      <c r="F132" s="6">
        <v>1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2</v>
      </c>
      <c r="R132" s="6">
        <v>2</v>
      </c>
      <c r="S132" s="6">
        <v>0.99991068999999999</v>
      </c>
      <c r="T132" s="6">
        <v>0.99991068999999999</v>
      </c>
      <c r="U132" s="6">
        <v>0.99991068999999999</v>
      </c>
      <c r="V132" s="6">
        <v>2</v>
      </c>
      <c r="W132" s="6">
        <v>0.99991068999999999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1</v>
      </c>
      <c r="AE132" s="6">
        <v>0</v>
      </c>
    </row>
    <row r="133" spans="1:31" x14ac:dyDescent="0.2">
      <c r="A133" s="20">
        <v>2306.0041700000002</v>
      </c>
      <c r="B133" s="6">
        <v>0</v>
      </c>
      <c r="C133" s="6">
        <v>0</v>
      </c>
      <c r="D133" s="6">
        <v>1</v>
      </c>
      <c r="E133" s="6">
        <v>1</v>
      </c>
      <c r="F133" s="6">
        <v>1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688</v>
      </c>
      <c r="R133" s="6">
        <v>3661</v>
      </c>
      <c r="S133" s="6">
        <v>0.98933431000000005</v>
      </c>
      <c r="T133" s="6">
        <v>0.97891382000000005</v>
      </c>
      <c r="U133" s="6">
        <v>0.88779576000000004</v>
      </c>
      <c r="V133" s="6">
        <v>197</v>
      </c>
      <c r="W133" s="6">
        <v>0.99396224</v>
      </c>
      <c r="X133" s="6">
        <v>3</v>
      </c>
      <c r="Y133" s="6">
        <v>2</v>
      </c>
      <c r="Z133" s="6">
        <v>243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</row>
    <row r="134" spans="1:31" x14ac:dyDescent="0.2">
      <c r="A134" s="20">
        <v>2306.0047399999999</v>
      </c>
      <c r="B134" s="6">
        <v>1</v>
      </c>
      <c r="C134" s="6">
        <v>1</v>
      </c>
      <c r="D134" s="6">
        <v>0.99998218000000005</v>
      </c>
      <c r="E134" s="6">
        <v>0.99998218000000005</v>
      </c>
      <c r="F134" s="6">
        <v>0.99998218000000005</v>
      </c>
      <c r="G134" s="6">
        <v>1</v>
      </c>
      <c r="H134" s="6">
        <v>0.99998218000000005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5</v>
      </c>
      <c r="R134" s="6">
        <v>3534</v>
      </c>
      <c r="S134" s="6">
        <v>0.99992873000000004</v>
      </c>
      <c r="T134" s="6">
        <v>0.99991092000000004</v>
      </c>
      <c r="U134" s="6">
        <v>0.93703789000000004</v>
      </c>
      <c r="V134" s="6">
        <v>5</v>
      </c>
      <c r="W134" s="6">
        <v>0.99991092000000004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2</v>
      </c>
    </row>
    <row r="135" spans="1:31" x14ac:dyDescent="0.2">
      <c r="A135" s="20">
        <v>2306.0001000000002</v>
      </c>
      <c r="B135" s="6">
        <v>152</v>
      </c>
      <c r="C135" s="6">
        <v>152</v>
      </c>
      <c r="D135" s="6">
        <v>0.99451836999999998</v>
      </c>
      <c r="E135" s="6">
        <v>0.99451836999999998</v>
      </c>
      <c r="F135" s="6">
        <v>0.99451836999999998</v>
      </c>
      <c r="G135" s="6">
        <v>152</v>
      </c>
      <c r="H135" s="6">
        <v>0.99451836999999998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2293</v>
      </c>
      <c r="R135" s="6">
        <v>24502</v>
      </c>
      <c r="S135" s="6">
        <v>0.95436432999999998</v>
      </c>
      <c r="T135" s="6">
        <v>0.91731574000000005</v>
      </c>
      <c r="U135" s="6">
        <v>0.11647195</v>
      </c>
      <c r="V135" s="6">
        <v>597</v>
      </c>
      <c r="W135" s="6">
        <v>0.97847251999999996</v>
      </c>
      <c r="X135" s="6">
        <v>0</v>
      </c>
      <c r="Y135" s="6">
        <v>0</v>
      </c>
      <c r="Z135" s="6">
        <v>848</v>
      </c>
      <c r="AA135" s="6">
        <v>0</v>
      </c>
      <c r="AB135" s="6">
        <v>0</v>
      </c>
      <c r="AC135" s="6">
        <v>1</v>
      </c>
      <c r="AD135" s="6">
        <v>1</v>
      </c>
      <c r="AE135" s="6">
        <v>3</v>
      </c>
    </row>
    <row r="136" spans="1:31" x14ac:dyDescent="0.2">
      <c r="A136" s="20">
        <v>2306.0022199999999</v>
      </c>
      <c r="B136" s="6">
        <v>24</v>
      </c>
      <c r="C136" s="6">
        <v>547</v>
      </c>
      <c r="D136" s="6">
        <v>0.99987110999999995</v>
      </c>
      <c r="E136" s="6">
        <v>0.99976204999999996</v>
      </c>
      <c r="F136" s="6">
        <v>0.99457664000000001</v>
      </c>
      <c r="G136" s="6">
        <v>2</v>
      </c>
      <c r="H136" s="6">
        <v>0.99998016999999995</v>
      </c>
      <c r="I136" s="6">
        <v>0</v>
      </c>
      <c r="J136" s="6">
        <v>0</v>
      </c>
      <c r="K136" s="6">
        <v>11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1199</v>
      </c>
      <c r="R136" s="6">
        <v>77709</v>
      </c>
      <c r="S136" s="6">
        <v>0.99348596</v>
      </c>
      <c r="T136" s="6">
        <v>0.98811223000000004</v>
      </c>
      <c r="U136" s="6">
        <v>0.22953599</v>
      </c>
      <c r="V136" s="6">
        <v>4</v>
      </c>
      <c r="W136" s="6">
        <v>0.99996034</v>
      </c>
      <c r="X136" s="6">
        <v>18</v>
      </c>
      <c r="Y136" s="6">
        <v>0</v>
      </c>
      <c r="Z136" s="6">
        <v>541</v>
      </c>
      <c r="AA136" s="6">
        <v>0</v>
      </c>
      <c r="AB136" s="6">
        <v>0</v>
      </c>
      <c r="AC136" s="6">
        <v>0</v>
      </c>
      <c r="AD136" s="6">
        <v>0</v>
      </c>
      <c r="AE136" s="6">
        <v>-2</v>
      </c>
    </row>
    <row r="137" spans="1:31" x14ac:dyDescent="0.2">
      <c r="A137" s="20">
        <v>2306.0574999999999</v>
      </c>
      <c r="B137" s="6">
        <v>4</v>
      </c>
      <c r="C137" s="6">
        <v>4</v>
      </c>
      <c r="D137" s="6">
        <v>0.99977627000000002</v>
      </c>
      <c r="E137" s="6">
        <v>0.99977627000000002</v>
      </c>
      <c r="F137" s="6">
        <v>0.99977627000000002</v>
      </c>
      <c r="G137" s="6">
        <v>4</v>
      </c>
      <c r="H137" s="6">
        <v>0.99977627000000002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8</v>
      </c>
      <c r="R137" s="6">
        <v>391</v>
      </c>
      <c r="S137" s="6">
        <v>0.99960850000000001</v>
      </c>
      <c r="T137" s="6">
        <v>0.99955260000000001</v>
      </c>
      <c r="U137" s="6">
        <v>0.97813320999999998</v>
      </c>
      <c r="V137" s="6">
        <v>8</v>
      </c>
      <c r="W137" s="6">
        <v>0.99955260000000001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2</v>
      </c>
    </row>
    <row r="138" spans="1:31" x14ac:dyDescent="0.2">
      <c r="A138" s="20">
        <v>2306.0067899999999</v>
      </c>
      <c r="B138" s="6">
        <v>0</v>
      </c>
      <c r="C138" s="6">
        <v>0</v>
      </c>
      <c r="D138" s="6">
        <v>1</v>
      </c>
      <c r="E138" s="6">
        <v>1</v>
      </c>
      <c r="F138" s="6">
        <v>1</v>
      </c>
      <c r="G138" s="6">
        <v>0</v>
      </c>
      <c r="H138" s="6">
        <v>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40</v>
      </c>
      <c r="R138" s="6">
        <v>40</v>
      </c>
      <c r="S138" s="6">
        <v>0.99932186000000001</v>
      </c>
      <c r="T138" s="6">
        <v>0.99932186000000001</v>
      </c>
      <c r="U138" s="6">
        <v>0.99932186000000001</v>
      </c>
      <c r="V138" s="6">
        <v>40</v>
      </c>
      <c r="W138" s="6">
        <v>0.99932186000000001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</row>
    <row r="139" spans="1:31" x14ac:dyDescent="0.2">
      <c r="A139" s="20">
        <v>2306.01935</v>
      </c>
      <c r="B139" s="6">
        <v>1</v>
      </c>
      <c r="C139" s="6">
        <v>8468</v>
      </c>
      <c r="D139" s="6">
        <v>0.99998814999999996</v>
      </c>
      <c r="E139" s="6">
        <v>0.99997630999999998</v>
      </c>
      <c r="F139" s="6">
        <v>0.79936501999999998</v>
      </c>
      <c r="G139" s="6">
        <v>1</v>
      </c>
      <c r="H139" s="6">
        <v>0.99997630999999998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-1</v>
      </c>
      <c r="Q139" s="6">
        <v>1302</v>
      </c>
      <c r="R139" s="6">
        <v>35451</v>
      </c>
      <c r="S139" s="6">
        <v>0.98454945000000005</v>
      </c>
      <c r="T139" s="6">
        <v>0.96918853999999999</v>
      </c>
      <c r="U139" s="6">
        <v>0.16106207</v>
      </c>
      <c r="V139" s="6">
        <v>58</v>
      </c>
      <c r="W139" s="6">
        <v>0.99862744999999997</v>
      </c>
      <c r="X139" s="6">
        <v>0</v>
      </c>
      <c r="Y139" s="6">
        <v>0</v>
      </c>
      <c r="Z139" s="6">
        <v>620</v>
      </c>
      <c r="AA139" s="6">
        <v>1</v>
      </c>
      <c r="AB139" s="6">
        <v>0</v>
      </c>
      <c r="AC139" s="6">
        <v>0</v>
      </c>
      <c r="AD139" s="6">
        <v>0</v>
      </c>
      <c r="AE139" s="6">
        <v>51</v>
      </c>
    </row>
    <row r="140" spans="1:31" x14ac:dyDescent="0.2">
      <c r="A140" s="20">
        <v>2306.00225</v>
      </c>
      <c r="B140" s="6">
        <v>24</v>
      </c>
      <c r="C140" s="6">
        <v>49</v>
      </c>
      <c r="D140" s="6">
        <v>0.99945395999999997</v>
      </c>
      <c r="E140" s="6">
        <v>0.99937595999999995</v>
      </c>
      <c r="F140" s="6">
        <v>0.99872592000000004</v>
      </c>
      <c r="G140" s="6">
        <v>18</v>
      </c>
      <c r="H140" s="6">
        <v>0.99953197000000005</v>
      </c>
      <c r="I140" s="6">
        <v>0</v>
      </c>
      <c r="J140" s="6">
        <v>0</v>
      </c>
      <c r="K140" s="6">
        <v>3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158</v>
      </c>
      <c r="R140" s="6">
        <v>645</v>
      </c>
      <c r="S140" s="6">
        <v>0.99793288999999996</v>
      </c>
      <c r="T140" s="6">
        <v>0.99589183999999997</v>
      </c>
      <c r="U140" s="6">
        <v>0.98322933000000001</v>
      </c>
      <c r="V140" s="6">
        <v>2</v>
      </c>
      <c r="W140" s="6">
        <v>0.99994799999999995</v>
      </c>
      <c r="X140" s="6">
        <v>0</v>
      </c>
      <c r="Y140" s="6">
        <v>0</v>
      </c>
      <c r="Z140" s="6">
        <v>78</v>
      </c>
      <c r="AA140" s="6">
        <v>0</v>
      </c>
      <c r="AB140" s="6">
        <v>0</v>
      </c>
      <c r="AC140" s="6">
        <v>0</v>
      </c>
      <c r="AD140" s="6">
        <v>0</v>
      </c>
      <c r="AE140" s="6">
        <v>1</v>
      </c>
    </row>
    <row r="141" spans="1:31" x14ac:dyDescent="0.2">
      <c r="A141" s="20">
        <v>2306.01793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x14ac:dyDescent="0.2">
      <c r="A142" s="20">
        <v>2306.00641</v>
      </c>
      <c r="B142" s="6">
        <v>8614</v>
      </c>
      <c r="C142" s="6">
        <v>177127</v>
      </c>
      <c r="D142" s="6">
        <v>0.96788991999999996</v>
      </c>
      <c r="E142" s="6">
        <v>0.95339224</v>
      </c>
      <c r="F142" s="6">
        <v>4.1619099999999999E-2</v>
      </c>
      <c r="G142" s="6">
        <v>7281</v>
      </c>
      <c r="H142" s="6">
        <v>0.96060469999999998</v>
      </c>
      <c r="I142" s="6">
        <v>0</v>
      </c>
      <c r="J142" s="6">
        <v>14</v>
      </c>
      <c r="K142" s="6">
        <v>554</v>
      </c>
      <c r="L142" s="6">
        <v>0</v>
      </c>
      <c r="M142" s="6">
        <v>0</v>
      </c>
      <c r="N142" s="6">
        <v>1</v>
      </c>
      <c r="O142" s="6">
        <v>1</v>
      </c>
      <c r="P142" s="6">
        <v>-4301</v>
      </c>
      <c r="Q142" s="6">
        <v>8275</v>
      </c>
      <c r="R142" s="6">
        <v>180896</v>
      </c>
      <c r="S142" s="6">
        <v>0.96974842000000006</v>
      </c>
      <c r="T142" s="6">
        <v>0.95612012000000002</v>
      </c>
      <c r="U142" s="6">
        <v>4.0761890000000002E-2</v>
      </c>
      <c r="V142" s="6">
        <v>6694</v>
      </c>
      <c r="W142" s="6">
        <v>0.96450369000000002</v>
      </c>
      <c r="X142" s="6">
        <v>0</v>
      </c>
      <c r="Y142" s="6">
        <v>14</v>
      </c>
      <c r="Z142" s="6">
        <v>678</v>
      </c>
      <c r="AA142" s="6">
        <v>0</v>
      </c>
      <c r="AB142" s="6">
        <v>0</v>
      </c>
      <c r="AC142" s="6">
        <v>1</v>
      </c>
      <c r="AD142" s="6">
        <v>1</v>
      </c>
      <c r="AE142" s="6">
        <v>3764</v>
      </c>
    </row>
    <row r="143" spans="1:31" x14ac:dyDescent="0.2">
      <c r="A143" s="20">
        <v>2306.0002800000002</v>
      </c>
      <c r="B143" s="6">
        <v>16</v>
      </c>
      <c r="C143" s="6">
        <v>5081</v>
      </c>
      <c r="D143" s="6">
        <v>0.99923848000000004</v>
      </c>
      <c r="E143" s="6">
        <v>0.99902528000000002</v>
      </c>
      <c r="F143" s="6">
        <v>0.69046604</v>
      </c>
      <c r="G143" s="6">
        <v>10</v>
      </c>
      <c r="H143" s="6">
        <v>0.99939080000000002</v>
      </c>
      <c r="I143" s="6">
        <v>0</v>
      </c>
      <c r="J143" s="6">
        <v>0</v>
      </c>
      <c r="K143" s="6">
        <v>3</v>
      </c>
      <c r="L143" s="6">
        <v>0</v>
      </c>
      <c r="M143" s="6">
        <v>0</v>
      </c>
      <c r="N143" s="6">
        <v>0</v>
      </c>
      <c r="O143" s="6">
        <v>0</v>
      </c>
      <c r="P143" s="6">
        <v>-1</v>
      </c>
      <c r="Q143" s="6">
        <v>16</v>
      </c>
      <c r="R143" s="6">
        <v>5081</v>
      </c>
      <c r="S143" s="6">
        <v>0.99923848000000004</v>
      </c>
      <c r="T143" s="6">
        <v>0.99902528000000002</v>
      </c>
      <c r="U143" s="6">
        <v>0.69046604</v>
      </c>
      <c r="V143" s="6">
        <v>10</v>
      </c>
      <c r="W143" s="6">
        <v>0.99939080000000002</v>
      </c>
      <c r="X143" s="6">
        <v>0</v>
      </c>
      <c r="Y143" s="6">
        <v>0</v>
      </c>
      <c r="Z143" s="6">
        <v>3</v>
      </c>
      <c r="AA143" s="6">
        <v>0</v>
      </c>
      <c r="AB143" s="6">
        <v>0</v>
      </c>
      <c r="AC143" s="6">
        <v>0</v>
      </c>
      <c r="AD143" s="6">
        <v>0</v>
      </c>
      <c r="AE143" s="6">
        <v>-1</v>
      </c>
    </row>
    <row r="144" spans="1:31" x14ac:dyDescent="0.2">
      <c r="A144" s="20">
        <v>2306.0021299999999</v>
      </c>
      <c r="B144" s="6">
        <v>20</v>
      </c>
      <c r="C144" s="6">
        <v>156</v>
      </c>
      <c r="D144" s="6">
        <v>0.99969757999999997</v>
      </c>
      <c r="E144" s="6">
        <v>0.99962198000000002</v>
      </c>
      <c r="F144" s="6">
        <v>0.99705142999999996</v>
      </c>
      <c r="G144" s="6">
        <v>12</v>
      </c>
      <c r="H144" s="6">
        <v>0.99977318999999998</v>
      </c>
      <c r="I144" s="6">
        <v>0</v>
      </c>
      <c r="J144" s="6">
        <v>0</v>
      </c>
      <c r="K144" s="6">
        <v>4</v>
      </c>
      <c r="L144" s="6">
        <v>0</v>
      </c>
      <c r="M144" s="6">
        <v>0</v>
      </c>
      <c r="N144" s="6">
        <v>1</v>
      </c>
      <c r="O144" s="6">
        <v>1</v>
      </c>
      <c r="P144" s="6">
        <v>0</v>
      </c>
      <c r="Q144" s="6">
        <v>17</v>
      </c>
      <c r="R144" s="6">
        <v>5062</v>
      </c>
      <c r="S144" s="6">
        <v>0.99972594000000004</v>
      </c>
      <c r="T144" s="6">
        <v>0.99967868999999998</v>
      </c>
      <c r="U144" s="6">
        <v>0.90432449000000004</v>
      </c>
      <c r="V144" s="6">
        <v>13</v>
      </c>
      <c r="W144" s="6">
        <v>0.99975429000000005</v>
      </c>
      <c r="X144" s="6">
        <v>0</v>
      </c>
      <c r="Y144" s="6">
        <v>0</v>
      </c>
      <c r="Z144" s="6">
        <v>2</v>
      </c>
      <c r="AA144" s="6">
        <v>0</v>
      </c>
      <c r="AB144" s="6">
        <v>0</v>
      </c>
      <c r="AC144" s="6">
        <v>1</v>
      </c>
      <c r="AD144" s="6">
        <v>1</v>
      </c>
      <c r="AE144" s="6">
        <v>1</v>
      </c>
    </row>
    <row r="145" spans="1:31" x14ac:dyDescent="0.2">
      <c r="A145" s="20">
        <v>2306.0082200000002</v>
      </c>
      <c r="B145" s="6">
        <v>291</v>
      </c>
      <c r="C145" s="6">
        <v>20710</v>
      </c>
      <c r="D145" s="6">
        <v>0.98926179999999997</v>
      </c>
      <c r="E145" s="6">
        <v>0.98736486000000001</v>
      </c>
      <c r="F145" s="6">
        <v>0.10077721000000001</v>
      </c>
      <c r="G145" s="6">
        <v>281</v>
      </c>
      <c r="H145" s="6">
        <v>0.98779905000000001</v>
      </c>
      <c r="I145" s="6">
        <v>0</v>
      </c>
      <c r="J145" s="6">
        <v>0</v>
      </c>
      <c r="K145" s="6">
        <v>5</v>
      </c>
      <c r="L145" s="6">
        <v>0</v>
      </c>
      <c r="M145" s="6">
        <v>0</v>
      </c>
      <c r="N145" s="6">
        <v>0</v>
      </c>
      <c r="O145" s="6">
        <v>0</v>
      </c>
      <c r="P145" s="6">
        <v>-58</v>
      </c>
      <c r="Q145" s="6">
        <v>97</v>
      </c>
      <c r="R145" s="6">
        <v>17171</v>
      </c>
      <c r="S145" s="6">
        <v>0.99604879999999996</v>
      </c>
      <c r="T145" s="6">
        <v>0.99578829000000002</v>
      </c>
      <c r="U145" s="6">
        <v>0.25443967000000001</v>
      </c>
      <c r="V145" s="6">
        <v>87</v>
      </c>
      <c r="W145" s="6">
        <v>0.99622248000000002</v>
      </c>
      <c r="X145" s="6">
        <v>0</v>
      </c>
      <c r="Y145" s="6">
        <v>0</v>
      </c>
      <c r="Z145" s="6">
        <v>5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</row>
    <row r="146" spans="1:31" x14ac:dyDescent="0.2">
      <c r="A146" s="20">
        <v>2306.0002599999998</v>
      </c>
      <c r="B146" s="6">
        <v>102</v>
      </c>
      <c r="C146" s="6">
        <v>102</v>
      </c>
      <c r="D146" s="6">
        <v>0.99760163999999996</v>
      </c>
      <c r="E146" s="6">
        <v>0.99760163999999996</v>
      </c>
      <c r="F146" s="6">
        <v>0.99760163999999996</v>
      </c>
      <c r="G146" s="6">
        <v>102</v>
      </c>
      <c r="H146" s="6">
        <v>0.99760163999999996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3744</v>
      </c>
      <c r="R146" s="6">
        <v>35606</v>
      </c>
      <c r="S146" s="6">
        <v>0.95227344999999997</v>
      </c>
      <c r="T146" s="6">
        <v>0.91196595000000003</v>
      </c>
      <c r="U146" s="6">
        <v>0.16278303999999999</v>
      </c>
      <c r="V146" s="6">
        <v>2021</v>
      </c>
      <c r="W146" s="6">
        <v>0.95247948000000004</v>
      </c>
      <c r="X146" s="6">
        <v>23</v>
      </c>
      <c r="Y146" s="6">
        <v>6</v>
      </c>
      <c r="Z146" s="6">
        <v>790</v>
      </c>
      <c r="AA146" s="6">
        <v>0</v>
      </c>
      <c r="AB146" s="6">
        <v>0</v>
      </c>
      <c r="AC146" s="6">
        <v>0</v>
      </c>
      <c r="AD146" s="6">
        <v>0</v>
      </c>
      <c r="AE146" s="6">
        <v>-11</v>
      </c>
    </row>
    <row r="147" spans="1:31" x14ac:dyDescent="0.2">
      <c r="A147" s="20">
        <v>2306.0021400000001</v>
      </c>
      <c r="B147" s="6">
        <v>2843</v>
      </c>
      <c r="C147" s="6">
        <v>9499</v>
      </c>
      <c r="D147" s="6">
        <v>0.96598720999999999</v>
      </c>
      <c r="E147" s="6">
        <v>0.93214149000000002</v>
      </c>
      <c r="F147" s="6">
        <v>0.77327190999999995</v>
      </c>
      <c r="G147" s="6">
        <v>7</v>
      </c>
      <c r="H147" s="6">
        <v>0.99983292000000001</v>
      </c>
      <c r="I147" s="6">
        <v>0</v>
      </c>
      <c r="J147" s="6">
        <v>0</v>
      </c>
      <c r="K147" s="6">
        <v>1418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132</v>
      </c>
      <c r="R147" s="6">
        <v>177</v>
      </c>
      <c r="S147" s="6">
        <v>0.99842467000000001</v>
      </c>
      <c r="T147" s="6">
        <v>0.99684934000000003</v>
      </c>
      <c r="U147" s="6">
        <v>0.99577525</v>
      </c>
      <c r="V147" s="6">
        <v>0</v>
      </c>
      <c r="W147" s="6">
        <v>1</v>
      </c>
      <c r="X147" s="6">
        <v>0</v>
      </c>
      <c r="Y147" s="6">
        <v>0</v>
      </c>
      <c r="Z147" s="6">
        <v>66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</row>
    <row r="148" spans="1:31" x14ac:dyDescent="0.2">
      <c r="A148" s="20">
        <v>2306.0044200000002</v>
      </c>
      <c r="B148" s="6">
        <v>1381</v>
      </c>
      <c r="C148" s="6">
        <v>3908</v>
      </c>
      <c r="D148" s="6">
        <v>0.97997250999999996</v>
      </c>
      <c r="E148" s="6">
        <v>0.96126336000000001</v>
      </c>
      <c r="F148" s="6">
        <v>0.89038176000000002</v>
      </c>
      <c r="G148" s="6">
        <v>197</v>
      </c>
      <c r="H148" s="6">
        <v>0.99447421000000003</v>
      </c>
      <c r="I148" s="6">
        <v>0</v>
      </c>
      <c r="J148" s="6">
        <v>0</v>
      </c>
      <c r="K148" s="6">
        <v>592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6454</v>
      </c>
      <c r="R148" s="6">
        <v>28579</v>
      </c>
      <c r="S148" s="6">
        <v>0.90671678</v>
      </c>
      <c r="T148" s="6">
        <v>0.81896720999999995</v>
      </c>
      <c r="U148" s="6">
        <v>0.19836751</v>
      </c>
      <c r="V148" s="6">
        <v>823</v>
      </c>
      <c r="W148" s="6">
        <v>0.97691508999999999</v>
      </c>
      <c r="X148" s="6">
        <v>21</v>
      </c>
      <c r="Y148" s="6">
        <v>1</v>
      </c>
      <c r="Z148" s="6">
        <v>2763</v>
      </c>
      <c r="AA148" s="6">
        <v>0</v>
      </c>
      <c r="AB148" s="6">
        <v>0</v>
      </c>
      <c r="AC148" s="6">
        <v>0</v>
      </c>
      <c r="AD148" s="6">
        <v>0</v>
      </c>
      <c r="AE148" s="6">
        <v>-3</v>
      </c>
    </row>
    <row r="149" spans="1:31" x14ac:dyDescent="0.2">
      <c r="A149" s="20">
        <v>2306.0001900000002</v>
      </c>
      <c r="B149" s="6">
        <v>525</v>
      </c>
      <c r="C149" s="6">
        <v>525</v>
      </c>
      <c r="D149" s="6">
        <v>0.99241460999999997</v>
      </c>
      <c r="E149" s="6">
        <v>0.99241460999999997</v>
      </c>
      <c r="F149" s="6">
        <v>0.99241460999999997</v>
      </c>
      <c r="G149" s="6">
        <v>525</v>
      </c>
      <c r="H149" s="6">
        <v>0.99241460999999997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300</v>
      </c>
      <c r="R149" s="6">
        <v>10224</v>
      </c>
      <c r="S149" s="6">
        <v>0.99607005000000004</v>
      </c>
      <c r="T149" s="6">
        <v>0.99566549000000004</v>
      </c>
      <c r="U149" s="6">
        <v>0.85227995000000001</v>
      </c>
      <c r="V149" s="6">
        <v>244</v>
      </c>
      <c r="W149" s="6">
        <v>0.99647459999999999</v>
      </c>
      <c r="X149" s="6">
        <v>0</v>
      </c>
      <c r="Y149" s="6">
        <v>0</v>
      </c>
      <c r="Z149" s="6">
        <v>28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</row>
    <row r="150" spans="1:31" x14ac:dyDescent="0.2">
      <c r="A150" s="20">
        <v>2306.0190299999999</v>
      </c>
      <c r="B150" s="6">
        <v>168</v>
      </c>
      <c r="C150" s="6">
        <v>797</v>
      </c>
      <c r="D150" s="6">
        <v>0.99834314000000002</v>
      </c>
      <c r="E150" s="6">
        <v>0.99826029000000005</v>
      </c>
      <c r="F150" s="6">
        <v>0.99174675000000001</v>
      </c>
      <c r="G150" s="6">
        <v>152</v>
      </c>
      <c r="H150" s="6">
        <v>0.99842598000000005</v>
      </c>
      <c r="I150" s="6">
        <v>0</v>
      </c>
      <c r="J150" s="6">
        <v>0</v>
      </c>
      <c r="K150" s="6">
        <v>8</v>
      </c>
      <c r="L150" s="6">
        <v>0</v>
      </c>
      <c r="M150" s="6">
        <v>0</v>
      </c>
      <c r="N150" s="6">
        <v>1</v>
      </c>
      <c r="O150" s="6">
        <v>1</v>
      </c>
      <c r="P150" s="6">
        <v>0</v>
      </c>
      <c r="Q150" s="6">
        <v>57</v>
      </c>
      <c r="R150" s="6">
        <v>91454</v>
      </c>
      <c r="S150" s="6">
        <v>0.99955996000000003</v>
      </c>
      <c r="T150" s="6">
        <v>0.99940991000000001</v>
      </c>
      <c r="U150" s="6">
        <v>5.3222220000000001E-2</v>
      </c>
      <c r="V150" s="6">
        <v>57</v>
      </c>
      <c r="W150" s="6">
        <v>0.99940991000000001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1</v>
      </c>
      <c r="AD150" s="6">
        <v>1</v>
      </c>
      <c r="AE150" s="6">
        <v>27</v>
      </c>
    </row>
    <row r="151" spans="1:31" x14ac:dyDescent="0.2">
      <c r="A151" s="20">
        <v>2306.0048900000002</v>
      </c>
      <c r="B151" s="6">
        <v>0</v>
      </c>
      <c r="C151" s="6">
        <v>0</v>
      </c>
      <c r="D151" s="6">
        <v>1</v>
      </c>
      <c r="E151" s="6">
        <v>1</v>
      </c>
      <c r="F151" s="6">
        <v>1</v>
      </c>
      <c r="G151" s="6">
        <v>0</v>
      </c>
      <c r="H151" s="6">
        <v>1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849</v>
      </c>
      <c r="R151" s="6">
        <v>10479</v>
      </c>
      <c r="S151" s="6">
        <v>0.97416389999999997</v>
      </c>
      <c r="T151" s="6">
        <v>0.94833252000000001</v>
      </c>
      <c r="U151" s="6">
        <v>0.36228092000000001</v>
      </c>
      <c r="V151" s="6">
        <v>3</v>
      </c>
      <c r="W151" s="6">
        <v>0.99981743000000001</v>
      </c>
      <c r="X151" s="6">
        <v>0</v>
      </c>
      <c r="Y151" s="6">
        <v>0</v>
      </c>
      <c r="Z151" s="6">
        <v>423</v>
      </c>
      <c r="AA151" s="6">
        <v>0</v>
      </c>
      <c r="AB151" s="6">
        <v>0</v>
      </c>
      <c r="AC151" s="6">
        <v>0</v>
      </c>
      <c r="AD151" s="6">
        <v>0</v>
      </c>
      <c r="AE151" s="6">
        <v>3</v>
      </c>
    </row>
    <row r="152" spans="1:31" x14ac:dyDescent="0.2">
      <c r="A152" s="20">
        <v>2306.0042899999999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x14ac:dyDescent="0.2">
      <c r="A153" s="20">
        <v>2306.0298400000001</v>
      </c>
      <c r="B153" s="6">
        <v>143</v>
      </c>
      <c r="C153" s="6">
        <v>1046</v>
      </c>
      <c r="D153" s="6">
        <v>0.99241524999999997</v>
      </c>
      <c r="E153" s="6">
        <v>0.98524403999999999</v>
      </c>
      <c r="F153" s="6">
        <v>0.89206479999999999</v>
      </c>
      <c r="G153" s="6">
        <v>5</v>
      </c>
      <c r="H153" s="6">
        <v>0.99948406000000001</v>
      </c>
      <c r="I153" s="6">
        <v>0</v>
      </c>
      <c r="J153" s="6">
        <v>0</v>
      </c>
      <c r="K153" s="6">
        <v>69</v>
      </c>
      <c r="L153" s="6">
        <v>0</v>
      </c>
      <c r="M153" s="6">
        <v>0</v>
      </c>
      <c r="N153" s="6">
        <v>0</v>
      </c>
      <c r="O153" s="6">
        <v>0</v>
      </c>
      <c r="P153" s="6">
        <v>1</v>
      </c>
      <c r="Q153" s="6">
        <v>1237</v>
      </c>
      <c r="R153" s="6">
        <v>7995</v>
      </c>
      <c r="S153" s="6">
        <v>0.92972860999999996</v>
      </c>
      <c r="T153" s="6">
        <v>0.87236895999999997</v>
      </c>
      <c r="U153" s="6">
        <v>0.17509285999999999</v>
      </c>
      <c r="V153" s="6">
        <v>550</v>
      </c>
      <c r="W153" s="6">
        <v>0.94325216999999995</v>
      </c>
      <c r="X153" s="6">
        <v>1</v>
      </c>
      <c r="Y153" s="6">
        <v>3</v>
      </c>
      <c r="Z153" s="6">
        <v>341</v>
      </c>
      <c r="AA153" s="6">
        <v>0</v>
      </c>
      <c r="AB153" s="6">
        <v>0</v>
      </c>
      <c r="AC153" s="6">
        <v>0</v>
      </c>
      <c r="AD153" s="6">
        <v>1</v>
      </c>
      <c r="AE153" s="6">
        <v>2</v>
      </c>
    </row>
    <row r="154" spans="1:31" x14ac:dyDescent="0.2">
      <c r="A154" s="20">
        <v>2306.00072</v>
      </c>
      <c r="B154" s="6">
        <v>57</v>
      </c>
      <c r="C154" s="6">
        <v>57</v>
      </c>
      <c r="D154" s="6">
        <v>0.99865146000000005</v>
      </c>
      <c r="E154" s="6">
        <v>0.99865146000000005</v>
      </c>
      <c r="F154" s="6">
        <v>0.99865146000000005</v>
      </c>
      <c r="G154" s="6">
        <v>57</v>
      </c>
      <c r="H154" s="6">
        <v>0.99865146000000005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1</v>
      </c>
      <c r="O154" s="6">
        <v>1</v>
      </c>
      <c r="P154" s="6">
        <v>0</v>
      </c>
      <c r="Q154" s="6">
        <v>134</v>
      </c>
      <c r="R154" s="6">
        <v>31734</v>
      </c>
      <c r="S154" s="6">
        <v>0.99774068999999999</v>
      </c>
      <c r="T154" s="6">
        <v>0.99682998</v>
      </c>
      <c r="U154" s="6">
        <v>0.24927255000000001</v>
      </c>
      <c r="V154" s="6">
        <v>60</v>
      </c>
      <c r="W154" s="6">
        <v>0.99858058999999999</v>
      </c>
      <c r="X154" s="6">
        <v>0</v>
      </c>
      <c r="Y154" s="6">
        <v>0</v>
      </c>
      <c r="Z154" s="6">
        <v>37</v>
      </c>
      <c r="AA154" s="6">
        <v>0</v>
      </c>
      <c r="AB154" s="6">
        <v>0</v>
      </c>
      <c r="AC154" s="6">
        <v>1</v>
      </c>
      <c r="AD154" s="6">
        <v>1</v>
      </c>
      <c r="AE154" s="6">
        <v>3</v>
      </c>
    </row>
    <row r="155" spans="1:31" x14ac:dyDescent="0.2">
      <c r="A155" s="20">
        <v>2306.0150800000001</v>
      </c>
      <c r="B155" s="6">
        <v>9852</v>
      </c>
      <c r="C155" s="6">
        <v>148777</v>
      </c>
      <c r="D155" s="6">
        <v>0.96415132999999997</v>
      </c>
      <c r="E155" s="6">
        <v>0.93644527</v>
      </c>
      <c r="F155" s="6">
        <v>4.0247459999999999E-2</v>
      </c>
      <c r="G155" s="6">
        <v>3784</v>
      </c>
      <c r="H155" s="6">
        <v>0.97558962000000005</v>
      </c>
      <c r="I155" s="6">
        <v>0</v>
      </c>
      <c r="J155" s="6">
        <v>0</v>
      </c>
      <c r="K155" s="6">
        <v>3034</v>
      </c>
      <c r="L155" s="6">
        <v>0</v>
      </c>
      <c r="M155" s="6">
        <v>0</v>
      </c>
      <c r="N155" s="6">
        <v>0</v>
      </c>
      <c r="O155" s="6">
        <v>0</v>
      </c>
      <c r="P155" s="6">
        <v>-2545</v>
      </c>
      <c r="Q155" s="6">
        <v>375</v>
      </c>
      <c r="R155" s="6">
        <v>146103</v>
      </c>
      <c r="S155" s="6">
        <v>0.99832270999999995</v>
      </c>
      <c r="T155" s="6">
        <v>0.99758089000000005</v>
      </c>
      <c r="U155" s="6">
        <v>5.749729E-2</v>
      </c>
      <c r="V155" s="6">
        <v>209</v>
      </c>
      <c r="W155" s="6">
        <v>0.99865174999999995</v>
      </c>
      <c r="X155" s="6">
        <v>0</v>
      </c>
      <c r="Y155" s="6">
        <v>0</v>
      </c>
      <c r="Z155" s="6">
        <v>83</v>
      </c>
      <c r="AA155" s="6">
        <v>0</v>
      </c>
      <c r="AB155" s="6">
        <v>0</v>
      </c>
      <c r="AC155" s="6">
        <v>0</v>
      </c>
      <c r="AD155" s="6">
        <v>0</v>
      </c>
      <c r="AE155" s="6">
        <v>-8</v>
      </c>
    </row>
    <row r="156" spans="1:31" x14ac:dyDescent="0.2">
      <c r="A156" s="20">
        <v>2306.00882</v>
      </c>
      <c r="B156" s="6">
        <v>115</v>
      </c>
      <c r="C156" s="6">
        <v>115</v>
      </c>
      <c r="D156" s="6">
        <v>0.99386110000000005</v>
      </c>
      <c r="E156" s="6">
        <v>0.99386110000000005</v>
      </c>
      <c r="F156" s="6">
        <v>0.99386110000000005</v>
      </c>
      <c r="G156" s="6">
        <v>115</v>
      </c>
      <c r="H156" s="6">
        <v>0.99386110000000005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115</v>
      </c>
      <c r="R156" s="6">
        <v>115</v>
      </c>
      <c r="S156" s="6">
        <v>0.99386110000000005</v>
      </c>
      <c r="T156" s="6">
        <v>0.99386110000000005</v>
      </c>
      <c r="U156" s="6">
        <v>0.99386110000000005</v>
      </c>
      <c r="V156" s="6">
        <v>115</v>
      </c>
      <c r="W156" s="6">
        <v>0.99386110000000005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</row>
    <row r="157" spans="1:31" x14ac:dyDescent="0.2">
      <c r="A157" s="20">
        <v>2306.0027799999998</v>
      </c>
      <c r="B157" s="6">
        <v>15</v>
      </c>
      <c r="C157" s="6">
        <v>15</v>
      </c>
      <c r="D157" s="6">
        <v>0.99965355</v>
      </c>
      <c r="E157" s="6">
        <v>0.99965355</v>
      </c>
      <c r="F157" s="6">
        <v>0.99965355</v>
      </c>
      <c r="G157" s="6">
        <v>15</v>
      </c>
      <c r="H157" s="6">
        <v>0.99965355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388</v>
      </c>
      <c r="R157" s="6">
        <v>25380</v>
      </c>
      <c r="S157" s="6">
        <v>0.99546204999999999</v>
      </c>
      <c r="T157" s="6">
        <v>0.99104071000000005</v>
      </c>
      <c r="U157" s="6">
        <v>0.41395156</v>
      </c>
      <c r="V157" s="6">
        <v>16</v>
      </c>
      <c r="W157" s="6">
        <v>0.99963053999999996</v>
      </c>
      <c r="X157" s="6">
        <v>0</v>
      </c>
      <c r="Y157" s="6">
        <v>0</v>
      </c>
      <c r="Z157" s="6">
        <v>186</v>
      </c>
      <c r="AA157" s="6">
        <v>0</v>
      </c>
      <c r="AB157" s="6">
        <v>0</v>
      </c>
      <c r="AC157" s="6">
        <v>0</v>
      </c>
      <c r="AD157" s="6">
        <v>0</v>
      </c>
      <c r="AE157" s="6">
        <v>11</v>
      </c>
    </row>
    <row r="158" spans="1:31" x14ac:dyDescent="0.2">
      <c r="A158" s="20">
        <v>2306.00081</v>
      </c>
      <c r="B158" s="6">
        <v>13</v>
      </c>
      <c r="C158" s="6">
        <v>51</v>
      </c>
      <c r="D158" s="6">
        <v>0.99965282</v>
      </c>
      <c r="E158" s="6">
        <v>0.99962388999999996</v>
      </c>
      <c r="F158" s="6">
        <v>0.99852448000000005</v>
      </c>
      <c r="G158" s="6">
        <v>11</v>
      </c>
      <c r="H158" s="6">
        <v>0.99968175000000004</v>
      </c>
      <c r="I158" s="6">
        <v>0</v>
      </c>
      <c r="J158" s="6">
        <v>0</v>
      </c>
      <c r="K158" s="6">
        <v>1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310</v>
      </c>
      <c r="R158" s="6">
        <v>17101</v>
      </c>
      <c r="S158" s="6">
        <v>0.99535651000000003</v>
      </c>
      <c r="T158" s="6">
        <v>0.99103138999999996</v>
      </c>
      <c r="U158" s="6">
        <v>0.50525098000000002</v>
      </c>
      <c r="V158" s="6">
        <v>12</v>
      </c>
      <c r="W158" s="6">
        <v>0.99965283000000005</v>
      </c>
      <c r="X158" s="6">
        <v>0</v>
      </c>
      <c r="Y158" s="6">
        <v>0</v>
      </c>
      <c r="Z158" s="6">
        <v>149</v>
      </c>
      <c r="AA158" s="6">
        <v>0</v>
      </c>
      <c r="AB158" s="6">
        <v>0</v>
      </c>
      <c r="AC158" s="6">
        <v>0</v>
      </c>
      <c r="AD158" s="6">
        <v>0</v>
      </c>
      <c r="AE158" s="6">
        <v>1</v>
      </c>
    </row>
    <row r="159" spans="1:31" x14ac:dyDescent="0.2">
      <c r="A159" s="20">
        <v>2306.0007500000002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x14ac:dyDescent="0.2">
      <c r="A160" s="20">
        <v>2306.1658900000002</v>
      </c>
      <c r="B160" s="6">
        <v>1326</v>
      </c>
      <c r="C160" s="6">
        <v>28973</v>
      </c>
      <c r="D160" s="6">
        <v>0.98006265000000004</v>
      </c>
      <c r="E160" s="6">
        <v>0.96449419000000003</v>
      </c>
      <c r="F160" s="6">
        <v>0.22420071999999999</v>
      </c>
      <c r="G160" s="6">
        <v>645</v>
      </c>
      <c r="H160" s="6">
        <v>0.98272906999999998</v>
      </c>
      <c r="I160" s="6">
        <v>1</v>
      </c>
      <c r="J160" s="6">
        <v>0</v>
      </c>
      <c r="K160" s="6">
        <v>340</v>
      </c>
      <c r="L160" s="6">
        <v>0</v>
      </c>
      <c r="M160" s="6">
        <v>0</v>
      </c>
      <c r="N160" s="6">
        <v>0</v>
      </c>
      <c r="O160" s="6">
        <v>1</v>
      </c>
      <c r="P160" s="6">
        <v>-309</v>
      </c>
      <c r="Q160" s="6">
        <v>868</v>
      </c>
      <c r="R160" s="6">
        <v>29685</v>
      </c>
      <c r="S160" s="6">
        <v>0.98648486000000002</v>
      </c>
      <c r="T160" s="6">
        <v>0.97682800000000003</v>
      </c>
      <c r="U160" s="6">
        <v>0.20753357</v>
      </c>
      <c r="V160" s="6">
        <v>258</v>
      </c>
      <c r="W160" s="6">
        <v>0.99311247000000002</v>
      </c>
      <c r="X160" s="6">
        <v>0</v>
      </c>
      <c r="Y160" s="6">
        <v>0</v>
      </c>
      <c r="Z160" s="6">
        <v>305</v>
      </c>
      <c r="AA160" s="6">
        <v>0</v>
      </c>
      <c r="AB160" s="6">
        <v>0</v>
      </c>
      <c r="AC160" s="6">
        <v>1</v>
      </c>
      <c r="AD160" s="6">
        <v>1</v>
      </c>
      <c r="AE160" s="6">
        <v>113</v>
      </c>
    </row>
    <row r="161" spans="1:31" x14ac:dyDescent="0.2">
      <c r="A161" s="20">
        <v>2306.0028499999999</v>
      </c>
      <c r="B161" s="6">
        <v>35</v>
      </c>
      <c r="C161" s="6">
        <v>35</v>
      </c>
      <c r="D161" s="6">
        <v>0.99804097000000003</v>
      </c>
      <c r="E161" s="6">
        <v>0.99804097000000003</v>
      </c>
      <c r="F161" s="6">
        <v>0.99804097000000003</v>
      </c>
      <c r="G161" s="6">
        <v>35</v>
      </c>
      <c r="H161" s="6">
        <v>0.99804097000000003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35</v>
      </c>
      <c r="R161" s="6">
        <v>35</v>
      </c>
      <c r="S161" s="6">
        <v>0.99804097000000003</v>
      </c>
      <c r="T161" s="6">
        <v>0.99804097000000003</v>
      </c>
      <c r="U161" s="6">
        <v>0.99804097000000003</v>
      </c>
      <c r="V161" s="6">
        <v>35</v>
      </c>
      <c r="W161" s="6">
        <v>0.99804097000000003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</row>
    <row r="162" spans="1:31" x14ac:dyDescent="0.2">
      <c r="A162" s="20">
        <v>2306.0004300000001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x14ac:dyDescent="0.2">
      <c r="A163" s="20">
        <v>2306.0061500000002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x14ac:dyDescent="0.2">
      <c r="A164" s="20">
        <v>2306.0024899999999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x14ac:dyDescent="0.2">
      <c r="A165" s="20">
        <v>2306.0041999999999</v>
      </c>
      <c r="B165" s="6">
        <v>269</v>
      </c>
      <c r="C165" s="6">
        <v>269</v>
      </c>
      <c r="D165" s="6">
        <v>0.99315067999999995</v>
      </c>
      <c r="E165" s="6">
        <v>0.99315067999999995</v>
      </c>
      <c r="F165" s="6">
        <v>0.99315067999999995</v>
      </c>
      <c r="G165" s="6">
        <v>269</v>
      </c>
      <c r="H165" s="6">
        <v>0.99315067999999995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169</v>
      </c>
      <c r="R165" s="6">
        <v>229</v>
      </c>
      <c r="S165" s="6">
        <v>0.99719915999999997</v>
      </c>
      <c r="T165" s="6">
        <v>0.9956969</v>
      </c>
      <c r="U165" s="6">
        <v>0.99416917000000005</v>
      </c>
      <c r="V165" s="6">
        <v>51</v>
      </c>
      <c r="W165" s="6">
        <v>0.99870143</v>
      </c>
      <c r="X165" s="6">
        <v>0</v>
      </c>
      <c r="Y165" s="6">
        <v>0</v>
      </c>
      <c r="Z165" s="6">
        <v>59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</row>
    <row r="166" spans="1:31" x14ac:dyDescent="0.2">
      <c r="A166" s="20">
        <v>2306.0214500000002</v>
      </c>
      <c r="B166" s="6">
        <v>1837</v>
      </c>
      <c r="C166" s="6">
        <v>28298</v>
      </c>
      <c r="D166" s="6">
        <v>0.97128055000000002</v>
      </c>
      <c r="E166" s="6">
        <v>0.94828266000000005</v>
      </c>
      <c r="F166" s="6">
        <v>0.20332206999999999</v>
      </c>
      <c r="G166" s="6">
        <v>792</v>
      </c>
      <c r="H166" s="6">
        <v>0.97770270000000004</v>
      </c>
      <c r="I166" s="6">
        <v>0</v>
      </c>
      <c r="J166" s="6">
        <v>1</v>
      </c>
      <c r="K166" s="6">
        <v>522</v>
      </c>
      <c r="L166" s="6">
        <v>0</v>
      </c>
      <c r="M166" s="6">
        <v>0</v>
      </c>
      <c r="N166" s="6">
        <v>0</v>
      </c>
      <c r="O166" s="6">
        <v>1</v>
      </c>
      <c r="P166" s="6">
        <v>8</v>
      </c>
      <c r="Q166" s="6">
        <v>1837</v>
      </c>
      <c r="R166" s="6">
        <v>28298</v>
      </c>
      <c r="S166" s="6">
        <v>0.97128055000000002</v>
      </c>
      <c r="T166" s="6">
        <v>0.94828266000000005</v>
      </c>
      <c r="U166" s="6">
        <v>0.20332206999999999</v>
      </c>
      <c r="V166" s="6">
        <v>792</v>
      </c>
      <c r="W166" s="6">
        <v>0.97770270000000004</v>
      </c>
      <c r="X166" s="6">
        <v>0</v>
      </c>
      <c r="Y166" s="6">
        <v>1</v>
      </c>
      <c r="Z166" s="6">
        <v>522</v>
      </c>
      <c r="AA166" s="6">
        <v>0</v>
      </c>
      <c r="AB166" s="6">
        <v>0</v>
      </c>
      <c r="AC166" s="6">
        <v>0</v>
      </c>
      <c r="AD166" s="6">
        <v>1</v>
      </c>
      <c r="AE166" s="6">
        <v>8</v>
      </c>
    </row>
    <row r="167" spans="1:31" x14ac:dyDescent="0.2">
      <c r="A167" s="20">
        <v>2306.0028200000002</v>
      </c>
      <c r="B167" s="6">
        <v>1271</v>
      </c>
      <c r="C167" s="6">
        <v>41220</v>
      </c>
      <c r="D167" s="6">
        <v>0.97622604999999996</v>
      </c>
      <c r="E167" s="6">
        <v>0.97566533</v>
      </c>
      <c r="F167" s="6">
        <v>0.21079839</v>
      </c>
      <c r="G167" s="6">
        <v>1271</v>
      </c>
      <c r="H167" s="6">
        <v>0.97566533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-60</v>
      </c>
      <c r="Q167" s="6">
        <v>4974</v>
      </c>
      <c r="R167" s="6">
        <v>50040</v>
      </c>
      <c r="S167" s="6">
        <v>0.94339868000000004</v>
      </c>
      <c r="T167" s="6">
        <v>0.91021660999999998</v>
      </c>
      <c r="U167" s="6">
        <v>9.6750900000000001E-2</v>
      </c>
      <c r="V167" s="6">
        <v>4463</v>
      </c>
      <c r="W167" s="6">
        <v>0.91944042999999998</v>
      </c>
      <c r="X167" s="6">
        <v>0</v>
      </c>
      <c r="Y167" s="6">
        <v>1</v>
      </c>
      <c r="Z167" s="6">
        <v>255</v>
      </c>
      <c r="AA167" s="6">
        <v>0</v>
      </c>
      <c r="AB167" s="6">
        <v>0</v>
      </c>
      <c r="AC167" s="6">
        <v>0</v>
      </c>
      <c r="AD167" s="6">
        <v>0</v>
      </c>
      <c r="AE167" s="6">
        <v>3170</v>
      </c>
    </row>
    <row r="168" spans="1:31" x14ac:dyDescent="0.2">
      <c r="A168" s="20">
        <v>2306.0059900000001</v>
      </c>
      <c r="B168" s="6">
        <v>0</v>
      </c>
      <c r="C168" s="6">
        <v>0</v>
      </c>
      <c r="D168" s="6">
        <v>1</v>
      </c>
      <c r="E168" s="6">
        <v>1</v>
      </c>
      <c r="F168" s="6">
        <v>1</v>
      </c>
      <c r="G168" s="6">
        <v>0</v>
      </c>
      <c r="H168" s="6">
        <v>1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1</v>
      </c>
      <c r="T168" s="6">
        <v>1</v>
      </c>
      <c r="U168" s="6">
        <v>1</v>
      </c>
      <c r="V168" s="6">
        <v>0</v>
      </c>
      <c r="W168" s="6">
        <v>1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</row>
    <row r="169" spans="1:31" x14ac:dyDescent="0.2">
      <c r="A169" s="20">
        <v>2306.0010900000002</v>
      </c>
      <c r="B169" s="6">
        <v>14</v>
      </c>
      <c r="C169" s="6">
        <v>14</v>
      </c>
      <c r="D169" s="6">
        <v>0.99984910000000005</v>
      </c>
      <c r="E169" s="6">
        <v>0.99984910000000005</v>
      </c>
      <c r="F169" s="6">
        <v>0.99984910000000005</v>
      </c>
      <c r="G169" s="6">
        <v>14</v>
      </c>
      <c r="H169" s="6">
        <v>0.99984910000000005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64</v>
      </c>
      <c r="R169" s="6">
        <v>89136</v>
      </c>
      <c r="S169" s="6">
        <v>0.99944496999999999</v>
      </c>
      <c r="T169" s="6">
        <v>0.99931035000000001</v>
      </c>
      <c r="U169" s="6">
        <v>3.9493109999999998E-2</v>
      </c>
      <c r="V169" s="6">
        <v>64</v>
      </c>
      <c r="W169" s="6">
        <v>0.99931035000000001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25</v>
      </c>
    </row>
    <row r="170" spans="1:31" x14ac:dyDescent="0.2">
      <c r="A170" s="20">
        <v>2306.0908399999998</v>
      </c>
      <c r="B170" s="6">
        <v>154</v>
      </c>
      <c r="C170" s="6">
        <v>154</v>
      </c>
      <c r="D170" s="6">
        <v>0.99404254999999997</v>
      </c>
      <c r="E170" s="6">
        <v>0.99404254999999997</v>
      </c>
      <c r="F170" s="6">
        <v>0.99404254999999997</v>
      </c>
      <c r="G170" s="6">
        <v>154</v>
      </c>
      <c r="H170" s="6">
        <v>0.99404254999999997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154</v>
      </c>
      <c r="R170" s="6">
        <v>154</v>
      </c>
      <c r="S170" s="6">
        <v>0.99404254999999997</v>
      </c>
      <c r="T170" s="6">
        <v>0.99404254999999997</v>
      </c>
      <c r="U170" s="6">
        <v>0.99404254999999997</v>
      </c>
      <c r="V170" s="6">
        <v>154</v>
      </c>
      <c r="W170" s="6">
        <v>0.99404254999999997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</row>
    <row r="171" spans="1:31" x14ac:dyDescent="0.2">
      <c r="A171" s="20">
        <v>2306.00767</v>
      </c>
      <c r="B171" s="6">
        <v>15</v>
      </c>
      <c r="C171" s="6">
        <v>15</v>
      </c>
      <c r="D171" s="6">
        <v>0.99955859000000002</v>
      </c>
      <c r="E171" s="6">
        <v>0.99955859000000002</v>
      </c>
      <c r="F171" s="6">
        <v>0.99955859000000002</v>
      </c>
      <c r="G171" s="6">
        <v>15</v>
      </c>
      <c r="H171" s="6">
        <v>0.99955859000000002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1057</v>
      </c>
      <c r="R171" s="6">
        <v>28666</v>
      </c>
      <c r="S171" s="6">
        <v>0.98374211</v>
      </c>
      <c r="T171" s="6">
        <v>0.96889804000000002</v>
      </c>
      <c r="U171" s="6">
        <v>0.15651023</v>
      </c>
      <c r="V171" s="6">
        <v>296</v>
      </c>
      <c r="W171" s="6">
        <v>0.99129027999999997</v>
      </c>
      <c r="X171" s="6">
        <v>1</v>
      </c>
      <c r="Y171" s="6">
        <v>0</v>
      </c>
      <c r="Z171" s="6">
        <v>380</v>
      </c>
      <c r="AA171" s="6">
        <v>0</v>
      </c>
      <c r="AB171" s="6">
        <v>0</v>
      </c>
      <c r="AC171" s="6">
        <v>0</v>
      </c>
      <c r="AD171" s="6">
        <v>1</v>
      </c>
      <c r="AE171" s="6">
        <v>3</v>
      </c>
    </row>
    <row r="172" spans="1:31" x14ac:dyDescent="0.2">
      <c r="A172" s="20">
        <v>2306.0013100000001</v>
      </c>
      <c r="B172" s="6">
        <v>1223</v>
      </c>
      <c r="C172" s="6">
        <v>68663</v>
      </c>
      <c r="D172" s="6">
        <v>0.98880338999999995</v>
      </c>
      <c r="E172" s="6">
        <v>0.98332083000000003</v>
      </c>
      <c r="F172" s="6">
        <v>6.3579949999999996E-2</v>
      </c>
      <c r="G172" s="6">
        <v>915</v>
      </c>
      <c r="H172" s="6">
        <v>0.98752130999999999</v>
      </c>
      <c r="I172" s="6">
        <v>0</v>
      </c>
      <c r="J172" s="6">
        <v>5</v>
      </c>
      <c r="K172" s="6">
        <v>129</v>
      </c>
      <c r="L172" s="6">
        <v>0</v>
      </c>
      <c r="M172" s="6">
        <v>0</v>
      </c>
      <c r="N172" s="6">
        <v>0</v>
      </c>
      <c r="O172" s="6">
        <v>0</v>
      </c>
      <c r="P172" s="6">
        <v>-445</v>
      </c>
      <c r="Q172" s="6">
        <v>3630</v>
      </c>
      <c r="R172" s="6">
        <v>63476</v>
      </c>
      <c r="S172" s="6">
        <v>0.97257092000000001</v>
      </c>
      <c r="T172" s="6">
        <v>0.95087358</v>
      </c>
      <c r="U172" s="6">
        <v>0.14095086000000001</v>
      </c>
      <c r="V172" s="6">
        <v>926</v>
      </c>
      <c r="W172" s="6">
        <v>0.98746803000000005</v>
      </c>
      <c r="X172" s="6">
        <v>0</v>
      </c>
      <c r="Y172" s="6">
        <v>5</v>
      </c>
      <c r="Z172" s="6">
        <v>1327</v>
      </c>
      <c r="AA172" s="6">
        <v>0</v>
      </c>
      <c r="AB172" s="6">
        <v>0</v>
      </c>
      <c r="AC172" s="6">
        <v>0</v>
      </c>
      <c r="AD172" s="6">
        <v>0</v>
      </c>
      <c r="AE172" s="6">
        <v>566</v>
      </c>
    </row>
    <row r="173" spans="1:31" x14ac:dyDescent="0.2">
      <c r="A173" s="20">
        <v>2306.01017</v>
      </c>
      <c r="B173" s="6">
        <v>4</v>
      </c>
      <c r="C173" s="6">
        <v>4</v>
      </c>
      <c r="D173" s="6">
        <v>0.99988977000000001</v>
      </c>
      <c r="E173" s="6">
        <v>0.99988977000000001</v>
      </c>
      <c r="F173" s="6">
        <v>0.99988977000000001</v>
      </c>
      <c r="G173" s="6">
        <v>4</v>
      </c>
      <c r="H173" s="6">
        <v>0.99988977000000001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3</v>
      </c>
      <c r="R173" s="6">
        <v>35374</v>
      </c>
      <c r="S173" s="6">
        <v>0.99993111000000001</v>
      </c>
      <c r="T173" s="6">
        <v>0.99991733000000005</v>
      </c>
      <c r="U173" s="6">
        <v>2.5214250000000001E-2</v>
      </c>
      <c r="V173" s="6">
        <v>3</v>
      </c>
      <c r="W173" s="6">
        <v>0.99991733000000005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-1</v>
      </c>
    </row>
    <row r="174" spans="1:31" x14ac:dyDescent="0.2">
      <c r="A174" s="20">
        <v>2306.0269199999998</v>
      </c>
      <c r="B174" s="6">
        <v>845</v>
      </c>
      <c r="C174" s="6">
        <v>27238</v>
      </c>
      <c r="D174" s="6">
        <v>0.97749229999999998</v>
      </c>
      <c r="E174" s="6">
        <v>0.97047313000000002</v>
      </c>
      <c r="F174" s="6">
        <v>4.8221399999999998E-2</v>
      </c>
      <c r="G174" s="6">
        <v>809</v>
      </c>
      <c r="H174" s="6">
        <v>0.97173107999999997</v>
      </c>
      <c r="I174" s="6">
        <v>0</v>
      </c>
      <c r="J174" s="6">
        <v>17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-411</v>
      </c>
      <c r="Q174" s="6">
        <v>1112</v>
      </c>
      <c r="R174" s="6">
        <v>27993</v>
      </c>
      <c r="S174" s="6">
        <v>0.97389683000000005</v>
      </c>
      <c r="T174" s="6">
        <v>0.96205554999999998</v>
      </c>
      <c r="U174" s="6">
        <v>4.480311E-2</v>
      </c>
      <c r="V174" s="6">
        <v>1052</v>
      </c>
      <c r="W174" s="6">
        <v>0.96410291000000004</v>
      </c>
      <c r="X174" s="6">
        <v>0</v>
      </c>
      <c r="Y174" s="6">
        <v>17</v>
      </c>
      <c r="Z174" s="6">
        <v>12</v>
      </c>
      <c r="AA174" s="6">
        <v>0</v>
      </c>
      <c r="AB174" s="6">
        <v>0</v>
      </c>
      <c r="AC174" s="6">
        <v>0</v>
      </c>
      <c r="AD174" s="6">
        <v>0</v>
      </c>
      <c r="AE174" s="6">
        <v>688</v>
      </c>
    </row>
    <row r="175" spans="1:31" x14ac:dyDescent="0.2">
      <c r="A175" s="20">
        <v>2306.06</v>
      </c>
      <c r="B175" s="6">
        <v>0</v>
      </c>
      <c r="C175" s="6">
        <v>0</v>
      </c>
      <c r="D175" s="6">
        <v>1</v>
      </c>
      <c r="E175" s="6">
        <v>1</v>
      </c>
      <c r="F175" s="6">
        <v>1</v>
      </c>
      <c r="G175" s="6">
        <v>0</v>
      </c>
      <c r="H175" s="6">
        <v>1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3830</v>
      </c>
      <c r="R175" s="6">
        <v>30222</v>
      </c>
      <c r="S175" s="6">
        <v>0.94550098999999999</v>
      </c>
      <c r="T175" s="6">
        <v>0.90117659000000006</v>
      </c>
      <c r="U175" s="6">
        <v>0.22019816</v>
      </c>
      <c r="V175" s="6">
        <v>1276</v>
      </c>
      <c r="W175" s="6">
        <v>0.96707606999999995</v>
      </c>
      <c r="X175" s="6">
        <v>5</v>
      </c>
      <c r="Y175" s="6">
        <v>3</v>
      </c>
      <c r="Z175" s="6">
        <v>1272</v>
      </c>
      <c r="AA175" s="6">
        <v>0</v>
      </c>
      <c r="AB175" s="6">
        <v>0</v>
      </c>
      <c r="AC175" s="6">
        <v>0</v>
      </c>
      <c r="AD175" s="6">
        <v>0</v>
      </c>
      <c r="AE175" s="6">
        <v>-6</v>
      </c>
    </row>
    <row r="176" spans="1:31" x14ac:dyDescent="0.2">
      <c r="A176" s="20">
        <v>2306.01028</v>
      </c>
      <c r="B176" s="6">
        <v>4</v>
      </c>
      <c r="C176" s="6">
        <v>4</v>
      </c>
      <c r="D176" s="6">
        <v>0.99982804999999997</v>
      </c>
      <c r="E176" s="6">
        <v>0.99982804999999997</v>
      </c>
      <c r="F176" s="6">
        <v>0.99982804999999997</v>
      </c>
      <c r="G176" s="6">
        <v>4</v>
      </c>
      <c r="H176" s="6">
        <v>0.99982804999999997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4</v>
      </c>
      <c r="R176" s="6">
        <v>4</v>
      </c>
      <c r="S176" s="6">
        <v>0.99982804999999997</v>
      </c>
      <c r="T176" s="6">
        <v>0.99982804999999997</v>
      </c>
      <c r="U176" s="6">
        <v>0.99982804999999997</v>
      </c>
      <c r="V176" s="6">
        <v>4</v>
      </c>
      <c r="W176" s="6">
        <v>0.99982804999999997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</row>
    <row r="177" spans="1:31" x14ac:dyDescent="0.2">
      <c r="A177" s="20">
        <v>2306.0010699999998</v>
      </c>
      <c r="B177" s="6">
        <v>43</v>
      </c>
      <c r="C177" s="6">
        <v>45447</v>
      </c>
      <c r="D177" s="6">
        <v>0.99945320999999998</v>
      </c>
      <c r="E177" s="6">
        <v>0.99911276000000004</v>
      </c>
      <c r="F177" s="6">
        <v>6.2271739999999999E-2</v>
      </c>
      <c r="G177" s="6">
        <v>11</v>
      </c>
      <c r="H177" s="6">
        <v>0.99977302999999995</v>
      </c>
      <c r="I177" s="6">
        <v>0</v>
      </c>
      <c r="J177" s="6">
        <v>0</v>
      </c>
      <c r="K177" s="6">
        <v>16</v>
      </c>
      <c r="L177" s="6">
        <v>0</v>
      </c>
      <c r="M177" s="6">
        <v>0</v>
      </c>
      <c r="N177" s="6">
        <v>0</v>
      </c>
      <c r="O177" s="6">
        <v>0</v>
      </c>
      <c r="P177" s="6">
        <v>1</v>
      </c>
      <c r="Q177" s="6">
        <v>44</v>
      </c>
      <c r="R177" s="6">
        <v>45447</v>
      </c>
      <c r="S177" s="6">
        <v>0.99943256999999996</v>
      </c>
      <c r="T177" s="6">
        <v>0.99909212999999997</v>
      </c>
      <c r="U177" s="6">
        <v>6.2271739999999999E-2</v>
      </c>
      <c r="V177" s="6">
        <v>12</v>
      </c>
      <c r="W177" s="6">
        <v>0.99975239999999999</v>
      </c>
      <c r="X177" s="6">
        <v>0</v>
      </c>
      <c r="Y177" s="6">
        <v>0</v>
      </c>
      <c r="Z177" s="6">
        <v>16</v>
      </c>
      <c r="AA177" s="6">
        <v>0</v>
      </c>
      <c r="AB177" s="6">
        <v>0</v>
      </c>
      <c r="AC177" s="6">
        <v>0</v>
      </c>
      <c r="AD177" s="6">
        <v>0</v>
      </c>
      <c r="AE177" s="6">
        <v>1</v>
      </c>
    </row>
    <row r="178" spans="1:31" x14ac:dyDescent="0.2">
      <c r="A178" s="20">
        <v>2306.0056300000001</v>
      </c>
      <c r="B178" s="6">
        <v>0</v>
      </c>
      <c r="C178" s="6">
        <v>0</v>
      </c>
      <c r="D178" s="6">
        <v>1</v>
      </c>
      <c r="E178" s="6">
        <v>1</v>
      </c>
      <c r="F178" s="6">
        <v>1</v>
      </c>
      <c r="G178" s="6">
        <v>0</v>
      </c>
      <c r="H178" s="6">
        <v>1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1</v>
      </c>
      <c r="T178" s="6">
        <v>1</v>
      </c>
      <c r="U178" s="6">
        <v>1</v>
      </c>
      <c r="V178" s="6">
        <v>0</v>
      </c>
      <c r="W178" s="6">
        <v>1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</row>
    <row r="179" spans="1:31" x14ac:dyDescent="0.2">
      <c r="A179" s="20">
        <v>2306.0013800000002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x14ac:dyDescent="0.2">
      <c r="A180" s="20">
        <v>2306.0459799999999</v>
      </c>
      <c r="B180" s="6">
        <v>3</v>
      </c>
      <c r="C180" s="6">
        <v>3</v>
      </c>
      <c r="D180" s="6">
        <v>0.99993778</v>
      </c>
      <c r="E180" s="6">
        <v>0.99993778</v>
      </c>
      <c r="F180" s="6">
        <v>0.99993778</v>
      </c>
      <c r="G180" s="6">
        <v>3</v>
      </c>
      <c r="H180" s="6">
        <v>0.99993778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23</v>
      </c>
      <c r="R180" s="6">
        <v>45942</v>
      </c>
      <c r="S180" s="6">
        <v>0.99962673000000002</v>
      </c>
      <c r="T180" s="6">
        <v>0.99952308999999995</v>
      </c>
      <c r="U180" s="6">
        <v>4.7380100000000001E-2</v>
      </c>
      <c r="V180" s="6">
        <v>23</v>
      </c>
      <c r="W180" s="6">
        <v>0.99952308999999995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10</v>
      </c>
    </row>
    <row r="181" spans="1:31" x14ac:dyDescent="0.2">
      <c r="A181" s="20">
        <v>2306.0059000000001</v>
      </c>
      <c r="B181" s="6">
        <v>16</v>
      </c>
      <c r="C181" s="6">
        <v>22927</v>
      </c>
      <c r="D181" s="6">
        <v>0.99950209999999995</v>
      </c>
      <c r="E181" s="6">
        <v>0.99933623999999999</v>
      </c>
      <c r="F181" s="6">
        <v>4.8869530000000001E-2</v>
      </c>
      <c r="G181" s="6">
        <v>16</v>
      </c>
      <c r="H181" s="6">
        <v>0.99933623999999999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-8</v>
      </c>
      <c r="Q181" s="6">
        <v>95</v>
      </c>
      <c r="R181" s="6">
        <v>95</v>
      </c>
      <c r="S181" s="6">
        <v>0.99605891000000002</v>
      </c>
      <c r="T181" s="6">
        <v>0.99605891000000002</v>
      </c>
      <c r="U181" s="6">
        <v>0.99605891000000002</v>
      </c>
      <c r="V181" s="6">
        <v>95</v>
      </c>
      <c r="W181" s="6">
        <v>0.99605891000000002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</row>
    <row r="182" spans="1:31" x14ac:dyDescent="0.2">
      <c r="A182" s="20">
        <v>2306.0182500000001</v>
      </c>
      <c r="B182" s="6">
        <v>143</v>
      </c>
      <c r="C182" s="6">
        <v>438</v>
      </c>
      <c r="D182" s="6">
        <v>0.99475321999999999</v>
      </c>
      <c r="E182" s="6">
        <v>0.99473489999999998</v>
      </c>
      <c r="F182" s="6">
        <v>0.98387334000000004</v>
      </c>
      <c r="G182" s="6">
        <v>143</v>
      </c>
      <c r="H182" s="6">
        <v>0.99473489999999998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-1</v>
      </c>
      <c r="Q182" s="6">
        <v>86</v>
      </c>
      <c r="R182" s="6">
        <v>4157</v>
      </c>
      <c r="S182" s="6">
        <v>0.99688898000000004</v>
      </c>
      <c r="T182" s="6">
        <v>0.99683392999999998</v>
      </c>
      <c r="U182" s="6">
        <v>0.84696094</v>
      </c>
      <c r="V182" s="6">
        <v>86</v>
      </c>
      <c r="W182" s="6">
        <v>0.99683392999999998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3</v>
      </c>
    </row>
    <row r="183" spans="1:31" x14ac:dyDescent="0.2">
      <c r="A183" s="20">
        <v>2306.0090300000002</v>
      </c>
      <c r="B183" s="6">
        <v>2474</v>
      </c>
      <c r="C183" s="6">
        <v>59280</v>
      </c>
      <c r="D183" s="6">
        <v>0.97802257000000004</v>
      </c>
      <c r="E183" s="6">
        <v>0.96197005999999996</v>
      </c>
      <c r="F183" s="6">
        <v>8.8757030000000001E-2</v>
      </c>
      <c r="G183" s="6">
        <v>1283</v>
      </c>
      <c r="H183" s="6">
        <v>0.98027792000000002</v>
      </c>
      <c r="I183" s="6">
        <v>3</v>
      </c>
      <c r="J183" s="6">
        <v>0</v>
      </c>
      <c r="K183" s="6">
        <v>594</v>
      </c>
      <c r="L183" s="6">
        <v>0</v>
      </c>
      <c r="M183" s="6">
        <v>0</v>
      </c>
      <c r="N183" s="6">
        <v>0</v>
      </c>
      <c r="O183" s="6">
        <v>0</v>
      </c>
      <c r="P183" s="6">
        <v>-475</v>
      </c>
      <c r="Q183" s="6">
        <v>9</v>
      </c>
      <c r="R183" s="6">
        <v>9</v>
      </c>
      <c r="S183" s="6">
        <v>0.99986165000000005</v>
      </c>
      <c r="T183" s="6">
        <v>0.99986165000000005</v>
      </c>
      <c r="U183" s="6">
        <v>0.99986165000000005</v>
      </c>
      <c r="V183" s="6">
        <v>9</v>
      </c>
      <c r="W183" s="6">
        <v>0.99986165000000005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</row>
    <row r="184" spans="1:31" x14ac:dyDescent="0.2">
      <c r="A184" s="20">
        <v>2306.0035899999998</v>
      </c>
      <c r="B184" s="6">
        <v>2</v>
      </c>
      <c r="C184" s="6">
        <v>33569</v>
      </c>
      <c r="D184" s="6">
        <v>0.99997537000000003</v>
      </c>
      <c r="E184" s="6">
        <v>0.99995073000000001</v>
      </c>
      <c r="F184" s="6">
        <v>0.17309587000000001</v>
      </c>
      <c r="G184" s="6">
        <v>2</v>
      </c>
      <c r="H184" s="6">
        <v>0.99995073000000001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-2</v>
      </c>
      <c r="Q184" s="6">
        <v>2</v>
      </c>
      <c r="R184" s="6">
        <v>33569</v>
      </c>
      <c r="S184" s="6">
        <v>0.99997537000000003</v>
      </c>
      <c r="T184" s="6">
        <v>0.99995073000000001</v>
      </c>
      <c r="U184" s="6">
        <v>0.17309587000000001</v>
      </c>
      <c r="V184" s="6">
        <v>2</v>
      </c>
      <c r="W184" s="6">
        <v>0.99995073000000001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-2</v>
      </c>
    </row>
    <row r="185" spans="1:31" x14ac:dyDescent="0.2">
      <c r="A185" s="20">
        <v>2306.00702</v>
      </c>
      <c r="B185" s="6">
        <v>2</v>
      </c>
      <c r="C185" s="6">
        <v>10912</v>
      </c>
      <c r="D185" s="6">
        <v>0.99996445</v>
      </c>
      <c r="E185" s="6">
        <v>0.99995259999999997</v>
      </c>
      <c r="F185" s="6">
        <v>0.74136663999999997</v>
      </c>
      <c r="G185" s="6">
        <v>2</v>
      </c>
      <c r="H185" s="6">
        <v>0.99995259999999997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1</v>
      </c>
      <c r="Q185" s="6">
        <v>3</v>
      </c>
      <c r="R185" s="6">
        <v>27077</v>
      </c>
      <c r="S185" s="6">
        <v>0.99995259999999997</v>
      </c>
      <c r="T185" s="6">
        <v>0.99992888999999996</v>
      </c>
      <c r="U185" s="6">
        <v>0.35821285000000003</v>
      </c>
      <c r="V185" s="6">
        <v>3</v>
      </c>
      <c r="W185" s="6">
        <v>0.99992888999999996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</row>
    <row r="186" spans="1:31" x14ac:dyDescent="0.2">
      <c r="A186" s="20">
        <v>2306.0015400000002</v>
      </c>
      <c r="B186" s="6">
        <v>2715</v>
      </c>
      <c r="C186" s="6">
        <v>61204</v>
      </c>
      <c r="D186" s="6">
        <v>0.97275433</v>
      </c>
      <c r="E186" s="6">
        <v>0.95773923999999999</v>
      </c>
      <c r="F186" s="6">
        <v>4.7319590000000002E-2</v>
      </c>
      <c r="G186" s="6">
        <v>1981</v>
      </c>
      <c r="H186" s="6">
        <v>0.96916444000000002</v>
      </c>
      <c r="I186" s="6">
        <v>0</v>
      </c>
      <c r="J186" s="6">
        <v>0</v>
      </c>
      <c r="K186" s="6">
        <v>367</v>
      </c>
      <c r="L186" s="6">
        <v>0</v>
      </c>
      <c r="M186" s="6">
        <v>0</v>
      </c>
      <c r="N186" s="6">
        <v>0</v>
      </c>
      <c r="O186" s="6">
        <v>1</v>
      </c>
      <c r="P186" s="6">
        <v>-1165</v>
      </c>
      <c r="Q186" s="6">
        <v>1354</v>
      </c>
      <c r="R186" s="6">
        <v>60468</v>
      </c>
      <c r="S186" s="6">
        <v>0.98136762</v>
      </c>
      <c r="T186" s="6">
        <v>0.97892409999999996</v>
      </c>
      <c r="U186" s="6">
        <v>5.8775920000000002E-2</v>
      </c>
      <c r="V186" s="6">
        <v>1042</v>
      </c>
      <c r="W186" s="6">
        <v>0.98378058999999995</v>
      </c>
      <c r="X186" s="6">
        <v>0</v>
      </c>
      <c r="Y186" s="6">
        <v>0</v>
      </c>
      <c r="Z186" s="6">
        <v>156</v>
      </c>
      <c r="AA186" s="6">
        <v>0</v>
      </c>
      <c r="AB186" s="6">
        <v>0</v>
      </c>
      <c r="AC186" s="6">
        <v>0</v>
      </c>
      <c r="AD186" s="6">
        <v>1</v>
      </c>
      <c r="AE186" s="6">
        <v>-2</v>
      </c>
    </row>
    <row r="187" spans="1:31" x14ac:dyDescent="0.2">
      <c r="A187" s="20">
        <v>2306.0053699999999</v>
      </c>
      <c r="B187" s="6">
        <v>33</v>
      </c>
      <c r="C187" s="6">
        <v>33</v>
      </c>
      <c r="D187" s="6">
        <v>0.99956281000000002</v>
      </c>
      <c r="E187" s="6">
        <v>0.99956281000000002</v>
      </c>
      <c r="F187" s="6">
        <v>0.99956281000000002</v>
      </c>
      <c r="G187" s="6">
        <v>33</v>
      </c>
      <c r="H187" s="6">
        <v>0.99956281000000002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45</v>
      </c>
      <c r="R187" s="6">
        <v>73131</v>
      </c>
      <c r="S187" s="6">
        <v>0.99945023</v>
      </c>
      <c r="T187" s="6">
        <v>0.99940388999999996</v>
      </c>
      <c r="U187" s="6">
        <v>3.1236340000000001E-2</v>
      </c>
      <c r="V187" s="6">
        <v>45</v>
      </c>
      <c r="W187" s="6">
        <v>0.99940388999999996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7</v>
      </c>
    </row>
    <row r="188" spans="1:31" x14ac:dyDescent="0.2">
      <c r="A188" s="20">
        <v>2306.0394099999999</v>
      </c>
      <c r="B188" s="6">
        <v>5</v>
      </c>
      <c r="C188" s="6">
        <v>26681</v>
      </c>
      <c r="D188" s="6">
        <v>0.99992738000000003</v>
      </c>
      <c r="E188" s="6">
        <v>0.99985475999999995</v>
      </c>
      <c r="F188" s="6">
        <v>0.22497531000000001</v>
      </c>
      <c r="G188" s="6">
        <v>1</v>
      </c>
      <c r="H188" s="6">
        <v>0.99997095000000003</v>
      </c>
      <c r="I188" s="6">
        <v>0</v>
      </c>
      <c r="J188" s="6">
        <v>0</v>
      </c>
      <c r="K188" s="6">
        <v>2</v>
      </c>
      <c r="L188" s="6">
        <v>0</v>
      </c>
      <c r="M188" s="6">
        <v>0</v>
      </c>
      <c r="N188" s="6">
        <v>0</v>
      </c>
      <c r="O188" s="6">
        <v>0</v>
      </c>
      <c r="P188" s="6">
        <v>1</v>
      </c>
      <c r="Q188" s="6">
        <v>15</v>
      </c>
      <c r="R188" s="6">
        <v>26365</v>
      </c>
      <c r="S188" s="6">
        <v>0.99978213000000005</v>
      </c>
      <c r="T188" s="6">
        <v>0.99956427000000003</v>
      </c>
      <c r="U188" s="6">
        <v>0.23413217</v>
      </c>
      <c r="V188" s="6">
        <v>5</v>
      </c>
      <c r="W188" s="6">
        <v>0.99985475999999995</v>
      </c>
      <c r="X188" s="6">
        <v>0</v>
      </c>
      <c r="Y188" s="6">
        <v>0</v>
      </c>
      <c r="Z188" s="6">
        <v>5</v>
      </c>
      <c r="AA188" s="6">
        <v>0</v>
      </c>
      <c r="AB188" s="6">
        <v>0</v>
      </c>
      <c r="AC188" s="6">
        <v>0</v>
      </c>
      <c r="AD188" s="6">
        <v>0</v>
      </c>
      <c r="AE188" s="6">
        <v>-3</v>
      </c>
    </row>
    <row r="189" spans="1:31" x14ac:dyDescent="0.2">
      <c r="A189" s="20">
        <v>2306.0524099999998</v>
      </c>
      <c r="B189" s="6">
        <v>4422</v>
      </c>
      <c r="C189" s="6">
        <v>37639</v>
      </c>
      <c r="D189" s="6">
        <v>0.94367504999999996</v>
      </c>
      <c r="E189" s="6">
        <v>0.89067445000000001</v>
      </c>
      <c r="F189" s="6">
        <v>6.9447190000000006E-2</v>
      </c>
      <c r="G189" s="6">
        <v>386</v>
      </c>
      <c r="H189" s="6">
        <v>0.99045687999999998</v>
      </c>
      <c r="I189" s="6">
        <v>0</v>
      </c>
      <c r="J189" s="6">
        <v>0</v>
      </c>
      <c r="K189" s="6">
        <v>2018</v>
      </c>
      <c r="L189" s="6">
        <v>0</v>
      </c>
      <c r="M189" s="6">
        <v>0</v>
      </c>
      <c r="N189" s="6">
        <v>1</v>
      </c>
      <c r="O189" s="6">
        <v>1</v>
      </c>
      <c r="P189" s="6">
        <v>97</v>
      </c>
      <c r="Q189" s="6">
        <v>4441</v>
      </c>
      <c r="R189" s="6">
        <v>37432</v>
      </c>
      <c r="S189" s="6">
        <v>0.94359939000000004</v>
      </c>
      <c r="T189" s="6">
        <v>0.89019928000000004</v>
      </c>
      <c r="U189" s="6">
        <v>7.451911E-2</v>
      </c>
      <c r="V189" s="6">
        <v>367</v>
      </c>
      <c r="W189" s="6">
        <v>0.99092617000000005</v>
      </c>
      <c r="X189" s="6">
        <v>0</v>
      </c>
      <c r="Y189" s="6">
        <v>0</v>
      </c>
      <c r="Z189" s="6">
        <v>2037</v>
      </c>
      <c r="AA189" s="6">
        <v>0</v>
      </c>
      <c r="AB189" s="6">
        <v>0</v>
      </c>
      <c r="AC189" s="6">
        <v>1</v>
      </c>
      <c r="AD189" s="6">
        <v>1</v>
      </c>
      <c r="AE189" s="6">
        <v>95</v>
      </c>
    </row>
    <row r="190" spans="1:31" x14ac:dyDescent="0.2">
      <c r="A190" s="20">
        <v>2306.0073299999999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x14ac:dyDescent="0.2">
      <c r="A191" s="20">
        <v>2306.0016500000002</v>
      </c>
      <c r="B191" s="6">
        <v>8658</v>
      </c>
      <c r="C191" s="6">
        <v>50154</v>
      </c>
      <c r="D191" s="6">
        <v>0.89209152999999997</v>
      </c>
      <c r="E191" s="6">
        <v>0.83511398000000003</v>
      </c>
      <c r="F191" s="6">
        <v>4.4849449999999999E-2</v>
      </c>
      <c r="G191" s="6">
        <v>5029</v>
      </c>
      <c r="H191" s="6">
        <v>0.90422594000000001</v>
      </c>
      <c r="I191" s="6">
        <v>1</v>
      </c>
      <c r="J191" s="6">
        <v>25</v>
      </c>
      <c r="K191" s="6">
        <v>1564</v>
      </c>
      <c r="L191" s="6">
        <v>0</v>
      </c>
      <c r="M191" s="6">
        <v>0</v>
      </c>
      <c r="N191" s="6">
        <v>1</v>
      </c>
      <c r="O191" s="6">
        <v>1</v>
      </c>
      <c r="P191" s="6">
        <v>-2672</v>
      </c>
      <c r="Q191" s="6">
        <v>4557</v>
      </c>
      <c r="R191" s="6">
        <v>51162</v>
      </c>
      <c r="S191" s="6">
        <v>0.94031010000000004</v>
      </c>
      <c r="T191" s="6">
        <v>0.91616998000000005</v>
      </c>
      <c r="U191" s="6">
        <v>5.8830019999999997E-2</v>
      </c>
      <c r="V191" s="6">
        <v>3271</v>
      </c>
      <c r="W191" s="6">
        <v>0.93982708000000004</v>
      </c>
      <c r="X191" s="6">
        <v>0</v>
      </c>
      <c r="Y191" s="6">
        <v>25</v>
      </c>
      <c r="Z191" s="6">
        <v>394</v>
      </c>
      <c r="AA191" s="6">
        <v>0</v>
      </c>
      <c r="AB191" s="6">
        <v>0</v>
      </c>
      <c r="AC191" s="6">
        <v>1</v>
      </c>
      <c r="AD191" s="6">
        <v>1</v>
      </c>
      <c r="AE191" s="6">
        <v>1851</v>
      </c>
    </row>
    <row r="192" spans="1:31" x14ac:dyDescent="0.2">
      <c r="A192" s="20">
        <v>2306.0034999999998</v>
      </c>
      <c r="B192" s="6">
        <v>1046</v>
      </c>
      <c r="C192" s="6">
        <v>26490</v>
      </c>
      <c r="D192" s="6">
        <v>0.98356319999999997</v>
      </c>
      <c r="E192" s="6">
        <v>0.96783419000000004</v>
      </c>
      <c r="F192" s="6">
        <v>0.18539931000000001</v>
      </c>
      <c r="G192" s="6">
        <v>267</v>
      </c>
      <c r="H192" s="6">
        <v>0.99178942000000003</v>
      </c>
      <c r="I192" s="6">
        <v>1</v>
      </c>
      <c r="J192" s="6">
        <v>2</v>
      </c>
      <c r="K192" s="6">
        <v>388</v>
      </c>
      <c r="L192" s="6">
        <v>0</v>
      </c>
      <c r="M192" s="6">
        <v>0</v>
      </c>
      <c r="N192" s="6">
        <v>0</v>
      </c>
      <c r="O192" s="6">
        <v>1</v>
      </c>
      <c r="P192" s="6">
        <v>1</v>
      </c>
      <c r="Q192" s="6">
        <v>1047</v>
      </c>
      <c r="R192" s="6">
        <v>26489</v>
      </c>
      <c r="S192" s="6">
        <v>0.98354808000000005</v>
      </c>
      <c r="T192" s="6">
        <v>0.96780443000000005</v>
      </c>
      <c r="U192" s="6">
        <v>0.18545510000000001</v>
      </c>
      <c r="V192" s="6">
        <v>268</v>
      </c>
      <c r="W192" s="6">
        <v>0.99175891999999999</v>
      </c>
      <c r="X192" s="6">
        <v>1</v>
      </c>
      <c r="Y192" s="6">
        <v>2</v>
      </c>
      <c r="Z192" s="6">
        <v>388</v>
      </c>
      <c r="AA192" s="6">
        <v>0</v>
      </c>
      <c r="AB192" s="6">
        <v>0</v>
      </c>
      <c r="AC192" s="6">
        <v>0</v>
      </c>
      <c r="AD192" s="6">
        <v>1</v>
      </c>
      <c r="AE192" s="6">
        <v>2</v>
      </c>
    </row>
    <row r="193" spans="1:31" x14ac:dyDescent="0.2">
      <c r="A193" s="20">
        <v>2306.00506</v>
      </c>
      <c r="B193" s="6">
        <v>22</v>
      </c>
      <c r="C193" s="6">
        <v>49003</v>
      </c>
      <c r="D193" s="6">
        <v>0.99960788</v>
      </c>
      <c r="E193" s="6">
        <v>0.99959876000000003</v>
      </c>
      <c r="F193" s="6">
        <v>0.10627394</v>
      </c>
      <c r="G193" s="6">
        <v>22</v>
      </c>
      <c r="H193" s="6">
        <v>0.99959876000000003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</v>
      </c>
      <c r="Q193" s="6">
        <v>22</v>
      </c>
      <c r="R193" s="6">
        <v>49003</v>
      </c>
      <c r="S193" s="6">
        <v>0.99960788</v>
      </c>
      <c r="T193" s="6">
        <v>0.99959876000000003</v>
      </c>
      <c r="U193" s="6">
        <v>0.10627394</v>
      </c>
      <c r="V193" s="6">
        <v>22</v>
      </c>
      <c r="W193" s="6">
        <v>0.99959876000000003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1</v>
      </c>
    </row>
    <row r="194" spans="1:31" x14ac:dyDescent="0.2">
      <c r="A194" s="20">
        <v>2306.00101</v>
      </c>
      <c r="B194" s="6">
        <v>11</v>
      </c>
      <c r="C194" s="6">
        <v>11</v>
      </c>
      <c r="D194" s="6">
        <v>0.99968862000000003</v>
      </c>
      <c r="E194" s="6">
        <v>0.99968862000000003</v>
      </c>
      <c r="F194" s="6">
        <v>0.99968862000000003</v>
      </c>
      <c r="G194" s="6">
        <v>11</v>
      </c>
      <c r="H194" s="6">
        <v>0.99968862000000003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26</v>
      </c>
      <c r="R194" s="6">
        <v>33854</v>
      </c>
      <c r="S194" s="6">
        <v>0.99946223999999995</v>
      </c>
      <c r="T194" s="6">
        <v>0.99926422999999998</v>
      </c>
      <c r="U194" s="6">
        <v>4.1967339999999999E-2</v>
      </c>
      <c r="V194" s="6">
        <v>26</v>
      </c>
      <c r="W194" s="6">
        <v>0.99926422999999998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10</v>
      </c>
    </row>
    <row r="195" spans="1:31" x14ac:dyDescent="0.2">
      <c r="A195" s="20">
        <v>2306.1260200000002</v>
      </c>
      <c r="B195" s="6">
        <v>0</v>
      </c>
      <c r="C195" s="6">
        <v>0</v>
      </c>
      <c r="D195" s="6">
        <v>1</v>
      </c>
      <c r="E195" s="6">
        <v>1</v>
      </c>
      <c r="F195" s="6">
        <v>1</v>
      </c>
      <c r="G195" s="6">
        <v>0</v>
      </c>
      <c r="H195" s="6">
        <v>1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2</v>
      </c>
      <c r="R195" s="6">
        <v>2651</v>
      </c>
      <c r="S195" s="6">
        <v>0.99997718000000002</v>
      </c>
      <c r="T195" s="6">
        <v>0.99995434999999999</v>
      </c>
      <c r="U195" s="6">
        <v>0.93949698999999998</v>
      </c>
      <c r="V195" s="6">
        <v>0</v>
      </c>
      <c r="W195" s="6">
        <v>1</v>
      </c>
      <c r="X195" s="6">
        <v>0</v>
      </c>
      <c r="Y195" s="6">
        <v>0</v>
      </c>
      <c r="Z195" s="6">
        <v>1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</row>
    <row r="196" spans="1:31" x14ac:dyDescent="0.2">
      <c r="A196" s="20">
        <v>2306.0033400000002</v>
      </c>
      <c r="B196" s="6">
        <v>15</v>
      </c>
      <c r="C196" s="6">
        <v>15</v>
      </c>
      <c r="D196" s="6">
        <v>0.99976728999999998</v>
      </c>
      <c r="E196" s="6">
        <v>0.99976728999999998</v>
      </c>
      <c r="F196" s="6">
        <v>0.99976728999999998</v>
      </c>
      <c r="G196" s="6">
        <v>15</v>
      </c>
      <c r="H196" s="6">
        <v>0.99976728999999998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40</v>
      </c>
      <c r="R196" s="6">
        <v>55118</v>
      </c>
      <c r="S196" s="6">
        <v>0.99957337000000002</v>
      </c>
      <c r="T196" s="6">
        <v>0.99937944999999995</v>
      </c>
      <c r="U196" s="6">
        <v>0.14491382</v>
      </c>
      <c r="V196" s="6">
        <v>16</v>
      </c>
      <c r="W196" s="6">
        <v>0.99975177999999998</v>
      </c>
      <c r="X196" s="6">
        <v>0</v>
      </c>
      <c r="Y196" s="6">
        <v>0</v>
      </c>
      <c r="Z196" s="6">
        <v>12</v>
      </c>
      <c r="AA196" s="6">
        <v>0</v>
      </c>
      <c r="AB196" s="6">
        <v>0</v>
      </c>
      <c r="AC196" s="6">
        <v>0</v>
      </c>
      <c r="AD196" s="6">
        <v>0</v>
      </c>
      <c r="AE196" s="6">
        <v>-1</v>
      </c>
    </row>
    <row r="197" spans="1:31" x14ac:dyDescent="0.2">
      <c r="A197" s="20">
        <v>2306.1450599999998</v>
      </c>
      <c r="B197" s="6">
        <v>26</v>
      </c>
      <c r="C197" s="6">
        <v>26</v>
      </c>
      <c r="D197" s="6">
        <v>0.99848731999999996</v>
      </c>
      <c r="E197" s="6">
        <v>0.99848731999999996</v>
      </c>
      <c r="F197" s="6">
        <v>0.99848731999999996</v>
      </c>
      <c r="G197" s="6">
        <v>26</v>
      </c>
      <c r="H197" s="6">
        <v>0.99848731999999996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50</v>
      </c>
      <c r="R197" s="6">
        <v>1109</v>
      </c>
      <c r="S197" s="6">
        <v>0.99770208999999999</v>
      </c>
      <c r="T197" s="6">
        <v>0.99709150000000002</v>
      </c>
      <c r="U197" s="6">
        <v>0.93548949999999997</v>
      </c>
      <c r="V197" s="6">
        <v>32</v>
      </c>
      <c r="W197" s="6">
        <v>0.99813856000000001</v>
      </c>
      <c r="X197" s="6">
        <v>0</v>
      </c>
      <c r="Y197" s="6">
        <v>0</v>
      </c>
      <c r="Z197" s="6">
        <v>9</v>
      </c>
      <c r="AA197" s="6">
        <v>0</v>
      </c>
      <c r="AB197" s="6">
        <v>0</v>
      </c>
      <c r="AC197" s="6">
        <v>0</v>
      </c>
      <c r="AD197" s="6">
        <v>0</v>
      </c>
      <c r="AE197" s="6">
        <v>3</v>
      </c>
    </row>
    <row r="198" spans="1:31" x14ac:dyDescent="0.2">
      <c r="A198" s="20">
        <v>2306.0056199999999</v>
      </c>
      <c r="B198" s="6">
        <v>93</v>
      </c>
      <c r="C198" s="6">
        <v>128</v>
      </c>
      <c r="D198" s="6">
        <v>0.99818227000000004</v>
      </c>
      <c r="E198" s="6">
        <v>0.99807899</v>
      </c>
      <c r="F198" s="6">
        <v>0.99735602999999995</v>
      </c>
      <c r="G198" s="6">
        <v>83</v>
      </c>
      <c r="H198" s="6">
        <v>0.99828554999999997</v>
      </c>
      <c r="I198" s="6">
        <v>0</v>
      </c>
      <c r="J198" s="6">
        <v>0</v>
      </c>
      <c r="K198" s="6">
        <v>5</v>
      </c>
      <c r="L198" s="6">
        <v>0</v>
      </c>
      <c r="M198" s="6">
        <v>0</v>
      </c>
      <c r="N198" s="6">
        <v>1</v>
      </c>
      <c r="O198" s="6">
        <v>1</v>
      </c>
      <c r="P198" s="6">
        <v>0</v>
      </c>
      <c r="Q198" s="6">
        <v>13</v>
      </c>
      <c r="R198" s="6">
        <v>36837</v>
      </c>
      <c r="S198" s="6">
        <v>0.99985541</v>
      </c>
      <c r="T198" s="6">
        <v>0.99973146999999996</v>
      </c>
      <c r="U198" s="6">
        <v>0.23909361000000001</v>
      </c>
      <c r="V198" s="6">
        <v>3</v>
      </c>
      <c r="W198" s="6">
        <v>0.99993803000000003</v>
      </c>
      <c r="X198" s="6">
        <v>0</v>
      </c>
      <c r="Y198" s="6">
        <v>0</v>
      </c>
      <c r="Z198" s="6">
        <v>5</v>
      </c>
      <c r="AA198" s="6">
        <v>0</v>
      </c>
      <c r="AB198" s="6">
        <v>0</v>
      </c>
      <c r="AC198" s="6">
        <v>1</v>
      </c>
      <c r="AD198" s="6">
        <v>1</v>
      </c>
      <c r="AE198" s="6">
        <v>0</v>
      </c>
    </row>
    <row r="199" spans="1:31" x14ac:dyDescent="0.2">
      <c r="A199" s="20">
        <v>2306.0075000000002</v>
      </c>
      <c r="B199" s="6">
        <v>3114</v>
      </c>
      <c r="C199" s="6">
        <v>37529</v>
      </c>
      <c r="D199" s="6">
        <v>0.96568809</v>
      </c>
      <c r="E199" s="6">
        <v>0.93203396000000005</v>
      </c>
      <c r="F199" s="6">
        <v>0.18089354999999999</v>
      </c>
      <c r="G199" s="6">
        <v>354</v>
      </c>
      <c r="H199" s="6">
        <v>0.99227361000000003</v>
      </c>
      <c r="I199" s="6">
        <v>0</v>
      </c>
      <c r="J199" s="6">
        <v>0</v>
      </c>
      <c r="K199" s="6">
        <v>1380</v>
      </c>
      <c r="L199" s="6">
        <v>0</v>
      </c>
      <c r="M199" s="6">
        <v>0</v>
      </c>
      <c r="N199" s="6">
        <v>1</v>
      </c>
      <c r="O199" s="6">
        <v>1</v>
      </c>
      <c r="P199" s="6">
        <v>4</v>
      </c>
      <c r="Q199" s="6">
        <v>3118</v>
      </c>
      <c r="R199" s="6">
        <v>37397</v>
      </c>
      <c r="S199" s="6">
        <v>0.96562336000000004</v>
      </c>
      <c r="T199" s="6">
        <v>0.93194962999999997</v>
      </c>
      <c r="U199" s="6">
        <v>0.18381021</v>
      </c>
      <c r="V199" s="6">
        <v>358</v>
      </c>
      <c r="W199" s="6">
        <v>0.99218664999999995</v>
      </c>
      <c r="X199" s="6">
        <v>0</v>
      </c>
      <c r="Y199" s="6">
        <v>0</v>
      </c>
      <c r="Z199" s="6">
        <v>1380</v>
      </c>
      <c r="AA199" s="6">
        <v>0</v>
      </c>
      <c r="AB199" s="6">
        <v>0</v>
      </c>
      <c r="AC199" s="6">
        <v>1</v>
      </c>
      <c r="AD199" s="6">
        <v>1</v>
      </c>
      <c r="AE199" s="6">
        <v>6</v>
      </c>
    </row>
    <row r="200" spans="1:31" x14ac:dyDescent="0.2">
      <c r="A200" s="20">
        <v>2306.0777800000001</v>
      </c>
      <c r="B200" s="6">
        <v>10</v>
      </c>
      <c r="C200" s="6">
        <v>10</v>
      </c>
      <c r="D200" s="6">
        <v>0.99986567999999998</v>
      </c>
      <c r="E200" s="6">
        <v>0.99986567999999998</v>
      </c>
      <c r="F200" s="6">
        <v>0.99986567999999998</v>
      </c>
      <c r="G200" s="6">
        <v>10</v>
      </c>
      <c r="H200" s="6">
        <v>0.99986567999999998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11</v>
      </c>
      <c r="R200" s="6">
        <v>49549</v>
      </c>
      <c r="S200" s="6">
        <v>0.99987239000000006</v>
      </c>
      <c r="T200" s="6">
        <v>0.99985225</v>
      </c>
      <c r="U200" s="6">
        <v>0.33444821000000002</v>
      </c>
      <c r="V200" s="6">
        <v>9</v>
      </c>
      <c r="W200" s="6">
        <v>0.99987910999999996</v>
      </c>
      <c r="X200" s="6">
        <v>0</v>
      </c>
      <c r="Y200" s="6">
        <v>0</v>
      </c>
      <c r="Z200" s="6">
        <v>1</v>
      </c>
      <c r="AA200" s="6">
        <v>0</v>
      </c>
      <c r="AB200" s="6">
        <v>0</v>
      </c>
      <c r="AC200" s="6">
        <v>0</v>
      </c>
      <c r="AD200" s="6">
        <v>0</v>
      </c>
      <c r="AE200" s="6">
        <v>1</v>
      </c>
    </row>
    <row r="201" spans="1:31" x14ac:dyDescent="0.2">
      <c r="A201" s="20">
        <v>2306.0013899999999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x14ac:dyDescent="0.2">
      <c r="A202" s="20">
        <v>2306.0055400000001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x14ac:dyDescent="0.2">
      <c r="A203" s="20">
        <v>2306.0012999999999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x14ac:dyDescent="0.2">
      <c r="A204" s="20">
        <v>2306.0266700000002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x14ac:dyDescent="0.2">
      <c r="A205" s="20">
        <v>2306.0099399999999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x14ac:dyDescent="0.2">
      <c r="A206" s="20">
        <v>2306.0016300000002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x14ac:dyDescent="0.2">
      <c r="A207" s="20">
        <v>2306.0206199999998</v>
      </c>
      <c r="B207" s="6">
        <v>47</v>
      </c>
      <c r="C207" s="6">
        <v>47</v>
      </c>
      <c r="D207" s="6">
        <v>0.99705569000000005</v>
      </c>
      <c r="E207" s="6">
        <v>0.99705569000000005</v>
      </c>
      <c r="F207" s="6">
        <v>0.99705569000000005</v>
      </c>
      <c r="G207" s="6">
        <v>47</v>
      </c>
      <c r="H207" s="6">
        <v>0.99705569000000005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1146</v>
      </c>
      <c r="R207" s="6">
        <v>5503</v>
      </c>
      <c r="S207" s="6">
        <v>0.95984716000000003</v>
      </c>
      <c r="T207" s="6">
        <v>0.92821798</v>
      </c>
      <c r="U207" s="6">
        <v>0.65530849000000002</v>
      </c>
      <c r="V207" s="6">
        <v>54</v>
      </c>
      <c r="W207" s="6">
        <v>0.99661759999999999</v>
      </c>
      <c r="X207" s="6">
        <v>18</v>
      </c>
      <c r="Y207" s="6">
        <v>0</v>
      </c>
      <c r="Z207" s="6">
        <v>503</v>
      </c>
      <c r="AA207" s="6">
        <v>0</v>
      </c>
      <c r="AB207" s="6">
        <v>0</v>
      </c>
      <c r="AC207" s="6">
        <v>0</v>
      </c>
      <c r="AD207" s="6">
        <v>0</v>
      </c>
      <c r="AE207" s="6">
        <v>2</v>
      </c>
    </row>
    <row r="208" spans="1:31" x14ac:dyDescent="0.2">
      <c r="A208" s="20">
        <v>2306.0209599999998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x14ac:dyDescent="0.2">
      <c r="A209" s="20">
        <v>2306.0019000000002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x14ac:dyDescent="0.2">
      <c r="A210" s="20">
        <v>2306.0128399999999</v>
      </c>
      <c r="B210" s="6">
        <v>24</v>
      </c>
      <c r="C210" s="6">
        <v>97517</v>
      </c>
      <c r="D210" s="6">
        <v>0.99979320999999999</v>
      </c>
      <c r="E210" s="6">
        <v>0.99977943000000002</v>
      </c>
      <c r="F210" s="6">
        <v>0.10378642</v>
      </c>
      <c r="G210" s="6">
        <v>24</v>
      </c>
      <c r="H210" s="6">
        <v>0.99977943000000002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3</v>
      </c>
      <c r="Q210" s="6">
        <v>3</v>
      </c>
      <c r="R210" s="6">
        <v>36760</v>
      </c>
      <c r="S210" s="6">
        <v>0.99998620999999999</v>
      </c>
      <c r="T210" s="6">
        <v>0.99997243000000002</v>
      </c>
      <c r="U210" s="6">
        <v>0.66215718999999995</v>
      </c>
      <c r="V210" s="6">
        <v>3</v>
      </c>
      <c r="W210" s="6">
        <v>0.99997243000000002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1</v>
      </c>
    </row>
    <row r="211" spans="1:31" x14ac:dyDescent="0.2">
      <c r="A211" s="20">
        <v>2306.10905</v>
      </c>
      <c r="B211" s="6">
        <v>248</v>
      </c>
      <c r="C211" s="6">
        <v>3033</v>
      </c>
      <c r="D211" s="6">
        <v>0.99629555000000003</v>
      </c>
      <c r="E211" s="6">
        <v>0.99500705</v>
      </c>
      <c r="F211" s="6">
        <v>0.93893698000000003</v>
      </c>
      <c r="G211" s="6">
        <v>120</v>
      </c>
      <c r="H211" s="6">
        <v>0.99758405000000006</v>
      </c>
      <c r="I211" s="6">
        <v>0</v>
      </c>
      <c r="J211" s="6">
        <v>0</v>
      </c>
      <c r="K211" s="6">
        <v>64</v>
      </c>
      <c r="L211" s="6">
        <v>0</v>
      </c>
      <c r="M211" s="6">
        <v>0</v>
      </c>
      <c r="N211" s="6">
        <v>1</v>
      </c>
      <c r="O211" s="6">
        <v>1</v>
      </c>
      <c r="P211" s="6">
        <v>0</v>
      </c>
      <c r="Q211" s="6">
        <v>240</v>
      </c>
      <c r="R211" s="6">
        <v>3025</v>
      </c>
      <c r="S211" s="6">
        <v>0.99645660999999996</v>
      </c>
      <c r="T211" s="6">
        <v>0.99516811000000005</v>
      </c>
      <c r="U211" s="6">
        <v>0.93909805000000002</v>
      </c>
      <c r="V211" s="6">
        <v>112</v>
      </c>
      <c r="W211" s="6">
        <v>0.99774512000000004</v>
      </c>
      <c r="X211" s="6">
        <v>0</v>
      </c>
      <c r="Y211" s="6">
        <v>0</v>
      </c>
      <c r="Z211" s="6">
        <v>64</v>
      </c>
      <c r="AA211" s="6">
        <v>0</v>
      </c>
      <c r="AB211" s="6">
        <v>0</v>
      </c>
      <c r="AC211" s="6">
        <v>1</v>
      </c>
      <c r="AD211" s="6">
        <v>1</v>
      </c>
      <c r="AE211" s="6">
        <v>0</v>
      </c>
    </row>
    <row r="212" spans="1:31" x14ac:dyDescent="0.2">
      <c r="A212" s="20">
        <v>2306.0039400000001</v>
      </c>
      <c r="B212" s="6">
        <v>112</v>
      </c>
      <c r="C212" s="6">
        <v>735</v>
      </c>
      <c r="D212" s="6">
        <v>0.99859843999999998</v>
      </c>
      <c r="E212" s="6">
        <v>0.99843024999999996</v>
      </c>
      <c r="F212" s="6">
        <v>0.98969852000000003</v>
      </c>
      <c r="G212" s="6">
        <v>88</v>
      </c>
      <c r="H212" s="6">
        <v>0.99876662999999999</v>
      </c>
      <c r="I212" s="6">
        <v>0</v>
      </c>
      <c r="J212" s="6">
        <v>0</v>
      </c>
      <c r="K212" s="6">
        <v>12</v>
      </c>
      <c r="L212" s="6">
        <v>0</v>
      </c>
      <c r="M212" s="6">
        <v>0</v>
      </c>
      <c r="N212" s="6">
        <v>1</v>
      </c>
      <c r="O212" s="6">
        <v>1</v>
      </c>
      <c r="P212" s="6">
        <v>0</v>
      </c>
      <c r="Q212" s="6">
        <v>24</v>
      </c>
      <c r="R212" s="6">
        <v>647</v>
      </c>
      <c r="S212" s="6">
        <v>0.99983180999999999</v>
      </c>
      <c r="T212" s="6">
        <v>0.99966363000000003</v>
      </c>
      <c r="U212" s="6">
        <v>0.99093189999999998</v>
      </c>
      <c r="V212" s="6">
        <v>0</v>
      </c>
      <c r="W212" s="6">
        <v>1</v>
      </c>
      <c r="X212" s="6">
        <v>0</v>
      </c>
      <c r="Y212" s="6">
        <v>0</v>
      </c>
      <c r="Z212" s="6">
        <v>12</v>
      </c>
      <c r="AA212" s="6">
        <v>0</v>
      </c>
      <c r="AB212" s="6">
        <v>0</v>
      </c>
      <c r="AC212" s="6">
        <v>1</v>
      </c>
      <c r="AD212" s="6">
        <v>1</v>
      </c>
      <c r="AE212" s="6">
        <v>0</v>
      </c>
    </row>
    <row r="213" spans="1:31" x14ac:dyDescent="0.2">
      <c r="A213" s="20">
        <v>2306.0035800000001</v>
      </c>
      <c r="B213" s="6">
        <v>0</v>
      </c>
      <c r="C213" s="6">
        <v>0</v>
      </c>
      <c r="D213" s="6">
        <v>1</v>
      </c>
      <c r="E213" s="6">
        <v>1</v>
      </c>
      <c r="F213" s="6">
        <v>1</v>
      </c>
      <c r="G213" s="6">
        <v>0</v>
      </c>
      <c r="H213" s="6">
        <v>1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9</v>
      </c>
      <c r="R213" s="6">
        <v>12001</v>
      </c>
      <c r="S213" s="6">
        <v>0.99983458999999997</v>
      </c>
      <c r="T213" s="6">
        <v>0.99966918000000005</v>
      </c>
      <c r="U213" s="6">
        <v>0.55886785999999999</v>
      </c>
      <c r="V213" s="6">
        <v>1</v>
      </c>
      <c r="W213" s="6">
        <v>0.99996324000000003</v>
      </c>
      <c r="X213" s="6">
        <v>0</v>
      </c>
      <c r="Y213" s="6">
        <v>0</v>
      </c>
      <c r="Z213" s="6">
        <v>4</v>
      </c>
      <c r="AA213" s="6">
        <v>0</v>
      </c>
      <c r="AB213" s="6">
        <v>0</v>
      </c>
      <c r="AC213" s="6">
        <v>0</v>
      </c>
      <c r="AD213" s="6">
        <v>0</v>
      </c>
      <c r="AE213" s="6">
        <v>1</v>
      </c>
    </row>
    <row r="214" spans="1:31" x14ac:dyDescent="0.2">
      <c r="A214" s="20">
        <v>2306.00531</v>
      </c>
      <c r="B214" s="6">
        <v>1</v>
      </c>
      <c r="C214" s="6">
        <v>1</v>
      </c>
      <c r="D214" s="6">
        <v>0.99996289999999999</v>
      </c>
      <c r="E214" s="6">
        <v>0.99996289999999999</v>
      </c>
      <c r="F214" s="6">
        <v>0.99996289999999999</v>
      </c>
      <c r="G214" s="6">
        <v>1</v>
      </c>
      <c r="H214" s="6">
        <v>0.99996289999999999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</v>
      </c>
      <c r="R214" s="6">
        <v>1</v>
      </c>
      <c r="S214" s="6">
        <v>0.99996289999999999</v>
      </c>
      <c r="T214" s="6">
        <v>0.99996289999999999</v>
      </c>
      <c r="U214" s="6">
        <v>0.99996289999999999</v>
      </c>
      <c r="V214" s="6">
        <v>1</v>
      </c>
      <c r="W214" s="6">
        <v>0.99996289999999999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</row>
    <row r="215" spans="1:31" x14ac:dyDescent="0.2">
      <c r="A215" s="20">
        <v>2306.0036700000001</v>
      </c>
      <c r="B215" s="6">
        <v>6895</v>
      </c>
      <c r="C215" s="6">
        <v>21560</v>
      </c>
      <c r="D215" s="6">
        <v>0.82813703000000005</v>
      </c>
      <c r="E215" s="6">
        <v>0.70128237999999998</v>
      </c>
      <c r="F215" s="6">
        <v>6.5938830000000004E-2</v>
      </c>
      <c r="G215" s="6">
        <v>5223</v>
      </c>
      <c r="H215" s="6">
        <v>0.77371977999999997</v>
      </c>
      <c r="I215" s="6">
        <v>2</v>
      </c>
      <c r="J215" s="6">
        <v>0</v>
      </c>
      <c r="K215" s="6">
        <v>835</v>
      </c>
      <c r="L215" s="6">
        <v>0</v>
      </c>
      <c r="M215" s="6">
        <v>0</v>
      </c>
      <c r="N215" s="6">
        <v>0</v>
      </c>
      <c r="O215" s="6">
        <v>0</v>
      </c>
      <c r="P215" s="6">
        <v>-4596</v>
      </c>
      <c r="Q215" s="6">
        <v>2606</v>
      </c>
      <c r="R215" s="6">
        <v>21290</v>
      </c>
      <c r="S215" s="6">
        <v>0.94075551999999996</v>
      </c>
      <c r="T215" s="6">
        <v>0.88709817000000002</v>
      </c>
      <c r="U215" s="6">
        <v>7.7636250000000004E-2</v>
      </c>
      <c r="V215" s="6">
        <v>959</v>
      </c>
      <c r="W215" s="6">
        <v>0.95845247</v>
      </c>
      <c r="X215" s="6">
        <v>1</v>
      </c>
      <c r="Y215" s="6">
        <v>2</v>
      </c>
      <c r="Z215" s="6">
        <v>822</v>
      </c>
      <c r="AA215" s="6">
        <v>0</v>
      </c>
      <c r="AB215" s="6">
        <v>0</v>
      </c>
      <c r="AC215" s="6">
        <v>0</v>
      </c>
      <c r="AD215" s="6">
        <v>0</v>
      </c>
      <c r="AE215" s="6">
        <v>-50</v>
      </c>
    </row>
    <row r="216" spans="1:31" x14ac:dyDescent="0.2">
      <c r="A216" s="20">
        <v>2306.00155</v>
      </c>
      <c r="B216" s="6">
        <v>574</v>
      </c>
      <c r="C216" s="6">
        <v>41834</v>
      </c>
      <c r="D216" s="6">
        <v>0.99225938000000002</v>
      </c>
      <c r="E216" s="6">
        <v>0.98711068000000002</v>
      </c>
      <c r="F216" s="6">
        <v>6.0606739999999999E-2</v>
      </c>
      <c r="G216" s="6">
        <v>182</v>
      </c>
      <c r="H216" s="6">
        <v>0.99591313999999997</v>
      </c>
      <c r="I216" s="6">
        <v>0</v>
      </c>
      <c r="J216" s="6">
        <v>0</v>
      </c>
      <c r="K216" s="6">
        <v>196</v>
      </c>
      <c r="L216" s="6">
        <v>0</v>
      </c>
      <c r="M216" s="6">
        <v>0</v>
      </c>
      <c r="N216" s="6">
        <v>0</v>
      </c>
      <c r="O216" s="6">
        <v>0</v>
      </c>
      <c r="P216" s="6">
        <v>-55</v>
      </c>
      <c r="Q216" s="6">
        <v>397</v>
      </c>
      <c r="R216" s="6">
        <v>41878</v>
      </c>
      <c r="S216" s="6">
        <v>0.99554288000000002</v>
      </c>
      <c r="T216" s="6">
        <v>0.99108626</v>
      </c>
      <c r="U216" s="6">
        <v>5.9724279999999998E-2</v>
      </c>
      <c r="V216" s="6">
        <v>5</v>
      </c>
      <c r="W216" s="6">
        <v>0.99988774000000002</v>
      </c>
      <c r="X216" s="6">
        <v>0</v>
      </c>
      <c r="Y216" s="6">
        <v>0</v>
      </c>
      <c r="Z216" s="6">
        <v>196</v>
      </c>
      <c r="AA216" s="6">
        <v>0</v>
      </c>
      <c r="AB216" s="6">
        <v>0</v>
      </c>
      <c r="AC216" s="6">
        <v>0</v>
      </c>
      <c r="AD216" s="6">
        <v>0</v>
      </c>
      <c r="AE216" s="6">
        <v>5</v>
      </c>
    </row>
    <row r="217" spans="1:31" x14ac:dyDescent="0.2">
      <c r="A217" s="20">
        <v>2306.01073</v>
      </c>
      <c r="B217" s="6">
        <v>68</v>
      </c>
      <c r="C217" s="6">
        <v>68</v>
      </c>
      <c r="D217" s="6">
        <v>0.99872353000000003</v>
      </c>
      <c r="E217" s="6">
        <v>0.99872353000000003</v>
      </c>
      <c r="F217" s="6">
        <v>0.99872353000000003</v>
      </c>
      <c r="G217" s="6">
        <v>68</v>
      </c>
      <c r="H217" s="6">
        <v>0.99872353000000003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70</v>
      </c>
      <c r="R217" s="6">
        <v>947</v>
      </c>
      <c r="S217" s="6">
        <v>0.99869538999999996</v>
      </c>
      <c r="T217" s="6">
        <v>0.99868601000000001</v>
      </c>
      <c r="U217" s="6">
        <v>0.98222363999999995</v>
      </c>
      <c r="V217" s="6">
        <v>70</v>
      </c>
      <c r="W217" s="6">
        <v>0.99868601000000001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1</v>
      </c>
    </row>
    <row r="218" spans="1:31" x14ac:dyDescent="0.2">
      <c r="A218" s="20">
        <v>2306.0162500000001</v>
      </c>
      <c r="B218" s="6">
        <v>778</v>
      </c>
      <c r="C218" s="6">
        <v>41858</v>
      </c>
      <c r="D218" s="6">
        <v>0.99233452</v>
      </c>
      <c r="E218" s="6">
        <v>0.98466995000000002</v>
      </c>
      <c r="F218" s="6">
        <v>0.17521181999999999</v>
      </c>
      <c r="G218" s="6">
        <v>22</v>
      </c>
      <c r="H218" s="6">
        <v>0.99956650000000002</v>
      </c>
      <c r="I218" s="6">
        <v>0</v>
      </c>
      <c r="J218" s="6">
        <v>0</v>
      </c>
      <c r="K218" s="6">
        <v>378</v>
      </c>
      <c r="L218" s="6">
        <v>0</v>
      </c>
      <c r="M218" s="6">
        <v>0</v>
      </c>
      <c r="N218" s="6">
        <v>0</v>
      </c>
      <c r="O218" s="6">
        <v>0</v>
      </c>
      <c r="P218" s="6">
        <v>-6</v>
      </c>
      <c r="Q218" s="6">
        <v>801</v>
      </c>
      <c r="R218" s="6">
        <v>41858</v>
      </c>
      <c r="S218" s="6">
        <v>0.99189123000000001</v>
      </c>
      <c r="T218" s="6">
        <v>0.98421674999999997</v>
      </c>
      <c r="U218" s="6">
        <v>0.17521181999999999</v>
      </c>
      <c r="V218" s="6">
        <v>45</v>
      </c>
      <c r="W218" s="6">
        <v>0.99911329999999998</v>
      </c>
      <c r="X218" s="6">
        <v>0</v>
      </c>
      <c r="Y218" s="6">
        <v>0</v>
      </c>
      <c r="Z218" s="6">
        <v>378</v>
      </c>
      <c r="AA218" s="6">
        <v>0</v>
      </c>
      <c r="AB218" s="6">
        <v>0</v>
      </c>
      <c r="AC218" s="6">
        <v>0</v>
      </c>
      <c r="AD218" s="6">
        <v>0</v>
      </c>
      <c r="AE218" s="6">
        <v>-5</v>
      </c>
    </row>
    <row r="219" spans="1:31" x14ac:dyDescent="0.2">
      <c r="A219" s="20">
        <v>2306.0058100000001</v>
      </c>
      <c r="B219" s="6">
        <v>5610</v>
      </c>
      <c r="C219" s="6">
        <v>17198</v>
      </c>
      <c r="D219" s="6">
        <v>0.83872440000000004</v>
      </c>
      <c r="E219" s="6">
        <v>0.72289453999999997</v>
      </c>
      <c r="F219" s="6">
        <v>0.15050630000000001</v>
      </c>
      <c r="G219" s="6">
        <v>5532</v>
      </c>
      <c r="H219" s="6">
        <v>0.72674735000000001</v>
      </c>
      <c r="I219" s="6">
        <v>0</v>
      </c>
      <c r="J219" s="6">
        <v>0</v>
      </c>
      <c r="K219" s="6">
        <v>39</v>
      </c>
      <c r="L219" s="6">
        <v>0</v>
      </c>
      <c r="M219" s="6">
        <v>0</v>
      </c>
      <c r="N219" s="6">
        <v>0</v>
      </c>
      <c r="O219" s="6">
        <v>1</v>
      </c>
      <c r="P219" s="6">
        <v>-5432</v>
      </c>
      <c r="Q219" s="6">
        <v>81</v>
      </c>
      <c r="R219" s="6">
        <v>13796</v>
      </c>
      <c r="S219" s="6">
        <v>0.99790065999999999</v>
      </c>
      <c r="T219" s="6">
        <v>0.99599901000000002</v>
      </c>
      <c r="U219" s="6">
        <v>0.31854779</v>
      </c>
      <c r="V219" s="6">
        <v>5</v>
      </c>
      <c r="W219" s="6">
        <v>0.99975303000000004</v>
      </c>
      <c r="X219" s="6">
        <v>0</v>
      </c>
      <c r="Y219" s="6">
        <v>0</v>
      </c>
      <c r="Z219" s="6">
        <v>38</v>
      </c>
      <c r="AA219" s="6">
        <v>0</v>
      </c>
      <c r="AB219" s="6">
        <v>0</v>
      </c>
      <c r="AC219" s="6">
        <v>0</v>
      </c>
      <c r="AD219" s="6">
        <v>0</v>
      </c>
      <c r="AE219" s="6">
        <v>-1</v>
      </c>
    </row>
    <row r="220" spans="1:31" x14ac:dyDescent="0.2">
      <c r="A220" s="20">
        <v>2306.0166100000001</v>
      </c>
      <c r="B220" s="6">
        <v>0</v>
      </c>
      <c r="C220" s="6">
        <v>0</v>
      </c>
      <c r="D220" s="6">
        <v>1</v>
      </c>
      <c r="E220" s="6">
        <v>1</v>
      </c>
      <c r="F220" s="6">
        <v>1</v>
      </c>
      <c r="G220" s="6">
        <v>0</v>
      </c>
      <c r="H220" s="6">
        <v>1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4</v>
      </c>
      <c r="R220" s="6">
        <v>46432</v>
      </c>
      <c r="S220" s="6">
        <v>0.99997952000000001</v>
      </c>
      <c r="T220" s="6">
        <v>0.99995904000000002</v>
      </c>
      <c r="U220" s="6">
        <v>0.52453022999999999</v>
      </c>
      <c r="V220" s="6">
        <v>3</v>
      </c>
      <c r="W220" s="6">
        <v>0.99996927999999996</v>
      </c>
      <c r="X220" s="6">
        <v>0</v>
      </c>
      <c r="Y220" s="6">
        <v>0</v>
      </c>
      <c r="Z220" s="6">
        <v>0</v>
      </c>
      <c r="AA220" s="6">
        <v>1</v>
      </c>
      <c r="AB220" s="6">
        <v>0</v>
      </c>
      <c r="AC220" s="6">
        <v>0</v>
      </c>
      <c r="AD220" s="6">
        <v>0</v>
      </c>
      <c r="AE220" s="6">
        <v>-4</v>
      </c>
    </row>
    <row r="221" spans="1:31" x14ac:dyDescent="0.2">
      <c r="A221" s="20">
        <v>2306.0057499999998</v>
      </c>
      <c r="B221" s="6">
        <v>779</v>
      </c>
      <c r="C221" s="6">
        <v>25121</v>
      </c>
      <c r="D221" s="6">
        <v>0.98595087000000003</v>
      </c>
      <c r="E221" s="6">
        <v>0.97204679000000005</v>
      </c>
      <c r="F221" s="6">
        <v>9.8571839999999994E-2</v>
      </c>
      <c r="G221" s="6">
        <v>85</v>
      </c>
      <c r="H221" s="6">
        <v>0.99694990999999999</v>
      </c>
      <c r="I221" s="6">
        <v>0</v>
      </c>
      <c r="J221" s="6">
        <v>0</v>
      </c>
      <c r="K221" s="6">
        <v>347</v>
      </c>
      <c r="L221" s="6">
        <v>0</v>
      </c>
      <c r="M221" s="6">
        <v>0</v>
      </c>
      <c r="N221" s="6">
        <v>0</v>
      </c>
      <c r="O221" s="6">
        <v>0</v>
      </c>
      <c r="P221" s="6">
        <v>3</v>
      </c>
      <c r="Q221" s="6">
        <v>784</v>
      </c>
      <c r="R221" s="6">
        <v>25164</v>
      </c>
      <c r="S221" s="6">
        <v>0.98586191999999995</v>
      </c>
      <c r="T221" s="6">
        <v>0.97187040000000002</v>
      </c>
      <c r="U221" s="6">
        <v>9.7126039999999997E-2</v>
      </c>
      <c r="V221" s="6">
        <v>88</v>
      </c>
      <c r="W221" s="6">
        <v>0.99684260000000002</v>
      </c>
      <c r="X221" s="6">
        <v>0</v>
      </c>
      <c r="Y221" s="6">
        <v>0</v>
      </c>
      <c r="Z221" s="6">
        <v>348</v>
      </c>
      <c r="AA221" s="6">
        <v>0</v>
      </c>
      <c r="AB221" s="6">
        <v>0</v>
      </c>
      <c r="AC221" s="6">
        <v>0</v>
      </c>
      <c r="AD221" s="6">
        <v>0</v>
      </c>
      <c r="AE221" s="6">
        <v>6</v>
      </c>
    </row>
    <row r="222" spans="1:31" x14ac:dyDescent="0.2">
      <c r="A222" s="20">
        <v>2306.0580300000001</v>
      </c>
      <c r="B222" s="6">
        <v>871</v>
      </c>
      <c r="C222" s="6">
        <v>31364</v>
      </c>
      <c r="D222" s="6">
        <v>0.98609442000000003</v>
      </c>
      <c r="E222" s="6">
        <v>0.97414893000000002</v>
      </c>
      <c r="F222" s="6">
        <v>6.9124149999999995E-2</v>
      </c>
      <c r="G222" s="6">
        <v>374</v>
      </c>
      <c r="H222" s="6">
        <v>0.98889976999999996</v>
      </c>
      <c r="I222" s="6">
        <v>3</v>
      </c>
      <c r="J222" s="6">
        <v>4</v>
      </c>
      <c r="K222" s="6">
        <v>245</v>
      </c>
      <c r="L222" s="6">
        <v>0</v>
      </c>
      <c r="M222" s="6">
        <v>0</v>
      </c>
      <c r="N222" s="6">
        <v>0</v>
      </c>
      <c r="O222" s="6">
        <v>1</v>
      </c>
      <c r="P222" s="6">
        <v>3</v>
      </c>
      <c r="Q222" s="6">
        <v>905</v>
      </c>
      <c r="R222" s="6">
        <v>31105</v>
      </c>
      <c r="S222" s="6">
        <v>0.98563968999999996</v>
      </c>
      <c r="T222" s="6">
        <v>0.97315974000000005</v>
      </c>
      <c r="U222" s="6">
        <v>7.7495700000000001E-2</v>
      </c>
      <c r="V222" s="6">
        <v>398</v>
      </c>
      <c r="W222" s="6">
        <v>0.98819621999999996</v>
      </c>
      <c r="X222" s="6">
        <v>3</v>
      </c>
      <c r="Y222" s="6">
        <v>4</v>
      </c>
      <c r="Z222" s="6">
        <v>250</v>
      </c>
      <c r="AA222" s="6">
        <v>0</v>
      </c>
      <c r="AB222" s="6">
        <v>0</v>
      </c>
      <c r="AC222" s="6">
        <v>0</v>
      </c>
      <c r="AD222" s="6">
        <v>1</v>
      </c>
      <c r="AE222" s="6">
        <v>28</v>
      </c>
    </row>
    <row r="223" spans="1:31" x14ac:dyDescent="0.2">
      <c r="A223" s="20">
        <v>2306.0011599999998</v>
      </c>
      <c r="B223" s="6">
        <v>101</v>
      </c>
      <c r="C223" s="6">
        <v>101</v>
      </c>
      <c r="D223" s="6">
        <v>0.99647752000000001</v>
      </c>
      <c r="E223" s="6">
        <v>0.99647752000000001</v>
      </c>
      <c r="F223" s="6">
        <v>0.99647752000000001</v>
      </c>
      <c r="G223" s="6">
        <v>101</v>
      </c>
      <c r="H223" s="6">
        <v>0.99647752000000001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133</v>
      </c>
      <c r="R223" s="6">
        <v>27342</v>
      </c>
      <c r="S223" s="6">
        <v>0.99567642999999995</v>
      </c>
      <c r="T223" s="6">
        <v>0.99536374999999999</v>
      </c>
      <c r="U223" s="6">
        <v>4.6885349999999999E-2</v>
      </c>
      <c r="V223" s="6">
        <v>133</v>
      </c>
      <c r="W223" s="6">
        <v>0.99536374999999999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14</v>
      </c>
    </row>
    <row r="224" spans="1:31" x14ac:dyDescent="0.2">
      <c r="A224" s="20">
        <v>2306.0012000000002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x14ac:dyDescent="0.2">
      <c r="A225" s="20">
        <v>2306.0078199999998</v>
      </c>
      <c r="B225" s="6">
        <v>9241</v>
      </c>
      <c r="C225" s="6">
        <v>55091</v>
      </c>
      <c r="D225" s="6">
        <v>0.91739037999999995</v>
      </c>
      <c r="E225" s="6">
        <v>0.84886744999999997</v>
      </c>
      <c r="F225" s="6">
        <v>9.9010550000000003E-2</v>
      </c>
      <c r="G225" s="6">
        <v>3961</v>
      </c>
      <c r="H225" s="6">
        <v>0.93521955999999995</v>
      </c>
      <c r="I225" s="6">
        <v>10</v>
      </c>
      <c r="J225" s="6">
        <v>6</v>
      </c>
      <c r="K225" s="6">
        <v>2628</v>
      </c>
      <c r="L225" s="6">
        <v>0</v>
      </c>
      <c r="M225" s="6">
        <v>0</v>
      </c>
      <c r="N225" s="6">
        <v>1</v>
      </c>
      <c r="O225" s="6">
        <v>1</v>
      </c>
      <c r="P225" s="6">
        <v>4</v>
      </c>
      <c r="Q225" s="6">
        <v>31</v>
      </c>
      <c r="R225" s="6">
        <v>39350</v>
      </c>
      <c r="S225" s="6">
        <v>0.99954204999999996</v>
      </c>
      <c r="T225" s="6">
        <v>0.99949299000000003</v>
      </c>
      <c r="U225" s="6">
        <v>0.35642674000000002</v>
      </c>
      <c r="V225" s="6">
        <v>29</v>
      </c>
      <c r="W225" s="6">
        <v>0.99952569999999996</v>
      </c>
      <c r="X225" s="6">
        <v>0</v>
      </c>
      <c r="Y225" s="6">
        <v>0</v>
      </c>
      <c r="Z225" s="6">
        <v>1</v>
      </c>
      <c r="AA225" s="6">
        <v>0</v>
      </c>
      <c r="AB225" s="6">
        <v>0</v>
      </c>
      <c r="AC225" s="6">
        <v>0</v>
      </c>
      <c r="AD225" s="6">
        <v>0</v>
      </c>
      <c r="AE225" s="6">
        <v>2</v>
      </c>
    </row>
    <row r="226" spans="1:31" x14ac:dyDescent="0.2">
      <c r="A226" s="20">
        <v>2306.0458699999999</v>
      </c>
      <c r="B226" s="6">
        <v>0</v>
      </c>
      <c r="C226" s="6">
        <v>0</v>
      </c>
      <c r="D226" s="6">
        <v>1</v>
      </c>
      <c r="E226" s="6">
        <v>1</v>
      </c>
      <c r="F226" s="6">
        <v>1</v>
      </c>
      <c r="G226" s="6">
        <v>0</v>
      </c>
      <c r="H226" s="6">
        <v>1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1</v>
      </c>
      <c r="T226" s="6">
        <v>1</v>
      </c>
      <c r="U226" s="6">
        <v>1</v>
      </c>
      <c r="V226" s="6">
        <v>0</v>
      </c>
      <c r="W226" s="6">
        <v>1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</row>
    <row r="227" spans="1:31" x14ac:dyDescent="0.2">
      <c r="A227" s="20">
        <v>2306.0018700000001</v>
      </c>
      <c r="B227" s="6">
        <v>5</v>
      </c>
      <c r="C227" s="6">
        <v>5</v>
      </c>
      <c r="D227" s="6">
        <v>0.99986958999999997</v>
      </c>
      <c r="E227" s="6">
        <v>0.99986958999999997</v>
      </c>
      <c r="F227" s="6">
        <v>0.99986958999999997</v>
      </c>
      <c r="G227" s="6">
        <v>5</v>
      </c>
      <c r="H227" s="6">
        <v>0.99986958999999997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5802</v>
      </c>
      <c r="R227" s="6">
        <v>32852</v>
      </c>
      <c r="S227" s="6">
        <v>0.92014028999999997</v>
      </c>
      <c r="T227" s="6">
        <v>0.84873292</v>
      </c>
      <c r="U227" s="6">
        <v>0.14349776</v>
      </c>
      <c r="V227" s="6">
        <v>1418</v>
      </c>
      <c r="W227" s="6">
        <v>0.96303055999999998</v>
      </c>
      <c r="X227" s="6">
        <v>22</v>
      </c>
      <c r="Y227" s="6">
        <v>4</v>
      </c>
      <c r="Z227" s="6">
        <v>2137</v>
      </c>
      <c r="AA227" s="6">
        <v>0</v>
      </c>
      <c r="AB227" s="6">
        <v>0</v>
      </c>
      <c r="AC227" s="6">
        <v>1</v>
      </c>
      <c r="AD227" s="6">
        <v>1</v>
      </c>
      <c r="AE227" s="6">
        <v>15</v>
      </c>
    </row>
    <row r="228" spans="1:31" x14ac:dyDescent="0.2">
      <c r="A228" s="20">
        <v>2306.0129400000001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x14ac:dyDescent="0.2">
      <c r="A229" s="20">
        <v>2306.0050999999999</v>
      </c>
      <c r="B229" s="6">
        <v>2</v>
      </c>
      <c r="C229" s="6">
        <v>18</v>
      </c>
      <c r="D229" s="6">
        <v>0.99998065000000003</v>
      </c>
      <c r="E229" s="6">
        <v>0.99996129</v>
      </c>
      <c r="F229" s="6">
        <v>0.99965161999999996</v>
      </c>
      <c r="G229" s="6">
        <v>0</v>
      </c>
      <c r="H229" s="6">
        <v>1</v>
      </c>
      <c r="I229" s="6">
        <v>0</v>
      </c>
      <c r="J229" s="6">
        <v>0</v>
      </c>
      <c r="K229" s="6">
        <v>1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53</v>
      </c>
      <c r="R229" s="6">
        <v>3463</v>
      </c>
      <c r="S229" s="6">
        <v>0.99934195000000003</v>
      </c>
      <c r="T229" s="6">
        <v>0.99897422000000002</v>
      </c>
      <c r="U229" s="6">
        <v>0.93297591999999996</v>
      </c>
      <c r="V229" s="6">
        <v>17</v>
      </c>
      <c r="W229" s="6">
        <v>0.99967097999999999</v>
      </c>
      <c r="X229" s="6">
        <v>0</v>
      </c>
      <c r="Y229" s="6">
        <v>0</v>
      </c>
      <c r="Z229" s="6">
        <v>18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</row>
    <row r="230" spans="1:31" x14ac:dyDescent="0.2">
      <c r="A230" s="20">
        <v>2306.03395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x14ac:dyDescent="0.2">
      <c r="A231" s="20">
        <v>2306.0014200000001</v>
      </c>
      <c r="B231" s="6">
        <v>12</v>
      </c>
      <c r="C231" s="6">
        <v>12</v>
      </c>
      <c r="D231" s="6">
        <v>0.99965523999999994</v>
      </c>
      <c r="E231" s="6">
        <v>0.99965523999999994</v>
      </c>
      <c r="F231" s="6">
        <v>0.99965523999999994</v>
      </c>
      <c r="G231" s="6">
        <v>12</v>
      </c>
      <c r="H231" s="6">
        <v>0.99965523999999994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1</v>
      </c>
      <c r="T231" s="6">
        <v>1</v>
      </c>
      <c r="U231" s="6">
        <v>1</v>
      </c>
      <c r="V231" s="6">
        <v>0</v>
      </c>
      <c r="W231" s="6">
        <v>1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</row>
    <row r="232" spans="1:31" x14ac:dyDescent="0.2">
      <c r="A232" s="20">
        <v>2306.06241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x14ac:dyDescent="0.2">
      <c r="A233" s="20">
        <v>2306.0163200000002</v>
      </c>
      <c r="B233" s="6">
        <v>178</v>
      </c>
      <c r="C233" s="6">
        <v>637</v>
      </c>
      <c r="D233" s="6">
        <v>0.99559883999999998</v>
      </c>
      <c r="E233" s="6">
        <v>0.99549765999999995</v>
      </c>
      <c r="F233" s="6">
        <v>0.98388768999999998</v>
      </c>
      <c r="G233" s="6">
        <v>170</v>
      </c>
      <c r="H233" s="6">
        <v>0.99570000999999997</v>
      </c>
      <c r="I233" s="6">
        <v>0</v>
      </c>
      <c r="J233" s="6">
        <v>0</v>
      </c>
      <c r="K233" s="6">
        <v>4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178</v>
      </c>
      <c r="R233" s="6">
        <v>637</v>
      </c>
      <c r="S233" s="6">
        <v>0.99559883999999998</v>
      </c>
      <c r="T233" s="6">
        <v>0.99549765999999995</v>
      </c>
      <c r="U233" s="6">
        <v>0.98388768999999998</v>
      </c>
      <c r="V233" s="6">
        <v>170</v>
      </c>
      <c r="W233" s="6">
        <v>0.99570000999999997</v>
      </c>
      <c r="X233" s="6">
        <v>0</v>
      </c>
      <c r="Y233" s="6">
        <v>0</v>
      </c>
      <c r="Z233" s="6">
        <v>4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</row>
    <row r="234" spans="1:31" x14ac:dyDescent="0.2">
      <c r="A234" s="20">
        <v>2306.0106300000002</v>
      </c>
      <c r="B234" s="6">
        <v>3766</v>
      </c>
      <c r="C234" s="6">
        <v>49086</v>
      </c>
      <c r="D234" s="6">
        <v>0.96192462999999995</v>
      </c>
      <c r="E234" s="6">
        <v>0.92718906000000001</v>
      </c>
      <c r="F234" s="6">
        <v>5.098312E-2</v>
      </c>
      <c r="G234" s="6">
        <v>532</v>
      </c>
      <c r="H234" s="6">
        <v>0.98971443999999997</v>
      </c>
      <c r="I234" s="6">
        <v>0</v>
      </c>
      <c r="J234" s="6">
        <v>0</v>
      </c>
      <c r="K234" s="6">
        <v>1617</v>
      </c>
      <c r="L234" s="6">
        <v>0</v>
      </c>
      <c r="M234" s="6">
        <v>0</v>
      </c>
      <c r="N234" s="6">
        <v>0</v>
      </c>
      <c r="O234" s="6">
        <v>0</v>
      </c>
      <c r="P234" s="6">
        <v>-361</v>
      </c>
      <c r="Q234" s="6">
        <v>36</v>
      </c>
      <c r="R234" s="6">
        <v>36</v>
      </c>
      <c r="S234" s="6">
        <v>0.99930397999999998</v>
      </c>
      <c r="T234" s="6">
        <v>0.99930397999999998</v>
      </c>
      <c r="U234" s="6">
        <v>0.99930397999999998</v>
      </c>
      <c r="V234" s="6">
        <v>36</v>
      </c>
      <c r="W234" s="6">
        <v>0.99930397999999998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</row>
    <row r="235" spans="1:31" x14ac:dyDescent="0.2">
      <c r="A235" s="20">
        <v>2306.0014500000002</v>
      </c>
      <c r="B235" s="6">
        <v>28</v>
      </c>
      <c r="C235" s="6">
        <v>29</v>
      </c>
      <c r="D235" s="6">
        <v>0.99956833</v>
      </c>
      <c r="E235" s="6">
        <v>0.99953512</v>
      </c>
      <c r="F235" s="6">
        <v>0.99951851999999997</v>
      </c>
      <c r="G235" s="6">
        <v>24</v>
      </c>
      <c r="H235" s="6">
        <v>0.99960152999999996</v>
      </c>
      <c r="I235" s="6">
        <v>0</v>
      </c>
      <c r="J235" s="6">
        <v>0</v>
      </c>
      <c r="K235" s="6">
        <v>2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11</v>
      </c>
      <c r="R235" s="6">
        <v>2228</v>
      </c>
      <c r="S235" s="6">
        <v>0.99986717999999997</v>
      </c>
      <c r="T235" s="6">
        <v>0.99981737999999998</v>
      </c>
      <c r="U235" s="6">
        <v>0.96301031000000004</v>
      </c>
      <c r="V235" s="6">
        <v>7</v>
      </c>
      <c r="W235" s="6">
        <v>0.99988378</v>
      </c>
      <c r="X235" s="6">
        <v>0</v>
      </c>
      <c r="Y235" s="6">
        <v>0</v>
      </c>
      <c r="Z235" s="6">
        <v>2</v>
      </c>
      <c r="AA235" s="6">
        <v>0</v>
      </c>
      <c r="AB235" s="6">
        <v>0</v>
      </c>
      <c r="AC235" s="6">
        <v>0</v>
      </c>
      <c r="AD235" s="6">
        <v>0</v>
      </c>
      <c r="AE235" s="6">
        <v>2</v>
      </c>
    </row>
    <row r="236" spans="1:31" x14ac:dyDescent="0.2">
      <c r="A236" s="20">
        <v>2306.0180300000002</v>
      </c>
      <c r="B236" s="6">
        <v>0</v>
      </c>
      <c r="C236" s="6">
        <v>0</v>
      </c>
      <c r="D236" s="6">
        <v>1</v>
      </c>
      <c r="E236" s="6">
        <v>1</v>
      </c>
      <c r="F236" s="6">
        <v>1</v>
      </c>
      <c r="G236" s="6">
        <v>0</v>
      </c>
      <c r="H236" s="6">
        <v>1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2</v>
      </c>
      <c r="R236" s="6">
        <v>27321</v>
      </c>
      <c r="S236" s="6">
        <v>0.99997055999999995</v>
      </c>
      <c r="T236" s="6">
        <v>0.99994112000000002</v>
      </c>
      <c r="U236" s="6">
        <v>0.19570784999999999</v>
      </c>
      <c r="V236" s="6">
        <v>2</v>
      </c>
      <c r="W236" s="6">
        <v>0.99994112000000002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2</v>
      </c>
    </row>
    <row r="237" spans="1:31" x14ac:dyDescent="0.2">
      <c r="A237" s="20">
        <v>2306.0376799999999</v>
      </c>
      <c r="B237" s="6">
        <v>375</v>
      </c>
      <c r="C237" s="6">
        <v>54944</v>
      </c>
      <c r="D237" s="6">
        <v>0.99511400999999999</v>
      </c>
      <c r="E237" s="6">
        <v>0.99407442999999995</v>
      </c>
      <c r="F237" s="6">
        <v>0.13180058</v>
      </c>
      <c r="G237" s="6">
        <v>361</v>
      </c>
      <c r="H237" s="6">
        <v>0.99429564999999998</v>
      </c>
      <c r="I237" s="6">
        <v>0</v>
      </c>
      <c r="J237" s="6">
        <v>0</v>
      </c>
      <c r="K237" s="6">
        <v>7</v>
      </c>
      <c r="L237" s="6">
        <v>0</v>
      </c>
      <c r="M237" s="6">
        <v>0</v>
      </c>
      <c r="N237" s="6">
        <v>0</v>
      </c>
      <c r="O237" s="6">
        <v>0</v>
      </c>
      <c r="P237" s="6">
        <v>-86</v>
      </c>
      <c r="Q237" s="6">
        <v>170</v>
      </c>
      <c r="R237" s="6">
        <v>12072</v>
      </c>
      <c r="S237" s="6">
        <v>0.99821446000000003</v>
      </c>
      <c r="T237" s="6">
        <v>0.99731382000000002</v>
      </c>
      <c r="U237" s="6">
        <v>0.80924991999999996</v>
      </c>
      <c r="V237" s="6">
        <v>58</v>
      </c>
      <c r="W237" s="6">
        <v>0.99908353999999999</v>
      </c>
      <c r="X237" s="6">
        <v>0</v>
      </c>
      <c r="Y237" s="6">
        <v>0</v>
      </c>
      <c r="Z237" s="6">
        <v>56</v>
      </c>
      <c r="AA237" s="6">
        <v>0</v>
      </c>
      <c r="AB237" s="6">
        <v>0</v>
      </c>
      <c r="AC237" s="6">
        <v>0</v>
      </c>
      <c r="AD237" s="6">
        <v>0</v>
      </c>
      <c r="AE237" s="6">
        <v>2</v>
      </c>
    </row>
    <row r="238" spans="1:31" x14ac:dyDescent="0.2">
      <c r="A238" s="20">
        <v>2306.00126</v>
      </c>
      <c r="B238" s="6">
        <v>12713</v>
      </c>
      <c r="C238" s="6">
        <v>107197</v>
      </c>
      <c r="D238" s="6">
        <v>0.93640069000000004</v>
      </c>
      <c r="E238" s="6">
        <v>0.88730308999999996</v>
      </c>
      <c r="F238" s="6">
        <v>4.9730959999999998E-2</v>
      </c>
      <c r="G238" s="6">
        <v>11764</v>
      </c>
      <c r="H238" s="6">
        <v>0.89571568999999995</v>
      </c>
      <c r="I238" s="6">
        <v>0</v>
      </c>
      <c r="J238" s="6">
        <v>2</v>
      </c>
      <c r="K238" s="6">
        <v>472</v>
      </c>
      <c r="L238" s="6">
        <v>0</v>
      </c>
      <c r="M238" s="6">
        <v>0</v>
      </c>
      <c r="N238" s="6">
        <v>1</v>
      </c>
      <c r="O238" s="6">
        <v>0</v>
      </c>
      <c r="P238" s="6">
        <v>-9967</v>
      </c>
      <c r="Q238" s="6">
        <v>5654</v>
      </c>
      <c r="R238" s="6">
        <v>105609</v>
      </c>
      <c r="S238" s="6">
        <v>0.97403143999999997</v>
      </c>
      <c r="T238" s="6">
        <v>0.94988121999999997</v>
      </c>
      <c r="U238" s="6">
        <v>6.3849589999999998E-2</v>
      </c>
      <c r="V238" s="6">
        <v>1804</v>
      </c>
      <c r="W238" s="6">
        <v>0.98400878999999997</v>
      </c>
      <c r="X238" s="6">
        <v>7</v>
      </c>
      <c r="Y238" s="6">
        <v>7</v>
      </c>
      <c r="Z238" s="6">
        <v>1912</v>
      </c>
      <c r="AA238" s="6">
        <v>0</v>
      </c>
      <c r="AB238" s="6">
        <v>0</v>
      </c>
      <c r="AC238" s="6">
        <v>1</v>
      </c>
      <c r="AD238" s="6">
        <v>0</v>
      </c>
      <c r="AE238" s="6">
        <v>5</v>
      </c>
    </row>
    <row r="239" spans="1:31" x14ac:dyDescent="0.2">
      <c r="A239" s="20">
        <v>2306.0092199999999</v>
      </c>
      <c r="B239" s="6">
        <v>103</v>
      </c>
      <c r="C239" s="6">
        <v>103</v>
      </c>
      <c r="D239" s="6">
        <v>0.99668084999999995</v>
      </c>
      <c r="E239" s="6">
        <v>0.99668084999999995</v>
      </c>
      <c r="F239" s="6">
        <v>0.99668084999999995</v>
      </c>
      <c r="G239" s="6">
        <v>103</v>
      </c>
      <c r="H239" s="6">
        <v>0.99668084999999995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103</v>
      </c>
      <c r="R239" s="6">
        <v>103</v>
      </c>
      <c r="S239" s="6">
        <v>0.99668084999999995</v>
      </c>
      <c r="T239" s="6">
        <v>0.99668084999999995</v>
      </c>
      <c r="U239" s="6">
        <v>0.99668084999999995</v>
      </c>
      <c r="V239" s="6">
        <v>103</v>
      </c>
      <c r="W239" s="6">
        <v>0.99668084999999995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</row>
    <row r="240" spans="1:31" x14ac:dyDescent="0.2">
      <c r="A240" s="20">
        <v>2306.01235</v>
      </c>
      <c r="B240" s="6">
        <v>22</v>
      </c>
      <c r="C240" s="6">
        <v>4362</v>
      </c>
      <c r="D240" s="6">
        <v>0.99889771999999999</v>
      </c>
      <c r="E240" s="6">
        <v>0.99826784999999996</v>
      </c>
      <c r="F240" s="6">
        <v>0.65656247999999995</v>
      </c>
      <c r="G240" s="6">
        <v>6</v>
      </c>
      <c r="H240" s="6">
        <v>0.99952759999999996</v>
      </c>
      <c r="I240" s="6">
        <v>0</v>
      </c>
      <c r="J240" s="6">
        <v>0</v>
      </c>
      <c r="K240" s="6">
        <v>8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10</v>
      </c>
      <c r="R240" s="6">
        <v>3395</v>
      </c>
      <c r="S240" s="6">
        <v>0.99937018</v>
      </c>
      <c r="T240" s="6">
        <v>0.99921278000000002</v>
      </c>
      <c r="U240" s="6">
        <v>0.73274030000000001</v>
      </c>
      <c r="V240" s="6">
        <v>8</v>
      </c>
      <c r="W240" s="6">
        <v>0.99937023000000003</v>
      </c>
      <c r="X240" s="6">
        <v>0</v>
      </c>
      <c r="Y240" s="6">
        <v>0</v>
      </c>
      <c r="Z240" s="6">
        <v>1</v>
      </c>
      <c r="AA240" s="6">
        <v>0</v>
      </c>
      <c r="AB240" s="6">
        <v>0</v>
      </c>
      <c r="AC240" s="6">
        <v>0</v>
      </c>
      <c r="AD240" s="6">
        <v>0</v>
      </c>
      <c r="AE240" s="6">
        <v>2</v>
      </c>
    </row>
    <row r="241" spans="1:31" x14ac:dyDescent="0.2">
      <c r="A241" s="20">
        <v>2306.1094899999998</v>
      </c>
      <c r="B241" s="6">
        <v>39</v>
      </c>
      <c r="C241" s="6">
        <v>39</v>
      </c>
      <c r="D241" s="6">
        <v>0.99911992000000005</v>
      </c>
      <c r="E241" s="6">
        <v>0.99911992000000005</v>
      </c>
      <c r="F241" s="6">
        <v>0.99911992000000005</v>
      </c>
      <c r="G241" s="6">
        <v>39</v>
      </c>
      <c r="H241" s="6">
        <v>0.99911992000000005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1</v>
      </c>
      <c r="O241" s="6">
        <v>1</v>
      </c>
      <c r="P241" s="6">
        <v>0</v>
      </c>
      <c r="Q241" s="6">
        <v>41</v>
      </c>
      <c r="R241" s="6">
        <v>712</v>
      </c>
      <c r="S241" s="6">
        <v>0.99908607999999999</v>
      </c>
      <c r="T241" s="6">
        <v>0.99907480999999998</v>
      </c>
      <c r="U241" s="6">
        <v>0.98393321</v>
      </c>
      <c r="V241" s="6">
        <v>41</v>
      </c>
      <c r="W241" s="6">
        <v>0.99907480999999998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1</v>
      </c>
      <c r="AD241" s="6">
        <v>1</v>
      </c>
      <c r="AE241" s="6">
        <v>1</v>
      </c>
    </row>
    <row r="242" spans="1:31" x14ac:dyDescent="0.2">
      <c r="A242" s="20">
        <v>2306.0031300000001</v>
      </c>
      <c r="B242" s="6">
        <v>852</v>
      </c>
      <c r="C242" s="6">
        <v>49575</v>
      </c>
      <c r="D242" s="6">
        <v>0.99090250999999996</v>
      </c>
      <c r="E242" s="6">
        <v>0.98358159999999994</v>
      </c>
      <c r="F242" s="6">
        <v>4.4668840000000001E-2</v>
      </c>
      <c r="G242" s="6">
        <v>232</v>
      </c>
      <c r="H242" s="6">
        <v>0.99552925999999997</v>
      </c>
      <c r="I242" s="6">
        <v>0</v>
      </c>
      <c r="J242" s="6">
        <v>0</v>
      </c>
      <c r="K242" s="6">
        <v>310</v>
      </c>
      <c r="L242" s="6">
        <v>0</v>
      </c>
      <c r="M242" s="6">
        <v>0</v>
      </c>
      <c r="N242" s="6">
        <v>0</v>
      </c>
      <c r="O242" s="6">
        <v>0</v>
      </c>
      <c r="P242" s="6">
        <v>-131</v>
      </c>
      <c r="Q242" s="6">
        <v>79</v>
      </c>
      <c r="R242" s="6">
        <v>21273</v>
      </c>
      <c r="S242" s="6">
        <v>0.99850658999999997</v>
      </c>
      <c r="T242" s="6">
        <v>0.99847772000000001</v>
      </c>
      <c r="U242" s="6">
        <v>0.59008400999999999</v>
      </c>
      <c r="V242" s="6">
        <v>79</v>
      </c>
      <c r="W242" s="6">
        <v>0.99847772000000001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3</v>
      </c>
    </row>
    <row r="243" spans="1:31" x14ac:dyDescent="0.2">
      <c r="A243" s="20">
        <v>2306.0834500000001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x14ac:dyDescent="0.2">
      <c r="A244" s="20">
        <v>2306.00128</v>
      </c>
      <c r="B244" s="6">
        <v>5</v>
      </c>
      <c r="C244" s="6">
        <v>5</v>
      </c>
      <c r="D244" s="6">
        <v>0.99985606999999999</v>
      </c>
      <c r="E244" s="6">
        <v>0.99985606999999999</v>
      </c>
      <c r="F244" s="6">
        <v>0.99985606999999999</v>
      </c>
      <c r="G244" s="6">
        <v>5</v>
      </c>
      <c r="H244" s="6">
        <v>0.99985606999999999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13</v>
      </c>
      <c r="R244" s="6">
        <v>22681</v>
      </c>
      <c r="S244" s="6">
        <v>0.99971213999999997</v>
      </c>
      <c r="T244" s="6">
        <v>0.99962578999999996</v>
      </c>
      <c r="U244" s="6">
        <v>0.34712146999999999</v>
      </c>
      <c r="V244" s="6">
        <v>9</v>
      </c>
      <c r="W244" s="6">
        <v>0.99974092999999997</v>
      </c>
      <c r="X244" s="6">
        <v>0</v>
      </c>
      <c r="Y244" s="6">
        <v>0</v>
      </c>
      <c r="Z244" s="6">
        <v>2</v>
      </c>
      <c r="AA244" s="6">
        <v>0</v>
      </c>
      <c r="AB244" s="6">
        <v>0</v>
      </c>
      <c r="AC244" s="6">
        <v>0</v>
      </c>
      <c r="AD244" s="6">
        <v>0</v>
      </c>
      <c r="AE244" s="6">
        <v>2</v>
      </c>
    </row>
    <row r="245" spans="1:31" x14ac:dyDescent="0.2">
      <c r="A245" s="20">
        <v>2306.03766</v>
      </c>
      <c r="B245" s="6">
        <v>167</v>
      </c>
      <c r="C245" s="6">
        <v>37486</v>
      </c>
      <c r="D245" s="6">
        <v>0.99655883999999995</v>
      </c>
      <c r="E245" s="6">
        <v>0.99610396000000001</v>
      </c>
      <c r="F245" s="6">
        <v>0.12546658999999999</v>
      </c>
      <c r="G245" s="6">
        <v>167</v>
      </c>
      <c r="H245" s="6">
        <v>0.99610396000000001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1</v>
      </c>
      <c r="Q245" s="6">
        <v>6</v>
      </c>
      <c r="R245" s="6">
        <v>1672</v>
      </c>
      <c r="S245" s="6">
        <v>0.99987168999999998</v>
      </c>
      <c r="T245" s="6">
        <v>0.99986001999999996</v>
      </c>
      <c r="U245" s="6">
        <v>0.96099290999999998</v>
      </c>
      <c r="V245" s="6">
        <v>6</v>
      </c>
      <c r="W245" s="6">
        <v>0.99986001999999996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1</v>
      </c>
    </row>
    <row r="246" spans="1:31" x14ac:dyDescent="0.2">
      <c r="A246" s="20">
        <v>2306.0057299999999</v>
      </c>
      <c r="B246" s="6">
        <v>21</v>
      </c>
      <c r="C246" s="6">
        <v>8844</v>
      </c>
      <c r="D246" s="6">
        <v>0.99930551000000001</v>
      </c>
      <c r="E246" s="6">
        <v>0.99867424000000005</v>
      </c>
      <c r="F246" s="6">
        <v>0.44166666999999998</v>
      </c>
      <c r="G246" s="6">
        <v>5</v>
      </c>
      <c r="H246" s="6">
        <v>0.99968433999999995</v>
      </c>
      <c r="I246" s="6">
        <v>0</v>
      </c>
      <c r="J246" s="6">
        <v>0</v>
      </c>
      <c r="K246" s="6">
        <v>8</v>
      </c>
      <c r="L246" s="6">
        <v>0</v>
      </c>
      <c r="M246" s="6">
        <v>0</v>
      </c>
      <c r="N246" s="6">
        <v>0</v>
      </c>
      <c r="O246" s="6">
        <v>0</v>
      </c>
      <c r="P246" s="6">
        <v>2</v>
      </c>
      <c r="Q246" s="6">
        <v>21</v>
      </c>
      <c r="R246" s="6">
        <v>8844</v>
      </c>
      <c r="S246" s="6">
        <v>0.99930551000000001</v>
      </c>
      <c r="T246" s="6">
        <v>0.99867424000000005</v>
      </c>
      <c r="U246" s="6">
        <v>0.44166666999999998</v>
      </c>
      <c r="V246" s="6">
        <v>5</v>
      </c>
      <c r="W246" s="6">
        <v>0.99968433999999995</v>
      </c>
      <c r="X246" s="6">
        <v>0</v>
      </c>
      <c r="Y246" s="6">
        <v>0</v>
      </c>
      <c r="Z246" s="6">
        <v>8</v>
      </c>
      <c r="AA246" s="6">
        <v>0</v>
      </c>
      <c r="AB246" s="6">
        <v>0</v>
      </c>
      <c r="AC246" s="6">
        <v>0</v>
      </c>
      <c r="AD246" s="6">
        <v>0</v>
      </c>
      <c r="AE246" s="6">
        <v>2</v>
      </c>
    </row>
    <row r="247" spans="1:31" x14ac:dyDescent="0.2">
      <c r="A247" s="20">
        <v>2306.0074100000002</v>
      </c>
      <c r="B247" s="6">
        <v>0</v>
      </c>
      <c r="C247" s="6">
        <v>0</v>
      </c>
      <c r="D247" s="6">
        <v>1</v>
      </c>
      <c r="E247" s="6">
        <v>1</v>
      </c>
      <c r="F247" s="6">
        <v>1</v>
      </c>
      <c r="G247" s="6">
        <v>0</v>
      </c>
      <c r="H247" s="6">
        <v>1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269</v>
      </c>
      <c r="R247" s="6">
        <v>8794</v>
      </c>
      <c r="S247" s="6">
        <v>0.99153795</v>
      </c>
      <c r="T247" s="6">
        <v>0.98307644000000005</v>
      </c>
      <c r="U247" s="6">
        <v>0.44674426</v>
      </c>
      <c r="V247" s="6">
        <v>1</v>
      </c>
      <c r="W247" s="6">
        <v>0.99993708999999997</v>
      </c>
      <c r="X247" s="6">
        <v>0</v>
      </c>
      <c r="Y247" s="6">
        <v>0</v>
      </c>
      <c r="Z247" s="6">
        <v>134</v>
      </c>
      <c r="AA247" s="6">
        <v>0</v>
      </c>
      <c r="AB247" s="6">
        <v>0</v>
      </c>
      <c r="AC247" s="6">
        <v>0</v>
      </c>
      <c r="AD247" s="6">
        <v>0</v>
      </c>
      <c r="AE247" s="6">
        <v>1</v>
      </c>
    </row>
    <row r="248" spans="1:31" x14ac:dyDescent="0.2">
      <c r="A248" s="20">
        <v>2306.0011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x14ac:dyDescent="0.2">
      <c r="A249" s="20">
        <v>2306.0032200000001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x14ac:dyDescent="0.2">
      <c r="A250" s="20">
        <v>2306.0074599999998</v>
      </c>
      <c r="B250" s="6">
        <v>45</v>
      </c>
      <c r="C250" s="6">
        <v>45</v>
      </c>
      <c r="D250" s="6">
        <v>0.99910986000000002</v>
      </c>
      <c r="E250" s="6">
        <v>0.99910986000000002</v>
      </c>
      <c r="F250" s="6">
        <v>0.99910986000000002</v>
      </c>
      <c r="G250" s="6">
        <v>45</v>
      </c>
      <c r="H250" s="6">
        <v>0.99910986000000002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12</v>
      </c>
      <c r="R250" s="6">
        <v>47439</v>
      </c>
      <c r="S250" s="6">
        <v>0.99988131000000002</v>
      </c>
      <c r="T250" s="6">
        <v>0.99976262999999999</v>
      </c>
      <c r="U250" s="6">
        <v>6.1617280000000003E-2</v>
      </c>
      <c r="V250" s="6">
        <v>2</v>
      </c>
      <c r="W250" s="6">
        <v>0.99996043999999995</v>
      </c>
      <c r="X250" s="6">
        <v>0</v>
      </c>
      <c r="Y250" s="6">
        <v>0</v>
      </c>
      <c r="Z250" s="6">
        <v>5</v>
      </c>
      <c r="AA250" s="6">
        <v>0</v>
      </c>
      <c r="AB250" s="6">
        <v>0</v>
      </c>
      <c r="AC250" s="6">
        <v>0</v>
      </c>
      <c r="AD250" s="6">
        <v>0</v>
      </c>
      <c r="AE250" s="6">
        <v>-2</v>
      </c>
    </row>
    <row r="251" spans="1:31" x14ac:dyDescent="0.2">
      <c r="A251" s="20">
        <v>2306.0057400000001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x14ac:dyDescent="0.2">
      <c r="A252" s="20">
        <v>2306.0165999999999</v>
      </c>
      <c r="B252" s="6">
        <v>2453</v>
      </c>
      <c r="C252" s="6">
        <v>19058</v>
      </c>
      <c r="D252" s="6">
        <v>0.95791766</v>
      </c>
      <c r="E252" s="6">
        <v>0.92028986000000002</v>
      </c>
      <c r="F252" s="6">
        <v>0.38071099000000003</v>
      </c>
      <c r="G252" s="6">
        <v>280</v>
      </c>
      <c r="H252" s="6">
        <v>0.99090140999999998</v>
      </c>
      <c r="I252" s="6">
        <v>0</v>
      </c>
      <c r="J252" s="6">
        <v>1</v>
      </c>
      <c r="K252" s="6">
        <v>1086</v>
      </c>
      <c r="L252" s="6">
        <v>0</v>
      </c>
      <c r="M252" s="6">
        <v>0</v>
      </c>
      <c r="N252" s="6">
        <v>1</v>
      </c>
      <c r="O252" s="6">
        <v>1</v>
      </c>
      <c r="P252" s="6">
        <v>2</v>
      </c>
      <c r="Q252" s="6">
        <v>2453</v>
      </c>
      <c r="R252" s="6">
        <v>19058</v>
      </c>
      <c r="S252" s="6">
        <v>0.95791766</v>
      </c>
      <c r="T252" s="6">
        <v>0.92028986000000002</v>
      </c>
      <c r="U252" s="6">
        <v>0.38071099000000003</v>
      </c>
      <c r="V252" s="6">
        <v>280</v>
      </c>
      <c r="W252" s="6">
        <v>0.99090140999999998</v>
      </c>
      <c r="X252" s="6">
        <v>0</v>
      </c>
      <c r="Y252" s="6">
        <v>1</v>
      </c>
      <c r="Z252" s="6">
        <v>1086</v>
      </c>
      <c r="AA252" s="6">
        <v>0</v>
      </c>
      <c r="AB252" s="6">
        <v>0</v>
      </c>
      <c r="AC252" s="6">
        <v>1</v>
      </c>
      <c r="AD252" s="6">
        <v>1</v>
      </c>
      <c r="AE252" s="6">
        <v>2</v>
      </c>
    </row>
    <row r="253" spans="1:31" x14ac:dyDescent="0.2">
      <c r="A253" s="20">
        <v>2306.0057999999999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x14ac:dyDescent="0.2">
      <c r="A254" s="20">
        <v>2306.0071200000002</v>
      </c>
      <c r="B254" s="6">
        <v>85</v>
      </c>
      <c r="C254" s="6">
        <v>85</v>
      </c>
      <c r="D254" s="6">
        <v>0.99065318000000002</v>
      </c>
      <c r="E254" s="6">
        <v>0.99065318000000002</v>
      </c>
      <c r="F254" s="6">
        <v>0.99065318000000002</v>
      </c>
      <c r="G254" s="6">
        <v>85</v>
      </c>
      <c r="H254" s="6">
        <v>0.99065318000000002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85</v>
      </c>
      <c r="R254" s="6">
        <v>85</v>
      </c>
      <c r="S254" s="6">
        <v>0.99065318000000002</v>
      </c>
      <c r="T254" s="6">
        <v>0.99065318000000002</v>
      </c>
      <c r="U254" s="6">
        <v>0.99065318000000002</v>
      </c>
      <c r="V254" s="6">
        <v>85</v>
      </c>
      <c r="W254" s="6">
        <v>0.99065318000000002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</row>
    <row r="255" spans="1:31" x14ac:dyDescent="0.2">
      <c r="A255" s="20">
        <v>2306.0038199999999</v>
      </c>
      <c r="B255" s="6">
        <v>1354</v>
      </c>
      <c r="C255" s="6">
        <v>42379</v>
      </c>
      <c r="D255" s="6">
        <v>0.98785604000000005</v>
      </c>
      <c r="E255" s="6">
        <v>0.97608408000000002</v>
      </c>
      <c r="F255" s="6">
        <v>0.25145279999999998</v>
      </c>
      <c r="G255" s="6">
        <v>30</v>
      </c>
      <c r="H255" s="6">
        <v>0.99947010999999997</v>
      </c>
      <c r="I255" s="6">
        <v>0</v>
      </c>
      <c r="J255" s="6">
        <v>0</v>
      </c>
      <c r="K255" s="6">
        <v>662</v>
      </c>
      <c r="L255" s="6">
        <v>0</v>
      </c>
      <c r="M255" s="6">
        <v>0</v>
      </c>
      <c r="N255" s="6">
        <v>1</v>
      </c>
      <c r="O255" s="6">
        <v>1</v>
      </c>
      <c r="P255" s="6">
        <v>5</v>
      </c>
      <c r="Q255" s="6">
        <v>1355</v>
      </c>
      <c r="R255" s="6">
        <v>42308</v>
      </c>
      <c r="S255" s="6">
        <v>0.98784731000000003</v>
      </c>
      <c r="T255" s="6">
        <v>0.97606683999999999</v>
      </c>
      <c r="U255" s="6">
        <v>0.25272008000000001</v>
      </c>
      <c r="V255" s="6">
        <v>31</v>
      </c>
      <c r="W255" s="6">
        <v>0.99945245000000005</v>
      </c>
      <c r="X255" s="6">
        <v>0</v>
      </c>
      <c r="Y255" s="6">
        <v>0</v>
      </c>
      <c r="Z255" s="6">
        <v>662</v>
      </c>
      <c r="AA255" s="6">
        <v>0</v>
      </c>
      <c r="AB255" s="6">
        <v>0</v>
      </c>
      <c r="AC255" s="6">
        <v>1</v>
      </c>
      <c r="AD255" s="6">
        <v>1</v>
      </c>
      <c r="AE255" s="6">
        <v>6</v>
      </c>
    </row>
    <row r="256" spans="1:31" x14ac:dyDescent="0.2">
      <c r="A256" s="20">
        <v>2306.0396000000001</v>
      </c>
      <c r="B256" s="6">
        <v>38</v>
      </c>
      <c r="C256" s="6">
        <v>38</v>
      </c>
      <c r="D256" s="6">
        <v>0.9996988</v>
      </c>
      <c r="E256" s="6">
        <v>0.9996988</v>
      </c>
      <c r="F256" s="6">
        <v>0.9996988</v>
      </c>
      <c r="G256" s="6">
        <v>38</v>
      </c>
      <c r="H256" s="6">
        <v>0.9996988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248</v>
      </c>
      <c r="R256" s="6">
        <v>121954</v>
      </c>
      <c r="S256" s="6">
        <v>0.99889428999999996</v>
      </c>
      <c r="T256" s="6">
        <v>0.99803430000000004</v>
      </c>
      <c r="U256" s="6">
        <v>3.3369269999999999E-2</v>
      </c>
      <c r="V256" s="6">
        <v>32</v>
      </c>
      <c r="W256" s="6">
        <v>0.99974635999999995</v>
      </c>
      <c r="X256" s="6">
        <v>0</v>
      </c>
      <c r="Y256" s="6">
        <v>0</v>
      </c>
      <c r="Z256" s="6">
        <v>108</v>
      </c>
      <c r="AA256" s="6">
        <v>0</v>
      </c>
      <c r="AB256" s="6">
        <v>0</v>
      </c>
      <c r="AC256" s="6">
        <v>1</v>
      </c>
      <c r="AD256" s="6">
        <v>0</v>
      </c>
      <c r="AE256" s="6">
        <v>-1</v>
      </c>
    </row>
    <row r="257" spans="1:31" x14ac:dyDescent="0.2">
      <c r="A257" s="20">
        <v>2306.00371</v>
      </c>
      <c r="B257" s="6">
        <v>81</v>
      </c>
      <c r="C257" s="6">
        <v>81</v>
      </c>
      <c r="D257" s="6">
        <v>0.99649624000000003</v>
      </c>
      <c r="E257" s="6">
        <v>0.99649624000000003</v>
      </c>
      <c r="F257" s="6">
        <v>0.99649624000000003</v>
      </c>
      <c r="G257" s="6">
        <v>81</v>
      </c>
      <c r="H257" s="6">
        <v>0.99649624000000003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81</v>
      </c>
      <c r="R257" s="6">
        <v>81</v>
      </c>
      <c r="S257" s="6">
        <v>0.99649624000000003</v>
      </c>
      <c r="T257" s="6">
        <v>0.99649624000000003</v>
      </c>
      <c r="U257" s="6">
        <v>0.99649624000000003</v>
      </c>
      <c r="V257" s="6">
        <v>81</v>
      </c>
      <c r="W257" s="6">
        <v>0.99649624000000003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</row>
    <row r="258" spans="1:31" x14ac:dyDescent="0.2">
      <c r="A258" s="20">
        <v>2306.0018100000002</v>
      </c>
      <c r="B258" s="6">
        <v>15152</v>
      </c>
      <c r="C258" s="6">
        <v>63494</v>
      </c>
      <c r="D258" s="6">
        <v>0.87222949000000005</v>
      </c>
      <c r="E258" s="6">
        <v>0.77027109000000005</v>
      </c>
      <c r="F258" s="6">
        <v>3.7327920000000001E-2</v>
      </c>
      <c r="G258" s="6">
        <v>11172</v>
      </c>
      <c r="H258" s="6">
        <v>0.83061434999999995</v>
      </c>
      <c r="I258" s="6">
        <v>2</v>
      </c>
      <c r="J258" s="6">
        <v>0</v>
      </c>
      <c r="K258" s="6">
        <v>1988</v>
      </c>
      <c r="L258" s="6">
        <v>0</v>
      </c>
      <c r="M258" s="6">
        <v>0</v>
      </c>
      <c r="N258" s="6">
        <v>1</v>
      </c>
      <c r="O258" s="6">
        <v>1</v>
      </c>
      <c r="P258" s="6">
        <v>-9552</v>
      </c>
      <c r="Q258" s="6">
        <v>5996</v>
      </c>
      <c r="R258" s="6">
        <v>62553</v>
      </c>
      <c r="S258" s="6">
        <v>0.95399849000000003</v>
      </c>
      <c r="T258" s="6">
        <v>0.90962257000000002</v>
      </c>
      <c r="U258" s="6">
        <v>5.7141570000000003E-2</v>
      </c>
      <c r="V258" s="6">
        <v>1889</v>
      </c>
      <c r="W258" s="6">
        <v>0.97152718999999998</v>
      </c>
      <c r="X258" s="6">
        <v>4</v>
      </c>
      <c r="Y258" s="6">
        <v>1</v>
      </c>
      <c r="Z258" s="6">
        <v>2051</v>
      </c>
      <c r="AA258" s="6">
        <v>0</v>
      </c>
      <c r="AB258" s="6">
        <v>0</v>
      </c>
      <c r="AC258" s="6">
        <v>1</v>
      </c>
      <c r="AD258" s="6">
        <v>1</v>
      </c>
      <c r="AE258" s="6">
        <v>388</v>
      </c>
    </row>
    <row r="259" spans="1:31" x14ac:dyDescent="0.2">
      <c r="A259" s="20">
        <v>2306.0051100000001</v>
      </c>
      <c r="B259" s="6">
        <v>129</v>
      </c>
      <c r="C259" s="6">
        <v>129</v>
      </c>
      <c r="D259" s="6">
        <v>0.99732831</v>
      </c>
      <c r="E259" s="6">
        <v>0.99732831</v>
      </c>
      <c r="F259" s="6">
        <v>0.99732831</v>
      </c>
      <c r="G259" s="6">
        <v>129</v>
      </c>
      <c r="H259" s="6">
        <v>0.99732831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620</v>
      </c>
      <c r="R259" s="6">
        <v>40837</v>
      </c>
      <c r="S259" s="6">
        <v>0.99357952000000005</v>
      </c>
      <c r="T259" s="6">
        <v>0.98715931000000001</v>
      </c>
      <c r="U259" s="6">
        <v>0.15423329</v>
      </c>
      <c r="V259" s="6">
        <v>2</v>
      </c>
      <c r="W259" s="6">
        <v>0.99995858000000004</v>
      </c>
      <c r="X259" s="6">
        <v>0</v>
      </c>
      <c r="Y259" s="6">
        <v>0</v>
      </c>
      <c r="Z259" s="6">
        <v>309</v>
      </c>
      <c r="AA259" s="6">
        <v>0</v>
      </c>
      <c r="AB259" s="6">
        <v>0</v>
      </c>
      <c r="AC259" s="6">
        <v>0</v>
      </c>
      <c r="AD259" s="6">
        <v>0</v>
      </c>
      <c r="AE259" s="6">
        <v>-2</v>
      </c>
    </row>
    <row r="260" spans="1:31" x14ac:dyDescent="0.2">
      <c r="A260" s="20">
        <v>2306.00378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x14ac:dyDescent="0.2">
      <c r="A261" s="20">
        <v>2306.0051600000002</v>
      </c>
      <c r="B261" s="6">
        <v>22</v>
      </c>
      <c r="C261" s="6">
        <v>22</v>
      </c>
      <c r="D261" s="6">
        <v>0.99948373000000001</v>
      </c>
      <c r="E261" s="6">
        <v>0.99948373000000001</v>
      </c>
      <c r="F261" s="6">
        <v>0.99948373000000001</v>
      </c>
      <c r="G261" s="6">
        <v>22</v>
      </c>
      <c r="H261" s="6">
        <v>0.99948373000000001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1</v>
      </c>
      <c r="O261" s="6">
        <v>1</v>
      </c>
      <c r="P261" s="6">
        <v>0</v>
      </c>
      <c r="Q261" s="6">
        <v>154</v>
      </c>
      <c r="R261" s="6">
        <v>11628</v>
      </c>
      <c r="S261" s="6">
        <v>0.99789978000000001</v>
      </c>
      <c r="T261" s="6">
        <v>0.99638632999999999</v>
      </c>
      <c r="U261" s="6">
        <v>0.72714473000000002</v>
      </c>
      <c r="V261" s="6">
        <v>28</v>
      </c>
      <c r="W261" s="6">
        <v>0.99934297000000005</v>
      </c>
      <c r="X261" s="6">
        <v>0</v>
      </c>
      <c r="Y261" s="6">
        <v>0</v>
      </c>
      <c r="Z261" s="6">
        <v>63</v>
      </c>
      <c r="AA261" s="6">
        <v>0</v>
      </c>
      <c r="AB261" s="6">
        <v>0</v>
      </c>
      <c r="AC261" s="6">
        <v>1</v>
      </c>
      <c r="AD261" s="6">
        <v>1</v>
      </c>
      <c r="AE261" s="6">
        <v>3</v>
      </c>
    </row>
    <row r="262" spans="1:31" x14ac:dyDescent="0.2">
      <c r="A262" s="20">
        <v>2306.0034000000001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x14ac:dyDescent="0.2">
      <c r="A263" s="20">
        <v>2306.0048999999999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x14ac:dyDescent="0.2">
      <c r="A264" s="20">
        <v>2306.0420199999999</v>
      </c>
      <c r="B264" s="6">
        <v>0</v>
      </c>
      <c r="C264" s="6">
        <v>0</v>
      </c>
      <c r="D264" s="6">
        <v>1</v>
      </c>
      <c r="E264" s="6">
        <v>1</v>
      </c>
      <c r="F264" s="6">
        <v>1</v>
      </c>
      <c r="G264" s="6">
        <v>0</v>
      </c>
      <c r="H264" s="6">
        <v>1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6</v>
      </c>
      <c r="R264" s="6">
        <v>12971</v>
      </c>
      <c r="S264" s="6">
        <v>0.99985531999999999</v>
      </c>
      <c r="T264" s="6">
        <v>0.99971069000000001</v>
      </c>
      <c r="U264" s="6">
        <v>0.37456001</v>
      </c>
      <c r="V264" s="6">
        <v>6</v>
      </c>
      <c r="W264" s="6">
        <v>0.99971069000000001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-6</v>
      </c>
    </row>
    <row r="265" spans="1:31" x14ac:dyDescent="0.2">
      <c r="A265" s="20">
        <v>2306.0046400000001</v>
      </c>
      <c r="B265" s="6">
        <v>348</v>
      </c>
      <c r="C265" s="6">
        <v>28614</v>
      </c>
      <c r="D265" s="6">
        <v>0.99436327999999996</v>
      </c>
      <c r="E265" s="6">
        <v>0.98873677000000004</v>
      </c>
      <c r="F265" s="6">
        <v>7.3890670000000006E-2</v>
      </c>
      <c r="G265" s="6">
        <v>56</v>
      </c>
      <c r="H265" s="6">
        <v>0.99818753000000005</v>
      </c>
      <c r="I265" s="6">
        <v>0</v>
      </c>
      <c r="J265" s="6">
        <v>0</v>
      </c>
      <c r="K265" s="6">
        <v>146</v>
      </c>
      <c r="L265" s="6">
        <v>0</v>
      </c>
      <c r="M265" s="6">
        <v>0</v>
      </c>
      <c r="N265" s="6">
        <v>0</v>
      </c>
      <c r="O265" s="6">
        <v>0</v>
      </c>
      <c r="P265" s="6">
        <v>-56</v>
      </c>
      <c r="Q265" s="6">
        <v>298</v>
      </c>
      <c r="R265" s="6">
        <v>22103</v>
      </c>
      <c r="S265" s="6">
        <v>0.99517752999999998</v>
      </c>
      <c r="T265" s="6">
        <v>0.99035505000000001</v>
      </c>
      <c r="U265" s="6">
        <v>0.28462310000000002</v>
      </c>
      <c r="V265" s="6">
        <v>0</v>
      </c>
      <c r="W265" s="6">
        <v>1</v>
      </c>
      <c r="X265" s="6">
        <v>0</v>
      </c>
      <c r="Y265" s="6">
        <v>0</v>
      </c>
      <c r="Z265" s="6">
        <v>149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</row>
    <row r="266" spans="1:31" x14ac:dyDescent="0.2">
      <c r="A266" s="20">
        <v>2306.00038</v>
      </c>
      <c r="B266" s="6">
        <v>3628</v>
      </c>
      <c r="C266" s="6">
        <v>41414</v>
      </c>
      <c r="D266" s="6">
        <v>0.96557347000000004</v>
      </c>
      <c r="E266" s="6">
        <v>0.93356771000000005</v>
      </c>
      <c r="F266" s="6">
        <v>0.24166850000000001</v>
      </c>
      <c r="G266" s="6">
        <v>538</v>
      </c>
      <c r="H266" s="6">
        <v>0.99014869000000005</v>
      </c>
      <c r="I266" s="6">
        <v>1</v>
      </c>
      <c r="J266" s="6">
        <v>1</v>
      </c>
      <c r="K266" s="6">
        <v>1544</v>
      </c>
      <c r="L266" s="6">
        <v>0</v>
      </c>
      <c r="M266" s="6">
        <v>0</v>
      </c>
      <c r="N266" s="6">
        <v>1</v>
      </c>
      <c r="O266" s="6">
        <v>1</v>
      </c>
      <c r="P266" s="6">
        <v>-64</v>
      </c>
      <c r="Q266" s="6">
        <v>3654</v>
      </c>
      <c r="R266" s="6">
        <v>47005</v>
      </c>
      <c r="S266" s="6">
        <v>0.96532585999999998</v>
      </c>
      <c r="T266" s="6">
        <v>0.93309162999999995</v>
      </c>
      <c r="U266" s="6">
        <v>0.13929173</v>
      </c>
      <c r="V266" s="6">
        <v>568</v>
      </c>
      <c r="W266" s="6">
        <v>0.98959936000000004</v>
      </c>
      <c r="X266" s="6">
        <v>1</v>
      </c>
      <c r="Y266" s="6">
        <v>1</v>
      </c>
      <c r="Z266" s="6">
        <v>1542</v>
      </c>
      <c r="AA266" s="6">
        <v>0</v>
      </c>
      <c r="AB266" s="6">
        <v>0</v>
      </c>
      <c r="AC266" s="6">
        <v>1</v>
      </c>
      <c r="AD266" s="6">
        <v>1</v>
      </c>
      <c r="AE266" s="6">
        <v>-36</v>
      </c>
    </row>
    <row r="267" spans="1:31" x14ac:dyDescent="0.2">
      <c r="A267" s="20">
        <v>2306.1384800000001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x14ac:dyDescent="0.2">
      <c r="A268" s="20">
        <v>2306.0000700000001</v>
      </c>
      <c r="B268" s="6">
        <v>16</v>
      </c>
      <c r="C268" s="6">
        <v>152</v>
      </c>
      <c r="D268" s="6">
        <v>0.99976491000000001</v>
      </c>
      <c r="E268" s="6">
        <v>0.99952980999999996</v>
      </c>
      <c r="F268" s="6">
        <v>0.99553322</v>
      </c>
      <c r="G268" s="6">
        <v>0</v>
      </c>
      <c r="H268" s="6">
        <v>1</v>
      </c>
      <c r="I268" s="6">
        <v>0</v>
      </c>
      <c r="J268" s="6">
        <v>0</v>
      </c>
      <c r="K268" s="6">
        <v>8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19</v>
      </c>
      <c r="R268" s="6">
        <v>7302</v>
      </c>
      <c r="S268" s="6">
        <v>0.99969143999999999</v>
      </c>
      <c r="T268" s="6">
        <v>0.99944164999999996</v>
      </c>
      <c r="U268" s="6">
        <v>0.78541832</v>
      </c>
      <c r="V268" s="6">
        <v>3</v>
      </c>
      <c r="W268" s="6">
        <v>0.99991184</v>
      </c>
      <c r="X268" s="6">
        <v>0</v>
      </c>
      <c r="Y268" s="6">
        <v>0</v>
      </c>
      <c r="Z268" s="6">
        <v>8</v>
      </c>
      <c r="AA268" s="6">
        <v>0</v>
      </c>
      <c r="AB268" s="6">
        <v>0</v>
      </c>
      <c r="AC268" s="6">
        <v>0</v>
      </c>
      <c r="AD268" s="6">
        <v>0</v>
      </c>
      <c r="AE268" s="6">
        <v>-1</v>
      </c>
    </row>
    <row r="269" spans="1:31" x14ac:dyDescent="0.2">
      <c r="A269" s="20">
        <v>2306.0023500000002</v>
      </c>
      <c r="B269" s="6">
        <v>50</v>
      </c>
      <c r="C269" s="6">
        <v>50</v>
      </c>
      <c r="D269" s="6">
        <v>0.99880619999999998</v>
      </c>
      <c r="E269" s="6">
        <v>0.99880619999999998</v>
      </c>
      <c r="F269" s="6">
        <v>0.99880619999999998</v>
      </c>
      <c r="G269" s="6">
        <v>50</v>
      </c>
      <c r="H269" s="6">
        <v>0.99880619999999998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43</v>
      </c>
      <c r="R269" s="6">
        <v>43</v>
      </c>
      <c r="S269" s="6">
        <v>0.99897332999999999</v>
      </c>
      <c r="T269" s="6">
        <v>0.99897332999999999</v>
      </c>
      <c r="U269" s="6">
        <v>0.99897332999999999</v>
      </c>
      <c r="V269" s="6">
        <v>43</v>
      </c>
      <c r="W269" s="6">
        <v>0.99897332999999999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</row>
    <row r="270" spans="1:31" x14ac:dyDescent="0.2">
      <c r="A270" s="20">
        <v>2306.0003099999999</v>
      </c>
      <c r="B270" s="6">
        <v>4296</v>
      </c>
      <c r="C270" s="6">
        <v>28992</v>
      </c>
      <c r="D270" s="6">
        <v>0.93973556000000003</v>
      </c>
      <c r="E270" s="6">
        <v>0.88697413999999997</v>
      </c>
      <c r="F270" s="6">
        <v>0.23723329000000001</v>
      </c>
      <c r="G270" s="6">
        <v>4202</v>
      </c>
      <c r="H270" s="6">
        <v>0.88944723999999997</v>
      </c>
      <c r="I270" s="6">
        <v>0</v>
      </c>
      <c r="J270" s="6">
        <v>0</v>
      </c>
      <c r="K270" s="6">
        <v>47</v>
      </c>
      <c r="L270" s="6">
        <v>0</v>
      </c>
      <c r="M270" s="6">
        <v>0</v>
      </c>
      <c r="N270" s="6">
        <v>0</v>
      </c>
      <c r="O270" s="6">
        <v>0</v>
      </c>
      <c r="P270" s="6">
        <v>-4168</v>
      </c>
      <c r="Q270" s="6">
        <v>5266</v>
      </c>
      <c r="R270" s="6">
        <v>33302</v>
      </c>
      <c r="S270" s="6">
        <v>0.91741766999999996</v>
      </c>
      <c r="T270" s="6">
        <v>0.86145386999999995</v>
      </c>
      <c r="U270" s="6">
        <v>0.12383909</v>
      </c>
      <c r="V270" s="6">
        <v>2027</v>
      </c>
      <c r="W270" s="6">
        <v>0.94667053000000001</v>
      </c>
      <c r="X270" s="6">
        <v>22</v>
      </c>
      <c r="Y270" s="6">
        <v>8</v>
      </c>
      <c r="Z270" s="6">
        <v>1464</v>
      </c>
      <c r="AA270" s="6">
        <v>0</v>
      </c>
      <c r="AB270" s="6">
        <v>0</v>
      </c>
      <c r="AC270" s="6">
        <v>1</v>
      </c>
      <c r="AD270" s="6">
        <v>1</v>
      </c>
      <c r="AE270" s="6">
        <v>-9</v>
      </c>
    </row>
    <row r="271" spans="1:31" x14ac:dyDescent="0.2">
      <c r="A271" s="20">
        <v>2306.0020300000001</v>
      </c>
      <c r="B271" s="6">
        <v>0</v>
      </c>
      <c r="C271" s="6">
        <v>0</v>
      </c>
      <c r="D271" s="6">
        <v>1</v>
      </c>
      <c r="E271" s="6">
        <v>1</v>
      </c>
      <c r="F271" s="6">
        <v>1</v>
      </c>
      <c r="G271" s="6">
        <v>0</v>
      </c>
      <c r="H271" s="6">
        <v>1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1</v>
      </c>
      <c r="O271" s="6">
        <v>1</v>
      </c>
      <c r="P271" s="6">
        <v>0</v>
      </c>
      <c r="Q271" s="6">
        <v>2514</v>
      </c>
      <c r="R271" s="6">
        <v>22391</v>
      </c>
      <c r="S271" s="6">
        <v>0.94538630000000001</v>
      </c>
      <c r="T271" s="6">
        <v>0.89631278999999997</v>
      </c>
      <c r="U271" s="6">
        <v>7.6507469999999994E-2</v>
      </c>
      <c r="V271" s="6">
        <v>754</v>
      </c>
      <c r="W271" s="6">
        <v>0.96890209000000005</v>
      </c>
      <c r="X271" s="6">
        <v>4</v>
      </c>
      <c r="Y271" s="6">
        <v>4</v>
      </c>
      <c r="Z271" s="6">
        <v>874</v>
      </c>
      <c r="AA271" s="6">
        <v>0</v>
      </c>
      <c r="AB271" s="6">
        <v>0</v>
      </c>
      <c r="AC271" s="6">
        <v>1</v>
      </c>
      <c r="AD271" s="6">
        <v>1</v>
      </c>
      <c r="AE271" s="6">
        <v>6</v>
      </c>
    </row>
    <row r="272" spans="1:31" x14ac:dyDescent="0.2">
      <c r="A272" s="20">
        <v>2306.02792</v>
      </c>
      <c r="B272" s="6">
        <v>32027</v>
      </c>
      <c r="C272" s="6">
        <v>32027</v>
      </c>
      <c r="D272" s="6">
        <v>0</v>
      </c>
      <c r="E272" s="6">
        <v>0</v>
      </c>
      <c r="F272" s="6">
        <v>0</v>
      </c>
      <c r="G272" s="6">
        <v>32018</v>
      </c>
      <c r="H272" s="6">
        <v>2.8100999999999999E-4</v>
      </c>
      <c r="I272" s="6">
        <v>0</v>
      </c>
      <c r="J272" s="6">
        <v>0</v>
      </c>
      <c r="K272" s="6">
        <v>0</v>
      </c>
      <c r="L272" s="6">
        <v>1</v>
      </c>
      <c r="M272" s="6">
        <v>0</v>
      </c>
      <c r="N272" s="6">
        <v>0</v>
      </c>
      <c r="O272" s="6">
        <v>0</v>
      </c>
      <c r="P272" s="6">
        <v>-32027</v>
      </c>
      <c r="Q272" s="6">
        <v>369</v>
      </c>
      <c r="R272" s="6">
        <v>22176</v>
      </c>
      <c r="S272" s="6">
        <v>0.99419650999999998</v>
      </c>
      <c r="T272" s="6">
        <v>0.98847847</v>
      </c>
      <c r="U272" s="6">
        <v>0.30758423000000001</v>
      </c>
      <c r="V272" s="6">
        <v>124</v>
      </c>
      <c r="W272" s="6">
        <v>0.99612827000000004</v>
      </c>
      <c r="X272" s="6">
        <v>0</v>
      </c>
      <c r="Y272" s="6">
        <v>0</v>
      </c>
      <c r="Z272" s="6">
        <v>118</v>
      </c>
      <c r="AA272" s="6">
        <v>1</v>
      </c>
      <c r="AB272" s="6">
        <v>0</v>
      </c>
      <c r="AC272" s="6">
        <v>0</v>
      </c>
      <c r="AD272" s="6">
        <v>0</v>
      </c>
      <c r="AE272" s="6">
        <v>-127</v>
      </c>
    </row>
    <row r="273" spans="1:31" x14ac:dyDescent="0.2">
      <c r="A273" s="20">
        <v>2306.00009</v>
      </c>
      <c r="B273" s="6">
        <v>3311</v>
      </c>
      <c r="C273" s="6">
        <v>37151</v>
      </c>
      <c r="D273" s="6">
        <v>0.95741277000000002</v>
      </c>
      <c r="E273" s="6">
        <v>0.92061093999999999</v>
      </c>
      <c r="F273" s="6">
        <v>0.10921690000000001</v>
      </c>
      <c r="G273" s="6">
        <v>529</v>
      </c>
      <c r="H273" s="6">
        <v>0.98731597000000004</v>
      </c>
      <c r="I273" s="6">
        <v>0</v>
      </c>
      <c r="J273" s="6">
        <v>0</v>
      </c>
      <c r="K273" s="6">
        <v>1391</v>
      </c>
      <c r="L273" s="6">
        <v>0</v>
      </c>
      <c r="M273" s="6">
        <v>0</v>
      </c>
      <c r="N273" s="6">
        <v>0</v>
      </c>
      <c r="O273" s="6">
        <v>0</v>
      </c>
      <c r="P273" s="6">
        <v>-265</v>
      </c>
      <c r="Q273" s="6">
        <v>3449</v>
      </c>
      <c r="R273" s="6">
        <v>37513</v>
      </c>
      <c r="S273" s="6">
        <v>0.95592379000000005</v>
      </c>
      <c r="T273" s="6">
        <v>0.91799419999999998</v>
      </c>
      <c r="U273" s="6">
        <v>0.10806505</v>
      </c>
      <c r="V273" s="6">
        <v>671</v>
      </c>
      <c r="W273" s="6">
        <v>0.98404583999999995</v>
      </c>
      <c r="X273" s="6">
        <v>0</v>
      </c>
      <c r="Y273" s="6">
        <v>0</v>
      </c>
      <c r="Z273" s="6">
        <v>1389</v>
      </c>
      <c r="AA273" s="6">
        <v>0</v>
      </c>
      <c r="AB273" s="6">
        <v>0</v>
      </c>
      <c r="AC273" s="6">
        <v>0</v>
      </c>
      <c r="AD273" s="6">
        <v>0</v>
      </c>
      <c r="AE273" s="6">
        <v>352</v>
      </c>
    </row>
    <row r="274" spans="1:31" x14ac:dyDescent="0.2">
      <c r="A274" s="20">
        <v>2306.00036</v>
      </c>
      <c r="B274" s="6">
        <v>16842</v>
      </c>
      <c r="C274" s="6">
        <v>56697</v>
      </c>
      <c r="D274" s="6">
        <v>0.83762829000000005</v>
      </c>
      <c r="E274" s="6">
        <v>0.72122816999999995</v>
      </c>
      <c r="F274" s="6">
        <v>6.154101E-2</v>
      </c>
      <c r="G274" s="6">
        <v>13935</v>
      </c>
      <c r="H274" s="6">
        <v>0.76934535999999998</v>
      </c>
      <c r="I274" s="6">
        <v>6</v>
      </c>
      <c r="J274" s="6">
        <v>8</v>
      </c>
      <c r="K274" s="6">
        <v>1439</v>
      </c>
      <c r="L274" s="6">
        <v>0</v>
      </c>
      <c r="M274" s="6">
        <v>0</v>
      </c>
      <c r="N274" s="6">
        <v>1</v>
      </c>
      <c r="O274" s="6">
        <v>1</v>
      </c>
      <c r="P274" s="6">
        <v>-9265</v>
      </c>
      <c r="Q274" s="6">
        <v>8955</v>
      </c>
      <c r="R274" s="6">
        <v>56437</v>
      </c>
      <c r="S274" s="6">
        <v>0.92037128999999995</v>
      </c>
      <c r="T274" s="6">
        <v>0.85177522000000006</v>
      </c>
      <c r="U274" s="6">
        <v>6.584458E-2</v>
      </c>
      <c r="V274" s="6">
        <v>5577</v>
      </c>
      <c r="W274" s="6">
        <v>0.90768848999999996</v>
      </c>
      <c r="X274" s="6">
        <v>8</v>
      </c>
      <c r="Y274" s="6">
        <v>6</v>
      </c>
      <c r="Z274" s="6">
        <v>1676</v>
      </c>
      <c r="AA274" s="6">
        <v>0</v>
      </c>
      <c r="AB274" s="6">
        <v>0</v>
      </c>
      <c r="AC274" s="6">
        <v>1</v>
      </c>
      <c r="AD274" s="6">
        <v>1</v>
      </c>
      <c r="AE274" s="6">
        <v>-170</v>
      </c>
    </row>
    <row r="275" spans="1:31" x14ac:dyDescent="0.2">
      <c r="A275" s="20">
        <v>2306.0009599999998</v>
      </c>
      <c r="B275" s="6">
        <v>68</v>
      </c>
      <c r="C275" s="6">
        <v>32822</v>
      </c>
      <c r="D275" s="6">
        <v>0.99869333999999998</v>
      </c>
      <c r="E275" s="6">
        <v>0.99854346000000005</v>
      </c>
      <c r="F275" s="6">
        <v>0.29696268999999997</v>
      </c>
      <c r="G275" s="6">
        <v>58</v>
      </c>
      <c r="H275" s="6">
        <v>0.99875765999999999</v>
      </c>
      <c r="I275" s="6">
        <v>0</v>
      </c>
      <c r="J275" s="6">
        <v>0</v>
      </c>
      <c r="K275" s="6">
        <v>5</v>
      </c>
      <c r="L275" s="6">
        <v>0</v>
      </c>
      <c r="M275" s="6">
        <v>0</v>
      </c>
      <c r="N275" s="6">
        <v>0</v>
      </c>
      <c r="O275" s="6">
        <v>1</v>
      </c>
      <c r="P275" s="6">
        <v>4</v>
      </c>
      <c r="Q275" s="6">
        <v>15</v>
      </c>
      <c r="R275" s="6">
        <v>32820</v>
      </c>
      <c r="S275" s="6">
        <v>0.99982864000000005</v>
      </c>
      <c r="T275" s="6">
        <v>0.99967870000000003</v>
      </c>
      <c r="U275" s="6">
        <v>0.29700553000000002</v>
      </c>
      <c r="V275" s="6">
        <v>5</v>
      </c>
      <c r="W275" s="6">
        <v>0.99989289999999997</v>
      </c>
      <c r="X275" s="6">
        <v>0</v>
      </c>
      <c r="Y275" s="6">
        <v>0</v>
      </c>
      <c r="Z275" s="6">
        <v>5</v>
      </c>
      <c r="AA275" s="6">
        <v>0</v>
      </c>
      <c r="AB275" s="6">
        <v>0</v>
      </c>
      <c r="AC275" s="6">
        <v>0</v>
      </c>
      <c r="AD275" s="6">
        <v>1</v>
      </c>
      <c r="AE275" s="6">
        <v>4</v>
      </c>
    </row>
    <row r="276" spans="1:31" x14ac:dyDescent="0.2">
      <c r="A276" s="20">
        <v>2306.0006199999998</v>
      </c>
      <c r="B276" s="6">
        <v>17</v>
      </c>
      <c r="C276" s="6">
        <v>17</v>
      </c>
      <c r="D276" s="6">
        <v>0.99948435999999996</v>
      </c>
      <c r="E276" s="6">
        <v>0.99948435999999996</v>
      </c>
      <c r="F276" s="6">
        <v>0.99948435999999996</v>
      </c>
      <c r="G276" s="6">
        <v>17</v>
      </c>
      <c r="H276" s="6">
        <v>0.99948435999999996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18</v>
      </c>
      <c r="R276" s="6">
        <v>28715</v>
      </c>
      <c r="S276" s="6">
        <v>0.99960572999999997</v>
      </c>
      <c r="T276" s="6">
        <v>0.99945413000000005</v>
      </c>
      <c r="U276" s="6">
        <v>0.12918878</v>
      </c>
      <c r="V276" s="6">
        <v>16</v>
      </c>
      <c r="W276" s="6">
        <v>0.99951478000000005</v>
      </c>
      <c r="X276" s="6">
        <v>0</v>
      </c>
      <c r="Y276" s="6">
        <v>0</v>
      </c>
      <c r="Z276" s="6">
        <v>1</v>
      </c>
      <c r="AA276" s="6">
        <v>0</v>
      </c>
      <c r="AB276" s="6">
        <v>0</v>
      </c>
      <c r="AC276" s="6">
        <v>0</v>
      </c>
      <c r="AD276" s="6">
        <v>0</v>
      </c>
      <c r="AE276" s="6">
        <v>6</v>
      </c>
    </row>
    <row r="277" spans="1:31" x14ac:dyDescent="0.2">
      <c r="A277" s="20">
        <v>2306.0025000000001</v>
      </c>
      <c r="B277" s="6">
        <v>2</v>
      </c>
      <c r="C277" s="6">
        <v>10859</v>
      </c>
      <c r="D277" s="6">
        <v>0.99996187000000003</v>
      </c>
      <c r="E277" s="6">
        <v>0.99994917000000005</v>
      </c>
      <c r="F277" s="6">
        <v>0.72399155999999998</v>
      </c>
      <c r="G277" s="6">
        <v>2</v>
      </c>
      <c r="H277" s="6">
        <v>0.99994917000000005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1</v>
      </c>
      <c r="P277" s="6">
        <v>-1</v>
      </c>
      <c r="Q277" s="6">
        <v>3</v>
      </c>
      <c r="R277" s="6">
        <v>10839</v>
      </c>
      <c r="S277" s="6">
        <v>0.99996187000000003</v>
      </c>
      <c r="T277" s="6">
        <v>0.99992375</v>
      </c>
      <c r="U277" s="6">
        <v>0.72449991000000002</v>
      </c>
      <c r="V277" s="6">
        <v>3</v>
      </c>
      <c r="W277" s="6">
        <v>0.99992375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1</v>
      </c>
      <c r="AE277" s="6">
        <v>-3</v>
      </c>
    </row>
    <row r="278" spans="1:31" x14ac:dyDescent="0.2">
      <c r="A278" s="20">
        <v>2306.0537899999999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x14ac:dyDescent="0.2">
      <c r="A279" s="20">
        <v>2306.0025700000001</v>
      </c>
      <c r="B279" s="6">
        <v>6</v>
      </c>
      <c r="C279" s="6">
        <v>6</v>
      </c>
      <c r="D279" s="6">
        <v>0.99954538999999998</v>
      </c>
      <c r="E279" s="6">
        <v>0.99954538999999998</v>
      </c>
      <c r="F279" s="6">
        <v>0.99954538999999998</v>
      </c>
      <c r="G279" s="6">
        <v>6</v>
      </c>
      <c r="H279" s="6">
        <v>0.99954538999999998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2</v>
      </c>
      <c r="R279" s="6">
        <v>2342</v>
      </c>
      <c r="S279" s="6">
        <v>0.99988635000000003</v>
      </c>
      <c r="T279" s="6">
        <v>0.99984846999999999</v>
      </c>
      <c r="U279" s="6">
        <v>0.82256231999999996</v>
      </c>
      <c r="V279" s="6">
        <v>2</v>
      </c>
      <c r="W279" s="6">
        <v>0.99984846999999999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1</v>
      </c>
    </row>
    <row r="280" spans="1:31" x14ac:dyDescent="0.2">
      <c r="A280" s="20">
        <v>2306.0009100000002</v>
      </c>
      <c r="B280" s="6">
        <v>177</v>
      </c>
      <c r="C280" s="6">
        <v>34851</v>
      </c>
      <c r="D280" s="6">
        <v>0.99722286999999998</v>
      </c>
      <c r="E280" s="6">
        <v>0.99566929999999998</v>
      </c>
      <c r="F280" s="6">
        <v>0.1472927</v>
      </c>
      <c r="G280" s="6">
        <v>53</v>
      </c>
      <c r="H280" s="6">
        <v>0.99870323999999999</v>
      </c>
      <c r="I280" s="6">
        <v>0</v>
      </c>
      <c r="J280" s="6">
        <v>0</v>
      </c>
      <c r="K280" s="6">
        <v>62</v>
      </c>
      <c r="L280" s="6">
        <v>0</v>
      </c>
      <c r="M280" s="6">
        <v>0</v>
      </c>
      <c r="N280" s="6">
        <v>1</v>
      </c>
      <c r="O280" s="6">
        <v>1</v>
      </c>
      <c r="P280" s="6">
        <v>3</v>
      </c>
      <c r="Q280" s="6">
        <v>127</v>
      </c>
      <c r="R280" s="6">
        <v>34851</v>
      </c>
      <c r="S280" s="6">
        <v>0.99844626999999997</v>
      </c>
      <c r="T280" s="6">
        <v>0.99689265999999999</v>
      </c>
      <c r="U280" s="6">
        <v>0.1472927</v>
      </c>
      <c r="V280" s="6">
        <v>3</v>
      </c>
      <c r="W280" s="6">
        <v>0.9999266</v>
      </c>
      <c r="X280" s="6">
        <v>0</v>
      </c>
      <c r="Y280" s="6">
        <v>0</v>
      </c>
      <c r="Z280" s="6">
        <v>62</v>
      </c>
      <c r="AA280" s="6">
        <v>0</v>
      </c>
      <c r="AB280" s="6">
        <v>0</v>
      </c>
      <c r="AC280" s="6">
        <v>1</v>
      </c>
      <c r="AD280" s="6">
        <v>1</v>
      </c>
      <c r="AE280" s="6">
        <v>3</v>
      </c>
    </row>
    <row r="281" spans="1:31" x14ac:dyDescent="0.2">
      <c r="A281" s="20">
        <v>2306.0026800000001</v>
      </c>
      <c r="B281" s="6">
        <v>273</v>
      </c>
      <c r="C281" s="6">
        <v>3555</v>
      </c>
      <c r="D281" s="6">
        <v>0.99772466000000004</v>
      </c>
      <c r="E281" s="6">
        <v>0.99772050000000001</v>
      </c>
      <c r="F281" s="6">
        <v>0.97031637000000004</v>
      </c>
      <c r="G281" s="6">
        <v>273</v>
      </c>
      <c r="H281" s="6">
        <v>0.99772050000000001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-1</v>
      </c>
      <c r="Q281" s="6">
        <v>10</v>
      </c>
      <c r="R281" s="6">
        <v>25358</v>
      </c>
      <c r="S281" s="6">
        <v>0.99994989999999995</v>
      </c>
      <c r="T281" s="6">
        <v>0.99991651000000004</v>
      </c>
      <c r="U281" s="6">
        <v>0.78827575999999999</v>
      </c>
      <c r="V281" s="6">
        <v>10</v>
      </c>
      <c r="W281" s="6">
        <v>0.99991651000000004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6</v>
      </c>
    </row>
    <row r="282" spans="1:31" x14ac:dyDescent="0.2">
      <c r="A282" s="20">
        <v>2306.0005299999998</v>
      </c>
      <c r="B282" s="6">
        <v>52</v>
      </c>
      <c r="C282" s="6">
        <v>52</v>
      </c>
      <c r="D282" s="6">
        <v>0.99912939999999995</v>
      </c>
      <c r="E282" s="6">
        <v>0.99912939999999995</v>
      </c>
      <c r="F282" s="6">
        <v>0.99912939999999995</v>
      </c>
      <c r="G282" s="6">
        <v>52</v>
      </c>
      <c r="H282" s="6">
        <v>0.99912939999999995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14</v>
      </c>
      <c r="R282" s="6">
        <v>29</v>
      </c>
      <c r="S282" s="6">
        <v>0.99988279999999996</v>
      </c>
      <c r="T282" s="6">
        <v>0.99976560999999997</v>
      </c>
      <c r="U282" s="6">
        <v>0.99951447000000004</v>
      </c>
      <c r="V282" s="6">
        <v>0</v>
      </c>
      <c r="W282" s="6">
        <v>1</v>
      </c>
      <c r="X282" s="6">
        <v>0</v>
      </c>
      <c r="Y282" s="6">
        <v>0</v>
      </c>
      <c r="Z282" s="6">
        <v>7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</row>
    <row r="283" spans="1:31" x14ac:dyDescent="0.2">
      <c r="A283" s="20">
        <v>2306.0194900000001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x14ac:dyDescent="0.2">
      <c r="A284" s="20">
        <v>2306.02394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x14ac:dyDescent="0.2">
      <c r="A285" s="20">
        <v>2306.0151099999998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x14ac:dyDescent="0.2">
      <c r="A286" s="20">
        <v>2306.0040800000002</v>
      </c>
      <c r="B286" s="6">
        <v>6</v>
      </c>
      <c r="C286" s="6">
        <v>20360</v>
      </c>
      <c r="D286" s="6">
        <v>0.99979224</v>
      </c>
      <c r="E286" s="6">
        <v>0.99977335000000001</v>
      </c>
      <c r="F286" s="6">
        <v>0.23091452000000001</v>
      </c>
      <c r="G286" s="6">
        <v>6</v>
      </c>
      <c r="H286" s="6">
        <v>0.99977335000000001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-1</v>
      </c>
      <c r="Q286" s="6">
        <v>2104</v>
      </c>
      <c r="R286" s="6">
        <v>21334</v>
      </c>
      <c r="S286" s="6">
        <v>0.95381826000000003</v>
      </c>
      <c r="T286" s="6">
        <v>0.92052279999999997</v>
      </c>
      <c r="U286" s="6">
        <v>0.19412230999999999</v>
      </c>
      <c r="V286" s="6">
        <v>745</v>
      </c>
      <c r="W286" s="6">
        <v>0.97185812000000005</v>
      </c>
      <c r="X286" s="6">
        <v>20</v>
      </c>
      <c r="Y286" s="6">
        <v>1</v>
      </c>
      <c r="Z286" s="6">
        <v>622</v>
      </c>
      <c r="AA286" s="6">
        <v>0</v>
      </c>
      <c r="AB286" s="6">
        <v>0</v>
      </c>
      <c r="AC286" s="6">
        <v>1</v>
      </c>
      <c r="AD286" s="6">
        <v>1</v>
      </c>
      <c r="AE286" s="6">
        <v>-3</v>
      </c>
    </row>
    <row r="287" spans="1:31" x14ac:dyDescent="0.2">
      <c r="A287" s="20">
        <v>2306.0137800000002</v>
      </c>
      <c r="B287" s="6">
        <v>163</v>
      </c>
      <c r="C287" s="6">
        <v>730</v>
      </c>
      <c r="D287" s="6">
        <v>0.99760280999999995</v>
      </c>
      <c r="E287" s="6">
        <v>0.99620639</v>
      </c>
      <c r="F287" s="6">
        <v>0.98301022000000005</v>
      </c>
      <c r="G287" s="6">
        <v>43</v>
      </c>
      <c r="H287" s="6">
        <v>0.99899923000000002</v>
      </c>
      <c r="I287" s="6">
        <v>0</v>
      </c>
      <c r="J287" s="6">
        <v>0</v>
      </c>
      <c r="K287" s="6">
        <v>60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2603</v>
      </c>
      <c r="R287" s="6">
        <v>31379</v>
      </c>
      <c r="S287" s="6">
        <v>0.96862636000000002</v>
      </c>
      <c r="T287" s="6">
        <v>0.93941861999999998</v>
      </c>
      <c r="U287" s="6">
        <v>0.26969535</v>
      </c>
      <c r="V287" s="6">
        <v>649</v>
      </c>
      <c r="W287" s="6">
        <v>0.98489537999999999</v>
      </c>
      <c r="X287" s="6">
        <v>2</v>
      </c>
      <c r="Y287" s="6">
        <v>3</v>
      </c>
      <c r="Z287" s="6">
        <v>974</v>
      </c>
      <c r="AA287" s="6">
        <v>0</v>
      </c>
      <c r="AB287" s="6">
        <v>0</v>
      </c>
      <c r="AC287" s="6">
        <v>1</v>
      </c>
      <c r="AD287" s="6">
        <v>0</v>
      </c>
      <c r="AE287" s="6">
        <v>-2</v>
      </c>
    </row>
    <row r="288" spans="1:31" x14ac:dyDescent="0.2">
      <c r="A288" s="20">
        <v>2306.00054</v>
      </c>
      <c r="B288" s="6">
        <v>175</v>
      </c>
      <c r="C288" s="6">
        <v>39145</v>
      </c>
      <c r="D288" s="6">
        <v>0.99735764000000005</v>
      </c>
      <c r="E288" s="6">
        <v>0.99608132999999999</v>
      </c>
      <c r="F288" s="6">
        <v>0.12344933</v>
      </c>
      <c r="G288" s="6">
        <v>63</v>
      </c>
      <c r="H288" s="6">
        <v>0.99858928000000002</v>
      </c>
      <c r="I288" s="6">
        <v>0</v>
      </c>
      <c r="J288" s="6">
        <v>0</v>
      </c>
      <c r="K288" s="6">
        <v>56</v>
      </c>
      <c r="L288" s="6">
        <v>0</v>
      </c>
      <c r="M288" s="6">
        <v>0</v>
      </c>
      <c r="N288" s="6">
        <v>1</v>
      </c>
      <c r="O288" s="6">
        <v>1</v>
      </c>
      <c r="P288" s="6">
        <v>-2</v>
      </c>
      <c r="Q288" s="6">
        <v>247</v>
      </c>
      <c r="R288" s="6">
        <v>743</v>
      </c>
      <c r="S288" s="6">
        <v>0.99655157000000005</v>
      </c>
      <c r="T288" s="6">
        <v>0.99446908000000001</v>
      </c>
      <c r="U288" s="6">
        <v>0.98336243999999995</v>
      </c>
      <c r="V288" s="6">
        <v>61</v>
      </c>
      <c r="W288" s="6">
        <v>0.99863405999999999</v>
      </c>
      <c r="X288" s="6">
        <v>0</v>
      </c>
      <c r="Y288" s="6">
        <v>0</v>
      </c>
      <c r="Z288" s="6">
        <v>93</v>
      </c>
      <c r="AA288" s="6">
        <v>0</v>
      </c>
      <c r="AB288" s="6">
        <v>0</v>
      </c>
      <c r="AC288" s="6">
        <v>1</v>
      </c>
      <c r="AD288" s="6">
        <v>1</v>
      </c>
      <c r="AE288" s="6">
        <v>0</v>
      </c>
    </row>
    <row r="289" spans="1:31" x14ac:dyDescent="0.2">
      <c r="A289" s="20">
        <v>2306.0026600000001</v>
      </c>
      <c r="B289" s="6">
        <v>1553</v>
      </c>
      <c r="C289" s="6">
        <v>100533</v>
      </c>
      <c r="D289" s="6">
        <v>0.98865106000000003</v>
      </c>
      <c r="E289" s="6">
        <v>0.98538283999999998</v>
      </c>
      <c r="F289" s="6">
        <v>5.3762530000000003E-2</v>
      </c>
      <c r="G289" s="6">
        <v>1537</v>
      </c>
      <c r="H289" s="6">
        <v>0.98553343999999998</v>
      </c>
      <c r="I289" s="6">
        <v>0</v>
      </c>
      <c r="J289" s="6">
        <v>0</v>
      </c>
      <c r="K289" s="6">
        <v>8</v>
      </c>
      <c r="L289" s="6">
        <v>0</v>
      </c>
      <c r="M289" s="6">
        <v>0</v>
      </c>
      <c r="N289" s="6">
        <v>0</v>
      </c>
      <c r="O289" s="6">
        <v>0</v>
      </c>
      <c r="P289" s="6">
        <v>-664</v>
      </c>
      <c r="Q289" s="6">
        <v>234</v>
      </c>
      <c r="R289" s="6">
        <v>63793</v>
      </c>
      <c r="S289" s="6">
        <v>0.99880935000000004</v>
      </c>
      <c r="T289" s="6">
        <v>0.99779753999999998</v>
      </c>
      <c r="U289" s="6">
        <v>0.39956703999999998</v>
      </c>
      <c r="V289" s="6">
        <v>22</v>
      </c>
      <c r="W289" s="6">
        <v>0.99979293000000002</v>
      </c>
      <c r="X289" s="6">
        <v>0</v>
      </c>
      <c r="Y289" s="6">
        <v>0</v>
      </c>
      <c r="Z289" s="6">
        <v>106</v>
      </c>
      <c r="AA289" s="6">
        <v>0</v>
      </c>
      <c r="AB289" s="6">
        <v>0</v>
      </c>
      <c r="AC289" s="6">
        <v>0</v>
      </c>
      <c r="AD289" s="6">
        <v>1</v>
      </c>
      <c r="AE289" s="6">
        <v>-1</v>
      </c>
    </row>
    <row r="290" spans="1:31" x14ac:dyDescent="0.2">
      <c r="A290" s="20">
        <v>2306.0000799999998</v>
      </c>
      <c r="B290" s="6">
        <v>18834</v>
      </c>
      <c r="C290" s="6">
        <v>35165</v>
      </c>
      <c r="D290" s="6">
        <v>0.68535816000000005</v>
      </c>
      <c r="E290" s="6">
        <v>0.49244078000000002</v>
      </c>
      <c r="F290" s="6">
        <v>5.2335140000000002E-2</v>
      </c>
      <c r="G290" s="6">
        <v>13949</v>
      </c>
      <c r="H290" s="6">
        <v>0.62408710000000001</v>
      </c>
      <c r="I290" s="6">
        <v>11</v>
      </c>
      <c r="J290" s="6">
        <v>7</v>
      </c>
      <c r="K290" s="6">
        <v>2424</v>
      </c>
      <c r="L290" s="6">
        <v>0</v>
      </c>
      <c r="M290" s="6">
        <v>0</v>
      </c>
      <c r="N290" s="6">
        <v>0</v>
      </c>
      <c r="O290" s="6">
        <v>0</v>
      </c>
      <c r="P290" s="6">
        <v>-10192</v>
      </c>
      <c r="Q290" s="6">
        <v>3457</v>
      </c>
      <c r="R290" s="6">
        <v>29080</v>
      </c>
      <c r="S290" s="6">
        <v>0.95289299000000005</v>
      </c>
      <c r="T290" s="6">
        <v>0.90683698000000001</v>
      </c>
      <c r="U290" s="6">
        <v>0.21632037000000001</v>
      </c>
      <c r="V290" s="6">
        <v>461</v>
      </c>
      <c r="W290" s="6">
        <v>0.98757647000000004</v>
      </c>
      <c r="X290" s="6">
        <v>1</v>
      </c>
      <c r="Y290" s="6">
        <v>1</v>
      </c>
      <c r="Z290" s="6">
        <v>1497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</row>
    <row r="291" spans="1:31" x14ac:dyDescent="0.2">
      <c r="A291" s="20">
        <v>2306.0066099999999</v>
      </c>
      <c r="B291" s="6">
        <v>72</v>
      </c>
      <c r="C291" s="6">
        <v>3444</v>
      </c>
      <c r="D291" s="6">
        <v>0.99160470000000001</v>
      </c>
      <c r="E291" s="6">
        <v>0.99136690999999999</v>
      </c>
      <c r="F291" s="6">
        <v>0.58705035999999999</v>
      </c>
      <c r="G291" s="6">
        <v>72</v>
      </c>
      <c r="H291" s="6">
        <v>0.99136690999999999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4</v>
      </c>
      <c r="Q291" s="6">
        <v>0</v>
      </c>
      <c r="R291" s="6">
        <v>0</v>
      </c>
      <c r="S291" s="6">
        <v>1</v>
      </c>
      <c r="T291" s="6">
        <v>1</v>
      </c>
      <c r="U291" s="6">
        <v>1</v>
      </c>
      <c r="V291" s="6">
        <v>0</v>
      </c>
      <c r="W291" s="6">
        <v>1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</row>
    <row r="292" spans="1:31" x14ac:dyDescent="0.2">
      <c r="A292" s="20">
        <v>2306.0213600000002</v>
      </c>
      <c r="B292" s="6">
        <v>24</v>
      </c>
      <c r="C292" s="6">
        <v>9189</v>
      </c>
      <c r="D292" s="6">
        <v>0.99917246999999998</v>
      </c>
      <c r="E292" s="6">
        <v>0.99834528</v>
      </c>
      <c r="F292" s="6">
        <v>0.36645063</v>
      </c>
      <c r="G292" s="6">
        <v>6</v>
      </c>
      <c r="H292" s="6">
        <v>0.99958632000000003</v>
      </c>
      <c r="I292" s="6">
        <v>0</v>
      </c>
      <c r="J292" s="6">
        <v>0</v>
      </c>
      <c r="K292" s="6">
        <v>9</v>
      </c>
      <c r="L292" s="6">
        <v>0</v>
      </c>
      <c r="M292" s="6">
        <v>0</v>
      </c>
      <c r="N292" s="6">
        <v>0</v>
      </c>
      <c r="O292" s="6">
        <v>0</v>
      </c>
      <c r="P292" s="6">
        <v>6</v>
      </c>
      <c r="Q292" s="6">
        <v>713</v>
      </c>
      <c r="R292" s="6">
        <v>12140</v>
      </c>
      <c r="S292" s="6">
        <v>0.97540786000000002</v>
      </c>
      <c r="T292" s="6">
        <v>0.95082080000000002</v>
      </c>
      <c r="U292" s="6">
        <v>0.16264312</v>
      </c>
      <c r="V292" s="6">
        <v>5</v>
      </c>
      <c r="W292" s="6">
        <v>0.99965512000000001</v>
      </c>
      <c r="X292" s="6">
        <v>0</v>
      </c>
      <c r="Y292" s="6">
        <v>0</v>
      </c>
      <c r="Z292" s="6">
        <v>354</v>
      </c>
      <c r="AA292" s="6">
        <v>0</v>
      </c>
      <c r="AB292" s="6">
        <v>0</v>
      </c>
      <c r="AC292" s="6">
        <v>1</v>
      </c>
      <c r="AD292" s="6">
        <v>1</v>
      </c>
      <c r="AE292" s="6">
        <v>-3</v>
      </c>
    </row>
    <row r="293" spans="1:31" x14ac:dyDescent="0.2">
      <c r="A293" s="20">
        <v>2306.0045300000002</v>
      </c>
      <c r="B293" s="6">
        <v>42</v>
      </c>
      <c r="C293" s="6">
        <v>42</v>
      </c>
      <c r="D293" s="6">
        <v>0.99912089999999998</v>
      </c>
      <c r="E293" s="6">
        <v>0.99912089999999998</v>
      </c>
      <c r="F293" s="6">
        <v>0.99912089999999998</v>
      </c>
      <c r="G293" s="6">
        <v>42</v>
      </c>
      <c r="H293" s="6">
        <v>0.99912089999999998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7379</v>
      </c>
      <c r="R293" s="6">
        <v>44978</v>
      </c>
      <c r="S293" s="6">
        <v>0.91673123999999995</v>
      </c>
      <c r="T293" s="6">
        <v>0.84555007000000004</v>
      </c>
      <c r="U293" s="6">
        <v>5.8564970000000001E-2</v>
      </c>
      <c r="V293" s="6">
        <v>1740</v>
      </c>
      <c r="W293" s="6">
        <v>0.96358003999999997</v>
      </c>
      <c r="X293" s="6">
        <v>18</v>
      </c>
      <c r="Y293" s="6">
        <v>4</v>
      </c>
      <c r="Z293" s="6">
        <v>2777</v>
      </c>
      <c r="AA293" s="6">
        <v>0</v>
      </c>
      <c r="AB293" s="6">
        <v>0</v>
      </c>
      <c r="AC293" s="6">
        <v>0</v>
      </c>
      <c r="AD293" s="6">
        <v>0</v>
      </c>
      <c r="AE293" s="6">
        <v>-54</v>
      </c>
    </row>
    <row r="294" spans="1:31" x14ac:dyDescent="0.2">
      <c r="A294" s="20">
        <v>2306.0020500000001</v>
      </c>
      <c r="B294" s="6">
        <v>29</v>
      </c>
      <c r="C294" s="6">
        <v>17671</v>
      </c>
      <c r="D294" s="6">
        <v>0.99942779000000004</v>
      </c>
      <c r="E294" s="6">
        <v>0.99936177000000004</v>
      </c>
      <c r="F294" s="6">
        <v>0.61109643999999996</v>
      </c>
      <c r="G294" s="6">
        <v>23</v>
      </c>
      <c r="H294" s="6">
        <v>0.99949381999999998</v>
      </c>
      <c r="I294" s="6">
        <v>0</v>
      </c>
      <c r="J294" s="6">
        <v>0</v>
      </c>
      <c r="K294" s="6">
        <v>3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38</v>
      </c>
      <c r="R294" s="6">
        <v>31971</v>
      </c>
      <c r="S294" s="6">
        <v>0.99930677000000001</v>
      </c>
      <c r="T294" s="6">
        <v>0.99916375000000002</v>
      </c>
      <c r="U294" s="6">
        <v>0.29642834000000001</v>
      </c>
      <c r="V294" s="6">
        <v>30</v>
      </c>
      <c r="W294" s="6">
        <v>0.9993398</v>
      </c>
      <c r="X294" s="6">
        <v>0</v>
      </c>
      <c r="Y294" s="6">
        <v>0</v>
      </c>
      <c r="Z294" s="6">
        <v>4</v>
      </c>
      <c r="AA294" s="6">
        <v>0</v>
      </c>
      <c r="AB294" s="6">
        <v>0</v>
      </c>
      <c r="AC294" s="6">
        <v>0</v>
      </c>
      <c r="AD294" s="6">
        <v>0</v>
      </c>
      <c r="AE294" s="6">
        <v>3</v>
      </c>
    </row>
    <row r="295" spans="1:31" x14ac:dyDescent="0.2">
      <c r="A295" s="20">
        <v>2306.0174000000002</v>
      </c>
      <c r="B295" s="6">
        <v>0</v>
      </c>
      <c r="C295" s="6">
        <v>0</v>
      </c>
      <c r="D295" s="6">
        <v>1</v>
      </c>
      <c r="E295" s="6">
        <v>1</v>
      </c>
      <c r="F295" s="6">
        <v>1</v>
      </c>
      <c r="G295" s="6">
        <v>0</v>
      </c>
      <c r="H295" s="6">
        <v>1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500</v>
      </c>
      <c r="R295" s="6">
        <v>45581</v>
      </c>
      <c r="S295" s="6">
        <v>0.99494526000000005</v>
      </c>
      <c r="T295" s="6">
        <v>0.99001258000000003</v>
      </c>
      <c r="U295" s="6">
        <v>8.9527200000000001E-2</v>
      </c>
      <c r="V295" s="6">
        <v>30</v>
      </c>
      <c r="W295" s="6">
        <v>0.99940076</v>
      </c>
      <c r="X295" s="6">
        <v>0</v>
      </c>
      <c r="Y295" s="6">
        <v>0</v>
      </c>
      <c r="Z295" s="6">
        <v>235</v>
      </c>
      <c r="AA295" s="6">
        <v>0</v>
      </c>
      <c r="AB295" s="6">
        <v>0</v>
      </c>
      <c r="AC295" s="6">
        <v>0</v>
      </c>
      <c r="AD295" s="6">
        <v>0</v>
      </c>
      <c r="AE295" s="6">
        <v>-22</v>
      </c>
    </row>
    <row r="296" spans="1:31" x14ac:dyDescent="0.2">
      <c r="A296" s="20">
        <v>2306.0003000000002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x14ac:dyDescent="0.2">
      <c r="A297" s="20">
        <v>2306.0230299999998</v>
      </c>
      <c r="B297" s="6">
        <v>468</v>
      </c>
      <c r="C297" s="6">
        <v>14915</v>
      </c>
      <c r="D297" s="6">
        <v>0.98936338000000001</v>
      </c>
      <c r="E297" s="6">
        <v>0.98149465999999996</v>
      </c>
      <c r="F297" s="6">
        <v>0.41024119999999997</v>
      </c>
      <c r="G297" s="6">
        <v>70</v>
      </c>
      <c r="H297" s="6">
        <v>0.99723211</v>
      </c>
      <c r="I297" s="6">
        <v>0</v>
      </c>
      <c r="J297" s="6">
        <v>0</v>
      </c>
      <c r="K297" s="6">
        <v>199</v>
      </c>
      <c r="L297" s="6">
        <v>0</v>
      </c>
      <c r="M297" s="6">
        <v>0</v>
      </c>
      <c r="N297" s="6">
        <v>0</v>
      </c>
      <c r="O297" s="6">
        <v>1</v>
      </c>
      <c r="P297" s="6">
        <v>0</v>
      </c>
      <c r="Q297" s="6">
        <v>471</v>
      </c>
      <c r="R297" s="6">
        <v>13976</v>
      </c>
      <c r="S297" s="6">
        <v>0.98930470999999998</v>
      </c>
      <c r="T297" s="6">
        <v>0.98137825000000001</v>
      </c>
      <c r="U297" s="6">
        <v>0.44743604999999997</v>
      </c>
      <c r="V297" s="6">
        <v>73</v>
      </c>
      <c r="W297" s="6">
        <v>0.99711382999999998</v>
      </c>
      <c r="X297" s="6">
        <v>0</v>
      </c>
      <c r="Y297" s="6">
        <v>0</v>
      </c>
      <c r="Z297" s="6">
        <v>199</v>
      </c>
      <c r="AA297" s="6">
        <v>0</v>
      </c>
      <c r="AB297" s="6">
        <v>0</v>
      </c>
      <c r="AC297" s="6">
        <v>0</v>
      </c>
      <c r="AD297" s="6">
        <v>1</v>
      </c>
      <c r="AE297" s="6">
        <v>3</v>
      </c>
    </row>
    <row r="298" spans="1:31" x14ac:dyDescent="0.2">
      <c r="A298" s="20">
        <v>2306.0045399999999</v>
      </c>
      <c r="B298" s="6">
        <v>6</v>
      </c>
      <c r="C298" s="6">
        <v>6</v>
      </c>
      <c r="D298" s="6">
        <v>0.99975369000000003</v>
      </c>
      <c r="E298" s="6">
        <v>0.99975369000000003</v>
      </c>
      <c r="F298" s="6">
        <v>0.99975369000000003</v>
      </c>
      <c r="G298" s="6">
        <v>6</v>
      </c>
      <c r="H298" s="6">
        <v>0.99975369000000003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1</v>
      </c>
      <c r="T298" s="6">
        <v>1</v>
      </c>
      <c r="U298" s="6">
        <v>1</v>
      </c>
      <c r="V298" s="6">
        <v>0</v>
      </c>
      <c r="W298" s="6">
        <v>1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</row>
    <row r="299" spans="1:31" x14ac:dyDescent="0.2">
      <c r="A299" s="20">
        <v>2306.0382199999999</v>
      </c>
      <c r="B299" s="6">
        <v>59</v>
      </c>
      <c r="C299" s="6">
        <v>59</v>
      </c>
      <c r="D299" s="6">
        <v>0.99914966999999999</v>
      </c>
      <c r="E299" s="6">
        <v>0.99914966999999999</v>
      </c>
      <c r="F299" s="6">
        <v>0.99914966999999999</v>
      </c>
      <c r="G299" s="6">
        <v>59</v>
      </c>
      <c r="H299" s="6">
        <v>0.99914966999999999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1106</v>
      </c>
      <c r="R299" s="6">
        <v>44170</v>
      </c>
      <c r="S299" s="6">
        <v>0.99147503999999997</v>
      </c>
      <c r="T299" s="6">
        <v>0.98405995999999996</v>
      </c>
      <c r="U299" s="6">
        <v>0.36340707999999999</v>
      </c>
      <c r="V299" s="6">
        <v>402</v>
      </c>
      <c r="W299" s="6">
        <v>0.99420624000000002</v>
      </c>
      <c r="X299" s="6">
        <v>0</v>
      </c>
      <c r="Y299" s="6">
        <v>0</v>
      </c>
      <c r="Z299" s="6">
        <v>352</v>
      </c>
      <c r="AA299" s="6">
        <v>0</v>
      </c>
      <c r="AB299" s="6">
        <v>0</v>
      </c>
      <c r="AC299" s="6">
        <v>0</v>
      </c>
      <c r="AD299" s="6">
        <v>1</v>
      </c>
      <c r="AE299" s="6">
        <v>-1</v>
      </c>
    </row>
    <row r="300" spans="1:31" x14ac:dyDescent="0.2">
      <c r="A300" s="20">
        <v>2306.0003900000002</v>
      </c>
      <c r="B300" s="6">
        <v>60</v>
      </c>
      <c r="C300" s="6">
        <v>60</v>
      </c>
      <c r="D300" s="6">
        <v>0.99819303999999998</v>
      </c>
      <c r="E300" s="6">
        <v>0.99819303999999998</v>
      </c>
      <c r="F300" s="6">
        <v>0.99819303999999998</v>
      </c>
      <c r="G300" s="6">
        <v>60</v>
      </c>
      <c r="H300" s="6">
        <v>0.99819303999999998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1</v>
      </c>
      <c r="O300" s="6">
        <v>1</v>
      </c>
      <c r="P300" s="6">
        <v>0</v>
      </c>
      <c r="Q300" s="6">
        <v>38</v>
      </c>
      <c r="R300" s="6">
        <v>23310</v>
      </c>
      <c r="S300" s="6">
        <v>0.99887066999999996</v>
      </c>
      <c r="T300" s="6">
        <v>0.99885562999999999</v>
      </c>
      <c r="U300" s="6">
        <v>0.29801843</v>
      </c>
      <c r="V300" s="6">
        <v>38</v>
      </c>
      <c r="W300" s="6">
        <v>0.99885562999999999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1</v>
      </c>
      <c r="AD300" s="6">
        <v>1</v>
      </c>
      <c r="AE300" s="6">
        <v>1</v>
      </c>
    </row>
    <row r="301" spans="1:31" x14ac:dyDescent="0.2">
      <c r="A301" s="20">
        <v>2306.0154400000001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x14ac:dyDescent="0.2">
      <c r="A302" s="20">
        <v>2306.00234</v>
      </c>
      <c r="B302" s="6">
        <v>0</v>
      </c>
      <c r="C302" s="6">
        <v>0</v>
      </c>
      <c r="D302" s="6">
        <v>1</v>
      </c>
      <c r="E302" s="6">
        <v>1</v>
      </c>
      <c r="F302" s="6">
        <v>1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565</v>
      </c>
      <c r="R302" s="6">
        <v>23273</v>
      </c>
      <c r="S302" s="6">
        <v>0.98925688000000001</v>
      </c>
      <c r="T302" s="6">
        <v>0.98067053999999998</v>
      </c>
      <c r="U302" s="6">
        <v>0.20379747000000001</v>
      </c>
      <c r="V302" s="6">
        <v>148</v>
      </c>
      <c r="W302" s="6">
        <v>0.99493670999999995</v>
      </c>
      <c r="X302" s="6">
        <v>17</v>
      </c>
      <c r="Y302" s="6">
        <v>0</v>
      </c>
      <c r="Z302" s="6">
        <v>183</v>
      </c>
      <c r="AA302" s="6">
        <v>0</v>
      </c>
      <c r="AB302" s="6">
        <v>0</v>
      </c>
      <c r="AC302" s="6">
        <v>1</v>
      </c>
      <c r="AD302" s="6">
        <v>1</v>
      </c>
      <c r="AE302" s="6">
        <v>4</v>
      </c>
    </row>
    <row r="303" spans="1:31" x14ac:dyDescent="0.2">
      <c r="A303" s="20">
        <v>2306.0000599999998</v>
      </c>
      <c r="B303" s="6">
        <v>5220</v>
      </c>
      <c r="C303" s="6">
        <v>48922</v>
      </c>
      <c r="D303" s="6">
        <v>0.95032417000000002</v>
      </c>
      <c r="E303" s="6">
        <v>0.90467668999999995</v>
      </c>
      <c r="F303" s="6">
        <v>0.10662698</v>
      </c>
      <c r="G303" s="6">
        <v>1315</v>
      </c>
      <c r="H303" s="6">
        <v>0.97598655999999995</v>
      </c>
      <c r="I303" s="6">
        <v>5</v>
      </c>
      <c r="J303" s="6">
        <v>4</v>
      </c>
      <c r="K303" s="6">
        <v>1947</v>
      </c>
      <c r="L303" s="6">
        <v>0</v>
      </c>
      <c r="M303" s="6">
        <v>0</v>
      </c>
      <c r="N303" s="6">
        <v>1</v>
      </c>
      <c r="O303" s="6">
        <v>1</v>
      </c>
      <c r="P303" s="6">
        <v>12</v>
      </c>
      <c r="Q303" s="6">
        <v>5216</v>
      </c>
      <c r="R303" s="6">
        <v>48922</v>
      </c>
      <c r="S303" s="6">
        <v>0.95039722000000004</v>
      </c>
      <c r="T303" s="6">
        <v>0.90474973000000003</v>
      </c>
      <c r="U303" s="6">
        <v>0.10662698</v>
      </c>
      <c r="V303" s="6">
        <v>1311</v>
      </c>
      <c r="W303" s="6">
        <v>0.97605960000000003</v>
      </c>
      <c r="X303" s="6">
        <v>5</v>
      </c>
      <c r="Y303" s="6">
        <v>4</v>
      </c>
      <c r="Z303" s="6">
        <v>1947</v>
      </c>
      <c r="AA303" s="6">
        <v>0</v>
      </c>
      <c r="AB303" s="6">
        <v>0</v>
      </c>
      <c r="AC303" s="6">
        <v>1</v>
      </c>
      <c r="AD303" s="6">
        <v>1</v>
      </c>
      <c r="AE303" s="6">
        <v>12</v>
      </c>
    </row>
    <row r="304" spans="1:31" x14ac:dyDescent="0.2">
      <c r="A304" s="20">
        <v>2306.0000100000002</v>
      </c>
      <c r="B304" s="6">
        <v>0</v>
      </c>
      <c r="C304" s="6">
        <v>0</v>
      </c>
      <c r="D304" s="6">
        <v>1</v>
      </c>
      <c r="E304" s="6">
        <v>1</v>
      </c>
      <c r="F304" s="6">
        <v>1</v>
      </c>
      <c r="G304" s="6">
        <v>0</v>
      </c>
      <c r="H304" s="6">
        <v>1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586</v>
      </c>
      <c r="R304" s="6">
        <v>16057</v>
      </c>
      <c r="S304" s="6">
        <v>0.98011782000000003</v>
      </c>
      <c r="T304" s="6">
        <v>0.97461774999999995</v>
      </c>
      <c r="U304" s="6">
        <v>0.30450037000000002</v>
      </c>
      <c r="V304" s="6">
        <v>2</v>
      </c>
      <c r="W304" s="6">
        <v>0.99991337000000002</v>
      </c>
      <c r="X304" s="6">
        <v>24</v>
      </c>
      <c r="Y304" s="6">
        <v>0</v>
      </c>
      <c r="Z304" s="6">
        <v>126</v>
      </c>
      <c r="AA304" s="6">
        <v>0</v>
      </c>
      <c r="AB304" s="6">
        <v>0</v>
      </c>
      <c r="AC304" s="6">
        <v>0</v>
      </c>
      <c r="AD304" s="6">
        <v>0</v>
      </c>
      <c r="AE304" s="6">
        <v>-2</v>
      </c>
    </row>
    <row r="305" spans="1:31" x14ac:dyDescent="0.2">
      <c r="A305" s="20">
        <v>2306.01127</v>
      </c>
      <c r="B305" s="6">
        <v>4229</v>
      </c>
      <c r="C305" s="6">
        <v>50347</v>
      </c>
      <c r="D305" s="6">
        <v>0.95081086999999997</v>
      </c>
      <c r="E305" s="6">
        <v>0.92050005000000001</v>
      </c>
      <c r="F305" s="6">
        <v>5.3538870000000002E-2</v>
      </c>
      <c r="G305" s="6">
        <v>3073</v>
      </c>
      <c r="H305" s="6">
        <v>0.94223140999999999</v>
      </c>
      <c r="I305" s="6">
        <v>0</v>
      </c>
      <c r="J305" s="6">
        <v>0</v>
      </c>
      <c r="K305" s="6">
        <v>578</v>
      </c>
      <c r="L305" s="6">
        <v>0</v>
      </c>
      <c r="M305" s="6">
        <v>0</v>
      </c>
      <c r="N305" s="6">
        <v>0</v>
      </c>
      <c r="O305" s="6">
        <v>0</v>
      </c>
      <c r="P305" s="6">
        <v>-2119</v>
      </c>
      <c r="Q305" s="6">
        <v>41</v>
      </c>
      <c r="R305" s="6">
        <v>949</v>
      </c>
      <c r="S305" s="6">
        <v>0.99957702000000004</v>
      </c>
      <c r="T305" s="6">
        <v>0.99922924999999996</v>
      </c>
      <c r="U305" s="6">
        <v>0.98215998000000004</v>
      </c>
      <c r="V305" s="6">
        <v>5</v>
      </c>
      <c r="W305" s="6">
        <v>0.99990601000000001</v>
      </c>
      <c r="X305" s="6">
        <v>0</v>
      </c>
      <c r="Y305" s="6">
        <v>0</v>
      </c>
      <c r="Z305" s="6">
        <v>18</v>
      </c>
      <c r="AA305" s="6">
        <v>0</v>
      </c>
      <c r="AB305" s="6">
        <v>0</v>
      </c>
      <c r="AC305" s="6">
        <v>0</v>
      </c>
      <c r="AD305" s="6">
        <v>0</v>
      </c>
      <c r="AE305" s="6">
        <v>-1</v>
      </c>
    </row>
    <row r="306" spans="1:31" x14ac:dyDescent="0.2">
      <c r="A306" s="20">
        <v>2306.03442</v>
      </c>
      <c r="B306" s="6">
        <v>92</v>
      </c>
      <c r="C306" s="6">
        <v>22172</v>
      </c>
      <c r="D306" s="6">
        <v>0.99847037999999999</v>
      </c>
      <c r="E306" s="6">
        <v>0.99703761000000002</v>
      </c>
      <c r="F306" s="6">
        <v>0.28606387999999999</v>
      </c>
      <c r="G306" s="6">
        <v>8</v>
      </c>
      <c r="H306" s="6">
        <v>0.99974240000000003</v>
      </c>
      <c r="I306" s="6">
        <v>0</v>
      </c>
      <c r="J306" s="6">
        <v>0</v>
      </c>
      <c r="K306" s="6">
        <v>42</v>
      </c>
      <c r="L306" s="6">
        <v>0</v>
      </c>
      <c r="M306" s="6">
        <v>0</v>
      </c>
      <c r="N306" s="6">
        <v>0</v>
      </c>
      <c r="O306" s="6">
        <v>0</v>
      </c>
      <c r="P306" s="6">
        <v>5</v>
      </c>
      <c r="Q306" s="6">
        <v>1143</v>
      </c>
      <c r="R306" s="6">
        <v>28657</v>
      </c>
      <c r="S306" s="6">
        <v>0.98131217999999998</v>
      </c>
      <c r="T306" s="6">
        <v>0.96318959000000004</v>
      </c>
      <c r="U306" s="6">
        <v>7.7098970000000003E-2</v>
      </c>
      <c r="V306" s="6">
        <v>112</v>
      </c>
      <c r="W306" s="6">
        <v>0.99639303000000001</v>
      </c>
      <c r="X306" s="6">
        <v>1</v>
      </c>
      <c r="Y306" s="6">
        <v>0</v>
      </c>
      <c r="Z306" s="6">
        <v>515</v>
      </c>
      <c r="AA306" s="6">
        <v>0</v>
      </c>
      <c r="AB306" s="6">
        <v>0</v>
      </c>
      <c r="AC306" s="6">
        <v>1</v>
      </c>
      <c r="AD306" s="6">
        <v>1</v>
      </c>
      <c r="AE306" s="6">
        <v>-83</v>
      </c>
    </row>
    <row r="307" spans="1:31" x14ac:dyDescent="0.2">
      <c r="A307" s="20">
        <v>2306.0005500000002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x14ac:dyDescent="0.2">
      <c r="A308" s="20">
        <v>2306.0043099999998</v>
      </c>
      <c r="B308" s="6">
        <v>3305</v>
      </c>
      <c r="C308" s="6">
        <v>41631</v>
      </c>
      <c r="D308" s="6">
        <v>0.97800924</v>
      </c>
      <c r="E308" s="6">
        <v>0.96070341000000004</v>
      </c>
      <c r="F308" s="6">
        <v>0.50500571000000005</v>
      </c>
      <c r="G308" s="6">
        <v>227</v>
      </c>
      <c r="H308" s="6">
        <v>0.99730096000000001</v>
      </c>
      <c r="I308" s="6">
        <v>2</v>
      </c>
      <c r="J308" s="6">
        <v>3</v>
      </c>
      <c r="K308" s="6">
        <v>1341</v>
      </c>
      <c r="L308" s="6">
        <v>0</v>
      </c>
      <c r="M308" s="6">
        <v>0</v>
      </c>
      <c r="N308" s="6">
        <v>0</v>
      </c>
      <c r="O308" s="6">
        <v>1</v>
      </c>
      <c r="P308" s="6">
        <v>1</v>
      </c>
      <c r="Q308" s="6">
        <v>2455</v>
      </c>
      <c r="R308" s="6">
        <v>74519</v>
      </c>
      <c r="S308" s="6">
        <v>0.98303896000000002</v>
      </c>
      <c r="T308" s="6">
        <v>0.97081063999999995</v>
      </c>
      <c r="U308" s="6">
        <v>0.11398711</v>
      </c>
      <c r="V308" s="6">
        <v>233</v>
      </c>
      <c r="W308" s="6">
        <v>0.99722968999999995</v>
      </c>
      <c r="X308" s="6">
        <v>2</v>
      </c>
      <c r="Y308" s="6">
        <v>3</v>
      </c>
      <c r="Z308" s="6">
        <v>913</v>
      </c>
      <c r="AA308" s="6">
        <v>0</v>
      </c>
      <c r="AB308" s="6">
        <v>0</v>
      </c>
      <c r="AC308" s="6">
        <v>0</v>
      </c>
      <c r="AD308" s="6">
        <v>1</v>
      </c>
      <c r="AE308" s="6">
        <v>3</v>
      </c>
    </row>
    <row r="309" spans="1:31" x14ac:dyDescent="0.2">
      <c r="A309" s="20">
        <v>2306.0029300000001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x14ac:dyDescent="0.2">
      <c r="A310" s="20">
        <v>2306.0341600000002</v>
      </c>
      <c r="B310" s="6">
        <v>655</v>
      </c>
      <c r="C310" s="6">
        <v>26343</v>
      </c>
      <c r="D310" s="6">
        <v>0.98593469</v>
      </c>
      <c r="E310" s="6">
        <v>0.98288118999999996</v>
      </c>
      <c r="F310" s="6">
        <v>0.31151011000000001</v>
      </c>
      <c r="G310" s="6">
        <v>655</v>
      </c>
      <c r="H310" s="6">
        <v>0.98288118999999996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-237</v>
      </c>
      <c r="Q310" s="6">
        <v>1090</v>
      </c>
      <c r="R310" s="6">
        <v>26328</v>
      </c>
      <c r="S310" s="6">
        <v>0.98208720000000005</v>
      </c>
      <c r="T310" s="6">
        <v>0.97209206999999997</v>
      </c>
      <c r="U310" s="6">
        <v>0.32590828999999999</v>
      </c>
      <c r="V310" s="6">
        <v>1090</v>
      </c>
      <c r="W310" s="6">
        <v>0.97209206999999997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795</v>
      </c>
    </row>
    <row r="311" spans="1:31" x14ac:dyDescent="0.2">
      <c r="A311" s="20">
        <v>2306.0151000000001</v>
      </c>
      <c r="B311" s="6">
        <v>2452</v>
      </c>
      <c r="C311" s="6">
        <v>39367</v>
      </c>
      <c r="D311" s="6">
        <v>0.96774037999999996</v>
      </c>
      <c r="E311" s="6">
        <v>0.94145736000000002</v>
      </c>
      <c r="F311" s="6">
        <v>6.0094549999999997E-2</v>
      </c>
      <c r="G311" s="6">
        <v>1280</v>
      </c>
      <c r="H311" s="6">
        <v>0.96943939999999995</v>
      </c>
      <c r="I311" s="6">
        <v>0</v>
      </c>
      <c r="J311" s="6">
        <v>0</v>
      </c>
      <c r="K311" s="6">
        <v>586</v>
      </c>
      <c r="L311" s="6">
        <v>0</v>
      </c>
      <c r="M311" s="6">
        <v>0</v>
      </c>
      <c r="N311" s="6">
        <v>0</v>
      </c>
      <c r="O311" s="6">
        <v>0</v>
      </c>
      <c r="P311" s="6">
        <v>-1033</v>
      </c>
      <c r="Q311" s="6">
        <v>68</v>
      </c>
      <c r="R311" s="6">
        <v>40089</v>
      </c>
      <c r="S311" s="6">
        <v>0.99904459000000001</v>
      </c>
      <c r="T311" s="6">
        <v>0.99837646999999996</v>
      </c>
      <c r="U311" s="6">
        <v>4.2856459999999999E-2</v>
      </c>
      <c r="V311" s="6">
        <v>68</v>
      </c>
      <c r="W311" s="6">
        <v>0.99837646999999996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-34</v>
      </c>
    </row>
    <row r="312" spans="1:31" x14ac:dyDescent="0.2">
      <c r="A312" s="20">
        <v>2306.0043599999999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x14ac:dyDescent="0.2">
      <c r="A313" s="20">
        <v>2306.0005200000001</v>
      </c>
      <c r="B313" s="6">
        <v>20</v>
      </c>
      <c r="C313" s="6">
        <v>319</v>
      </c>
      <c r="D313" s="6">
        <v>0.99966781000000005</v>
      </c>
      <c r="E313" s="6">
        <v>0.99933561000000004</v>
      </c>
      <c r="F313" s="6">
        <v>0.98940304999999995</v>
      </c>
      <c r="G313" s="6">
        <v>0</v>
      </c>
      <c r="H313" s="6">
        <v>1</v>
      </c>
      <c r="I313" s="6">
        <v>0</v>
      </c>
      <c r="J313" s="6">
        <v>0</v>
      </c>
      <c r="K313" s="6">
        <v>10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6604</v>
      </c>
      <c r="R313" s="6">
        <v>27824</v>
      </c>
      <c r="S313" s="6">
        <v>0.88569673000000004</v>
      </c>
      <c r="T313" s="6">
        <v>0.78070001</v>
      </c>
      <c r="U313" s="6">
        <v>7.6044360000000005E-2</v>
      </c>
      <c r="V313" s="6">
        <v>1501</v>
      </c>
      <c r="W313" s="6">
        <v>0.95015607000000002</v>
      </c>
      <c r="X313" s="6">
        <v>21</v>
      </c>
      <c r="Y313" s="6">
        <v>3</v>
      </c>
      <c r="Z313" s="6">
        <v>2527</v>
      </c>
      <c r="AA313" s="6">
        <v>0</v>
      </c>
      <c r="AB313" s="6">
        <v>0</v>
      </c>
      <c r="AC313" s="6">
        <v>1</v>
      </c>
      <c r="AD313" s="6">
        <v>1</v>
      </c>
      <c r="AE313" s="6">
        <v>11</v>
      </c>
    </row>
    <row r="314" spans="1:31" x14ac:dyDescent="0.2">
      <c r="A314" s="20">
        <v>2306.0025999999998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x14ac:dyDescent="0.2">
      <c r="A315" s="20">
        <v>2306.0443</v>
      </c>
      <c r="B315" s="6">
        <v>14</v>
      </c>
      <c r="C315" s="6">
        <v>14</v>
      </c>
      <c r="D315" s="6">
        <v>0.99951111999999998</v>
      </c>
      <c r="E315" s="6">
        <v>0.99951111999999998</v>
      </c>
      <c r="F315" s="6">
        <v>0.99951111999999998</v>
      </c>
      <c r="G315" s="6">
        <v>14</v>
      </c>
      <c r="H315" s="6">
        <v>0.99951111999999998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14</v>
      </c>
      <c r="R315" s="6">
        <v>14</v>
      </c>
      <c r="S315" s="6">
        <v>0.99951111999999998</v>
      </c>
      <c r="T315" s="6">
        <v>0.99951111999999998</v>
      </c>
      <c r="U315" s="6">
        <v>0.99951111999999998</v>
      </c>
      <c r="V315" s="6">
        <v>14</v>
      </c>
      <c r="W315" s="6">
        <v>0.99951111999999998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</row>
    <row r="316" spans="1:31" x14ac:dyDescent="0.2">
      <c r="A316" s="20">
        <v>2306.0006400000002</v>
      </c>
      <c r="B316" s="6">
        <v>111</v>
      </c>
      <c r="C316" s="6">
        <v>24836</v>
      </c>
      <c r="D316" s="6">
        <v>0.99713059000000004</v>
      </c>
      <c r="E316" s="6">
        <v>0.99594269000000002</v>
      </c>
      <c r="F316" s="6">
        <v>9.2185100000000006E-2</v>
      </c>
      <c r="G316" s="6">
        <v>105</v>
      </c>
      <c r="H316" s="6">
        <v>0.99616199999999999</v>
      </c>
      <c r="I316" s="6">
        <v>0</v>
      </c>
      <c r="J316" s="6">
        <v>0</v>
      </c>
      <c r="K316" s="6">
        <v>3</v>
      </c>
      <c r="L316" s="6">
        <v>0</v>
      </c>
      <c r="M316" s="6">
        <v>0</v>
      </c>
      <c r="N316" s="6">
        <v>0</v>
      </c>
      <c r="O316" s="6">
        <v>0</v>
      </c>
      <c r="P316" s="6">
        <v>1</v>
      </c>
      <c r="Q316" s="6">
        <v>112</v>
      </c>
      <c r="R316" s="6">
        <v>24540</v>
      </c>
      <c r="S316" s="6">
        <v>0.99713068999999999</v>
      </c>
      <c r="T316" s="6">
        <v>0.99590643000000001</v>
      </c>
      <c r="U316" s="6">
        <v>0.10307018</v>
      </c>
      <c r="V316" s="6">
        <v>106</v>
      </c>
      <c r="W316" s="6">
        <v>0.99612573000000004</v>
      </c>
      <c r="X316" s="6">
        <v>0</v>
      </c>
      <c r="Y316" s="6">
        <v>0</v>
      </c>
      <c r="Z316" s="6">
        <v>3</v>
      </c>
      <c r="AA316" s="6">
        <v>0</v>
      </c>
      <c r="AB316" s="6">
        <v>0</v>
      </c>
      <c r="AC316" s="6">
        <v>0</v>
      </c>
      <c r="AD316" s="6">
        <v>0</v>
      </c>
      <c r="AE316" s="6">
        <v>3</v>
      </c>
    </row>
    <row r="317" spans="1:31" x14ac:dyDescent="0.2">
      <c r="A317" s="20">
        <v>2306.0026899999998</v>
      </c>
      <c r="B317" s="6">
        <v>34</v>
      </c>
      <c r="C317" s="6">
        <v>34</v>
      </c>
      <c r="D317" s="6">
        <v>0.99903898000000002</v>
      </c>
      <c r="E317" s="6">
        <v>0.99903898000000002</v>
      </c>
      <c r="F317" s="6">
        <v>0.99903898000000002</v>
      </c>
      <c r="G317" s="6">
        <v>34</v>
      </c>
      <c r="H317" s="6">
        <v>0.99903898000000002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4155</v>
      </c>
      <c r="R317" s="6">
        <v>26392</v>
      </c>
      <c r="S317" s="6">
        <v>0.93776590000000004</v>
      </c>
      <c r="T317" s="6">
        <v>0.88255744999999997</v>
      </c>
      <c r="U317" s="6">
        <v>0.25402075000000002</v>
      </c>
      <c r="V317" s="6">
        <v>1674</v>
      </c>
      <c r="W317" s="6">
        <v>0.95268379999999997</v>
      </c>
      <c r="X317" s="6">
        <v>1</v>
      </c>
      <c r="Y317" s="6">
        <v>0</v>
      </c>
      <c r="Z317" s="6">
        <v>1240</v>
      </c>
      <c r="AA317" s="6">
        <v>0</v>
      </c>
      <c r="AB317" s="6">
        <v>0</v>
      </c>
      <c r="AC317" s="6">
        <v>0</v>
      </c>
      <c r="AD317" s="6">
        <v>0</v>
      </c>
      <c r="AE317" s="6">
        <v>-9</v>
      </c>
    </row>
    <row r="318" spans="1:31" x14ac:dyDescent="0.2">
      <c r="A318" s="20">
        <v>2306.00063</v>
      </c>
      <c r="B318" s="6">
        <v>910</v>
      </c>
      <c r="C318" s="6">
        <v>36407</v>
      </c>
      <c r="D318" s="6">
        <v>0.98487252999999997</v>
      </c>
      <c r="E318" s="6">
        <v>0.97608724000000002</v>
      </c>
      <c r="F318" s="6">
        <v>4.3305740000000002E-2</v>
      </c>
      <c r="G318" s="6">
        <v>823</v>
      </c>
      <c r="H318" s="6">
        <v>0.97837341</v>
      </c>
      <c r="I318" s="6">
        <v>0</v>
      </c>
      <c r="J318" s="6">
        <v>1</v>
      </c>
      <c r="K318" s="6">
        <v>43</v>
      </c>
      <c r="L318" s="6">
        <v>0</v>
      </c>
      <c r="M318" s="6">
        <v>0</v>
      </c>
      <c r="N318" s="6">
        <v>0</v>
      </c>
      <c r="O318" s="6">
        <v>0</v>
      </c>
      <c r="P318" s="6">
        <v>-486</v>
      </c>
      <c r="Q318" s="6">
        <v>1</v>
      </c>
      <c r="R318" s="6">
        <v>3003</v>
      </c>
      <c r="S318" s="6">
        <v>0.99998686000000003</v>
      </c>
      <c r="T318" s="6">
        <v>0.99997371999999995</v>
      </c>
      <c r="U318" s="6">
        <v>0.92108789999999996</v>
      </c>
      <c r="V318" s="6">
        <v>1</v>
      </c>
      <c r="W318" s="6">
        <v>0.99997371999999995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-1</v>
      </c>
    </row>
    <row r="319" spans="1:31" x14ac:dyDescent="0.2">
      <c r="A319" s="20">
        <v>2306.0171300000002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x14ac:dyDescent="0.2">
      <c r="A320" s="20">
        <v>2306.0305899999998</v>
      </c>
      <c r="B320" s="6">
        <v>20</v>
      </c>
      <c r="C320" s="6">
        <v>20</v>
      </c>
      <c r="D320" s="6">
        <v>0.99894914000000001</v>
      </c>
      <c r="E320" s="6">
        <v>0.99894914000000001</v>
      </c>
      <c r="F320" s="6">
        <v>0.99894914000000001</v>
      </c>
      <c r="G320" s="6">
        <v>20</v>
      </c>
      <c r="H320" s="6">
        <v>0.99894914000000001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109</v>
      </c>
      <c r="R320" s="6">
        <v>1429</v>
      </c>
      <c r="S320" s="6">
        <v>0.99666359999999998</v>
      </c>
      <c r="T320" s="6">
        <v>0.99427310000000002</v>
      </c>
      <c r="U320" s="6">
        <v>0.92491988000000003</v>
      </c>
      <c r="V320" s="6">
        <v>21</v>
      </c>
      <c r="W320" s="6">
        <v>0.99889665000000005</v>
      </c>
      <c r="X320" s="6">
        <v>0</v>
      </c>
      <c r="Y320" s="6">
        <v>0</v>
      </c>
      <c r="Z320" s="6">
        <v>44</v>
      </c>
      <c r="AA320" s="6">
        <v>0</v>
      </c>
      <c r="AB320" s="6">
        <v>0</v>
      </c>
      <c r="AC320" s="6">
        <v>0</v>
      </c>
      <c r="AD320" s="6">
        <v>0</v>
      </c>
      <c r="AE320" s="6">
        <v>1</v>
      </c>
    </row>
    <row r="321" spans="1:31" x14ac:dyDescent="0.2">
      <c r="A321" s="20">
        <v>2306.0004100000001</v>
      </c>
      <c r="B321" s="6">
        <v>1</v>
      </c>
      <c r="C321" s="6">
        <v>4096</v>
      </c>
      <c r="D321" s="6">
        <v>0.99998366000000005</v>
      </c>
      <c r="E321" s="6">
        <v>0.99996731999999999</v>
      </c>
      <c r="F321" s="6">
        <v>0.86612628999999997</v>
      </c>
      <c r="G321" s="6">
        <v>1</v>
      </c>
      <c r="H321" s="6">
        <v>0.99996731999999999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-1</v>
      </c>
      <c r="Q321" s="6">
        <v>2726</v>
      </c>
      <c r="R321" s="6">
        <v>24166</v>
      </c>
      <c r="S321" s="6">
        <v>0.94978512000000004</v>
      </c>
      <c r="T321" s="6">
        <v>0.91091794000000004</v>
      </c>
      <c r="U321" s="6">
        <v>0.21028725000000001</v>
      </c>
      <c r="V321" s="6">
        <v>858</v>
      </c>
      <c r="W321" s="6">
        <v>0.97196170000000004</v>
      </c>
      <c r="X321" s="6">
        <v>19</v>
      </c>
      <c r="Y321" s="6">
        <v>6</v>
      </c>
      <c r="Z321" s="6">
        <v>871</v>
      </c>
      <c r="AA321" s="6">
        <v>0</v>
      </c>
      <c r="AB321" s="6">
        <v>0</v>
      </c>
      <c r="AC321" s="6">
        <v>1</v>
      </c>
      <c r="AD321" s="6">
        <v>1</v>
      </c>
      <c r="AE321" s="6">
        <v>5</v>
      </c>
    </row>
    <row r="322" spans="1:31" x14ac:dyDescent="0.2">
      <c r="A322" s="20">
        <v>2306.05701</v>
      </c>
      <c r="B322" s="6">
        <v>5116</v>
      </c>
      <c r="C322" s="6">
        <v>56595</v>
      </c>
      <c r="D322" s="6">
        <v>0.95414659000000002</v>
      </c>
      <c r="E322" s="6">
        <v>0.9142747</v>
      </c>
      <c r="F322" s="6">
        <v>5.1676470000000002E-2</v>
      </c>
      <c r="G322" s="6">
        <v>1647</v>
      </c>
      <c r="H322" s="6">
        <v>0.97240234999999997</v>
      </c>
      <c r="I322" s="6">
        <v>5</v>
      </c>
      <c r="J322" s="6">
        <v>8</v>
      </c>
      <c r="K322" s="6">
        <v>1728</v>
      </c>
      <c r="L322" s="6">
        <v>0</v>
      </c>
      <c r="M322" s="6">
        <v>0</v>
      </c>
      <c r="N322" s="6">
        <v>0</v>
      </c>
      <c r="O322" s="6">
        <v>0</v>
      </c>
      <c r="P322" s="6">
        <v>43</v>
      </c>
      <c r="Q322" s="6">
        <v>5919</v>
      </c>
      <c r="R322" s="6">
        <v>47791</v>
      </c>
      <c r="S322" s="6">
        <v>0.94573359000000001</v>
      </c>
      <c r="T322" s="6">
        <v>0.90176586000000003</v>
      </c>
      <c r="U322" s="6">
        <v>0.20684104</v>
      </c>
      <c r="V322" s="6">
        <v>2478</v>
      </c>
      <c r="W322" s="6">
        <v>0.95887409999999995</v>
      </c>
      <c r="X322" s="6">
        <v>5</v>
      </c>
      <c r="Y322" s="6">
        <v>8</v>
      </c>
      <c r="Z322" s="6">
        <v>1714</v>
      </c>
      <c r="AA322" s="6">
        <v>0</v>
      </c>
      <c r="AB322" s="6">
        <v>0</v>
      </c>
      <c r="AC322" s="6">
        <v>0</v>
      </c>
      <c r="AD322" s="6">
        <v>0</v>
      </c>
      <c r="AE322" s="6">
        <v>618</v>
      </c>
    </row>
    <row r="323" spans="1:31" x14ac:dyDescent="0.2">
      <c r="A323" s="20">
        <v>2306.00425</v>
      </c>
      <c r="B323" s="6">
        <v>63</v>
      </c>
      <c r="C323" s="6">
        <v>29202</v>
      </c>
      <c r="D323" s="6">
        <v>0.99952085000000002</v>
      </c>
      <c r="E323" s="6">
        <v>0.99951701999999998</v>
      </c>
      <c r="F323" s="6">
        <v>0.77612524000000005</v>
      </c>
      <c r="G323" s="6">
        <v>63</v>
      </c>
      <c r="H323" s="6">
        <v>0.99951701999999998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1</v>
      </c>
      <c r="Q323" s="6">
        <v>391</v>
      </c>
      <c r="R323" s="6">
        <v>123798</v>
      </c>
      <c r="S323" s="6">
        <v>0.99801907000000001</v>
      </c>
      <c r="T323" s="6">
        <v>0.99700500000000003</v>
      </c>
      <c r="U323" s="6">
        <v>5.1726910000000001E-2</v>
      </c>
      <c r="V323" s="6">
        <v>279</v>
      </c>
      <c r="W323" s="6">
        <v>0.9978629</v>
      </c>
      <c r="X323" s="6">
        <v>0</v>
      </c>
      <c r="Y323" s="6">
        <v>0</v>
      </c>
      <c r="Z323" s="6">
        <v>56</v>
      </c>
      <c r="AA323" s="6">
        <v>0</v>
      </c>
      <c r="AB323" s="6">
        <v>0</v>
      </c>
      <c r="AC323" s="6">
        <v>0</v>
      </c>
      <c r="AD323" s="6">
        <v>0</v>
      </c>
      <c r="AE323" s="6">
        <v>113</v>
      </c>
    </row>
    <row r="324" spans="1:31" x14ac:dyDescent="0.2">
      <c r="A324" s="20">
        <v>2306.0028699999998</v>
      </c>
      <c r="B324" s="6">
        <v>3867</v>
      </c>
      <c r="C324" s="6">
        <v>39590</v>
      </c>
      <c r="D324" s="6">
        <v>0.93199858999999996</v>
      </c>
      <c r="E324" s="6">
        <v>0.90859453000000001</v>
      </c>
      <c r="F324" s="6">
        <v>6.4198930000000001E-2</v>
      </c>
      <c r="G324" s="6">
        <v>3851</v>
      </c>
      <c r="H324" s="6">
        <v>0.90897271999999996</v>
      </c>
      <c r="I324" s="6">
        <v>0</v>
      </c>
      <c r="J324" s="6">
        <v>0</v>
      </c>
      <c r="K324" s="6">
        <v>8</v>
      </c>
      <c r="L324" s="6">
        <v>0</v>
      </c>
      <c r="M324" s="6">
        <v>0</v>
      </c>
      <c r="N324" s="6">
        <v>0</v>
      </c>
      <c r="O324" s="6">
        <v>0</v>
      </c>
      <c r="P324" s="6">
        <v>-2099</v>
      </c>
      <c r="Q324" s="6">
        <v>4701</v>
      </c>
      <c r="R324" s="6">
        <v>41109</v>
      </c>
      <c r="S324" s="6">
        <v>0.92558032999999995</v>
      </c>
      <c r="T324" s="6">
        <v>0.89486513999999995</v>
      </c>
      <c r="U324" s="6">
        <v>8.0623520000000004E-2</v>
      </c>
      <c r="V324" s="6">
        <v>4417</v>
      </c>
      <c r="W324" s="6">
        <v>0.90121662000000002</v>
      </c>
      <c r="X324" s="6">
        <v>0</v>
      </c>
      <c r="Y324" s="6">
        <v>0</v>
      </c>
      <c r="Z324" s="6">
        <v>142</v>
      </c>
      <c r="AA324" s="6">
        <v>0</v>
      </c>
      <c r="AB324" s="6">
        <v>0</v>
      </c>
      <c r="AC324" s="6">
        <v>0</v>
      </c>
      <c r="AD324" s="6">
        <v>0</v>
      </c>
      <c r="AE324" s="6">
        <v>2408</v>
      </c>
    </row>
    <row r="325" spans="1:31" x14ac:dyDescent="0.2">
      <c r="A325" s="20">
        <v>2306.0084499999998</v>
      </c>
      <c r="B325" s="6">
        <v>5822</v>
      </c>
      <c r="C325" s="6">
        <v>42600</v>
      </c>
      <c r="D325" s="6">
        <v>0.93276455000000003</v>
      </c>
      <c r="E325" s="6">
        <v>0.87690811000000002</v>
      </c>
      <c r="F325" s="6">
        <v>9.9327670000000007E-2</v>
      </c>
      <c r="G325" s="6">
        <v>1795</v>
      </c>
      <c r="H325" s="6">
        <v>0.96204913999999997</v>
      </c>
      <c r="I325" s="6">
        <v>1</v>
      </c>
      <c r="J325" s="6">
        <v>2</v>
      </c>
      <c r="K325" s="6">
        <v>2012</v>
      </c>
      <c r="L325" s="6">
        <v>0</v>
      </c>
      <c r="M325" s="6">
        <v>0</v>
      </c>
      <c r="N325" s="6">
        <v>1</v>
      </c>
      <c r="O325" s="6">
        <v>1</v>
      </c>
      <c r="P325" s="6">
        <v>-360</v>
      </c>
      <c r="Q325" s="6">
        <v>5752</v>
      </c>
      <c r="R325" s="6">
        <v>42957</v>
      </c>
      <c r="S325" s="6">
        <v>0.93420205999999995</v>
      </c>
      <c r="T325" s="6">
        <v>0.87904022999999998</v>
      </c>
      <c r="U325" s="6">
        <v>9.6650050000000001E-2</v>
      </c>
      <c r="V325" s="6">
        <v>2162</v>
      </c>
      <c r="W325" s="6">
        <v>0.95453494000000005</v>
      </c>
      <c r="X325" s="6">
        <v>2</v>
      </c>
      <c r="Y325" s="6">
        <v>5</v>
      </c>
      <c r="Z325" s="6">
        <v>1790</v>
      </c>
      <c r="AA325" s="6">
        <v>0</v>
      </c>
      <c r="AB325" s="6">
        <v>0</v>
      </c>
      <c r="AC325" s="6">
        <v>1</v>
      </c>
      <c r="AD325" s="6">
        <v>1</v>
      </c>
      <c r="AE325" s="6">
        <v>255</v>
      </c>
    </row>
    <row r="326" spans="1:31" x14ac:dyDescent="0.2">
      <c r="A326" s="20">
        <v>2306.0042199999998</v>
      </c>
      <c r="B326" s="6">
        <v>19</v>
      </c>
      <c r="C326" s="6">
        <v>19</v>
      </c>
      <c r="D326" s="6">
        <v>0.99948908000000003</v>
      </c>
      <c r="E326" s="6">
        <v>0.99948908000000003</v>
      </c>
      <c r="F326" s="6">
        <v>0.99948908000000003</v>
      </c>
      <c r="G326" s="6">
        <v>19</v>
      </c>
      <c r="H326" s="6">
        <v>0.99948908000000003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1939</v>
      </c>
      <c r="R326" s="6">
        <v>32899</v>
      </c>
      <c r="S326" s="6">
        <v>0.97366722000000006</v>
      </c>
      <c r="T326" s="6">
        <v>0.94785951999999996</v>
      </c>
      <c r="U326" s="6">
        <v>0.1153329</v>
      </c>
      <c r="V326" s="6">
        <v>43</v>
      </c>
      <c r="W326" s="6">
        <v>0.99884371000000005</v>
      </c>
      <c r="X326" s="6">
        <v>0</v>
      </c>
      <c r="Y326" s="6">
        <v>0</v>
      </c>
      <c r="Z326" s="6">
        <v>948</v>
      </c>
      <c r="AA326" s="6">
        <v>0</v>
      </c>
      <c r="AB326" s="6">
        <v>0</v>
      </c>
      <c r="AC326" s="6">
        <v>0</v>
      </c>
      <c r="AD326" s="6">
        <v>0</v>
      </c>
      <c r="AE326" s="6">
        <v>-20</v>
      </c>
    </row>
    <row r="327" spans="1:31" x14ac:dyDescent="0.2">
      <c r="A327" s="20">
        <v>2306.0027399999999</v>
      </c>
      <c r="B327" s="6">
        <v>48</v>
      </c>
      <c r="C327" s="6">
        <v>73603</v>
      </c>
      <c r="D327" s="6">
        <v>0.99947858000000001</v>
      </c>
      <c r="E327" s="6">
        <v>0.99938201999999998</v>
      </c>
      <c r="F327" s="6">
        <v>5.239916E-2</v>
      </c>
      <c r="G327" s="6">
        <v>34</v>
      </c>
      <c r="H327" s="6">
        <v>0.99956226999999997</v>
      </c>
      <c r="I327" s="6">
        <v>0</v>
      </c>
      <c r="J327" s="6">
        <v>0</v>
      </c>
      <c r="K327" s="6">
        <v>7</v>
      </c>
      <c r="L327" s="6">
        <v>0</v>
      </c>
      <c r="M327" s="6">
        <v>0</v>
      </c>
      <c r="N327" s="6">
        <v>0</v>
      </c>
      <c r="O327" s="6">
        <v>0</v>
      </c>
      <c r="P327" s="6">
        <v>-1</v>
      </c>
      <c r="Q327" s="6">
        <v>1613</v>
      </c>
      <c r="R327" s="6">
        <v>67004</v>
      </c>
      <c r="S327" s="6">
        <v>0.98961016000000002</v>
      </c>
      <c r="T327" s="6">
        <v>0.97923344999999995</v>
      </c>
      <c r="U327" s="6">
        <v>0.1373579</v>
      </c>
      <c r="V327" s="6">
        <v>19</v>
      </c>
      <c r="W327" s="6">
        <v>0.99975537999999997</v>
      </c>
      <c r="X327" s="6">
        <v>0</v>
      </c>
      <c r="Y327" s="6">
        <v>0</v>
      </c>
      <c r="Z327" s="6">
        <v>797</v>
      </c>
      <c r="AA327" s="6">
        <v>0</v>
      </c>
      <c r="AB327" s="6">
        <v>0</v>
      </c>
      <c r="AC327" s="6">
        <v>0</v>
      </c>
      <c r="AD327" s="6">
        <v>1</v>
      </c>
      <c r="AE327" s="6">
        <v>-2</v>
      </c>
    </row>
    <row r="328" spans="1:31" x14ac:dyDescent="0.2">
      <c r="A328" s="20">
        <v>2306.0672800000002</v>
      </c>
      <c r="B328" s="6">
        <v>672</v>
      </c>
      <c r="C328" s="6">
        <v>57430</v>
      </c>
      <c r="D328" s="6">
        <v>0.99286423000000001</v>
      </c>
      <c r="E328" s="6">
        <v>0.98943861</v>
      </c>
      <c r="F328" s="6">
        <v>9.7409949999999995E-2</v>
      </c>
      <c r="G328" s="6">
        <v>610</v>
      </c>
      <c r="H328" s="6">
        <v>0.99041303000000003</v>
      </c>
      <c r="I328" s="6">
        <v>0</v>
      </c>
      <c r="J328" s="6">
        <v>0</v>
      </c>
      <c r="K328" s="6">
        <v>31</v>
      </c>
      <c r="L328" s="6">
        <v>0</v>
      </c>
      <c r="M328" s="6">
        <v>0</v>
      </c>
      <c r="N328" s="6">
        <v>0</v>
      </c>
      <c r="O328" s="6">
        <v>0</v>
      </c>
      <c r="P328" s="6">
        <v>-290</v>
      </c>
      <c r="Q328" s="6">
        <v>672</v>
      </c>
      <c r="R328" s="6">
        <v>57430</v>
      </c>
      <c r="S328" s="6">
        <v>0.99286423000000001</v>
      </c>
      <c r="T328" s="6">
        <v>0.98943861</v>
      </c>
      <c r="U328" s="6">
        <v>9.7409949999999995E-2</v>
      </c>
      <c r="V328" s="6">
        <v>610</v>
      </c>
      <c r="W328" s="6">
        <v>0.99041303000000003</v>
      </c>
      <c r="X328" s="6">
        <v>0</v>
      </c>
      <c r="Y328" s="6">
        <v>0</v>
      </c>
      <c r="Z328" s="6">
        <v>31</v>
      </c>
      <c r="AA328" s="6">
        <v>0</v>
      </c>
      <c r="AB328" s="6">
        <v>0</v>
      </c>
      <c r="AC328" s="6">
        <v>0</v>
      </c>
      <c r="AD328" s="6">
        <v>0</v>
      </c>
      <c r="AE328" s="6">
        <v>-290</v>
      </c>
    </row>
    <row r="329" spans="1:31" x14ac:dyDescent="0.2">
      <c r="A329" s="20">
        <v>2306.0218500000001</v>
      </c>
      <c r="B329" s="6">
        <v>5</v>
      </c>
      <c r="C329" s="6">
        <v>222</v>
      </c>
      <c r="D329" s="6">
        <v>0.99991118000000001</v>
      </c>
      <c r="E329" s="6">
        <v>0.99988896999999999</v>
      </c>
      <c r="F329" s="6">
        <v>0.99507027999999997</v>
      </c>
      <c r="G329" s="6">
        <v>3</v>
      </c>
      <c r="H329" s="6">
        <v>0.99993337999999998</v>
      </c>
      <c r="I329" s="6">
        <v>0</v>
      </c>
      <c r="J329" s="6">
        <v>0</v>
      </c>
      <c r="K329" s="6">
        <v>1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509</v>
      </c>
      <c r="R329" s="6">
        <v>42320</v>
      </c>
      <c r="S329" s="6">
        <v>0.99332452000000004</v>
      </c>
      <c r="T329" s="6">
        <v>0.98869717999999995</v>
      </c>
      <c r="U329" s="6">
        <v>6.024471E-2</v>
      </c>
      <c r="V329" s="6">
        <v>173</v>
      </c>
      <c r="W329" s="6">
        <v>0.99615836999999996</v>
      </c>
      <c r="X329" s="6">
        <v>0</v>
      </c>
      <c r="Y329" s="6">
        <v>0</v>
      </c>
      <c r="Z329" s="6">
        <v>168</v>
      </c>
      <c r="AA329" s="6">
        <v>0</v>
      </c>
      <c r="AB329" s="6">
        <v>0</v>
      </c>
      <c r="AC329" s="6">
        <v>0</v>
      </c>
      <c r="AD329" s="6">
        <v>1</v>
      </c>
      <c r="AE329" s="6">
        <v>-35</v>
      </c>
    </row>
    <row r="330" spans="1:31" x14ac:dyDescent="0.2">
      <c r="A330" s="20">
        <v>2306.0008400000002</v>
      </c>
      <c r="B330" s="6">
        <v>1166</v>
      </c>
      <c r="C330" s="6">
        <v>57031</v>
      </c>
      <c r="D330" s="6">
        <v>0.98452525999999996</v>
      </c>
      <c r="E330" s="6">
        <v>0.98143075999999996</v>
      </c>
      <c r="F330" s="6">
        <v>9.174736E-2</v>
      </c>
      <c r="G330" s="6">
        <v>879</v>
      </c>
      <c r="H330" s="6">
        <v>0.98600140000000003</v>
      </c>
      <c r="I330" s="6">
        <v>0</v>
      </c>
      <c r="J330" s="6">
        <v>18</v>
      </c>
      <c r="K330" s="6">
        <v>44</v>
      </c>
      <c r="L330" s="6">
        <v>0</v>
      </c>
      <c r="M330" s="6">
        <v>0</v>
      </c>
      <c r="N330" s="6">
        <v>0</v>
      </c>
      <c r="O330" s="6">
        <v>0</v>
      </c>
      <c r="P330" s="6">
        <v>-283</v>
      </c>
      <c r="Q330" s="6">
        <v>11293</v>
      </c>
      <c r="R330" s="6">
        <v>59802</v>
      </c>
      <c r="S330" s="6">
        <v>0.90110531000000005</v>
      </c>
      <c r="T330" s="6">
        <v>0.82393477000000004</v>
      </c>
      <c r="U330" s="6">
        <v>6.7647840000000001E-2</v>
      </c>
      <c r="V330" s="6">
        <v>4399</v>
      </c>
      <c r="W330" s="6">
        <v>0.93141671999999998</v>
      </c>
      <c r="X330" s="6">
        <v>7</v>
      </c>
      <c r="Y330" s="6">
        <v>18</v>
      </c>
      <c r="Z330" s="6">
        <v>3340</v>
      </c>
      <c r="AA330" s="6">
        <v>0</v>
      </c>
      <c r="AB330" s="6">
        <v>0</v>
      </c>
      <c r="AC330" s="6">
        <v>1</v>
      </c>
      <c r="AD330" s="6">
        <v>1</v>
      </c>
      <c r="AE330" s="6">
        <v>1349</v>
      </c>
    </row>
    <row r="331" spans="1:31" x14ac:dyDescent="0.2">
      <c r="A331" s="20">
        <v>2306.1365500000002</v>
      </c>
      <c r="B331" s="6">
        <v>27</v>
      </c>
      <c r="C331" s="6">
        <v>27</v>
      </c>
      <c r="D331" s="6">
        <v>0.99942836999999995</v>
      </c>
      <c r="E331" s="6">
        <v>0.99942836999999995</v>
      </c>
      <c r="F331" s="6">
        <v>0.99942836999999995</v>
      </c>
      <c r="G331" s="6">
        <v>27</v>
      </c>
      <c r="H331" s="6">
        <v>0.99942836999999995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13</v>
      </c>
      <c r="R331" s="6">
        <v>13</v>
      </c>
      <c r="S331" s="6">
        <v>0.99972477000000004</v>
      </c>
      <c r="T331" s="6">
        <v>0.99972477000000004</v>
      </c>
      <c r="U331" s="6">
        <v>0.99972477000000004</v>
      </c>
      <c r="V331" s="6">
        <v>13</v>
      </c>
      <c r="W331" s="6">
        <v>0.99972477000000004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</row>
    <row r="332" spans="1:31" x14ac:dyDescent="0.2">
      <c r="A332" s="20">
        <v>2306.0007000000001</v>
      </c>
      <c r="B332" s="6">
        <v>6</v>
      </c>
      <c r="C332" s="6">
        <v>960</v>
      </c>
      <c r="D332" s="6">
        <v>0.99995822999999995</v>
      </c>
      <c r="E332" s="6">
        <v>0.99991644999999996</v>
      </c>
      <c r="F332" s="6">
        <v>0.98663232000000001</v>
      </c>
      <c r="G332" s="6">
        <v>0</v>
      </c>
      <c r="H332" s="6">
        <v>1</v>
      </c>
      <c r="I332" s="6">
        <v>0</v>
      </c>
      <c r="J332" s="6">
        <v>0</v>
      </c>
      <c r="K332" s="6">
        <v>3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3403</v>
      </c>
      <c r="R332" s="6">
        <v>8961</v>
      </c>
      <c r="S332" s="6">
        <v>0.97597995000000004</v>
      </c>
      <c r="T332" s="6">
        <v>0.95261435999999999</v>
      </c>
      <c r="U332" s="6">
        <v>0.87522104999999994</v>
      </c>
      <c r="V332" s="6">
        <v>902</v>
      </c>
      <c r="W332" s="6">
        <v>0.98743994999999996</v>
      </c>
      <c r="X332" s="6">
        <v>1</v>
      </c>
      <c r="Y332" s="6">
        <v>0</v>
      </c>
      <c r="Z332" s="6">
        <v>1250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</row>
    <row r="333" spans="1:31" x14ac:dyDescent="0.2">
      <c r="A333" s="20">
        <v>2306.0004800000002</v>
      </c>
      <c r="B333" s="6">
        <v>685</v>
      </c>
      <c r="C333" s="6">
        <v>25929</v>
      </c>
      <c r="D333" s="6">
        <v>0.98071083999999997</v>
      </c>
      <c r="E333" s="6">
        <v>0.97606736000000005</v>
      </c>
      <c r="F333" s="6">
        <v>9.4088459999999999E-2</v>
      </c>
      <c r="G333" s="6">
        <v>683</v>
      </c>
      <c r="H333" s="6">
        <v>0.97613724000000002</v>
      </c>
      <c r="I333" s="6">
        <v>0</v>
      </c>
      <c r="J333" s="6">
        <v>0</v>
      </c>
      <c r="K333" s="6">
        <v>1</v>
      </c>
      <c r="L333" s="6">
        <v>0</v>
      </c>
      <c r="M333" s="6">
        <v>0</v>
      </c>
      <c r="N333" s="6">
        <v>0</v>
      </c>
      <c r="O333" s="6">
        <v>0</v>
      </c>
      <c r="P333" s="6">
        <v>-269</v>
      </c>
      <c r="Q333" s="6">
        <v>260</v>
      </c>
      <c r="R333" s="6">
        <v>260</v>
      </c>
      <c r="S333" s="6">
        <v>0.99091607999999998</v>
      </c>
      <c r="T333" s="6">
        <v>0.99091607999999998</v>
      </c>
      <c r="U333" s="6">
        <v>0.99091607999999998</v>
      </c>
      <c r="V333" s="6">
        <v>260</v>
      </c>
      <c r="W333" s="6">
        <v>0.99091607999999998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</row>
    <row r="334" spans="1:31" x14ac:dyDescent="0.2">
      <c r="A334" s="20">
        <v>2306.0088000000001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x14ac:dyDescent="0.2">
      <c r="A335" s="20">
        <v>2306.00621</v>
      </c>
      <c r="B335" s="6">
        <v>5</v>
      </c>
      <c r="C335" s="6">
        <v>5</v>
      </c>
      <c r="D335" s="6">
        <v>0.99994941999999998</v>
      </c>
      <c r="E335" s="6">
        <v>0.99993677000000003</v>
      </c>
      <c r="F335" s="6">
        <v>0.99993677000000003</v>
      </c>
      <c r="G335" s="6">
        <v>3</v>
      </c>
      <c r="H335" s="6">
        <v>0.99996205999999999</v>
      </c>
      <c r="I335" s="6">
        <v>0</v>
      </c>
      <c r="J335" s="6">
        <v>0</v>
      </c>
      <c r="K335" s="6">
        <v>1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577</v>
      </c>
      <c r="R335" s="6">
        <v>70918</v>
      </c>
      <c r="S335" s="6">
        <v>0.99633296999999998</v>
      </c>
      <c r="T335" s="6">
        <v>0.99270424000000002</v>
      </c>
      <c r="U335" s="6">
        <v>0.10329131</v>
      </c>
      <c r="V335" s="6">
        <v>11</v>
      </c>
      <c r="W335" s="6">
        <v>0.99986090999999999</v>
      </c>
      <c r="X335" s="6">
        <v>0</v>
      </c>
      <c r="Y335" s="6">
        <v>0</v>
      </c>
      <c r="Z335" s="6">
        <v>283</v>
      </c>
      <c r="AA335" s="6">
        <v>0</v>
      </c>
      <c r="AB335" s="6">
        <v>0</v>
      </c>
      <c r="AC335" s="6">
        <v>0</v>
      </c>
      <c r="AD335" s="6">
        <v>0</v>
      </c>
      <c r="AE335" s="6">
        <v>8</v>
      </c>
    </row>
    <row r="336" spans="1:31" x14ac:dyDescent="0.2">
      <c r="A336" s="20">
        <v>2306.00675</v>
      </c>
      <c r="B336" s="6">
        <v>46</v>
      </c>
      <c r="C336" s="6">
        <v>23245</v>
      </c>
      <c r="D336" s="6">
        <v>0.99929323000000003</v>
      </c>
      <c r="E336" s="6">
        <v>0.99867300999999997</v>
      </c>
      <c r="F336" s="6">
        <v>0.32943892000000002</v>
      </c>
      <c r="G336" s="6">
        <v>4</v>
      </c>
      <c r="H336" s="6">
        <v>0.99988460999999995</v>
      </c>
      <c r="I336" s="6">
        <v>0</v>
      </c>
      <c r="J336" s="6">
        <v>0</v>
      </c>
      <c r="K336" s="6">
        <v>21</v>
      </c>
      <c r="L336" s="6">
        <v>0</v>
      </c>
      <c r="M336" s="6">
        <v>0</v>
      </c>
      <c r="N336" s="6">
        <v>0</v>
      </c>
      <c r="O336" s="6">
        <v>0</v>
      </c>
      <c r="P336" s="6">
        <v>1</v>
      </c>
      <c r="Q336" s="6">
        <v>7442</v>
      </c>
      <c r="R336" s="6">
        <v>31295</v>
      </c>
      <c r="S336" s="6">
        <v>0.88383095</v>
      </c>
      <c r="T336" s="6">
        <v>0.78532279000000005</v>
      </c>
      <c r="U336" s="6">
        <v>9.7242250000000002E-2</v>
      </c>
      <c r="V336" s="6">
        <v>1869</v>
      </c>
      <c r="W336" s="6">
        <v>0.94608550000000002</v>
      </c>
      <c r="X336" s="6">
        <v>23</v>
      </c>
      <c r="Y336" s="6">
        <v>3</v>
      </c>
      <c r="Z336" s="6">
        <v>2690</v>
      </c>
      <c r="AA336" s="6">
        <v>0</v>
      </c>
      <c r="AB336" s="6">
        <v>0</v>
      </c>
      <c r="AC336" s="6">
        <v>1</v>
      </c>
      <c r="AD336" s="6">
        <v>1</v>
      </c>
      <c r="AE336" s="6">
        <v>2</v>
      </c>
    </row>
    <row r="337" spans="1:31" x14ac:dyDescent="0.2">
      <c r="A337" s="20">
        <v>2306.0068099999999</v>
      </c>
      <c r="B337" s="6">
        <v>1108</v>
      </c>
      <c r="C337" s="6">
        <v>4417</v>
      </c>
      <c r="D337" s="6">
        <v>0.98552636999999998</v>
      </c>
      <c r="E337" s="6">
        <v>0.97189029999999998</v>
      </c>
      <c r="F337" s="6">
        <v>0.88794174999999997</v>
      </c>
      <c r="G337" s="6">
        <v>84</v>
      </c>
      <c r="H337" s="6">
        <v>0.99786894000000004</v>
      </c>
      <c r="I337" s="6">
        <v>0</v>
      </c>
      <c r="J337" s="6">
        <v>0</v>
      </c>
      <c r="K337" s="6">
        <v>512</v>
      </c>
      <c r="L337" s="6">
        <v>0</v>
      </c>
      <c r="M337" s="6">
        <v>0</v>
      </c>
      <c r="N337" s="6">
        <v>0</v>
      </c>
      <c r="O337" s="6">
        <v>0</v>
      </c>
      <c r="P337" s="6">
        <v>-1</v>
      </c>
      <c r="Q337" s="6">
        <v>3442</v>
      </c>
      <c r="R337" s="6">
        <v>32088</v>
      </c>
      <c r="S337" s="6">
        <v>0.95276150000000004</v>
      </c>
      <c r="T337" s="6">
        <v>0.91267726999999998</v>
      </c>
      <c r="U337" s="6">
        <v>0.18593499999999999</v>
      </c>
      <c r="V337" s="6">
        <v>608</v>
      </c>
      <c r="W337" s="6">
        <v>0.98457517999999999</v>
      </c>
      <c r="X337" s="6">
        <v>20</v>
      </c>
      <c r="Y337" s="6">
        <v>0</v>
      </c>
      <c r="Z337" s="6">
        <v>1354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</row>
    <row r="338" spans="1:31" x14ac:dyDescent="0.2">
      <c r="A338" s="20">
        <v>2306.0047800000002</v>
      </c>
      <c r="B338" s="6">
        <v>0</v>
      </c>
      <c r="C338" s="6">
        <v>0</v>
      </c>
      <c r="D338" s="6">
        <v>1</v>
      </c>
      <c r="E338" s="6">
        <v>1</v>
      </c>
      <c r="F338" s="6">
        <v>1</v>
      </c>
      <c r="G338" s="6">
        <v>0</v>
      </c>
      <c r="H338" s="6">
        <v>1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1</v>
      </c>
      <c r="R338" s="6">
        <v>3350</v>
      </c>
      <c r="S338" s="6">
        <v>0.99998434999999997</v>
      </c>
      <c r="T338" s="6">
        <v>0.99996870000000004</v>
      </c>
      <c r="U338" s="6">
        <v>0.89513882</v>
      </c>
      <c r="V338" s="6">
        <v>1</v>
      </c>
      <c r="W338" s="6">
        <v>0.99996870000000004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1</v>
      </c>
    </row>
    <row r="339" spans="1:31" x14ac:dyDescent="0.2">
      <c r="A339" s="20">
        <v>2306.0130800000002</v>
      </c>
      <c r="B339" s="6">
        <v>41</v>
      </c>
      <c r="C339" s="6">
        <v>29329</v>
      </c>
      <c r="D339" s="6">
        <v>0.99897398999999998</v>
      </c>
      <c r="E339" s="6">
        <v>0.99886313000000004</v>
      </c>
      <c r="F339" s="6">
        <v>0.18675132999999999</v>
      </c>
      <c r="G339" s="6">
        <v>37</v>
      </c>
      <c r="H339" s="6">
        <v>0.99897404999999995</v>
      </c>
      <c r="I339" s="6">
        <v>0</v>
      </c>
      <c r="J339" s="6">
        <v>0</v>
      </c>
      <c r="K339" s="6">
        <v>2</v>
      </c>
      <c r="L339" s="6">
        <v>0</v>
      </c>
      <c r="M339" s="6">
        <v>0</v>
      </c>
      <c r="N339" s="6">
        <v>0</v>
      </c>
      <c r="O339" s="6">
        <v>0</v>
      </c>
      <c r="P339" s="6">
        <v>4</v>
      </c>
      <c r="Q339" s="6">
        <v>496</v>
      </c>
      <c r="R339" s="6">
        <v>34185</v>
      </c>
      <c r="S339" s="6">
        <v>0.99212838000000003</v>
      </c>
      <c r="T339" s="6">
        <v>0.98625963000000005</v>
      </c>
      <c r="U339" s="6">
        <v>5.2994630000000001E-2</v>
      </c>
      <c r="V339" s="6">
        <v>114</v>
      </c>
      <c r="W339" s="6">
        <v>0.99684192999999999</v>
      </c>
      <c r="X339" s="6">
        <v>0</v>
      </c>
      <c r="Y339" s="6">
        <v>0</v>
      </c>
      <c r="Z339" s="6">
        <v>191</v>
      </c>
      <c r="AA339" s="6">
        <v>0</v>
      </c>
      <c r="AB339" s="6">
        <v>0</v>
      </c>
      <c r="AC339" s="6">
        <v>0</v>
      </c>
      <c r="AD339" s="6">
        <v>0</v>
      </c>
      <c r="AE339" s="6">
        <v>38</v>
      </c>
    </row>
    <row r="340" spans="1:31" x14ac:dyDescent="0.2">
      <c r="A340" s="20">
        <v>2306.1004800000001</v>
      </c>
      <c r="B340" s="6">
        <v>17545</v>
      </c>
      <c r="C340" s="6">
        <v>149639</v>
      </c>
      <c r="D340" s="6">
        <v>0.94064588999999998</v>
      </c>
      <c r="E340" s="6">
        <v>0.89135078999999995</v>
      </c>
      <c r="F340" s="6">
        <v>7.3345179999999996E-2</v>
      </c>
      <c r="G340" s="6">
        <v>5095</v>
      </c>
      <c r="H340" s="6">
        <v>0.96844869</v>
      </c>
      <c r="I340" s="6">
        <v>6</v>
      </c>
      <c r="J340" s="6">
        <v>7</v>
      </c>
      <c r="K340" s="6">
        <v>6214</v>
      </c>
      <c r="L340" s="6">
        <v>0</v>
      </c>
      <c r="M340" s="6">
        <v>0</v>
      </c>
      <c r="N340" s="6">
        <v>0</v>
      </c>
      <c r="O340" s="6">
        <v>1</v>
      </c>
      <c r="P340" s="6">
        <v>-1455</v>
      </c>
      <c r="Q340" s="6">
        <v>19118</v>
      </c>
      <c r="R340" s="6">
        <v>152247</v>
      </c>
      <c r="S340" s="6">
        <v>0.93630230999999997</v>
      </c>
      <c r="T340" s="6">
        <v>0.88356597999999997</v>
      </c>
      <c r="U340" s="6">
        <v>7.2772779999999995E-2</v>
      </c>
      <c r="V340" s="6">
        <v>7207</v>
      </c>
      <c r="W340" s="6">
        <v>0.95610733999999997</v>
      </c>
      <c r="X340" s="6">
        <v>7</v>
      </c>
      <c r="Y340" s="6">
        <v>10</v>
      </c>
      <c r="Z340" s="6">
        <v>5939</v>
      </c>
      <c r="AA340" s="6">
        <v>0</v>
      </c>
      <c r="AB340" s="6">
        <v>0</v>
      </c>
      <c r="AC340" s="6">
        <v>0</v>
      </c>
      <c r="AD340" s="6">
        <v>1</v>
      </c>
      <c r="AE340" s="6">
        <v>2713</v>
      </c>
    </row>
    <row r="341" spans="1:31" x14ac:dyDescent="0.2">
      <c r="A341" s="20">
        <v>2306.0081799999998</v>
      </c>
      <c r="B341" s="6">
        <v>1602</v>
      </c>
      <c r="C341" s="6">
        <v>37428</v>
      </c>
      <c r="D341" s="6">
        <v>0.97647567000000002</v>
      </c>
      <c r="E341" s="6">
        <v>0.95942558</v>
      </c>
      <c r="F341" s="6">
        <v>5.2047719999999999E-2</v>
      </c>
      <c r="G341" s="6">
        <v>536</v>
      </c>
      <c r="H341" s="6">
        <v>0.98642454000000002</v>
      </c>
      <c r="I341" s="6">
        <v>0</v>
      </c>
      <c r="J341" s="6">
        <v>17</v>
      </c>
      <c r="K341" s="6">
        <v>515</v>
      </c>
      <c r="L341" s="6">
        <v>0</v>
      </c>
      <c r="M341" s="6">
        <v>0</v>
      </c>
      <c r="N341" s="6">
        <v>0</v>
      </c>
      <c r="O341" s="6">
        <v>0</v>
      </c>
      <c r="P341" s="6">
        <v>-324</v>
      </c>
      <c r="Q341" s="6">
        <v>641</v>
      </c>
      <c r="R341" s="6">
        <v>37651</v>
      </c>
      <c r="S341" s="6">
        <v>0.98875866000000001</v>
      </c>
      <c r="T341" s="6">
        <v>0.98388556000000005</v>
      </c>
      <c r="U341" s="6">
        <v>5.3471770000000002E-2</v>
      </c>
      <c r="V341" s="6">
        <v>511</v>
      </c>
      <c r="W341" s="6">
        <v>0.98715370000000002</v>
      </c>
      <c r="X341" s="6">
        <v>0</v>
      </c>
      <c r="Y341" s="6">
        <v>17</v>
      </c>
      <c r="Z341" s="6">
        <v>47</v>
      </c>
      <c r="AA341" s="6">
        <v>0</v>
      </c>
      <c r="AB341" s="6">
        <v>0</v>
      </c>
      <c r="AC341" s="6">
        <v>0</v>
      </c>
      <c r="AD341" s="6">
        <v>0</v>
      </c>
      <c r="AE341" s="6">
        <v>295</v>
      </c>
    </row>
    <row r="342" spans="1:31" x14ac:dyDescent="0.2">
      <c r="A342" s="20">
        <v>2306.0277299999998</v>
      </c>
      <c r="B342" s="6">
        <v>7</v>
      </c>
      <c r="C342" s="6">
        <v>19882</v>
      </c>
      <c r="D342" s="6">
        <v>0.99986867999999995</v>
      </c>
      <c r="E342" s="6">
        <v>0.99973736000000002</v>
      </c>
      <c r="F342" s="6">
        <v>0.25401470999999998</v>
      </c>
      <c r="G342" s="6">
        <v>1</v>
      </c>
      <c r="H342" s="6">
        <v>0.99996247999999999</v>
      </c>
      <c r="I342" s="6">
        <v>0</v>
      </c>
      <c r="J342" s="6">
        <v>0</v>
      </c>
      <c r="K342" s="6">
        <v>3</v>
      </c>
      <c r="L342" s="6">
        <v>0</v>
      </c>
      <c r="M342" s="6">
        <v>0</v>
      </c>
      <c r="N342" s="6">
        <v>0</v>
      </c>
      <c r="O342" s="6">
        <v>0</v>
      </c>
      <c r="P342" s="6">
        <v>1</v>
      </c>
      <c r="Q342" s="6">
        <v>9</v>
      </c>
      <c r="R342" s="6">
        <v>19882</v>
      </c>
      <c r="S342" s="6">
        <v>0.99979362999999999</v>
      </c>
      <c r="T342" s="6">
        <v>0.99966231000000005</v>
      </c>
      <c r="U342" s="6">
        <v>0.25401470999999998</v>
      </c>
      <c r="V342" s="6">
        <v>3</v>
      </c>
      <c r="W342" s="6">
        <v>0.99988743999999996</v>
      </c>
      <c r="X342" s="6">
        <v>0</v>
      </c>
      <c r="Y342" s="6">
        <v>0</v>
      </c>
      <c r="Z342" s="6">
        <v>3</v>
      </c>
      <c r="AA342" s="6">
        <v>0</v>
      </c>
      <c r="AB342" s="6">
        <v>0</v>
      </c>
      <c r="AC342" s="6">
        <v>0</v>
      </c>
      <c r="AD342" s="6">
        <v>0</v>
      </c>
      <c r="AE342" s="6">
        <v>1</v>
      </c>
    </row>
    <row r="343" spans="1:31" x14ac:dyDescent="0.2">
      <c r="A343" s="20">
        <v>2306.00216</v>
      </c>
      <c r="B343" s="6">
        <v>0</v>
      </c>
      <c r="C343" s="6">
        <v>0</v>
      </c>
      <c r="D343" s="6">
        <v>1</v>
      </c>
      <c r="E343" s="6">
        <v>1</v>
      </c>
      <c r="F343" s="6">
        <v>1</v>
      </c>
      <c r="G343" s="6">
        <v>0</v>
      </c>
      <c r="H343" s="6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19</v>
      </c>
      <c r="R343" s="6">
        <v>10908</v>
      </c>
      <c r="S343" s="6">
        <v>0.99887612999999997</v>
      </c>
      <c r="T343" s="6">
        <v>0.99847523999999999</v>
      </c>
      <c r="U343" s="6">
        <v>0.12462884</v>
      </c>
      <c r="V343" s="6">
        <v>19</v>
      </c>
      <c r="W343" s="6">
        <v>0.99847523999999999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8</v>
      </c>
    </row>
    <row r="344" spans="1:31" x14ac:dyDescent="0.2">
      <c r="A344" s="20">
        <v>2306.0159199999998</v>
      </c>
      <c r="B344" s="6">
        <v>35</v>
      </c>
      <c r="C344" s="6">
        <v>35</v>
      </c>
      <c r="D344" s="6">
        <v>0.99873142000000004</v>
      </c>
      <c r="E344" s="6">
        <v>0.99873142000000004</v>
      </c>
      <c r="F344" s="6">
        <v>0.99873142000000004</v>
      </c>
      <c r="G344" s="6">
        <v>35</v>
      </c>
      <c r="H344" s="6">
        <v>0.99873142000000004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5</v>
      </c>
      <c r="R344" s="6">
        <v>6</v>
      </c>
      <c r="S344" s="6">
        <v>0.99985502000000004</v>
      </c>
      <c r="T344" s="6">
        <v>0.99981876999999997</v>
      </c>
      <c r="U344" s="6">
        <v>0.99978252999999995</v>
      </c>
      <c r="V344" s="6">
        <v>3</v>
      </c>
      <c r="W344" s="6">
        <v>0.99989125999999995</v>
      </c>
      <c r="X344" s="6">
        <v>0</v>
      </c>
      <c r="Y344" s="6">
        <v>0</v>
      </c>
      <c r="Z344" s="6">
        <v>1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</row>
    <row r="345" spans="1:31" x14ac:dyDescent="0.2">
      <c r="A345" s="20">
        <v>2306.0022899999999</v>
      </c>
      <c r="B345" s="6">
        <v>2097</v>
      </c>
      <c r="C345" s="6">
        <v>33283</v>
      </c>
      <c r="D345" s="6">
        <v>0.97284128999999997</v>
      </c>
      <c r="E345" s="6">
        <v>0.94945038999999998</v>
      </c>
      <c r="F345" s="6">
        <v>0.19769068000000001</v>
      </c>
      <c r="G345" s="6">
        <v>208</v>
      </c>
      <c r="H345" s="6">
        <v>0.99498602000000003</v>
      </c>
      <c r="I345" s="6">
        <v>0</v>
      </c>
      <c r="J345" s="6">
        <v>1</v>
      </c>
      <c r="K345" s="6">
        <v>944</v>
      </c>
      <c r="L345" s="6">
        <v>0</v>
      </c>
      <c r="M345" s="6">
        <v>0</v>
      </c>
      <c r="N345" s="6">
        <v>0</v>
      </c>
      <c r="O345" s="6">
        <v>0</v>
      </c>
      <c r="P345" s="6">
        <v>-48</v>
      </c>
      <c r="Q345" s="6">
        <v>2430</v>
      </c>
      <c r="R345" s="6">
        <v>35133</v>
      </c>
      <c r="S345" s="6">
        <v>0.96890968</v>
      </c>
      <c r="T345" s="6">
        <v>0.94198539000000003</v>
      </c>
      <c r="U345" s="6">
        <v>0.16122332</v>
      </c>
      <c r="V345" s="6">
        <v>621</v>
      </c>
      <c r="W345" s="6">
        <v>0.98517403999999997</v>
      </c>
      <c r="X345" s="6">
        <v>0</v>
      </c>
      <c r="Y345" s="6">
        <v>1</v>
      </c>
      <c r="Z345" s="6">
        <v>904</v>
      </c>
      <c r="AA345" s="6">
        <v>0</v>
      </c>
      <c r="AB345" s="6">
        <v>0</v>
      </c>
      <c r="AC345" s="6">
        <v>0</v>
      </c>
      <c r="AD345" s="6">
        <v>0</v>
      </c>
      <c r="AE345" s="6">
        <v>402</v>
      </c>
    </row>
    <row r="346" spans="1:31" x14ac:dyDescent="0.2">
      <c r="A346" s="20">
        <v>2306.0047100000002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x14ac:dyDescent="0.2">
      <c r="A347" s="20">
        <v>2306.01791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x14ac:dyDescent="0.2">
      <c r="A348" s="20">
        <v>2306.0113299999998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x14ac:dyDescent="0.2">
      <c r="A349" s="20">
        <v>2306.00218</v>
      </c>
      <c r="B349" s="6">
        <v>19</v>
      </c>
      <c r="C349" s="6">
        <v>11717</v>
      </c>
      <c r="D349" s="6">
        <v>0.99912305000000001</v>
      </c>
      <c r="E349" s="6">
        <v>0.99904791000000004</v>
      </c>
      <c r="F349" s="6">
        <v>0.41285829000000002</v>
      </c>
      <c r="G349" s="6">
        <v>17</v>
      </c>
      <c r="H349" s="6">
        <v>0.99914813000000002</v>
      </c>
      <c r="I349" s="6">
        <v>0</v>
      </c>
      <c r="J349" s="6">
        <v>0</v>
      </c>
      <c r="K349" s="6">
        <v>1</v>
      </c>
      <c r="L349" s="6">
        <v>0</v>
      </c>
      <c r="M349" s="6">
        <v>0</v>
      </c>
      <c r="N349" s="6">
        <v>0</v>
      </c>
      <c r="O349" s="6">
        <v>0</v>
      </c>
      <c r="P349" s="6">
        <v>-1</v>
      </c>
      <c r="Q349" s="6">
        <v>3</v>
      </c>
      <c r="R349" s="6">
        <v>344</v>
      </c>
      <c r="S349" s="6">
        <v>0.99989978000000002</v>
      </c>
      <c r="T349" s="6">
        <v>0.99984967000000002</v>
      </c>
      <c r="U349" s="6">
        <v>0.98276207999999998</v>
      </c>
      <c r="V349" s="6">
        <v>2</v>
      </c>
      <c r="W349" s="6">
        <v>0.99989978000000002</v>
      </c>
      <c r="X349" s="6">
        <v>0</v>
      </c>
      <c r="Y349" s="6">
        <v>0</v>
      </c>
      <c r="Z349" s="6">
        <v>0</v>
      </c>
      <c r="AA349" s="6">
        <v>1</v>
      </c>
      <c r="AB349" s="6">
        <v>0</v>
      </c>
      <c r="AC349" s="6">
        <v>0</v>
      </c>
      <c r="AD349" s="6">
        <v>0</v>
      </c>
      <c r="AE349" s="6">
        <v>0</v>
      </c>
    </row>
    <row r="350" spans="1:31" x14ac:dyDescent="0.2">
      <c r="A350" s="20">
        <v>2306.0848599999999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x14ac:dyDescent="0.2">
      <c r="A351" s="20">
        <v>2306.0004899999999</v>
      </c>
      <c r="B351" s="6">
        <v>804</v>
      </c>
      <c r="C351" s="6">
        <v>76159</v>
      </c>
      <c r="D351" s="6">
        <v>0.99179468000000004</v>
      </c>
      <c r="E351" s="6">
        <v>0.99009473999999997</v>
      </c>
      <c r="F351" s="6">
        <v>6.1723069999999998E-2</v>
      </c>
      <c r="G351" s="6">
        <v>665</v>
      </c>
      <c r="H351" s="6">
        <v>0.99180721999999999</v>
      </c>
      <c r="I351" s="6">
        <v>0</v>
      </c>
      <c r="J351" s="6">
        <v>14</v>
      </c>
      <c r="K351" s="6">
        <v>9</v>
      </c>
      <c r="L351" s="6">
        <v>0</v>
      </c>
      <c r="M351" s="6">
        <v>0</v>
      </c>
      <c r="N351" s="6">
        <v>0</v>
      </c>
      <c r="O351" s="6">
        <v>0</v>
      </c>
      <c r="P351" s="6">
        <v>-248</v>
      </c>
      <c r="Q351" s="6">
        <v>3526</v>
      </c>
      <c r="R351" s="6">
        <v>77229</v>
      </c>
      <c r="S351" s="6">
        <v>0.97529995000000003</v>
      </c>
      <c r="T351" s="6">
        <v>0.95705761</v>
      </c>
      <c r="U351" s="6">
        <v>5.9444650000000002E-2</v>
      </c>
      <c r="V351" s="6">
        <v>1465</v>
      </c>
      <c r="W351" s="6">
        <v>0.98215808000000004</v>
      </c>
      <c r="X351" s="6">
        <v>0</v>
      </c>
      <c r="Y351" s="6">
        <v>12</v>
      </c>
      <c r="Z351" s="6">
        <v>978</v>
      </c>
      <c r="AA351" s="6">
        <v>0</v>
      </c>
      <c r="AB351" s="6">
        <v>0</v>
      </c>
      <c r="AC351" s="6">
        <v>0</v>
      </c>
      <c r="AD351" s="6">
        <v>0</v>
      </c>
      <c r="AE351" s="6">
        <v>941</v>
      </c>
    </row>
    <row r="352" spans="1:31" x14ac:dyDescent="0.2">
      <c r="A352" s="20">
        <v>2306.0214799999999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x14ac:dyDescent="0.2">
      <c r="A353" s="20">
        <v>2306.0008200000002</v>
      </c>
      <c r="B353" s="6">
        <v>4</v>
      </c>
      <c r="C353" s="6">
        <v>4</v>
      </c>
      <c r="D353" s="6">
        <v>0.99991554000000005</v>
      </c>
      <c r="E353" s="6">
        <v>0.99991554000000005</v>
      </c>
      <c r="F353" s="6">
        <v>0.99991554000000005</v>
      </c>
      <c r="G353" s="6">
        <v>4</v>
      </c>
      <c r="H353" s="6">
        <v>0.99991554000000005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1</v>
      </c>
      <c r="O353" s="6">
        <v>1</v>
      </c>
      <c r="P353" s="6">
        <v>0</v>
      </c>
      <c r="Q353" s="6">
        <v>1161</v>
      </c>
      <c r="R353" s="6">
        <v>3317</v>
      </c>
      <c r="S353" s="6">
        <v>0.98772890000000002</v>
      </c>
      <c r="T353" s="6">
        <v>0.97548511999999998</v>
      </c>
      <c r="U353" s="6">
        <v>0.92996051000000002</v>
      </c>
      <c r="V353" s="6">
        <v>27</v>
      </c>
      <c r="W353" s="6">
        <v>0.99942989000000004</v>
      </c>
      <c r="X353" s="6">
        <v>0</v>
      </c>
      <c r="Y353" s="6">
        <v>0</v>
      </c>
      <c r="Z353" s="6">
        <v>567</v>
      </c>
      <c r="AA353" s="6">
        <v>0</v>
      </c>
      <c r="AB353" s="6">
        <v>0</v>
      </c>
      <c r="AC353" s="6">
        <v>1</v>
      </c>
      <c r="AD353" s="6">
        <v>1</v>
      </c>
      <c r="AE353" s="6">
        <v>-24</v>
      </c>
    </row>
    <row r="354" spans="1:31" x14ac:dyDescent="0.2">
      <c r="A354" s="20">
        <v>2306.0153399999999</v>
      </c>
      <c r="B354" s="6">
        <v>250</v>
      </c>
      <c r="C354" s="6">
        <v>28821</v>
      </c>
      <c r="D354" s="6">
        <v>0.99557516000000001</v>
      </c>
      <c r="E354" s="6">
        <v>0.99332443000000004</v>
      </c>
      <c r="F354" s="6">
        <v>0.23041389000000001</v>
      </c>
      <c r="G354" s="6">
        <v>188</v>
      </c>
      <c r="H354" s="6">
        <v>0.99497997000000005</v>
      </c>
      <c r="I354" s="6">
        <v>0</v>
      </c>
      <c r="J354" s="6">
        <v>0</v>
      </c>
      <c r="K354" s="6">
        <v>31</v>
      </c>
      <c r="L354" s="6">
        <v>0</v>
      </c>
      <c r="M354" s="6">
        <v>0</v>
      </c>
      <c r="N354" s="6">
        <v>0</v>
      </c>
      <c r="O354" s="6">
        <v>0</v>
      </c>
      <c r="P354" s="6">
        <v>95</v>
      </c>
      <c r="Q354" s="6">
        <v>3</v>
      </c>
      <c r="R354" s="6">
        <v>3</v>
      </c>
      <c r="S354" s="6">
        <v>0.99991969000000003</v>
      </c>
      <c r="T354" s="6">
        <v>0.99991969000000003</v>
      </c>
      <c r="U354" s="6">
        <v>0.99991969000000003</v>
      </c>
      <c r="V354" s="6">
        <v>3</v>
      </c>
      <c r="W354" s="6">
        <v>0.99991969000000003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</row>
    <row r="355" spans="1:31" x14ac:dyDescent="0.2">
      <c r="A355" s="20">
        <v>2306.0024400000002</v>
      </c>
      <c r="B355" s="6">
        <v>16</v>
      </c>
      <c r="C355" s="6">
        <v>16</v>
      </c>
      <c r="D355" s="6">
        <v>0.99935240999999997</v>
      </c>
      <c r="E355" s="6">
        <v>0.99935240999999997</v>
      </c>
      <c r="F355" s="6">
        <v>0.99935240999999997</v>
      </c>
      <c r="G355" s="6">
        <v>16</v>
      </c>
      <c r="H355" s="6">
        <v>0.99935240999999997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1754</v>
      </c>
      <c r="R355" s="6">
        <v>23141</v>
      </c>
      <c r="S355" s="6">
        <v>0.96211753</v>
      </c>
      <c r="T355" s="6">
        <v>0.92901372000000004</v>
      </c>
      <c r="U355" s="6">
        <v>6.345866E-2</v>
      </c>
      <c r="V355" s="6">
        <v>335</v>
      </c>
      <c r="W355" s="6">
        <v>0.98644219</v>
      </c>
      <c r="X355" s="6">
        <v>14</v>
      </c>
      <c r="Y355" s="6">
        <v>1</v>
      </c>
      <c r="Z355" s="6">
        <v>677</v>
      </c>
      <c r="AA355" s="6">
        <v>0</v>
      </c>
      <c r="AB355" s="6">
        <v>0</v>
      </c>
      <c r="AC355" s="6">
        <v>1</v>
      </c>
      <c r="AD355" s="6">
        <v>1</v>
      </c>
      <c r="AE355" s="6">
        <v>2</v>
      </c>
    </row>
    <row r="356" spans="1:31" x14ac:dyDescent="0.2">
      <c r="A356" s="20">
        <v>2306.0007599999999</v>
      </c>
      <c r="B356" s="6">
        <v>11533</v>
      </c>
      <c r="C356" s="6">
        <v>48149</v>
      </c>
      <c r="D356" s="6">
        <v>0.87481034999999996</v>
      </c>
      <c r="E356" s="6">
        <v>0.77980373000000003</v>
      </c>
      <c r="F356" s="6">
        <v>8.0704899999999996E-2</v>
      </c>
      <c r="G356" s="6">
        <v>4229</v>
      </c>
      <c r="H356" s="6">
        <v>0.91925690999999998</v>
      </c>
      <c r="I356" s="6">
        <v>2</v>
      </c>
      <c r="J356" s="6">
        <v>2</v>
      </c>
      <c r="K356" s="6">
        <v>3649</v>
      </c>
      <c r="L356" s="6">
        <v>0</v>
      </c>
      <c r="M356" s="6">
        <v>0</v>
      </c>
      <c r="N356" s="6">
        <v>0</v>
      </c>
      <c r="O356" s="6">
        <v>0</v>
      </c>
      <c r="P356" s="6">
        <v>-1932</v>
      </c>
      <c r="Q356" s="6">
        <v>11109</v>
      </c>
      <c r="R356" s="6">
        <v>49907</v>
      </c>
      <c r="S356" s="6">
        <v>0.88283054999999999</v>
      </c>
      <c r="T356" s="6">
        <v>0.79300128999999997</v>
      </c>
      <c r="U356" s="6">
        <v>7.0061680000000001E-2</v>
      </c>
      <c r="V356" s="6">
        <v>3595</v>
      </c>
      <c r="W356" s="6">
        <v>0.93301283999999995</v>
      </c>
      <c r="X356" s="6">
        <v>2</v>
      </c>
      <c r="Y356" s="6">
        <v>2</v>
      </c>
      <c r="Z356" s="6">
        <v>3754</v>
      </c>
      <c r="AA356" s="6">
        <v>0</v>
      </c>
      <c r="AB356" s="6">
        <v>0</v>
      </c>
      <c r="AC356" s="6">
        <v>0</v>
      </c>
      <c r="AD356" s="6">
        <v>0</v>
      </c>
      <c r="AE356" s="6">
        <v>1291</v>
      </c>
    </row>
    <row r="357" spans="1:31" x14ac:dyDescent="0.2">
      <c r="A357" s="20">
        <v>2306.0088599999999</v>
      </c>
      <c r="B357" s="6">
        <v>177</v>
      </c>
      <c r="C357" s="6">
        <v>9575</v>
      </c>
      <c r="D357" s="6">
        <v>0.99668979000000002</v>
      </c>
      <c r="E357" s="6">
        <v>0.99337971000000003</v>
      </c>
      <c r="F357" s="6">
        <v>0.64186863999999999</v>
      </c>
      <c r="G357" s="6">
        <v>1</v>
      </c>
      <c r="H357" s="6">
        <v>0.99996260000000003</v>
      </c>
      <c r="I357" s="6">
        <v>0</v>
      </c>
      <c r="J357" s="6">
        <v>0</v>
      </c>
      <c r="K357" s="6">
        <v>88</v>
      </c>
      <c r="L357" s="6">
        <v>0</v>
      </c>
      <c r="M357" s="6">
        <v>0</v>
      </c>
      <c r="N357" s="6">
        <v>0</v>
      </c>
      <c r="O357" s="6">
        <v>0</v>
      </c>
      <c r="P357" s="6">
        <v>1</v>
      </c>
      <c r="Q357" s="6">
        <v>177</v>
      </c>
      <c r="R357" s="6">
        <v>9575</v>
      </c>
      <c r="S357" s="6">
        <v>0.99668979000000002</v>
      </c>
      <c r="T357" s="6">
        <v>0.99337971000000003</v>
      </c>
      <c r="U357" s="6">
        <v>0.64186863999999999</v>
      </c>
      <c r="V357" s="6">
        <v>1</v>
      </c>
      <c r="W357" s="6">
        <v>0.99996260000000003</v>
      </c>
      <c r="X357" s="6">
        <v>0</v>
      </c>
      <c r="Y357" s="6">
        <v>0</v>
      </c>
      <c r="Z357" s="6">
        <v>88</v>
      </c>
      <c r="AA357" s="6">
        <v>0</v>
      </c>
      <c r="AB357" s="6">
        <v>0</v>
      </c>
      <c r="AC357" s="6">
        <v>0</v>
      </c>
      <c r="AD357" s="6">
        <v>0</v>
      </c>
      <c r="AE357" s="6">
        <v>1</v>
      </c>
    </row>
    <row r="358" spans="1:31" x14ac:dyDescent="0.2">
      <c r="A358" s="20">
        <v>2306.0385500000002</v>
      </c>
      <c r="B358" s="6">
        <v>6535</v>
      </c>
      <c r="C358" s="6">
        <v>43394</v>
      </c>
      <c r="D358" s="6">
        <v>0.89576469999999997</v>
      </c>
      <c r="E358" s="6">
        <v>0.85744514000000005</v>
      </c>
      <c r="F358" s="6">
        <v>5.340081E-2</v>
      </c>
      <c r="G358" s="6">
        <v>6109</v>
      </c>
      <c r="H358" s="6">
        <v>0.86673792999999999</v>
      </c>
      <c r="I358" s="6">
        <v>0</v>
      </c>
      <c r="J358" s="6">
        <v>1</v>
      </c>
      <c r="K358" s="6">
        <v>206</v>
      </c>
      <c r="L358" s="6">
        <v>0</v>
      </c>
      <c r="M358" s="6">
        <v>0</v>
      </c>
      <c r="N358" s="6">
        <v>0</v>
      </c>
      <c r="O358" s="6">
        <v>0</v>
      </c>
      <c r="P358" s="6">
        <v>-3355</v>
      </c>
      <c r="Q358" s="6">
        <v>7606</v>
      </c>
      <c r="R358" s="6">
        <v>47236</v>
      </c>
      <c r="S358" s="6">
        <v>0.89357321000000001</v>
      </c>
      <c r="T358" s="6">
        <v>0.84884137000000004</v>
      </c>
      <c r="U358" s="6">
        <v>6.1250449999999998E-2</v>
      </c>
      <c r="V358" s="6">
        <v>7194</v>
      </c>
      <c r="W358" s="6">
        <v>0.85702929000000005</v>
      </c>
      <c r="X358" s="6">
        <v>0</v>
      </c>
      <c r="Y358" s="6">
        <v>1</v>
      </c>
      <c r="Z358" s="6">
        <v>199</v>
      </c>
      <c r="AA358" s="6">
        <v>0</v>
      </c>
      <c r="AB358" s="6">
        <v>0</v>
      </c>
      <c r="AC358" s="6">
        <v>0</v>
      </c>
      <c r="AD358" s="6">
        <v>0</v>
      </c>
      <c r="AE358" s="6">
        <v>4476</v>
      </c>
    </row>
    <row r="359" spans="1:31" x14ac:dyDescent="0.2">
      <c r="A359" s="20">
        <v>2306.0041500000002</v>
      </c>
      <c r="B359" s="6">
        <v>220</v>
      </c>
      <c r="C359" s="6">
        <v>23487</v>
      </c>
      <c r="D359" s="6">
        <v>0.99545203999999998</v>
      </c>
      <c r="E359" s="6">
        <v>0.99162733999999997</v>
      </c>
      <c r="F359" s="6">
        <v>0.10614249000000001</v>
      </c>
      <c r="G359" s="6">
        <v>20</v>
      </c>
      <c r="H359" s="6">
        <v>0.99923885000000001</v>
      </c>
      <c r="I359" s="6">
        <v>0</v>
      </c>
      <c r="J359" s="6">
        <v>0</v>
      </c>
      <c r="K359" s="6">
        <v>100</v>
      </c>
      <c r="L359" s="6">
        <v>0</v>
      </c>
      <c r="M359" s="6">
        <v>0</v>
      </c>
      <c r="N359" s="6">
        <v>1</v>
      </c>
      <c r="O359" s="6">
        <v>1</v>
      </c>
      <c r="P359" s="6">
        <v>1</v>
      </c>
      <c r="Q359" s="6">
        <v>3687</v>
      </c>
      <c r="R359" s="6">
        <v>23260</v>
      </c>
      <c r="S359" s="6">
        <v>0.91713127999999999</v>
      </c>
      <c r="T359" s="6">
        <v>0.85969251999999996</v>
      </c>
      <c r="U359" s="6">
        <v>0.11484891999999999</v>
      </c>
      <c r="V359" s="6">
        <v>2438</v>
      </c>
      <c r="W359" s="6">
        <v>0.90722276999999996</v>
      </c>
      <c r="X359" s="6">
        <v>4</v>
      </c>
      <c r="Y359" s="6">
        <v>6</v>
      </c>
      <c r="Z359" s="6">
        <v>616</v>
      </c>
      <c r="AA359" s="6">
        <v>0</v>
      </c>
      <c r="AB359" s="6">
        <v>0</v>
      </c>
      <c r="AC359" s="6">
        <v>1</v>
      </c>
      <c r="AD359" s="6">
        <v>1</v>
      </c>
      <c r="AE359" s="6">
        <v>3</v>
      </c>
    </row>
    <row r="360" spans="1:31" x14ac:dyDescent="0.2">
      <c r="A360" s="20">
        <v>2306.0008499999999</v>
      </c>
      <c r="B360" s="6">
        <v>296</v>
      </c>
      <c r="C360" s="6">
        <v>296</v>
      </c>
      <c r="D360" s="6">
        <v>0.99677479000000002</v>
      </c>
      <c r="E360" s="6">
        <v>0.99677479000000002</v>
      </c>
      <c r="F360" s="6">
        <v>0.99677479000000002</v>
      </c>
      <c r="G360" s="6">
        <v>296</v>
      </c>
      <c r="H360" s="6">
        <v>0.99677479000000002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757</v>
      </c>
      <c r="R360" s="6">
        <v>2875</v>
      </c>
      <c r="S360" s="6">
        <v>0.99395272999999995</v>
      </c>
      <c r="T360" s="6">
        <v>0.99175175000000004</v>
      </c>
      <c r="U360" s="6">
        <v>0.96867407000000005</v>
      </c>
      <c r="V360" s="6">
        <v>487</v>
      </c>
      <c r="W360" s="6">
        <v>0.99469366000000004</v>
      </c>
      <c r="X360" s="6">
        <v>0</v>
      </c>
      <c r="Y360" s="6">
        <v>1</v>
      </c>
      <c r="Z360" s="6">
        <v>134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</row>
    <row r="361" spans="1:31" x14ac:dyDescent="0.2">
      <c r="A361" s="20">
        <v>2306.0084400000001</v>
      </c>
      <c r="B361" s="6">
        <v>4</v>
      </c>
      <c r="C361" s="6">
        <v>16948</v>
      </c>
      <c r="D361" s="6">
        <v>0.99990997999999998</v>
      </c>
      <c r="E361" s="6">
        <v>0.99981997</v>
      </c>
      <c r="F361" s="6">
        <v>0.23722940000000001</v>
      </c>
      <c r="G361" s="6">
        <v>4</v>
      </c>
      <c r="H361" s="6">
        <v>0.99981997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4</v>
      </c>
      <c r="Q361" s="6">
        <v>1776</v>
      </c>
      <c r="R361" s="6">
        <v>19333</v>
      </c>
      <c r="S361" s="6">
        <v>0.95736730999999997</v>
      </c>
      <c r="T361" s="6">
        <v>0.92005402000000003</v>
      </c>
      <c r="U361" s="6">
        <v>0.12973216000000001</v>
      </c>
      <c r="V361" s="6">
        <v>107</v>
      </c>
      <c r="W361" s="6">
        <v>0.99518342999999998</v>
      </c>
      <c r="X361" s="6">
        <v>22</v>
      </c>
      <c r="Y361" s="6">
        <v>1</v>
      </c>
      <c r="Z361" s="6">
        <v>784</v>
      </c>
      <c r="AA361" s="6">
        <v>0</v>
      </c>
      <c r="AB361" s="6">
        <v>0</v>
      </c>
      <c r="AC361" s="6">
        <v>1</v>
      </c>
      <c r="AD361" s="6">
        <v>1</v>
      </c>
      <c r="AE361" s="6">
        <v>-4</v>
      </c>
    </row>
    <row r="362" spans="1:31" x14ac:dyDescent="0.2">
      <c r="A362" s="20">
        <v>2306.0007799999998</v>
      </c>
      <c r="B362" s="6">
        <v>6</v>
      </c>
      <c r="C362" s="6">
        <v>6</v>
      </c>
      <c r="D362" s="6">
        <v>0.99980944999999999</v>
      </c>
      <c r="E362" s="6">
        <v>0.99980944999999999</v>
      </c>
      <c r="F362" s="6">
        <v>0.99980944999999999</v>
      </c>
      <c r="G362" s="6">
        <v>6</v>
      </c>
      <c r="H362" s="6">
        <v>0.99980944999999999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1</v>
      </c>
      <c r="O362" s="6">
        <v>1</v>
      </c>
      <c r="P362" s="6">
        <v>0</v>
      </c>
      <c r="Q362" s="6">
        <v>0</v>
      </c>
      <c r="R362" s="6">
        <v>0</v>
      </c>
      <c r="S362" s="6">
        <v>1</v>
      </c>
      <c r="T362" s="6">
        <v>1</v>
      </c>
      <c r="U362" s="6">
        <v>1</v>
      </c>
      <c r="V362" s="6">
        <v>0</v>
      </c>
      <c r="W362" s="6">
        <v>1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1</v>
      </c>
      <c r="AD362" s="6">
        <v>1</v>
      </c>
      <c r="AE362" s="6">
        <v>0</v>
      </c>
    </row>
    <row r="363" spans="1:31" x14ac:dyDescent="0.2">
      <c r="A363" s="20">
        <v>2306.00047</v>
      </c>
      <c r="B363" s="6">
        <v>7</v>
      </c>
      <c r="C363" s="6">
        <v>7</v>
      </c>
      <c r="D363" s="6">
        <v>0.99971885000000005</v>
      </c>
      <c r="E363" s="6">
        <v>0.99971885000000005</v>
      </c>
      <c r="F363" s="6">
        <v>0.99971885000000005</v>
      </c>
      <c r="G363" s="6">
        <v>7</v>
      </c>
      <c r="H363" s="6">
        <v>0.99971885000000005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5949</v>
      </c>
      <c r="R363" s="6">
        <v>22496</v>
      </c>
      <c r="S363" s="6">
        <v>0.87176909999999996</v>
      </c>
      <c r="T363" s="6">
        <v>0.76106514999999997</v>
      </c>
      <c r="U363" s="6">
        <v>9.6473610000000001E-2</v>
      </c>
      <c r="V363" s="6">
        <v>2423</v>
      </c>
      <c r="W363" s="6">
        <v>0.90268294999999998</v>
      </c>
      <c r="X363" s="6">
        <v>5</v>
      </c>
      <c r="Y363" s="6">
        <v>6</v>
      </c>
      <c r="Z363" s="6">
        <v>1755</v>
      </c>
      <c r="AA363" s="6">
        <v>0</v>
      </c>
      <c r="AB363" s="6">
        <v>0</v>
      </c>
      <c r="AC363" s="6">
        <v>0</v>
      </c>
      <c r="AD363" s="6">
        <v>0</v>
      </c>
      <c r="AE363" s="6">
        <v>-42</v>
      </c>
    </row>
    <row r="364" spans="1:31" x14ac:dyDescent="0.2">
      <c r="A364" s="20">
        <v>2306.0027500000001</v>
      </c>
      <c r="B364" s="6">
        <v>225</v>
      </c>
      <c r="C364" s="6">
        <v>15193</v>
      </c>
      <c r="D364" s="6">
        <v>0.99839911000000003</v>
      </c>
      <c r="E364" s="6">
        <v>0.99679825</v>
      </c>
      <c r="F364" s="6">
        <v>0.78380340000000004</v>
      </c>
      <c r="G364" s="6">
        <v>1</v>
      </c>
      <c r="H364" s="6">
        <v>0.99998577</v>
      </c>
      <c r="I364" s="6">
        <v>0</v>
      </c>
      <c r="J364" s="6">
        <v>0</v>
      </c>
      <c r="K364" s="6">
        <v>112</v>
      </c>
      <c r="L364" s="6">
        <v>0</v>
      </c>
      <c r="M364" s="6">
        <v>0</v>
      </c>
      <c r="N364" s="6">
        <v>1</v>
      </c>
      <c r="O364" s="6">
        <v>1</v>
      </c>
      <c r="P364" s="6">
        <v>1</v>
      </c>
      <c r="Q364" s="6">
        <v>11455</v>
      </c>
      <c r="R364" s="6">
        <v>64550</v>
      </c>
      <c r="S364" s="6">
        <v>0.91065355999999997</v>
      </c>
      <c r="T364" s="6">
        <v>0.83701143</v>
      </c>
      <c r="U364" s="6">
        <v>8.154409E-2</v>
      </c>
      <c r="V364" s="6">
        <v>4424</v>
      </c>
      <c r="W364" s="6">
        <v>0.93705269000000002</v>
      </c>
      <c r="X364" s="6">
        <v>20</v>
      </c>
      <c r="Y364" s="6">
        <v>9</v>
      </c>
      <c r="Z364" s="6">
        <v>3413</v>
      </c>
      <c r="AA364" s="6">
        <v>0</v>
      </c>
      <c r="AB364" s="6">
        <v>0</v>
      </c>
      <c r="AC364" s="6">
        <v>1</v>
      </c>
      <c r="AD364" s="6">
        <v>1</v>
      </c>
      <c r="AE364" s="6">
        <v>8</v>
      </c>
    </row>
    <row r="365" spans="1:31" x14ac:dyDescent="0.2">
      <c r="A365" s="20">
        <v>2306.0135300000002</v>
      </c>
      <c r="B365" s="6">
        <v>4</v>
      </c>
      <c r="C365" s="6">
        <v>4</v>
      </c>
      <c r="D365" s="6">
        <v>0.99989810000000001</v>
      </c>
      <c r="E365" s="6">
        <v>0.99989810000000001</v>
      </c>
      <c r="F365" s="6">
        <v>0.99989810000000001</v>
      </c>
      <c r="G365" s="6">
        <v>4</v>
      </c>
      <c r="H365" s="6">
        <v>0.99989810000000001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4</v>
      </c>
      <c r="R365" s="6">
        <v>36983</v>
      </c>
      <c r="S365" s="6">
        <v>0.99993631000000005</v>
      </c>
      <c r="T365" s="6">
        <v>0.99989810999999995</v>
      </c>
      <c r="U365" s="6">
        <v>5.792597E-2</v>
      </c>
      <c r="V365" s="6">
        <v>4</v>
      </c>
      <c r="W365" s="6">
        <v>0.99989810999999995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3</v>
      </c>
    </row>
    <row r="366" spans="1:31" x14ac:dyDescent="0.2">
      <c r="A366" s="20">
        <v>2306.0196500000002</v>
      </c>
      <c r="B366" s="6">
        <v>2</v>
      </c>
      <c r="C366" s="6">
        <v>41</v>
      </c>
      <c r="D366" s="6">
        <v>0.99996699</v>
      </c>
      <c r="E366" s="6">
        <v>0.99993398</v>
      </c>
      <c r="F366" s="6">
        <v>0.99864655000000002</v>
      </c>
      <c r="G366" s="6">
        <v>0</v>
      </c>
      <c r="H366" s="6">
        <v>1</v>
      </c>
      <c r="I366" s="6">
        <v>0</v>
      </c>
      <c r="J366" s="6">
        <v>0</v>
      </c>
      <c r="K366" s="6">
        <v>1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4</v>
      </c>
      <c r="R366" s="6">
        <v>29125</v>
      </c>
      <c r="S366" s="6">
        <v>0.99991746999999997</v>
      </c>
      <c r="T366" s="6">
        <v>0.99986796</v>
      </c>
      <c r="U366" s="6">
        <v>3.8556760000000002E-2</v>
      </c>
      <c r="V366" s="6">
        <v>4</v>
      </c>
      <c r="W366" s="6">
        <v>0.99986796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-1</v>
      </c>
    </row>
    <row r="367" spans="1:31" x14ac:dyDescent="0.2">
      <c r="A367" s="20">
        <v>2306.0028600000001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x14ac:dyDescent="0.2">
      <c r="A368" s="20">
        <v>2306.0119199999999</v>
      </c>
      <c r="B368" s="6">
        <v>44</v>
      </c>
      <c r="C368" s="6">
        <v>22644</v>
      </c>
      <c r="D368" s="6">
        <v>0.99925518000000002</v>
      </c>
      <c r="E368" s="6">
        <v>0.99890767000000003</v>
      </c>
      <c r="F368" s="6">
        <v>0.43784910999999999</v>
      </c>
      <c r="G368" s="6">
        <v>22</v>
      </c>
      <c r="H368" s="6">
        <v>0.99945384000000004</v>
      </c>
      <c r="I368" s="6">
        <v>0</v>
      </c>
      <c r="J368" s="6">
        <v>0</v>
      </c>
      <c r="K368" s="6">
        <v>11</v>
      </c>
      <c r="L368" s="6">
        <v>0</v>
      </c>
      <c r="M368" s="6">
        <v>0</v>
      </c>
      <c r="N368" s="6">
        <v>0</v>
      </c>
      <c r="O368" s="6">
        <v>0</v>
      </c>
      <c r="P368" s="6">
        <v>-6</v>
      </c>
      <c r="Q368" s="6">
        <v>4267</v>
      </c>
      <c r="R368" s="6">
        <v>37245</v>
      </c>
      <c r="S368" s="6">
        <v>0.94673087</v>
      </c>
      <c r="T368" s="6">
        <v>0.89409545999999995</v>
      </c>
      <c r="U368" s="6">
        <v>7.5600009999999995E-2</v>
      </c>
      <c r="V368" s="6">
        <v>422</v>
      </c>
      <c r="W368" s="6">
        <v>0.98952620000000002</v>
      </c>
      <c r="X368" s="6">
        <v>0</v>
      </c>
      <c r="Y368" s="6">
        <v>1</v>
      </c>
      <c r="Z368" s="6">
        <v>1922</v>
      </c>
      <c r="AA368" s="6">
        <v>0</v>
      </c>
      <c r="AB368" s="6">
        <v>0</v>
      </c>
      <c r="AC368" s="6">
        <v>1</v>
      </c>
      <c r="AD368" s="6">
        <v>1</v>
      </c>
      <c r="AE368" s="6">
        <v>10</v>
      </c>
    </row>
    <row r="369" spans="1:31" x14ac:dyDescent="0.2">
      <c r="A369" s="20">
        <v>2306.0048400000001</v>
      </c>
      <c r="B369" s="6">
        <v>346</v>
      </c>
      <c r="C369" s="6">
        <v>45505</v>
      </c>
      <c r="D369" s="6">
        <v>0.99554533000000001</v>
      </c>
      <c r="E369" s="6">
        <v>0.99276392999999996</v>
      </c>
      <c r="F369" s="6">
        <v>4.8331100000000002E-2</v>
      </c>
      <c r="G369" s="6">
        <v>82</v>
      </c>
      <c r="H369" s="6">
        <v>0.99828508999999999</v>
      </c>
      <c r="I369" s="6">
        <v>0</v>
      </c>
      <c r="J369" s="6">
        <v>0</v>
      </c>
      <c r="K369" s="6">
        <v>132</v>
      </c>
      <c r="L369" s="6">
        <v>0</v>
      </c>
      <c r="M369" s="6">
        <v>0</v>
      </c>
      <c r="N369" s="6">
        <v>0</v>
      </c>
      <c r="O369" s="6">
        <v>0</v>
      </c>
      <c r="P369" s="6">
        <v>2</v>
      </c>
      <c r="Q369" s="6">
        <v>270</v>
      </c>
      <c r="R369" s="6">
        <v>45505</v>
      </c>
      <c r="S369" s="6">
        <v>0.99713479000000005</v>
      </c>
      <c r="T369" s="6">
        <v>0.99435335000000002</v>
      </c>
      <c r="U369" s="6">
        <v>4.8331100000000002E-2</v>
      </c>
      <c r="V369" s="6">
        <v>6</v>
      </c>
      <c r="W369" s="6">
        <v>0.99987451999999999</v>
      </c>
      <c r="X369" s="6">
        <v>0</v>
      </c>
      <c r="Y369" s="6">
        <v>0</v>
      </c>
      <c r="Z369" s="6">
        <v>132</v>
      </c>
      <c r="AA369" s="6">
        <v>0</v>
      </c>
      <c r="AB369" s="6">
        <v>0</v>
      </c>
      <c r="AC369" s="6">
        <v>0</v>
      </c>
      <c r="AD369" s="6">
        <v>0</v>
      </c>
      <c r="AE369" s="6">
        <v>2</v>
      </c>
    </row>
    <row r="370" spans="1:31" x14ac:dyDescent="0.2">
      <c r="A370" s="20">
        <v>2306.0022600000002</v>
      </c>
      <c r="B370" s="6">
        <v>0</v>
      </c>
      <c r="C370" s="6">
        <v>0</v>
      </c>
      <c r="D370" s="6">
        <v>1</v>
      </c>
      <c r="E370" s="6">
        <v>1</v>
      </c>
      <c r="F370" s="6">
        <v>1</v>
      </c>
      <c r="G370" s="6">
        <v>0</v>
      </c>
      <c r="H370" s="6">
        <v>1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6</v>
      </c>
      <c r="R370" s="6">
        <v>24280</v>
      </c>
      <c r="S370" s="6">
        <v>0.99982815999999997</v>
      </c>
      <c r="T370" s="6">
        <v>0.99977090000000002</v>
      </c>
      <c r="U370" s="6">
        <v>7.2893200000000005E-2</v>
      </c>
      <c r="V370" s="6">
        <v>6</v>
      </c>
      <c r="W370" s="6">
        <v>0.99977090000000002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3</v>
      </c>
    </row>
    <row r="371" spans="1:31" x14ac:dyDescent="0.2">
      <c r="A371" s="20">
        <v>2306.0156900000002</v>
      </c>
      <c r="B371" s="6">
        <v>30</v>
      </c>
      <c r="C371" s="6">
        <v>491</v>
      </c>
      <c r="D371" s="6">
        <v>0.99945333000000003</v>
      </c>
      <c r="E371" s="6">
        <v>0.99897499000000001</v>
      </c>
      <c r="F371" s="6">
        <v>0.98322399999999999</v>
      </c>
      <c r="G371" s="6">
        <v>2</v>
      </c>
      <c r="H371" s="6">
        <v>0.99993167000000005</v>
      </c>
      <c r="I371" s="6">
        <v>0</v>
      </c>
      <c r="J371" s="6">
        <v>0</v>
      </c>
      <c r="K371" s="6">
        <v>14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4085</v>
      </c>
      <c r="R371" s="6">
        <v>24148</v>
      </c>
      <c r="S371" s="6">
        <v>0.92625429000000004</v>
      </c>
      <c r="T371" s="6">
        <v>0.86044208</v>
      </c>
      <c r="U371" s="6">
        <v>0.17501964</v>
      </c>
      <c r="V371" s="6">
        <v>1008</v>
      </c>
      <c r="W371" s="6">
        <v>0.96556319000000002</v>
      </c>
      <c r="X371" s="6">
        <v>1</v>
      </c>
      <c r="Y371" s="6">
        <v>4</v>
      </c>
      <c r="Z371" s="6">
        <v>1535</v>
      </c>
      <c r="AA371" s="6">
        <v>0</v>
      </c>
      <c r="AB371" s="6">
        <v>0</v>
      </c>
      <c r="AC371" s="6">
        <v>0</v>
      </c>
      <c r="AD371" s="6">
        <v>1</v>
      </c>
      <c r="AE371" s="6">
        <v>3</v>
      </c>
    </row>
    <row r="372" spans="1:31" x14ac:dyDescent="0.2">
      <c r="A372" s="20">
        <v>2306.0593899999999</v>
      </c>
      <c r="B372" s="6">
        <v>12</v>
      </c>
      <c r="C372" s="6">
        <v>12</v>
      </c>
      <c r="D372" s="6">
        <v>0.99949211000000004</v>
      </c>
      <c r="E372" s="6">
        <v>0.99949211000000004</v>
      </c>
      <c r="F372" s="6">
        <v>0.99949211000000004</v>
      </c>
      <c r="G372" s="6">
        <v>12</v>
      </c>
      <c r="H372" s="6">
        <v>0.99949211000000004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14</v>
      </c>
      <c r="R372" s="6">
        <v>6050</v>
      </c>
      <c r="S372" s="6">
        <v>0.99942861000000005</v>
      </c>
      <c r="T372" s="6">
        <v>0.99940746000000003</v>
      </c>
      <c r="U372" s="6">
        <v>0.74393701999999995</v>
      </c>
      <c r="V372" s="6">
        <v>14</v>
      </c>
      <c r="W372" s="6">
        <v>0.99940746000000003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-1</v>
      </c>
    </row>
    <row r="373" spans="1:31" x14ac:dyDescent="0.2">
      <c r="A373" s="20">
        <v>2306.0179699999999</v>
      </c>
      <c r="B373" s="6">
        <v>3</v>
      </c>
      <c r="C373" s="6">
        <v>12135</v>
      </c>
      <c r="D373" s="6">
        <v>0.99993553000000002</v>
      </c>
      <c r="E373" s="6">
        <v>0.99987106999999997</v>
      </c>
      <c r="F373" s="6">
        <v>0.47846828000000002</v>
      </c>
      <c r="G373" s="6">
        <v>1</v>
      </c>
      <c r="H373" s="6">
        <v>0.99995701999999997</v>
      </c>
      <c r="I373" s="6">
        <v>0</v>
      </c>
      <c r="J373" s="6">
        <v>0</v>
      </c>
      <c r="K373" s="6">
        <v>1</v>
      </c>
      <c r="L373" s="6">
        <v>0</v>
      </c>
      <c r="M373" s="6">
        <v>0</v>
      </c>
      <c r="N373" s="6">
        <v>0</v>
      </c>
      <c r="O373" s="6">
        <v>0</v>
      </c>
      <c r="P373" s="6">
        <v>-1</v>
      </c>
      <c r="Q373" s="6">
        <v>1</v>
      </c>
      <c r="R373" s="6">
        <v>1571</v>
      </c>
      <c r="S373" s="6">
        <v>0.99997851000000004</v>
      </c>
      <c r="T373" s="6">
        <v>0.99995701999999997</v>
      </c>
      <c r="U373" s="6">
        <v>0.93248238000000006</v>
      </c>
      <c r="V373" s="6">
        <v>1</v>
      </c>
      <c r="W373" s="6">
        <v>0.99995701999999997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-1</v>
      </c>
    </row>
    <row r="374" spans="1:31" x14ac:dyDescent="0.2">
      <c r="A374" s="20">
        <v>2306.0022100000001</v>
      </c>
      <c r="B374" s="6">
        <v>76</v>
      </c>
      <c r="C374" s="6">
        <v>955</v>
      </c>
      <c r="D374" s="6">
        <v>0.99930838</v>
      </c>
      <c r="E374" s="6">
        <v>0.99917869999999998</v>
      </c>
      <c r="F374" s="6">
        <v>0.98967969</v>
      </c>
      <c r="G374" s="6">
        <v>52</v>
      </c>
      <c r="H374" s="6">
        <v>0.99943806000000002</v>
      </c>
      <c r="I374" s="6">
        <v>0</v>
      </c>
      <c r="J374" s="6">
        <v>0</v>
      </c>
      <c r="K374" s="6">
        <v>12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54</v>
      </c>
      <c r="R374" s="6">
        <v>89409</v>
      </c>
      <c r="S374" s="6">
        <v>0.99942184000000001</v>
      </c>
      <c r="T374" s="6">
        <v>0.99941643999999996</v>
      </c>
      <c r="U374" s="6">
        <v>3.3792250000000003E-2</v>
      </c>
      <c r="V374" s="6">
        <v>54</v>
      </c>
      <c r="W374" s="6">
        <v>0.99941643999999996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-1</v>
      </c>
    </row>
    <row r="375" spans="1:31" x14ac:dyDescent="0.2">
      <c r="A375" s="20">
        <v>2306.0369599999999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x14ac:dyDescent="0.2">
      <c r="A376" s="20">
        <v>2306.0001299999999</v>
      </c>
      <c r="B376" s="6">
        <v>246</v>
      </c>
      <c r="C376" s="6">
        <v>20100</v>
      </c>
      <c r="D376" s="6">
        <v>0.99499515999999999</v>
      </c>
      <c r="E376" s="6">
        <v>0.99007224000000005</v>
      </c>
      <c r="F376" s="6">
        <v>0.18882925</v>
      </c>
      <c r="G376" s="6">
        <v>8</v>
      </c>
      <c r="H376" s="6">
        <v>0.99967715000000001</v>
      </c>
      <c r="I376" s="6">
        <v>0</v>
      </c>
      <c r="J376" s="6">
        <v>0</v>
      </c>
      <c r="K376" s="6">
        <v>119</v>
      </c>
      <c r="L376" s="6">
        <v>0</v>
      </c>
      <c r="M376" s="6">
        <v>0</v>
      </c>
      <c r="N376" s="6">
        <v>0</v>
      </c>
      <c r="O376" s="6">
        <v>0</v>
      </c>
      <c r="P376" s="6">
        <v>6</v>
      </c>
      <c r="Q376" s="6">
        <v>298</v>
      </c>
      <c r="R376" s="6">
        <v>20157</v>
      </c>
      <c r="S376" s="6">
        <v>0.99395210000000001</v>
      </c>
      <c r="T376" s="6">
        <v>0.98799886999999997</v>
      </c>
      <c r="U376" s="6">
        <v>0.18823245</v>
      </c>
      <c r="V376" s="6">
        <v>60</v>
      </c>
      <c r="W376" s="6">
        <v>0.99758367000000003</v>
      </c>
      <c r="X376" s="6">
        <v>0</v>
      </c>
      <c r="Y376" s="6">
        <v>0</v>
      </c>
      <c r="Z376" s="6">
        <v>119</v>
      </c>
      <c r="AA376" s="6">
        <v>0</v>
      </c>
      <c r="AB376" s="6">
        <v>0</v>
      </c>
      <c r="AC376" s="6">
        <v>0</v>
      </c>
      <c r="AD376" s="6">
        <v>0</v>
      </c>
      <c r="AE376" s="6">
        <v>58</v>
      </c>
    </row>
    <row r="377" spans="1:31" x14ac:dyDescent="0.2">
      <c r="A377" s="20">
        <v>2306.0002500000001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x14ac:dyDescent="0.2">
      <c r="A378" s="20">
        <v>2306.00819</v>
      </c>
      <c r="B378" s="6">
        <v>722</v>
      </c>
      <c r="C378" s="6">
        <v>24191</v>
      </c>
      <c r="D378" s="6">
        <v>0.97932063999999996</v>
      </c>
      <c r="E378" s="6">
        <v>0.97253917999999995</v>
      </c>
      <c r="F378" s="6">
        <v>7.9910239999999993E-2</v>
      </c>
      <c r="G378" s="6">
        <v>716</v>
      </c>
      <c r="H378" s="6">
        <v>0.97276737999999996</v>
      </c>
      <c r="I378" s="6">
        <v>0</v>
      </c>
      <c r="J378" s="6">
        <v>0</v>
      </c>
      <c r="K378" s="6">
        <v>3</v>
      </c>
      <c r="L378" s="6">
        <v>0</v>
      </c>
      <c r="M378" s="6">
        <v>0</v>
      </c>
      <c r="N378" s="6">
        <v>0</v>
      </c>
      <c r="O378" s="6">
        <v>0</v>
      </c>
      <c r="P378" s="6">
        <v>-358</v>
      </c>
      <c r="Q378" s="6">
        <v>1023</v>
      </c>
      <c r="R378" s="6">
        <v>24723</v>
      </c>
      <c r="S378" s="6">
        <v>0.97372773000000001</v>
      </c>
      <c r="T378" s="6">
        <v>0.96199851000000003</v>
      </c>
      <c r="U378" s="6">
        <v>8.1612180000000006E-2</v>
      </c>
      <c r="V378" s="6">
        <v>969</v>
      </c>
      <c r="W378" s="6">
        <v>0.96400445999999995</v>
      </c>
      <c r="X378" s="6">
        <v>13</v>
      </c>
      <c r="Y378" s="6">
        <v>0</v>
      </c>
      <c r="Z378" s="6">
        <v>10</v>
      </c>
      <c r="AA378" s="6">
        <v>0</v>
      </c>
      <c r="AB378" s="6">
        <v>0</v>
      </c>
      <c r="AC378" s="6">
        <v>0</v>
      </c>
      <c r="AD378" s="6">
        <v>0</v>
      </c>
      <c r="AE378" s="6">
        <v>628</v>
      </c>
    </row>
    <row r="379" spans="1:31" x14ac:dyDescent="0.2">
      <c r="A379" s="20">
        <v>2306.08248</v>
      </c>
      <c r="B379" s="6">
        <v>80</v>
      </c>
      <c r="C379" s="6">
        <v>95</v>
      </c>
      <c r="D379" s="6">
        <v>0.99758409999999997</v>
      </c>
      <c r="E379" s="6">
        <v>0.99755351999999997</v>
      </c>
      <c r="F379" s="6">
        <v>0.99709479999999995</v>
      </c>
      <c r="G379" s="6">
        <v>78</v>
      </c>
      <c r="H379" s="6">
        <v>0.99761467999999998</v>
      </c>
      <c r="I379" s="6">
        <v>0</v>
      </c>
      <c r="J379" s="6">
        <v>0</v>
      </c>
      <c r="K379" s="6">
        <v>1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76</v>
      </c>
      <c r="R379" s="6">
        <v>17706</v>
      </c>
      <c r="S379" s="6">
        <v>0.99772174999999996</v>
      </c>
      <c r="T379" s="6">
        <v>0.99767591</v>
      </c>
      <c r="U379" s="6">
        <v>0.45854866999999999</v>
      </c>
      <c r="V379" s="6">
        <v>74</v>
      </c>
      <c r="W379" s="6">
        <v>0.99773707</v>
      </c>
      <c r="X379" s="6">
        <v>0</v>
      </c>
      <c r="Y379" s="6">
        <v>0</v>
      </c>
      <c r="Z379" s="6">
        <v>1</v>
      </c>
      <c r="AA379" s="6">
        <v>0</v>
      </c>
      <c r="AB379" s="6">
        <v>0</v>
      </c>
      <c r="AC379" s="6">
        <v>0</v>
      </c>
      <c r="AD379" s="6">
        <v>0</v>
      </c>
      <c r="AE379" s="6">
        <v>1</v>
      </c>
    </row>
    <row r="380" spans="1:31" x14ac:dyDescent="0.2">
      <c r="A380" s="20">
        <v>2306.00441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x14ac:dyDescent="0.2">
      <c r="A381" s="20">
        <v>2306.1638600000001</v>
      </c>
      <c r="B381" s="6">
        <v>9</v>
      </c>
      <c r="C381" s="6">
        <v>9180</v>
      </c>
      <c r="D381" s="6">
        <v>0.99976542000000002</v>
      </c>
      <c r="E381" s="6">
        <v>0.99973610999999996</v>
      </c>
      <c r="F381" s="6">
        <v>0.73083125999999998</v>
      </c>
      <c r="G381" s="6">
        <v>9</v>
      </c>
      <c r="H381" s="6">
        <v>0.99973610999999996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1</v>
      </c>
      <c r="O381" s="6">
        <v>1</v>
      </c>
      <c r="P381" s="6">
        <v>2</v>
      </c>
      <c r="Q381" s="6">
        <v>1950</v>
      </c>
      <c r="R381" s="6">
        <v>26100</v>
      </c>
      <c r="S381" s="6">
        <v>0.97070811000000001</v>
      </c>
      <c r="T381" s="6">
        <v>0.94282699000000003</v>
      </c>
      <c r="U381" s="6">
        <v>0.23476119000000001</v>
      </c>
      <c r="V381" s="6">
        <v>374</v>
      </c>
      <c r="W381" s="6">
        <v>0.98903450999999998</v>
      </c>
      <c r="X381" s="6">
        <v>2</v>
      </c>
      <c r="Y381" s="6">
        <v>2</v>
      </c>
      <c r="Z381" s="6">
        <v>786</v>
      </c>
      <c r="AA381" s="6">
        <v>0</v>
      </c>
      <c r="AB381" s="6">
        <v>0</v>
      </c>
      <c r="AC381" s="6">
        <v>1</v>
      </c>
      <c r="AD381" s="6">
        <v>1</v>
      </c>
      <c r="AE381" s="6">
        <v>4</v>
      </c>
    </row>
    <row r="382" spans="1:31" x14ac:dyDescent="0.2">
      <c r="A382" s="20">
        <v>2306.08421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x14ac:dyDescent="0.2">
      <c r="A383" s="20">
        <v>2306.0323699999999</v>
      </c>
      <c r="B383" s="6">
        <v>111</v>
      </c>
      <c r="C383" s="6">
        <v>111</v>
      </c>
      <c r="D383" s="6">
        <v>0.99492199999999997</v>
      </c>
      <c r="E383" s="6">
        <v>0.99492199999999997</v>
      </c>
      <c r="F383" s="6">
        <v>0.99492199999999997</v>
      </c>
      <c r="G383" s="6">
        <v>111</v>
      </c>
      <c r="H383" s="6">
        <v>0.99492199999999997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63</v>
      </c>
      <c r="R383" s="6">
        <v>2617</v>
      </c>
      <c r="S383" s="6">
        <v>0.99716377</v>
      </c>
      <c r="T383" s="6">
        <v>0.99711815999999998</v>
      </c>
      <c r="U383" s="6">
        <v>0.88028910000000005</v>
      </c>
      <c r="V383" s="6">
        <v>63</v>
      </c>
      <c r="W383" s="6">
        <v>0.99711815999999998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2</v>
      </c>
    </row>
    <row r="384" spans="1:31" x14ac:dyDescent="0.2">
      <c r="A384" s="20">
        <v>2306.0002199999999</v>
      </c>
      <c r="B384" s="6">
        <v>2868</v>
      </c>
      <c r="C384" s="6">
        <v>32934</v>
      </c>
      <c r="D384" s="6">
        <v>0.96147888999999997</v>
      </c>
      <c r="E384" s="6">
        <v>0.92847166999999997</v>
      </c>
      <c r="F384" s="6">
        <v>0.17862131000000001</v>
      </c>
      <c r="G384" s="6">
        <v>348</v>
      </c>
      <c r="H384" s="6">
        <v>0.99132083000000004</v>
      </c>
      <c r="I384" s="6">
        <v>0</v>
      </c>
      <c r="J384" s="6">
        <v>0</v>
      </c>
      <c r="K384" s="6">
        <v>1260</v>
      </c>
      <c r="L384" s="6">
        <v>0</v>
      </c>
      <c r="M384" s="6">
        <v>0</v>
      </c>
      <c r="N384" s="6">
        <v>0</v>
      </c>
      <c r="O384" s="6">
        <v>1</v>
      </c>
      <c r="P384" s="6">
        <v>-132</v>
      </c>
      <c r="Q384" s="6">
        <v>2873</v>
      </c>
      <c r="R384" s="6">
        <v>36731</v>
      </c>
      <c r="S384" s="6">
        <v>0.96027753999999999</v>
      </c>
      <c r="T384" s="6">
        <v>0.92926085000000003</v>
      </c>
      <c r="U384" s="6">
        <v>9.5607429999999993E-2</v>
      </c>
      <c r="V384" s="6">
        <v>1252</v>
      </c>
      <c r="W384" s="6">
        <v>0.96917319000000002</v>
      </c>
      <c r="X384" s="6">
        <v>1</v>
      </c>
      <c r="Y384" s="6">
        <v>2</v>
      </c>
      <c r="Z384" s="6">
        <v>809</v>
      </c>
      <c r="AA384" s="6">
        <v>0</v>
      </c>
      <c r="AB384" s="6">
        <v>0</v>
      </c>
      <c r="AC384" s="6">
        <v>0</v>
      </c>
      <c r="AD384" s="6">
        <v>0</v>
      </c>
      <c r="AE384" s="6">
        <v>518</v>
      </c>
    </row>
    <row r="385" spans="1:31" x14ac:dyDescent="0.2">
      <c r="A385" s="20">
        <v>2306.0021000000002</v>
      </c>
      <c r="B385" s="6">
        <v>22</v>
      </c>
      <c r="C385" s="6">
        <v>11864</v>
      </c>
      <c r="D385" s="6">
        <v>0.99969688000000001</v>
      </c>
      <c r="E385" s="6">
        <v>0.99939376000000002</v>
      </c>
      <c r="F385" s="6">
        <v>0.67306896999999999</v>
      </c>
      <c r="G385" s="6">
        <v>0</v>
      </c>
      <c r="H385" s="6">
        <v>1</v>
      </c>
      <c r="I385" s="6">
        <v>0</v>
      </c>
      <c r="J385" s="6">
        <v>0</v>
      </c>
      <c r="K385" s="6">
        <v>11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24</v>
      </c>
      <c r="R385" s="6">
        <v>17084</v>
      </c>
      <c r="S385" s="6">
        <v>0.99966933000000002</v>
      </c>
      <c r="T385" s="6">
        <v>0.99933868000000003</v>
      </c>
      <c r="U385" s="6">
        <v>0.52924967999999994</v>
      </c>
      <c r="V385" s="6">
        <v>2</v>
      </c>
      <c r="W385" s="6">
        <v>0.99994488999999998</v>
      </c>
      <c r="X385" s="6">
        <v>0</v>
      </c>
      <c r="Y385" s="6">
        <v>0</v>
      </c>
      <c r="Z385" s="6">
        <v>11</v>
      </c>
      <c r="AA385" s="6">
        <v>0</v>
      </c>
      <c r="AB385" s="6">
        <v>0</v>
      </c>
      <c r="AC385" s="6">
        <v>0</v>
      </c>
      <c r="AD385" s="6">
        <v>0</v>
      </c>
      <c r="AE385" s="6">
        <v>2</v>
      </c>
    </row>
    <row r="386" spans="1:31" x14ac:dyDescent="0.2">
      <c r="A386" s="20">
        <v>2306.00479</v>
      </c>
      <c r="B386" s="6">
        <v>4495</v>
      </c>
      <c r="C386" s="6">
        <v>20376</v>
      </c>
      <c r="D386" s="6">
        <v>0.93176546999999998</v>
      </c>
      <c r="E386" s="6">
        <v>0.87877561999999998</v>
      </c>
      <c r="F386" s="6">
        <v>0.45048544000000001</v>
      </c>
      <c r="G386" s="6">
        <v>1718</v>
      </c>
      <c r="H386" s="6">
        <v>0.95366775000000004</v>
      </c>
      <c r="I386" s="6">
        <v>3</v>
      </c>
      <c r="J386" s="6">
        <v>3</v>
      </c>
      <c r="K386" s="6">
        <v>1385</v>
      </c>
      <c r="L386" s="6">
        <v>0</v>
      </c>
      <c r="M386" s="6">
        <v>0</v>
      </c>
      <c r="N386" s="6">
        <v>1</v>
      </c>
      <c r="O386" s="6">
        <v>1</v>
      </c>
      <c r="P386" s="6">
        <v>4</v>
      </c>
      <c r="Q386" s="6">
        <v>5593</v>
      </c>
      <c r="R386" s="6">
        <v>28994</v>
      </c>
      <c r="S386" s="6">
        <v>0.91783461</v>
      </c>
      <c r="T386" s="6">
        <v>0.85358255000000005</v>
      </c>
      <c r="U386" s="6">
        <v>0.24097489</v>
      </c>
      <c r="V386" s="6">
        <v>2780</v>
      </c>
      <c r="W386" s="6">
        <v>0.92722322999999995</v>
      </c>
      <c r="X386" s="6">
        <v>2</v>
      </c>
      <c r="Y386" s="6">
        <v>4</v>
      </c>
      <c r="Z386" s="6">
        <v>1402</v>
      </c>
      <c r="AA386" s="6">
        <v>0</v>
      </c>
      <c r="AB386" s="6">
        <v>0</v>
      </c>
      <c r="AC386" s="6">
        <v>1</v>
      </c>
      <c r="AD386" s="6">
        <v>1</v>
      </c>
      <c r="AE386" s="6">
        <v>1123</v>
      </c>
    </row>
    <row r="387" spans="1:31" x14ac:dyDescent="0.2">
      <c r="A387" s="20">
        <v>2306.0179899999998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x14ac:dyDescent="0.2">
      <c r="A388" s="20">
        <v>2306.0070599999999</v>
      </c>
      <c r="B388" s="6">
        <v>0</v>
      </c>
      <c r="C388" s="6">
        <v>0</v>
      </c>
      <c r="D388" s="6">
        <v>1</v>
      </c>
      <c r="E388" s="6">
        <v>1</v>
      </c>
      <c r="F388" s="6">
        <v>1</v>
      </c>
      <c r="G388" s="6">
        <v>0</v>
      </c>
      <c r="H388" s="6">
        <v>1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3</v>
      </c>
      <c r="R388" s="6">
        <v>4186</v>
      </c>
      <c r="S388" s="6">
        <v>0.99993259999999995</v>
      </c>
      <c r="T388" s="6">
        <v>0.99991912000000005</v>
      </c>
      <c r="U388" s="6">
        <v>0.88714548000000004</v>
      </c>
      <c r="V388" s="6">
        <v>3</v>
      </c>
      <c r="W388" s="6">
        <v>0.99991912000000005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1</v>
      </c>
    </row>
    <row r="389" spans="1:31" x14ac:dyDescent="0.2">
      <c r="A389" s="20">
        <v>2306.1758300000001</v>
      </c>
      <c r="B389" s="6">
        <v>15</v>
      </c>
      <c r="C389" s="6">
        <v>15</v>
      </c>
      <c r="D389" s="6">
        <v>0.99924718000000001</v>
      </c>
      <c r="E389" s="6">
        <v>0.99924718000000001</v>
      </c>
      <c r="F389" s="6">
        <v>0.99924718000000001</v>
      </c>
      <c r="G389" s="6">
        <v>15</v>
      </c>
      <c r="H389" s="6">
        <v>0.99924718000000001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1530</v>
      </c>
      <c r="R389" s="6">
        <v>11287</v>
      </c>
      <c r="S389" s="6">
        <v>0.95774364999999995</v>
      </c>
      <c r="T389" s="6">
        <v>0.92321975000000001</v>
      </c>
      <c r="U389" s="6">
        <v>0.43358258</v>
      </c>
      <c r="V389" s="6">
        <v>334</v>
      </c>
      <c r="W389" s="6">
        <v>0.98323881999999996</v>
      </c>
      <c r="X389" s="6">
        <v>22</v>
      </c>
      <c r="Y389" s="6">
        <v>0</v>
      </c>
      <c r="Z389" s="6">
        <v>531</v>
      </c>
      <c r="AA389" s="6">
        <v>0</v>
      </c>
      <c r="AB389" s="6">
        <v>0</v>
      </c>
      <c r="AC389" s="6">
        <v>0</v>
      </c>
      <c r="AD389" s="6">
        <v>0</v>
      </c>
      <c r="AE389" s="6">
        <v>2</v>
      </c>
    </row>
    <row r="390" spans="1:31" x14ac:dyDescent="0.2">
      <c r="A390" s="20">
        <v>2306.0398700000001</v>
      </c>
      <c r="B390" s="6">
        <v>10</v>
      </c>
      <c r="C390" s="6">
        <v>10</v>
      </c>
      <c r="D390" s="6">
        <v>0.99972936000000001</v>
      </c>
      <c r="E390" s="6">
        <v>0.99972936000000001</v>
      </c>
      <c r="F390" s="6">
        <v>0.99972936000000001</v>
      </c>
      <c r="G390" s="6">
        <v>10</v>
      </c>
      <c r="H390" s="6">
        <v>0.99972936000000001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10</v>
      </c>
      <c r="R390" s="6">
        <v>10</v>
      </c>
      <c r="S390" s="6">
        <v>0.99972936000000001</v>
      </c>
      <c r="T390" s="6">
        <v>0.99972936000000001</v>
      </c>
      <c r="U390" s="6">
        <v>0.99972936000000001</v>
      </c>
      <c r="V390" s="6">
        <v>10</v>
      </c>
      <c r="W390" s="6">
        <v>0.99972936000000001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</row>
    <row r="391" spans="1:31" x14ac:dyDescent="0.2">
      <c r="A391" s="20">
        <v>2306.0798799999998</v>
      </c>
      <c r="B391" s="6">
        <v>0</v>
      </c>
      <c r="C391" s="6">
        <v>0</v>
      </c>
      <c r="D391" s="6">
        <v>1</v>
      </c>
      <c r="E391" s="6">
        <v>1</v>
      </c>
      <c r="F391" s="6">
        <v>1</v>
      </c>
      <c r="G391" s="6">
        <v>0</v>
      </c>
      <c r="H391" s="6">
        <v>1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291</v>
      </c>
      <c r="R391" s="6">
        <v>53340</v>
      </c>
      <c r="S391" s="6">
        <v>0.99816114</v>
      </c>
      <c r="T391" s="6">
        <v>0.99636031999999997</v>
      </c>
      <c r="U391" s="6">
        <v>0.33284971000000002</v>
      </c>
      <c r="V391" s="6">
        <v>29</v>
      </c>
      <c r="W391" s="6">
        <v>0.99963727999999996</v>
      </c>
      <c r="X391" s="6">
        <v>0</v>
      </c>
      <c r="Y391" s="6">
        <v>0</v>
      </c>
      <c r="Z391" s="6">
        <v>131</v>
      </c>
      <c r="AA391" s="6">
        <v>0</v>
      </c>
      <c r="AB391" s="6">
        <v>0</v>
      </c>
      <c r="AC391" s="6">
        <v>0</v>
      </c>
      <c r="AD391" s="6">
        <v>0</v>
      </c>
      <c r="AE391" s="6">
        <v>-22</v>
      </c>
    </row>
    <row r="392" spans="1:31" x14ac:dyDescent="0.2">
      <c r="A392" s="20">
        <v>2306.00533</v>
      </c>
      <c r="B392" s="6">
        <v>2</v>
      </c>
      <c r="C392" s="6">
        <v>2</v>
      </c>
      <c r="D392" s="6">
        <v>0.99992579000000004</v>
      </c>
      <c r="E392" s="6">
        <v>0.99992579000000004</v>
      </c>
      <c r="F392" s="6">
        <v>0.99992579000000004</v>
      </c>
      <c r="G392" s="6">
        <v>2</v>
      </c>
      <c r="H392" s="6">
        <v>0.99992579000000004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73</v>
      </c>
      <c r="R392" s="6">
        <v>703</v>
      </c>
      <c r="S392" s="6">
        <v>0.99860855999999998</v>
      </c>
      <c r="T392" s="6">
        <v>0.99729137999999995</v>
      </c>
      <c r="U392" s="6">
        <v>0.97391561999999998</v>
      </c>
      <c r="V392" s="6">
        <v>3</v>
      </c>
      <c r="W392" s="6">
        <v>0.99988869000000002</v>
      </c>
      <c r="X392" s="6">
        <v>0</v>
      </c>
      <c r="Y392" s="6">
        <v>0</v>
      </c>
      <c r="Z392" s="6">
        <v>35</v>
      </c>
      <c r="AA392" s="6">
        <v>0</v>
      </c>
      <c r="AB392" s="6">
        <v>0</v>
      </c>
      <c r="AC392" s="6">
        <v>0</v>
      </c>
      <c r="AD392" s="6">
        <v>0</v>
      </c>
      <c r="AE392" s="6">
        <v>-1</v>
      </c>
    </row>
    <row r="393" spans="1:31" x14ac:dyDescent="0.2">
      <c r="A393" s="20">
        <v>2306.0036500000001</v>
      </c>
      <c r="B393" s="6">
        <v>39</v>
      </c>
      <c r="C393" s="6">
        <v>39</v>
      </c>
      <c r="D393" s="6">
        <v>0.9984343</v>
      </c>
      <c r="E393" s="6">
        <v>0.9984343</v>
      </c>
      <c r="F393" s="6">
        <v>0.9984343</v>
      </c>
      <c r="G393" s="6">
        <v>39</v>
      </c>
      <c r="H393" s="6">
        <v>0.9984343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27</v>
      </c>
      <c r="R393" s="6">
        <v>23317</v>
      </c>
      <c r="S393" s="6">
        <v>0.99923731999999998</v>
      </c>
      <c r="T393" s="6">
        <v>0.99891631999999997</v>
      </c>
      <c r="U393" s="6">
        <v>6.4138070000000005E-2</v>
      </c>
      <c r="V393" s="6">
        <v>21</v>
      </c>
      <c r="W393" s="6">
        <v>0.99915712999999995</v>
      </c>
      <c r="X393" s="6">
        <v>0</v>
      </c>
      <c r="Y393" s="6">
        <v>0</v>
      </c>
      <c r="Z393" s="6">
        <v>3</v>
      </c>
      <c r="AA393" s="6">
        <v>0</v>
      </c>
      <c r="AB393" s="6">
        <v>0</v>
      </c>
      <c r="AC393" s="6">
        <v>0</v>
      </c>
      <c r="AD393" s="6">
        <v>0</v>
      </c>
      <c r="AE393" s="6">
        <v>6</v>
      </c>
    </row>
    <row r="394" spans="1:31" x14ac:dyDescent="0.2">
      <c r="A394" s="20">
        <v>2306.0108500000001</v>
      </c>
      <c r="B394" s="6">
        <v>21</v>
      </c>
      <c r="C394" s="6">
        <v>21</v>
      </c>
      <c r="D394" s="6">
        <v>0.99960305999999999</v>
      </c>
      <c r="E394" s="6">
        <v>0.99960305999999999</v>
      </c>
      <c r="F394" s="6">
        <v>0.99960305999999999</v>
      </c>
      <c r="G394" s="6">
        <v>21</v>
      </c>
      <c r="H394" s="6">
        <v>0.99960305999999999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1</v>
      </c>
      <c r="R394" s="6">
        <v>16529</v>
      </c>
      <c r="S394" s="6">
        <v>0.99999055000000003</v>
      </c>
      <c r="T394" s="6">
        <v>0.99998109999999996</v>
      </c>
      <c r="U394" s="6">
        <v>0.68757796999999998</v>
      </c>
      <c r="V394" s="6">
        <v>1</v>
      </c>
      <c r="W394" s="6">
        <v>0.99998109999999996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1</v>
      </c>
    </row>
    <row r="395" spans="1:31" x14ac:dyDescent="0.2">
      <c r="A395" s="20">
        <v>2306.0016099999998</v>
      </c>
      <c r="B395" s="6">
        <v>1029</v>
      </c>
      <c r="C395" s="6">
        <v>18277</v>
      </c>
      <c r="D395" s="6">
        <v>0.97135954000000002</v>
      </c>
      <c r="E395" s="6">
        <v>0.94824463999999997</v>
      </c>
      <c r="F395" s="6">
        <v>8.0726290000000006E-2</v>
      </c>
      <c r="G395" s="6">
        <v>397</v>
      </c>
      <c r="H395" s="6">
        <v>0.98003218999999997</v>
      </c>
      <c r="I395" s="6">
        <v>1</v>
      </c>
      <c r="J395" s="6">
        <v>1</v>
      </c>
      <c r="K395" s="6">
        <v>315</v>
      </c>
      <c r="L395" s="6">
        <v>0</v>
      </c>
      <c r="M395" s="6">
        <v>0</v>
      </c>
      <c r="N395" s="6">
        <v>0</v>
      </c>
      <c r="O395" s="6">
        <v>0</v>
      </c>
      <c r="P395" s="6">
        <v>-30</v>
      </c>
      <c r="Q395" s="6">
        <v>1293</v>
      </c>
      <c r="R395" s="6">
        <v>14962</v>
      </c>
      <c r="S395" s="6">
        <v>0.96343641999999996</v>
      </c>
      <c r="T395" s="6">
        <v>0.93496630000000003</v>
      </c>
      <c r="U395" s="6">
        <v>0.24746001000000001</v>
      </c>
      <c r="V395" s="6">
        <v>513</v>
      </c>
      <c r="W395" s="6">
        <v>0.97419776999999996</v>
      </c>
      <c r="X395" s="6">
        <v>3</v>
      </c>
      <c r="Y395" s="6">
        <v>1</v>
      </c>
      <c r="Z395" s="6">
        <v>388</v>
      </c>
      <c r="AA395" s="6">
        <v>0</v>
      </c>
      <c r="AB395" s="6">
        <v>0</v>
      </c>
      <c r="AC395" s="6">
        <v>0</v>
      </c>
      <c r="AD395" s="6">
        <v>0</v>
      </c>
      <c r="AE395" s="6">
        <v>-25</v>
      </c>
    </row>
    <row r="396" spans="1:31" x14ac:dyDescent="0.2">
      <c r="A396" s="20">
        <v>2306.0015899999999</v>
      </c>
      <c r="B396" s="6">
        <v>90</v>
      </c>
      <c r="C396" s="6">
        <v>90</v>
      </c>
      <c r="D396" s="6">
        <v>0.99634577000000002</v>
      </c>
      <c r="E396" s="6">
        <v>0.99634577000000002</v>
      </c>
      <c r="F396" s="6">
        <v>0.99634577000000002</v>
      </c>
      <c r="G396" s="6">
        <v>90</v>
      </c>
      <c r="H396" s="6">
        <v>0.99634577000000002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94</v>
      </c>
      <c r="R396" s="6">
        <v>4401</v>
      </c>
      <c r="S396" s="6">
        <v>0.99622412000000005</v>
      </c>
      <c r="T396" s="6">
        <v>0.99618366999999997</v>
      </c>
      <c r="U396" s="6">
        <v>0.82132271999999995</v>
      </c>
      <c r="V396" s="6">
        <v>94</v>
      </c>
      <c r="W396" s="6">
        <v>0.99618366999999997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2</v>
      </c>
    </row>
    <row r="397" spans="1:31" x14ac:dyDescent="0.2">
      <c r="A397" s="20">
        <v>2306.01629</v>
      </c>
      <c r="B397" s="6">
        <v>94</v>
      </c>
      <c r="C397" s="6">
        <v>94</v>
      </c>
      <c r="D397" s="6">
        <v>0.99392294000000003</v>
      </c>
      <c r="E397" s="6">
        <v>0.99392294000000003</v>
      </c>
      <c r="F397" s="6">
        <v>0.99392294000000003</v>
      </c>
      <c r="G397" s="6">
        <v>94</v>
      </c>
      <c r="H397" s="6">
        <v>0.99392294000000003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96</v>
      </c>
      <c r="R397" s="6">
        <v>2130</v>
      </c>
      <c r="S397" s="6">
        <v>0.99382616000000001</v>
      </c>
      <c r="T397" s="6">
        <v>0.99379404000000005</v>
      </c>
      <c r="U397" s="6">
        <v>0.86230525999999996</v>
      </c>
      <c r="V397" s="6">
        <v>96</v>
      </c>
      <c r="W397" s="6">
        <v>0.99379404000000005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1</v>
      </c>
    </row>
    <row r="398" spans="1:31" x14ac:dyDescent="0.2">
      <c r="A398" s="20">
        <v>2306.0099100000002</v>
      </c>
      <c r="B398" s="6">
        <v>31</v>
      </c>
      <c r="C398" s="6">
        <v>107</v>
      </c>
      <c r="D398" s="6">
        <v>0.99958992999999996</v>
      </c>
      <c r="E398" s="6">
        <v>0.99920549000000003</v>
      </c>
      <c r="F398" s="6">
        <v>0.99725768000000004</v>
      </c>
      <c r="G398" s="6">
        <v>1</v>
      </c>
      <c r="H398" s="6">
        <v>0.99997437</v>
      </c>
      <c r="I398" s="6">
        <v>0</v>
      </c>
      <c r="J398" s="6">
        <v>0</v>
      </c>
      <c r="K398" s="6">
        <v>15</v>
      </c>
      <c r="L398" s="6">
        <v>0</v>
      </c>
      <c r="M398" s="6">
        <v>1</v>
      </c>
      <c r="N398" s="6">
        <v>1</v>
      </c>
      <c r="O398" s="6">
        <v>1</v>
      </c>
      <c r="P398" s="6">
        <v>0</v>
      </c>
      <c r="Q398" s="6">
        <v>1</v>
      </c>
      <c r="R398" s="6">
        <v>1</v>
      </c>
      <c r="S398" s="6">
        <v>0.99997437</v>
      </c>
      <c r="T398" s="6">
        <v>0.99997437</v>
      </c>
      <c r="U398" s="6">
        <v>0.99997437</v>
      </c>
      <c r="V398" s="6">
        <v>1</v>
      </c>
      <c r="W398" s="6">
        <v>0.99997437</v>
      </c>
      <c r="X398" s="6">
        <v>0</v>
      </c>
      <c r="Y398" s="6">
        <v>0</v>
      </c>
      <c r="Z398" s="6">
        <v>0</v>
      </c>
      <c r="AA398" s="6">
        <v>0</v>
      </c>
      <c r="AB398" s="6">
        <v>1</v>
      </c>
      <c r="AC398" s="6">
        <v>1</v>
      </c>
      <c r="AD398" s="6">
        <v>1</v>
      </c>
      <c r="AE398" s="6">
        <v>0</v>
      </c>
    </row>
    <row r="399" spans="1:31" x14ac:dyDescent="0.2">
      <c r="A399" s="20">
        <v>2306.0016599999999</v>
      </c>
      <c r="B399" s="6">
        <v>0</v>
      </c>
      <c r="C399" s="6">
        <v>0</v>
      </c>
      <c r="D399" s="6">
        <v>1</v>
      </c>
      <c r="E399" s="6">
        <v>1</v>
      </c>
      <c r="F399" s="6">
        <v>1</v>
      </c>
      <c r="G399" s="6">
        <v>0</v>
      </c>
      <c r="H399" s="6">
        <v>1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677</v>
      </c>
      <c r="R399" s="6">
        <v>3425</v>
      </c>
      <c r="S399" s="6">
        <v>0.98849010999999998</v>
      </c>
      <c r="T399" s="6">
        <v>0.97698061999999997</v>
      </c>
      <c r="U399" s="6">
        <v>0.88354301000000002</v>
      </c>
      <c r="V399" s="6">
        <v>1</v>
      </c>
      <c r="W399" s="6">
        <v>0.99996600000000002</v>
      </c>
      <c r="X399" s="6">
        <v>0</v>
      </c>
      <c r="Y399" s="6">
        <v>0</v>
      </c>
      <c r="Z399" s="6">
        <v>338</v>
      </c>
      <c r="AA399" s="6">
        <v>0</v>
      </c>
      <c r="AB399" s="6">
        <v>0</v>
      </c>
      <c r="AC399" s="6">
        <v>0</v>
      </c>
      <c r="AD399" s="6">
        <v>0</v>
      </c>
      <c r="AE399" s="6">
        <v>1</v>
      </c>
    </row>
    <row r="400" spans="1:31" x14ac:dyDescent="0.2">
      <c r="A400" s="20">
        <v>2306.1754099999998</v>
      </c>
      <c r="B400" s="6">
        <v>8</v>
      </c>
      <c r="C400" s="6">
        <v>8</v>
      </c>
      <c r="D400" s="6">
        <v>0.99987351000000002</v>
      </c>
      <c r="E400" s="6">
        <v>0.99987351000000002</v>
      </c>
      <c r="F400" s="6">
        <v>0.99987351000000002</v>
      </c>
      <c r="G400" s="6">
        <v>8</v>
      </c>
      <c r="H400" s="6">
        <v>0.99987351000000002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81</v>
      </c>
      <c r="R400" s="6">
        <v>37376</v>
      </c>
      <c r="S400" s="6">
        <v>0.99892477000000002</v>
      </c>
      <c r="T400" s="6">
        <v>0.99871924999999995</v>
      </c>
      <c r="U400" s="6">
        <v>0.40901904</v>
      </c>
      <c r="V400" s="6">
        <v>81</v>
      </c>
      <c r="W400" s="6">
        <v>0.99871924999999995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-4</v>
      </c>
    </row>
    <row r="401" spans="1:31" x14ac:dyDescent="0.2">
      <c r="A401" s="20">
        <v>2306.0203299999998</v>
      </c>
      <c r="B401" s="6">
        <v>13</v>
      </c>
      <c r="C401" s="6">
        <v>106</v>
      </c>
      <c r="D401" s="6">
        <v>0.99981282999999999</v>
      </c>
      <c r="E401" s="6">
        <v>0.99965241000000005</v>
      </c>
      <c r="F401" s="6">
        <v>0.99716578</v>
      </c>
      <c r="G401" s="6">
        <v>1</v>
      </c>
      <c r="H401" s="6">
        <v>0.99997325999999997</v>
      </c>
      <c r="I401" s="6">
        <v>0</v>
      </c>
      <c r="J401" s="6">
        <v>0</v>
      </c>
      <c r="K401" s="6">
        <v>6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38</v>
      </c>
      <c r="R401" s="6">
        <v>14551</v>
      </c>
      <c r="S401" s="6">
        <v>0.99934502000000003</v>
      </c>
      <c r="T401" s="6">
        <v>0.99898425999999996</v>
      </c>
      <c r="U401" s="6">
        <v>0.61105023000000003</v>
      </c>
      <c r="V401" s="6">
        <v>24</v>
      </c>
      <c r="W401" s="6">
        <v>0.99935848000000005</v>
      </c>
      <c r="X401" s="6">
        <v>0</v>
      </c>
      <c r="Y401" s="6">
        <v>0</v>
      </c>
      <c r="Z401" s="6">
        <v>7</v>
      </c>
      <c r="AA401" s="6">
        <v>0</v>
      </c>
      <c r="AB401" s="6">
        <v>0</v>
      </c>
      <c r="AC401" s="6">
        <v>0</v>
      </c>
      <c r="AD401" s="6">
        <v>0</v>
      </c>
      <c r="AE401" s="6">
        <v>11</v>
      </c>
    </row>
    <row r="402" spans="1:31" x14ac:dyDescent="0.2">
      <c r="A402" s="20">
        <v>2306.00569</v>
      </c>
      <c r="B402" s="6">
        <v>29</v>
      </c>
      <c r="C402" s="6">
        <v>148</v>
      </c>
      <c r="D402" s="6">
        <v>0.99940695999999996</v>
      </c>
      <c r="E402" s="6">
        <v>0.99939655999999999</v>
      </c>
      <c r="F402" s="6">
        <v>0.99692038999999999</v>
      </c>
      <c r="G402" s="6">
        <v>29</v>
      </c>
      <c r="H402" s="6">
        <v>0.99939655999999999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1</v>
      </c>
      <c r="Q402" s="6">
        <v>2502</v>
      </c>
      <c r="R402" s="6">
        <v>17407</v>
      </c>
      <c r="S402" s="6">
        <v>0.97371925999999998</v>
      </c>
      <c r="T402" s="6">
        <v>0.94793899000000004</v>
      </c>
      <c r="U402" s="6">
        <v>0.63779936999999998</v>
      </c>
      <c r="V402" s="6">
        <v>683</v>
      </c>
      <c r="W402" s="6">
        <v>0.98578829999999995</v>
      </c>
      <c r="X402" s="6">
        <v>1</v>
      </c>
      <c r="Y402" s="6">
        <v>1</v>
      </c>
      <c r="Z402" s="6">
        <v>908</v>
      </c>
      <c r="AA402" s="6">
        <v>0</v>
      </c>
      <c r="AB402" s="6">
        <v>0</v>
      </c>
      <c r="AC402" s="6">
        <v>0</v>
      </c>
      <c r="AD402" s="6">
        <v>0</v>
      </c>
      <c r="AE402" s="6">
        <v>2</v>
      </c>
    </row>
    <row r="403" spans="1:31" x14ac:dyDescent="0.2">
      <c r="A403" s="20">
        <v>2306.00135</v>
      </c>
      <c r="B403" s="6">
        <v>107</v>
      </c>
      <c r="C403" s="6">
        <v>107</v>
      </c>
      <c r="D403" s="6">
        <v>0.99800204999999997</v>
      </c>
      <c r="E403" s="6">
        <v>0.99800204999999997</v>
      </c>
      <c r="F403" s="6">
        <v>0.99800204999999997</v>
      </c>
      <c r="G403" s="6">
        <v>107</v>
      </c>
      <c r="H403" s="6">
        <v>0.99800204999999997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1</v>
      </c>
      <c r="T403" s="6">
        <v>1</v>
      </c>
      <c r="U403" s="6">
        <v>1</v>
      </c>
      <c r="V403" s="6">
        <v>0</v>
      </c>
      <c r="W403" s="6">
        <v>1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</row>
    <row r="404" spans="1:31" x14ac:dyDescent="0.2">
      <c r="A404" s="20">
        <v>2306.08367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x14ac:dyDescent="0.2">
      <c r="A405" s="20">
        <v>2306.0144100000002</v>
      </c>
      <c r="B405" s="6">
        <v>31</v>
      </c>
      <c r="C405" s="6">
        <v>31</v>
      </c>
      <c r="D405" s="6">
        <v>0.99915931999999996</v>
      </c>
      <c r="E405" s="6">
        <v>0.99915931999999996</v>
      </c>
      <c r="F405" s="6">
        <v>0.99915931999999996</v>
      </c>
      <c r="G405" s="6">
        <v>31</v>
      </c>
      <c r="H405" s="6">
        <v>0.99915931999999996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1</v>
      </c>
      <c r="T405" s="6">
        <v>1</v>
      </c>
      <c r="U405" s="6">
        <v>1</v>
      </c>
      <c r="V405" s="6">
        <v>0</v>
      </c>
      <c r="W405" s="6">
        <v>1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</row>
    <row r="406" spans="1:31" x14ac:dyDescent="0.2">
      <c r="A406" s="20">
        <v>2306.1205599999998</v>
      </c>
      <c r="B406" s="6">
        <v>0</v>
      </c>
      <c r="C406" s="6">
        <v>0</v>
      </c>
      <c r="D406" s="6">
        <v>1</v>
      </c>
      <c r="E406" s="6">
        <v>1</v>
      </c>
      <c r="F406" s="6">
        <v>1</v>
      </c>
      <c r="G406" s="6">
        <v>0</v>
      </c>
      <c r="H406" s="6">
        <v>1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1</v>
      </c>
      <c r="O406" s="6">
        <v>1</v>
      </c>
      <c r="P406" s="6">
        <v>0</v>
      </c>
      <c r="Q406" s="6">
        <v>5</v>
      </c>
      <c r="R406" s="6">
        <v>7435</v>
      </c>
      <c r="S406" s="6">
        <v>0.99992422999999997</v>
      </c>
      <c r="T406" s="6">
        <v>0.99984846999999999</v>
      </c>
      <c r="U406" s="6">
        <v>0.77466966000000004</v>
      </c>
      <c r="V406" s="6">
        <v>5</v>
      </c>
      <c r="W406" s="6">
        <v>0.99984846999999999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1</v>
      </c>
      <c r="AD406" s="6">
        <v>1</v>
      </c>
      <c r="AE406" s="6">
        <v>5</v>
      </c>
    </row>
    <row r="407" spans="1:31" x14ac:dyDescent="0.2">
      <c r="A407" s="20">
        <v>2306.11627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x14ac:dyDescent="0.2">
      <c r="A408" s="20">
        <v>2306.0010299999999</v>
      </c>
      <c r="B408" s="6">
        <v>13336</v>
      </c>
      <c r="C408" s="6">
        <v>51227</v>
      </c>
      <c r="D408" s="6">
        <v>0.86754259</v>
      </c>
      <c r="E408" s="6">
        <v>0.76808569999999998</v>
      </c>
      <c r="F408" s="6">
        <v>0.10915762</v>
      </c>
      <c r="G408" s="6">
        <v>5808</v>
      </c>
      <c r="H408" s="6">
        <v>0.89899832999999996</v>
      </c>
      <c r="I408" s="6">
        <v>8</v>
      </c>
      <c r="J408" s="6">
        <v>11</v>
      </c>
      <c r="K408" s="6">
        <v>3741</v>
      </c>
      <c r="L408" s="6">
        <v>0</v>
      </c>
      <c r="M408" s="6">
        <v>0</v>
      </c>
      <c r="N408" s="6">
        <v>1</v>
      </c>
      <c r="O408" s="6">
        <v>0</v>
      </c>
      <c r="P408" s="6">
        <v>5</v>
      </c>
      <c r="Q408" s="6">
        <v>13357</v>
      </c>
      <c r="R408" s="6">
        <v>52059</v>
      </c>
      <c r="S408" s="6">
        <v>0.86718722999999998</v>
      </c>
      <c r="T408" s="6">
        <v>0.76772454999999995</v>
      </c>
      <c r="U408" s="6">
        <v>9.470481E-2</v>
      </c>
      <c r="V408" s="6">
        <v>5833</v>
      </c>
      <c r="W408" s="6">
        <v>0.89856533999999999</v>
      </c>
      <c r="X408" s="6">
        <v>8</v>
      </c>
      <c r="Y408" s="6">
        <v>11</v>
      </c>
      <c r="Z408" s="6">
        <v>3739</v>
      </c>
      <c r="AA408" s="6">
        <v>0</v>
      </c>
      <c r="AB408" s="6">
        <v>0</v>
      </c>
      <c r="AC408" s="6">
        <v>1</v>
      </c>
      <c r="AD408" s="6">
        <v>0</v>
      </c>
      <c r="AE408" s="6">
        <v>6</v>
      </c>
    </row>
    <row r="409" spans="1:31" x14ac:dyDescent="0.2">
      <c r="A409" s="20">
        <v>2306.0033100000001</v>
      </c>
      <c r="B409" s="6">
        <v>31</v>
      </c>
      <c r="C409" s="6">
        <v>7159</v>
      </c>
      <c r="D409" s="6">
        <v>0.99902223000000001</v>
      </c>
      <c r="E409" s="6">
        <v>0.99840468999999998</v>
      </c>
      <c r="F409" s="6">
        <v>0.63158707000000003</v>
      </c>
      <c r="G409" s="6">
        <v>7</v>
      </c>
      <c r="H409" s="6">
        <v>0.99963977000000004</v>
      </c>
      <c r="I409" s="6">
        <v>0</v>
      </c>
      <c r="J409" s="6">
        <v>0</v>
      </c>
      <c r="K409" s="6">
        <v>12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4091</v>
      </c>
      <c r="R409" s="6">
        <v>15198</v>
      </c>
      <c r="S409" s="6">
        <v>0.88928901999999999</v>
      </c>
      <c r="T409" s="6">
        <v>0.78960090999999999</v>
      </c>
      <c r="U409" s="6">
        <v>0.21837071</v>
      </c>
      <c r="V409" s="6">
        <v>638</v>
      </c>
      <c r="W409" s="6">
        <v>0.96718782000000003</v>
      </c>
      <c r="X409" s="6">
        <v>1</v>
      </c>
      <c r="Y409" s="6">
        <v>1</v>
      </c>
      <c r="Z409" s="6">
        <v>1725</v>
      </c>
      <c r="AA409" s="6">
        <v>0</v>
      </c>
      <c r="AB409" s="6">
        <v>0</v>
      </c>
      <c r="AC409" s="6">
        <v>0</v>
      </c>
      <c r="AD409" s="6">
        <v>0</v>
      </c>
      <c r="AE409" s="6">
        <v>12</v>
      </c>
    </row>
    <row r="410" spans="1:31" x14ac:dyDescent="0.2">
      <c r="A410" s="20">
        <v>2306.009</v>
      </c>
      <c r="B410" s="6">
        <v>35</v>
      </c>
      <c r="C410" s="6">
        <v>35</v>
      </c>
      <c r="D410" s="6">
        <v>0.99842092999999998</v>
      </c>
      <c r="E410" s="6">
        <v>0.99842092999999998</v>
      </c>
      <c r="F410" s="6">
        <v>0.99842092999999998</v>
      </c>
      <c r="G410" s="6">
        <v>35</v>
      </c>
      <c r="H410" s="6">
        <v>0.99842092999999998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1</v>
      </c>
      <c r="O410" s="6">
        <v>1</v>
      </c>
      <c r="P410" s="6">
        <v>0</v>
      </c>
      <c r="Q410" s="6">
        <v>29</v>
      </c>
      <c r="R410" s="6">
        <v>4316</v>
      </c>
      <c r="S410" s="6">
        <v>0.99871421999999999</v>
      </c>
      <c r="T410" s="6">
        <v>0.99869169000000002</v>
      </c>
      <c r="U410" s="6">
        <v>0.80528738</v>
      </c>
      <c r="V410" s="6">
        <v>29</v>
      </c>
      <c r="W410" s="6">
        <v>0.99869169000000002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1</v>
      </c>
      <c r="AD410" s="6">
        <v>1</v>
      </c>
      <c r="AE410" s="6">
        <v>1</v>
      </c>
    </row>
    <row r="411" spans="1:31" x14ac:dyDescent="0.2">
      <c r="A411" s="20">
        <v>2306.00558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x14ac:dyDescent="0.2">
      <c r="A412" s="20">
        <v>2306.0010400000001</v>
      </c>
      <c r="B412" s="6">
        <v>8</v>
      </c>
      <c r="C412" s="6">
        <v>8</v>
      </c>
      <c r="D412" s="6">
        <v>0.99978224000000004</v>
      </c>
      <c r="E412" s="6">
        <v>0.99978224000000004</v>
      </c>
      <c r="F412" s="6">
        <v>0.99978224000000004</v>
      </c>
      <c r="G412" s="6">
        <v>8</v>
      </c>
      <c r="H412" s="6">
        <v>0.99978224000000004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9</v>
      </c>
      <c r="R412" s="6">
        <v>2262</v>
      </c>
      <c r="S412" s="6">
        <v>0.99976862</v>
      </c>
      <c r="T412" s="6">
        <v>0.99975502000000005</v>
      </c>
      <c r="U412" s="6">
        <v>0.93842720000000002</v>
      </c>
      <c r="V412" s="6">
        <v>9</v>
      </c>
      <c r="W412" s="6">
        <v>0.99975502000000005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-1</v>
      </c>
    </row>
    <row r="413" spans="1:31" x14ac:dyDescent="0.2">
      <c r="A413" s="20">
        <v>2306.0184199999999</v>
      </c>
      <c r="B413" s="6">
        <v>0</v>
      </c>
      <c r="C413" s="6">
        <v>0</v>
      </c>
      <c r="D413" s="6">
        <v>1</v>
      </c>
      <c r="E413" s="6">
        <v>1</v>
      </c>
      <c r="F413" s="6">
        <v>1</v>
      </c>
      <c r="G413" s="6">
        <v>0</v>
      </c>
      <c r="H413" s="6">
        <v>1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184</v>
      </c>
      <c r="R413" s="6">
        <v>1189</v>
      </c>
      <c r="S413" s="6">
        <v>0.99720390000000003</v>
      </c>
      <c r="T413" s="6">
        <v>0.99440779999999995</v>
      </c>
      <c r="U413" s="6">
        <v>0.96386347999999999</v>
      </c>
      <c r="V413" s="6">
        <v>0</v>
      </c>
      <c r="W413" s="6">
        <v>1</v>
      </c>
      <c r="X413" s="6">
        <v>0</v>
      </c>
      <c r="Y413" s="6">
        <v>0</v>
      </c>
      <c r="Z413" s="6">
        <v>92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</row>
    <row r="414" spans="1:31" x14ac:dyDescent="0.2">
      <c r="A414" s="20">
        <v>2306.0015800000001</v>
      </c>
      <c r="B414" s="6">
        <v>228</v>
      </c>
      <c r="C414" s="6">
        <v>950</v>
      </c>
      <c r="D414" s="6">
        <v>0.99908567000000004</v>
      </c>
      <c r="E414" s="6">
        <v>0.99817133000000002</v>
      </c>
      <c r="F414" s="6">
        <v>0.99238055999999997</v>
      </c>
      <c r="G414" s="6">
        <v>0</v>
      </c>
      <c r="H414" s="6">
        <v>1</v>
      </c>
      <c r="I414" s="6">
        <v>0</v>
      </c>
      <c r="J414" s="6">
        <v>0</v>
      </c>
      <c r="K414" s="6">
        <v>114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290</v>
      </c>
      <c r="R414" s="6">
        <v>68278</v>
      </c>
      <c r="S414" s="6">
        <v>0.99863248999999998</v>
      </c>
      <c r="T414" s="6">
        <v>0.99767406000000003</v>
      </c>
      <c r="U414" s="6">
        <v>0.45237846999999998</v>
      </c>
      <c r="V414" s="6">
        <v>56</v>
      </c>
      <c r="W414" s="6">
        <v>0.99955084999999999</v>
      </c>
      <c r="X414" s="6">
        <v>0</v>
      </c>
      <c r="Y414" s="6">
        <v>0</v>
      </c>
      <c r="Z414" s="6">
        <v>117</v>
      </c>
      <c r="AA414" s="6">
        <v>0</v>
      </c>
      <c r="AB414" s="6">
        <v>0</v>
      </c>
      <c r="AC414" s="6">
        <v>0</v>
      </c>
      <c r="AD414" s="6">
        <v>0</v>
      </c>
      <c r="AE414" s="6">
        <v>-3</v>
      </c>
    </row>
    <row r="415" spans="1:31" x14ac:dyDescent="0.2">
      <c r="A415" s="20">
        <v>2306.0019299999999</v>
      </c>
      <c r="B415" s="6">
        <v>58</v>
      </c>
      <c r="C415" s="6">
        <v>35924</v>
      </c>
      <c r="D415" s="6">
        <v>0.99894236999999997</v>
      </c>
      <c r="E415" s="6">
        <v>0.99852191999999995</v>
      </c>
      <c r="F415" s="6">
        <v>8.4505609999999995E-2</v>
      </c>
      <c r="G415" s="6">
        <v>28</v>
      </c>
      <c r="H415" s="6">
        <v>0.99928644</v>
      </c>
      <c r="I415" s="6">
        <v>0</v>
      </c>
      <c r="J415" s="6">
        <v>0</v>
      </c>
      <c r="K415" s="6">
        <v>15</v>
      </c>
      <c r="L415" s="6">
        <v>0</v>
      </c>
      <c r="M415" s="6">
        <v>0</v>
      </c>
      <c r="N415" s="6">
        <v>0</v>
      </c>
      <c r="O415" s="6">
        <v>0</v>
      </c>
      <c r="P415" s="6">
        <v>-3</v>
      </c>
      <c r="Q415" s="6">
        <v>12</v>
      </c>
      <c r="R415" s="6">
        <v>11863</v>
      </c>
      <c r="S415" s="6">
        <v>0.99973241000000002</v>
      </c>
      <c r="T415" s="6">
        <v>0.99969419000000004</v>
      </c>
      <c r="U415" s="6">
        <v>0.69768094000000003</v>
      </c>
      <c r="V415" s="6">
        <v>10</v>
      </c>
      <c r="W415" s="6">
        <v>0.99974516000000002</v>
      </c>
      <c r="X415" s="6">
        <v>0</v>
      </c>
      <c r="Y415" s="6">
        <v>0</v>
      </c>
      <c r="Z415" s="6">
        <v>1</v>
      </c>
      <c r="AA415" s="6">
        <v>0</v>
      </c>
      <c r="AB415" s="6">
        <v>0</v>
      </c>
      <c r="AC415" s="6">
        <v>0</v>
      </c>
      <c r="AD415" s="6">
        <v>0</v>
      </c>
      <c r="AE415" s="6">
        <v>-1</v>
      </c>
    </row>
    <row r="416" spans="1:31" x14ac:dyDescent="0.2">
      <c r="A416" s="20">
        <v>2306.1219999999998</v>
      </c>
      <c r="B416" s="6">
        <v>1</v>
      </c>
      <c r="C416" s="6">
        <v>20201</v>
      </c>
      <c r="D416" s="6">
        <v>0.99998595000000001</v>
      </c>
      <c r="E416" s="6">
        <v>0.99997188999999997</v>
      </c>
      <c r="F416" s="6">
        <v>0.43220530000000001</v>
      </c>
      <c r="G416" s="6">
        <v>1</v>
      </c>
      <c r="H416" s="6">
        <v>0.99997188999999997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1</v>
      </c>
      <c r="P416" s="6">
        <v>-1</v>
      </c>
      <c r="Q416" s="6">
        <v>1747</v>
      </c>
      <c r="R416" s="6">
        <v>28712</v>
      </c>
      <c r="S416" s="6">
        <v>0.97349635000000001</v>
      </c>
      <c r="T416" s="6">
        <v>0.95090213999999995</v>
      </c>
      <c r="U416" s="6">
        <v>0.19307515</v>
      </c>
      <c r="V416" s="6">
        <v>773</v>
      </c>
      <c r="W416" s="6">
        <v>0.97827553</v>
      </c>
      <c r="X416" s="6">
        <v>1</v>
      </c>
      <c r="Y416" s="6">
        <v>1</v>
      </c>
      <c r="Z416" s="6">
        <v>486</v>
      </c>
      <c r="AA416" s="6">
        <v>0</v>
      </c>
      <c r="AB416" s="6">
        <v>0</v>
      </c>
      <c r="AC416" s="6">
        <v>0</v>
      </c>
      <c r="AD416" s="6">
        <v>1</v>
      </c>
      <c r="AE416" s="6">
        <v>4</v>
      </c>
    </row>
    <row r="417" spans="1:31" x14ac:dyDescent="0.2">
      <c r="A417" s="20">
        <v>2306.0016700000001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x14ac:dyDescent="0.2">
      <c r="A418" s="20">
        <v>2306.0016000000001</v>
      </c>
      <c r="B418" s="6">
        <v>378</v>
      </c>
      <c r="C418" s="6">
        <v>1468</v>
      </c>
      <c r="D418" s="6">
        <v>0.99205922000000002</v>
      </c>
      <c r="E418" s="6">
        <v>0.98436659999999998</v>
      </c>
      <c r="F418" s="6">
        <v>0.93928615999999998</v>
      </c>
      <c r="G418" s="6">
        <v>6</v>
      </c>
      <c r="H418" s="6">
        <v>0.99975185</v>
      </c>
      <c r="I418" s="6">
        <v>0</v>
      </c>
      <c r="J418" s="6">
        <v>0</v>
      </c>
      <c r="K418" s="6">
        <v>186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4419</v>
      </c>
      <c r="R418" s="6">
        <v>19036</v>
      </c>
      <c r="S418" s="6">
        <v>0.90858335999999995</v>
      </c>
      <c r="T418" s="6">
        <v>0.81726076999999997</v>
      </c>
      <c r="U418" s="6">
        <v>0.21280291000000001</v>
      </c>
      <c r="V418" s="6">
        <v>5</v>
      </c>
      <c r="W418" s="6">
        <v>0.99979322999999998</v>
      </c>
      <c r="X418" s="6">
        <v>0</v>
      </c>
      <c r="Y418" s="6">
        <v>0</v>
      </c>
      <c r="Z418" s="6">
        <v>2207</v>
      </c>
      <c r="AA418" s="6">
        <v>0</v>
      </c>
      <c r="AB418" s="6">
        <v>0</v>
      </c>
      <c r="AC418" s="6">
        <v>0</v>
      </c>
      <c r="AD418" s="6">
        <v>0</v>
      </c>
      <c r="AE418" s="6">
        <v>3</v>
      </c>
    </row>
    <row r="419" spans="1:31" x14ac:dyDescent="0.2">
      <c r="A419" s="20">
        <v>2306.0019400000001</v>
      </c>
      <c r="B419" s="6">
        <v>2617</v>
      </c>
      <c r="C419" s="6">
        <v>39367</v>
      </c>
      <c r="D419" s="6">
        <v>0.96448544000000003</v>
      </c>
      <c r="E419" s="6">
        <v>0.93678132999999997</v>
      </c>
      <c r="F419" s="6">
        <v>4.90144E-2</v>
      </c>
      <c r="G419" s="6">
        <v>541</v>
      </c>
      <c r="H419" s="6">
        <v>0.98693109999999995</v>
      </c>
      <c r="I419" s="6">
        <v>0</v>
      </c>
      <c r="J419" s="6">
        <v>0</v>
      </c>
      <c r="K419" s="6">
        <v>1038</v>
      </c>
      <c r="L419" s="6">
        <v>0</v>
      </c>
      <c r="M419" s="6">
        <v>0</v>
      </c>
      <c r="N419" s="6">
        <v>0</v>
      </c>
      <c r="O419" s="6">
        <v>0</v>
      </c>
      <c r="P419" s="6">
        <v>-178</v>
      </c>
      <c r="Q419" s="6">
        <v>30</v>
      </c>
      <c r="R419" s="6">
        <v>40300</v>
      </c>
      <c r="S419" s="6">
        <v>0.99929946999999997</v>
      </c>
      <c r="T419" s="6">
        <v>0.99927533000000002</v>
      </c>
      <c r="U419" s="6">
        <v>2.6523020000000001E-2</v>
      </c>
      <c r="V419" s="6">
        <v>30</v>
      </c>
      <c r="W419" s="6">
        <v>0.99927533000000002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2</v>
      </c>
    </row>
    <row r="420" spans="1:31" x14ac:dyDescent="0.2">
      <c r="A420" s="20">
        <v>2306.0015600000002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x14ac:dyDescent="0.2">
      <c r="A421" s="20">
        <v>2306.0039700000002</v>
      </c>
      <c r="B421" s="6">
        <v>61</v>
      </c>
      <c r="C421" s="6">
        <v>61</v>
      </c>
      <c r="D421" s="6">
        <v>0.99902736000000003</v>
      </c>
      <c r="E421" s="6">
        <v>0.99902736000000003</v>
      </c>
      <c r="F421" s="6">
        <v>0.99902736000000003</v>
      </c>
      <c r="G421" s="6">
        <v>61</v>
      </c>
      <c r="H421" s="6">
        <v>0.99902736000000003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2078</v>
      </c>
      <c r="R421" s="6">
        <v>54389</v>
      </c>
      <c r="S421" s="6">
        <v>0.98298680000000005</v>
      </c>
      <c r="T421" s="6">
        <v>0.96686651000000001</v>
      </c>
      <c r="U421" s="6">
        <v>0.13277314000000001</v>
      </c>
      <c r="V421" s="6">
        <v>62</v>
      </c>
      <c r="W421" s="6">
        <v>0.99901141999999998</v>
      </c>
      <c r="X421" s="6">
        <v>0</v>
      </c>
      <c r="Y421" s="6">
        <v>0</v>
      </c>
      <c r="Z421" s="6">
        <v>1008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</row>
    <row r="422" spans="1:31" x14ac:dyDescent="0.2">
      <c r="A422" s="20">
        <v>2306.0243399999999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x14ac:dyDescent="0.2">
      <c r="A423" s="20">
        <v>2306.0036300000002</v>
      </c>
      <c r="B423" s="6">
        <v>2</v>
      </c>
      <c r="C423" s="6">
        <v>7977</v>
      </c>
      <c r="D423" s="6">
        <v>0.99996355000000003</v>
      </c>
      <c r="E423" s="6">
        <v>0.99992709999999996</v>
      </c>
      <c r="F423" s="6">
        <v>0.70922942</v>
      </c>
      <c r="G423" s="6">
        <v>2</v>
      </c>
      <c r="H423" s="6">
        <v>0.99992709999999996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-2</v>
      </c>
      <c r="Q423" s="6">
        <v>2317</v>
      </c>
      <c r="R423" s="6">
        <v>24159</v>
      </c>
      <c r="S423" s="6">
        <v>0.95687990000000001</v>
      </c>
      <c r="T423" s="6">
        <v>0.91554891000000005</v>
      </c>
      <c r="U423" s="6">
        <v>0.11944161</v>
      </c>
      <c r="V423" s="6">
        <v>85</v>
      </c>
      <c r="W423" s="6">
        <v>0.99690188000000002</v>
      </c>
      <c r="X423" s="6">
        <v>12</v>
      </c>
      <c r="Y423" s="6">
        <v>0</v>
      </c>
      <c r="Z423" s="6">
        <v>1109</v>
      </c>
      <c r="AA423" s="6">
        <v>0</v>
      </c>
      <c r="AB423" s="6">
        <v>0</v>
      </c>
      <c r="AC423" s="6">
        <v>1</v>
      </c>
      <c r="AD423" s="6">
        <v>1</v>
      </c>
      <c r="AE423" s="6">
        <v>2</v>
      </c>
    </row>
    <row r="424" spans="1:31" x14ac:dyDescent="0.2">
      <c r="A424" s="20">
        <v>2306.0033699999999</v>
      </c>
      <c r="B424" s="6">
        <v>48</v>
      </c>
      <c r="C424" s="6">
        <v>56952</v>
      </c>
      <c r="D424" s="6">
        <v>0.99961650999999996</v>
      </c>
      <c r="E424" s="6">
        <v>0.99923302999999997</v>
      </c>
      <c r="F424" s="6">
        <v>8.9991050000000003E-2</v>
      </c>
      <c r="G424" s="6">
        <v>2</v>
      </c>
      <c r="H424" s="6">
        <v>0.99996803999999995</v>
      </c>
      <c r="I424" s="6">
        <v>0</v>
      </c>
      <c r="J424" s="6">
        <v>0</v>
      </c>
      <c r="K424" s="6">
        <v>23</v>
      </c>
      <c r="L424" s="6">
        <v>0</v>
      </c>
      <c r="M424" s="6">
        <v>0</v>
      </c>
      <c r="N424" s="6">
        <v>1</v>
      </c>
      <c r="O424" s="6">
        <v>1</v>
      </c>
      <c r="P424" s="6">
        <v>2</v>
      </c>
      <c r="Q424" s="6">
        <v>13593</v>
      </c>
      <c r="R424" s="6">
        <v>57827</v>
      </c>
      <c r="S424" s="6">
        <v>0.88280501</v>
      </c>
      <c r="T424" s="6">
        <v>0.78283860999999999</v>
      </c>
      <c r="U424" s="6">
        <v>7.6157459999999996E-2</v>
      </c>
      <c r="V424" s="6">
        <v>3090</v>
      </c>
      <c r="W424" s="6">
        <v>0.95063425000000001</v>
      </c>
      <c r="X424" s="6">
        <v>4</v>
      </c>
      <c r="Y424" s="6">
        <v>5</v>
      </c>
      <c r="Z424" s="6">
        <v>5244</v>
      </c>
      <c r="AA424" s="6">
        <v>0</v>
      </c>
      <c r="AB424" s="6">
        <v>0</v>
      </c>
      <c r="AC424" s="6">
        <v>1</v>
      </c>
      <c r="AD424" s="6">
        <v>1</v>
      </c>
      <c r="AE424" s="6">
        <v>12</v>
      </c>
    </row>
    <row r="425" spans="1:31" x14ac:dyDescent="0.2">
      <c r="A425" s="20">
        <v>2306.00308</v>
      </c>
      <c r="B425" s="6">
        <v>29</v>
      </c>
      <c r="C425" s="6">
        <v>29</v>
      </c>
      <c r="D425" s="6">
        <v>0.99978851999999996</v>
      </c>
      <c r="E425" s="6">
        <v>0.99978851999999996</v>
      </c>
      <c r="F425" s="6">
        <v>0.99978851999999996</v>
      </c>
      <c r="G425" s="6">
        <v>29</v>
      </c>
      <c r="H425" s="6">
        <v>0.99978851999999996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12882</v>
      </c>
      <c r="R425" s="6">
        <v>70888</v>
      </c>
      <c r="S425" s="6">
        <v>0.95240873000000004</v>
      </c>
      <c r="T425" s="6">
        <v>0.90605720000000001</v>
      </c>
      <c r="U425" s="6">
        <v>0.48304479</v>
      </c>
      <c r="V425" s="6">
        <v>1021</v>
      </c>
      <c r="W425" s="6">
        <v>0.99255428999999995</v>
      </c>
      <c r="X425" s="6">
        <v>2</v>
      </c>
      <c r="Y425" s="6">
        <v>3</v>
      </c>
      <c r="Z425" s="6">
        <v>5927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</row>
    <row r="426" spans="1:31" x14ac:dyDescent="0.2">
      <c r="A426" s="20">
        <v>2306.0413199999998</v>
      </c>
      <c r="B426" s="6">
        <v>1316</v>
      </c>
      <c r="C426" s="6">
        <v>56285</v>
      </c>
      <c r="D426" s="6">
        <v>0.98505273999999998</v>
      </c>
      <c r="E426" s="6">
        <v>0.97770625</v>
      </c>
      <c r="F426" s="6">
        <v>4.650178E-2</v>
      </c>
      <c r="G426" s="6">
        <v>1222</v>
      </c>
      <c r="H426" s="6">
        <v>0.97929865999999999</v>
      </c>
      <c r="I426" s="6">
        <v>0</v>
      </c>
      <c r="J426" s="6">
        <v>0</v>
      </c>
      <c r="K426" s="6">
        <v>47</v>
      </c>
      <c r="L426" s="6">
        <v>0</v>
      </c>
      <c r="M426" s="6">
        <v>0</v>
      </c>
      <c r="N426" s="6">
        <v>0</v>
      </c>
      <c r="O426" s="6">
        <v>0</v>
      </c>
      <c r="P426" s="6">
        <v>-781</v>
      </c>
      <c r="Q426" s="6">
        <v>154</v>
      </c>
      <c r="R426" s="6">
        <v>198</v>
      </c>
      <c r="S426" s="6">
        <v>0.99742503999999998</v>
      </c>
      <c r="T426" s="6">
        <v>0.99739116000000005</v>
      </c>
      <c r="U426" s="6">
        <v>0.99664576999999999</v>
      </c>
      <c r="V426" s="6">
        <v>150</v>
      </c>
      <c r="W426" s="6">
        <v>0.99745892000000003</v>
      </c>
      <c r="X426" s="6">
        <v>0</v>
      </c>
      <c r="Y426" s="6">
        <v>0</v>
      </c>
      <c r="Z426" s="6">
        <v>2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</row>
    <row r="427" spans="1:31" x14ac:dyDescent="0.2">
      <c r="A427" s="20">
        <v>2306.0076199999999</v>
      </c>
      <c r="B427" s="6">
        <v>3284</v>
      </c>
      <c r="C427" s="6">
        <v>48557</v>
      </c>
      <c r="D427" s="6">
        <v>0.97097993000000005</v>
      </c>
      <c r="E427" s="6">
        <v>0.94485213999999995</v>
      </c>
      <c r="F427" s="6">
        <v>0.18458748</v>
      </c>
      <c r="G427" s="6">
        <v>1571</v>
      </c>
      <c r="H427" s="6">
        <v>0.97361836000000002</v>
      </c>
      <c r="I427" s="6">
        <v>6</v>
      </c>
      <c r="J427" s="6">
        <v>4</v>
      </c>
      <c r="K427" s="6">
        <v>851</v>
      </c>
      <c r="L427" s="6">
        <v>0</v>
      </c>
      <c r="M427" s="6">
        <v>0</v>
      </c>
      <c r="N427" s="6">
        <v>0</v>
      </c>
      <c r="O427" s="6">
        <v>0</v>
      </c>
      <c r="P427" s="6">
        <v>8</v>
      </c>
      <c r="Q427" s="6">
        <v>3264</v>
      </c>
      <c r="R427" s="6">
        <v>48666</v>
      </c>
      <c r="S427" s="6">
        <v>0.97133309000000001</v>
      </c>
      <c r="T427" s="6">
        <v>0.94518983999999995</v>
      </c>
      <c r="U427" s="6">
        <v>0.18278449999999999</v>
      </c>
      <c r="V427" s="6">
        <v>1551</v>
      </c>
      <c r="W427" s="6">
        <v>0.97395509999999996</v>
      </c>
      <c r="X427" s="6">
        <v>6</v>
      </c>
      <c r="Y427" s="6">
        <v>4</v>
      </c>
      <c r="Z427" s="6">
        <v>851</v>
      </c>
      <c r="AA427" s="6">
        <v>0</v>
      </c>
      <c r="AB427" s="6">
        <v>0</v>
      </c>
      <c r="AC427" s="6">
        <v>0</v>
      </c>
      <c r="AD427" s="6">
        <v>0</v>
      </c>
      <c r="AE427" s="6">
        <v>10</v>
      </c>
    </row>
    <row r="428" spans="1:31" x14ac:dyDescent="0.2">
      <c r="A428" s="20">
        <v>2306.15076</v>
      </c>
      <c r="B428" s="6">
        <v>6810</v>
      </c>
      <c r="C428" s="6">
        <v>66409</v>
      </c>
      <c r="D428" s="6">
        <v>0.95267204000000005</v>
      </c>
      <c r="E428" s="6">
        <v>0.90990037000000001</v>
      </c>
      <c r="F428" s="6">
        <v>0.1213765</v>
      </c>
      <c r="G428" s="6">
        <v>1642</v>
      </c>
      <c r="H428" s="6">
        <v>0.97827554000000005</v>
      </c>
      <c r="I428" s="6">
        <v>5</v>
      </c>
      <c r="J428" s="6">
        <v>9</v>
      </c>
      <c r="K428" s="6">
        <v>2576</v>
      </c>
      <c r="L428" s="6">
        <v>0</v>
      </c>
      <c r="M428" s="6">
        <v>0</v>
      </c>
      <c r="N428" s="6">
        <v>0</v>
      </c>
      <c r="O428" s="6">
        <v>0</v>
      </c>
      <c r="P428" s="6">
        <v>8</v>
      </c>
      <c r="Q428" s="6">
        <v>6883</v>
      </c>
      <c r="R428" s="6">
        <v>67152</v>
      </c>
      <c r="S428" s="6">
        <v>0.95211140999999999</v>
      </c>
      <c r="T428" s="6">
        <v>0.90901639999999995</v>
      </c>
      <c r="U428" s="6">
        <v>0.11234485</v>
      </c>
      <c r="V428" s="6">
        <v>1720</v>
      </c>
      <c r="W428" s="6">
        <v>0.97726402000000001</v>
      </c>
      <c r="X428" s="6">
        <v>5</v>
      </c>
      <c r="Y428" s="6">
        <v>9</v>
      </c>
      <c r="Z428" s="6">
        <v>2573</v>
      </c>
      <c r="AA428" s="6">
        <v>0</v>
      </c>
      <c r="AB428" s="6">
        <v>0</v>
      </c>
      <c r="AC428" s="6">
        <v>0</v>
      </c>
      <c r="AD428" s="6">
        <v>0</v>
      </c>
      <c r="AE428" s="6">
        <v>76</v>
      </c>
    </row>
    <row r="429" spans="1:31" x14ac:dyDescent="0.2">
      <c r="A429" s="20">
        <v>2306.0669800000001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x14ac:dyDescent="0.2">
      <c r="A430" s="20">
        <v>2306.1050300000002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x14ac:dyDescent="0.2">
      <c r="A431" s="20">
        <v>2306.0521699999999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x14ac:dyDescent="0.2">
      <c r="A432" s="20">
        <v>2306.0055699999998</v>
      </c>
      <c r="B432" s="6">
        <v>8</v>
      </c>
      <c r="C432" s="6">
        <v>8</v>
      </c>
      <c r="D432" s="6">
        <v>0.99945392</v>
      </c>
      <c r="E432" s="6">
        <v>0.99945392</v>
      </c>
      <c r="F432" s="6">
        <v>0.99945392</v>
      </c>
      <c r="G432" s="6">
        <v>8</v>
      </c>
      <c r="H432" s="6">
        <v>0.99945392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732</v>
      </c>
      <c r="R432" s="6">
        <v>12955</v>
      </c>
      <c r="S432" s="6">
        <v>0.96719743000000002</v>
      </c>
      <c r="T432" s="6">
        <v>0.95003413000000003</v>
      </c>
      <c r="U432" s="6">
        <v>0.11569966</v>
      </c>
      <c r="V432" s="6">
        <v>53</v>
      </c>
      <c r="W432" s="6">
        <v>0.99638225000000002</v>
      </c>
      <c r="X432" s="6">
        <v>23</v>
      </c>
      <c r="Y432" s="6">
        <v>0</v>
      </c>
      <c r="Z432" s="6">
        <v>228</v>
      </c>
      <c r="AA432" s="6">
        <v>0</v>
      </c>
      <c r="AB432" s="6">
        <v>0</v>
      </c>
      <c r="AC432" s="6">
        <v>1</v>
      </c>
      <c r="AD432" s="6">
        <v>1</v>
      </c>
      <c r="AE432" s="6">
        <v>-34</v>
      </c>
    </row>
    <row r="433" spans="1:31" x14ac:dyDescent="0.2">
      <c r="A433" s="20">
        <v>2306.0013300000001</v>
      </c>
      <c r="B433" s="6">
        <v>7</v>
      </c>
      <c r="C433" s="6">
        <v>7</v>
      </c>
      <c r="D433" s="6">
        <v>0.99938698999999998</v>
      </c>
      <c r="E433" s="6">
        <v>0.99938698999999998</v>
      </c>
      <c r="F433" s="6">
        <v>0.99938698999999998</v>
      </c>
      <c r="G433" s="6">
        <v>7</v>
      </c>
      <c r="H433" s="6">
        <v>0.99938698999999998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9</v>
      </c>
      <c r="R433" s="6">
        <v>3556</v>
      </c>
      <c r="S433" s="6">
        <v>0.99925565999999999</v>
      </c>
      <c r="T433" s="6">
        <v>0.99921190999999998</v>
      </c>
      <c r="U433" s="6">
        <v>0.68861645999999999</v>
      </c>
      <c r="V433" s="6">
        <v>9</v>
      </c>
      <c r="W433" s="6">
        <v>0.99921190999999998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1805-56E9-534A-9B27-104028FF8CEB}">
  <dimension ref="A1:I433"/>
  <sheetViews>
    <sheetView topLeftCell="A38" workbookViewId="0">
      <selection activeCell="A57" sqref="A57"/>
    </sheetView>
  </sheetViews>
  <sheetFormatPr baseColWidth="10" defaultRowHeight="16" x14ac:dyDescent="0.2"/>
  <cols>
    <col min="1" max="1" width="11.6640625" bestFit="1" customWidth="1"/>
  </cols>
  <sheetData>
    <row r="1" spans="1:9" x14ac:dyDescent="0.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s="1">
        <v>2306.0034500000002</v>
      </c>
      <c r="B2" t="s">
        <v>67</v>
      </c>
      <c r="C2" t="s">
        <v>68</v>
      </c>
      <c r="D2" t="s">
        <v>69</v>
      </c>
      <c r="E2">
        <v>12</v>
      </c>
      <c r="F2">
        <v>12</v>
      </c>
      <c r="G2">
        <v>12</v>
      </c>
      <c r="H2" t="b">
        <v>0</v>
      </c>
      <c r="I2" t="b">
        <v>0</v>
      </c>
    </row>
    <row r="3" spans="1:9" x14ac:dyDescent="0.2">
      <c r="A3" s="1">
        <v>2306.0018399999999</v>
      </c>
      <c r="B3" t="s">
        <v>70</v>
      </c>
      <c r="C3" t="s">
        <v>71</v>
      </c>
      <c r="D3" t="s">
        <v>72</v>
      </c>
      <c r="E3">
        <v>0</v>
      </c>
      <c r="F3">
        <v>0</v>
      </c>
      <c r="G3">
        <v>0</v>
      </c>
      <c r="H3" t="b">
        <v>0</v>
      </c>
      <c r="I3" t="b">
        <v>0</v>
      </c>
    </row>
    <row r="4" spans="1:9" x14ac:dyDescent="0.2">
      <c r="A4" s="1">
        <v>2306.0773100000001</v>
      </c>
      <c r="B4" t="s">
        <v>73</v>
      </c>
      <c r="C4" t="s">
        <v>74</v>
      </c>
      <c r="D4" t="s">
        <v>75</v>
      </c>
      <c r="E4">
        <v>0</v>
      </c>
      <c r="F4">
        <v>12</v>
      </c>
      <c r="G4">
        <v>12</v>
      </c>
      <c r="H4" t="b">
        <v>0</v>
      </c>
      <c r="I4" t="b">
        <v>0</v>
      </c>
    </row>
    <row r="5" spans="1:9" x14ac:dyDescent="0.2">
      <c r="A5" s="1">
        <v>2306.00389</v>
      </c>
      <c r="B5" t="s">
        <v>76</v>
      </c>
      <c r="C5" t="s">
        <v>77</v>
      </c>
      <c r="E5">
        <v>0</v>
      </c>
      <c r="F5">
        <v>0</v>
      </c>
      <c r="G5">
        <v>0</v>
      </c>
      <c r="H5" t="b">
        <v>0</v>
      </c>
      <c r="I5" t="b">
        <v>0</v>
      </c>
    </row>
    <row r="6" spans="1:9" x14ac:dyDescent="0.2">
      <c r="A6" s="1">
        <v>2306.0810999999999</v>
      </c>
      <c r="B6" t="s">
        <v>78</v>
      </c>
      <c r="C6" t="s">
        <v>77</v>
      </c>
      <c r="D6" t="s">
        <v>79</v>
      </c>
      <c r="E6">
        <v>0</v>
      </c>
      <c r="F6">
        <v>0</v>
      </c>
      <c r="G6">
        <v>0</v>
      </c>
      <c r="H6" t="b">
        <v>0</v>
      </c>
      <c r="I6" t="b">
        <v>0</v>
      </c>
    </row>
    <row r="7" spans="1:9" x14ac:dyDescent="0.2">
      <c r="A7" s="1">
        <v>2306.0228099999999</v>
      </c>
      <c r="B7" t="s">
        <v>80</v>
      </c>
      <c r="C7" t="s">
        <v>68</v>
      </c>
      <c r="D7" t="s">
        <v>81</v>
      </c>
      <c r="E7">
        <v>0</v>
      </c>
      <c r="F7">
        <v>0</v>
      </c>
      <c r="G7">
        <v>0</v>
      </c>
      <c r="H7" t="b">
        <v>0</v>
      </c>
      <c r="I7" t="b">
        <v>0</v>
      </c>
    </row>
    <row r="8" spans="1:9" x14ac:dyDescent="0.2">
      <c r="A8" s="1">
        <v>2306.00146</v>
      </c>
      <c r="B8" t="s">
        <v>76</v>
      </c>
      <c r="C8" t="s">
        <v>68</v>
      </c>
      <c r="D8" t="s">
        <v>82</v>
      </c>
      <c r="H8" t="b">
        <v>0</v>
      </c>
      <c r="I8" t="b">
        <v>0</v>
      </c>
    </row>
    <row r="9" spans="1:9" x14ac:dyDescent="0.2">
      <c r="A9" s="1">
        <v>2306.0070999999998</v>
      </c>
      <c r="B9" t="s">
        <v>83</v>
      </c>
      <c r="C9" t="s">
        <v>74</v>
      </c>
      <c r="D9" t="s">
        <v>84</v>
      </c>
      <c r="E9">
        <v>0</v>
      </c>
      <c r="F9">
        <v>12</v>
      </c>
      <c r="G9">
        <v>12</v>
      </c>
      <c r="H9" t="b">
        <v>0</v>
      </c>
      <c r="I9" t="b">
        <v>0</v>
      </c>
    </row>
    <row r="10" spans="1:9" x14ac:dyDescent="0.2">
      <c r="A10" s="1">
        <v>2306.01863</v>
      </c>
      <c r="B10" t="s">
        <v>76</v>
      </c>
      <c r="C10" t="s">
        <v>85</v>
      </c>
      <c r="E10">
        <v>0</v>
      </c>
      <c r="F10">
        <v>0</v>
      </c>
      <c r="G10">
        <v>0</v>
      </c>
      <c r="H10" t="b">
        <v>0</v>
      </c>
      <c r="I10" t="b">
        <v>0</v>
      </c>
    </row>
    <row r="11" spans="1:9" x14ac:dyDescent="0.2">
      <c r="A11" s="1">
        <v>2306.0017899999998</v>
      </c>
      <c r="B11" t="s">
        <v>76</v>
      </c>
      <c r="C11" t="s">
        <v>86</v>
      </c>
      <c r="D11" t="s">
        <v>87</v>
      </c>
      <c r="F11">
        <v>12</v>
      </c>
      <c r="G11">
        <v>12</v>
      </c>
      <c r="H11" t="b">
        <v>0</v>
      </c>
      <c r="I11" t="b">
        <v>0</v>
      </c>
    </row>
    <row r="12" spans="1:9" x14ac:dyDescent="0.2">
      <c r="A12" s="1">
        <v>2306.0071699999999</v>
      </c>
      <c r="B12" t="s">
        <v>70</v>
      </c>
      <c r="C12" t="s">
        <v>88</v>
      </c>
      <c r="D12" t="s">
        <v>89</v>
      </c>
      <c r="E12">
        <v>0</v>
      </c>
      <c r="F12">
        <v>0</v>
      </c>
      <c r="G12">
        <v>0</v>
      </c>
      <c r="H12" t="b">
        <v>0</v>
      </c>
      <c r="I12" t="b">
        <v>0</v>
      </c>
    </row>
    <row r="13" spans="1:9" x14ac:dyDescent="0.2">
      <c r="A13" s="1">
        <v>2306.0014099999999</v>
      </c>
      <c r="B13" t="s">
        <v>90</v>
      </c>
      <c r="C13" t="s">
        <v>74</v>
      </c>
      <c r="D13" t="s">
        <v>91</v>
      </c>
      <c r="E13">
        <v>12</v>
      </c>
      <c r="F13">
        <v>12</v>
      </c>
      <c r="G13">
        <v>12</v>
      </c>
      <c r="H13" t="b">
        <v>0</v>
      </c>
      <c r="I13" t="b">
        <v>0</v>
      </c>
    </row>
    <row r="14" spans="1:9" x14ac:dyDescent="0.2">
      <c r="A14" s="1">
        <v>2306.0037299999999</v>
      </c>
      <c r="B14" t="s">
        <v>92</v>
      </c>
      <c r="C14" t="s">
        <v>74</v>
      </c>
      <c r="D14" t="s">
        <v>93</v>
      </c>
      <c r="E14">
        <v>12</v>
      </c>
      <c r="F14">
        <v>12</v>
      </c>
      <c r="G14">
        <v>12</v>
      </c>
      <c r="H14" t="b">
        <v>0</v>
      </c>
      <c r="I14" t="b">
        <v>0</v>
      </c>
    </row>
    <row r="15" spans="1:9" x14ac:dyDescent="0.2">
      <c r="A15" s="1">
        <v>2306.00387</v>
      </c>
      <c r="B15">
        <v>2306.00387</v>
      </c>
      <c r="C15" t="s">
        <v>74</v>
      </c>
      <c r="D15" t="s">
        <v>93</v>
      </c>
      <c r="E15">
        <v>0</v>
      </c>
      <c r="F15">
        <v>12</v>
      </c>
      <c r="G15">
        <v>0</v>
      </c>
      <c r="H15" t="b">
        <v>0</v>
      </c>
      <c r="I15" t="b">
        <v>0</v>
      </c>
    </row>
    <row r="16" spans="1:9" x14ac:dyDescent="0.2">
      <c r="A16" s="1">
        <v>2306.0140299999998</v>
      </c>
      <c r="B16" t="s">
        <v>94</v>
      </c>
      <c r="C16" t="s">
        <v>68</v>
      </c>
      <c r="D16" t="s">
        <v>95</v>
      </c>
      <c r="E16">
        <v>0</v>
      </c>
      <c r="F16">
        <v>0</v>
      </c>
      <c r="G16">
        <v>0</v>
      </c>
      <c r="H16" t="b">
        <v>0</v>
      </c>
      <c r="I16" t="b">
        <v>0</v>
      </c>
    </row>
    <row r="17" spans="1:9" x14ac:dyDescent="0.2">
      <c r="A17" s="1">
        <v>2306.0091600000001</v>
      </c>
      <c r="B17" t="s">
        <v>96</v>
      </c>
      <c r="C17" t="s">
        <v>74</v>
      </c>
      <c r="D17" t="s">
        <v>84</v>
      </c>
      <c r="E17">
        <v>12</v>
      </c>
      <c r="F17">
        <v>12</v>
      </c>
      <c r="G17">
        <v>12</v>
      </c>
      <c r="H17" t="b">
        <v>0</v>
      </c>
      <c r="I17" t="b">
        <v>0</v>
      </c>
    </row>
    <row r="18" spans="1:9" x14ac:dyDescent="0.2">
      <c r="A18" s="1">
        <v>2306.1529099999998</v>
      </c>
      <c r="B18" t="s">
        <v>97</v>
      </c>
      <c r="C18" t="s">
        <v>77</v>
      </c>
      <c r="D18" t="s">
        <v>98</v>
      </c>
      <c r="E18">
        <v>0</v>
      </c>
      <c r="F18">
        <v>0</v>
      </c>
      <c r="G18">
        <v>0</v>
      </c>
      <c r="H18" t="b">
        <v>0</v>
      </c>
      <c r="I18" t="b">
        <v>0</v>
      </c>
    </row>
    <row r="19" spans="1:9" x14ac:dyDescent="0.2">
      <c r="A19" s="1">
        <v>2306.0074300000001</v>
      </c>
      <c r="B19">
        <v>2306.0074300000001</v>
      </c>
      <c r="C19" t="s">
        <v>77</v>
      </c>
      <c r="D19" t="s">
        <v>93</v>
      </c>
      <c r="E19">
        <v>0</v>
      </c>
      <c r="F19">
        <v>0</v>
      </c>
      <c r="G19">
        <v>0</v>
      </c>
      <c r="H19" t="b">
        <v>0</v>
      </c>
      <c r="I19" t="b">
        <v>0</v>
      </c>
    </row>
    <row r="20" spans="1:9" x14ac:dyDescent="0.2">
      <c r="A20" s="1">
        <v>2306.0169099999998</v>
      </c>
      <c r="B20" t="s">
        <v>76</v>
      </c>
      <c r="C20" t="s">
        <v>99</v>
      </c>
      <c r="D20" t="s">
        <v>100</v>
      </c>
      <c r="E20">
        <v>0</v>
      </c>
      <c r="F20">
        <v>0</v>
      </c>
      <c r="G20">
        <v>0</v>
      </c>
      <c r="H20" t="b">
        <v>0</v>
      </c>
      <c r="I20" t="b">
        <v>0</v>
      </c>
    </row>
    <row r="21" spans="1:9" x14ac:dyDescent="0.2">
      <c r="A21" s="1">
        <v>2306.0032700000002</v>
      </c>
      <c r="B21" t="s">
        <v>101</v>
      </c>
      <c r="C21" t="s">
        <v>74</v>
      </c>
      <c r="D21" t="s">
        <v>84</v>
      </c>
      <c r="E21">
        <v>0</v>
      </c>
      <c r="F21">
        <v>0</v>
      </c>
      <c r="G21">
        <v>0</v>
      </c>
      <c r="H21" t="b">
        <v>0</v>
      </c>
      <c r="I21" t="b">
        <v>0</v>
      </c>
    </row>
    <row r="22" spans="1:9" x14ac:dyDescent="0.2">
      <c r="A22" s="1">
        <v>2306.0940799999998</v>
      </c>
      <c r="B22" t="s">
        <v>102</v>
      </c>
      <c r="C22" t="s">
        <v>103</v>
      </c>
      <c r="D22" t="s">
        <v>104</v>
      </c>
      <c r="E22">
        <v>0</v>
      </c>
      <c r="F22">
        <v>0</v>
      </c>
      <c r="G22">
        <v>0</v>
      </c>
      <c r="H22" t="b">
        <v>0</v>
      </c>
      <c r="I22" t="b">
        <v>0</v>
      </c>
    </row>
    <row r="23" spans="1:9" x14ac:dyDescent="0.2">
      <c r="A23" s="1">
        <v>2306.0376299999998</v>
      </c>
      <c r="B23" t="s">
        <v>105</v>
      </c>
      <c r="C23" t="s">
        <v>77</v>
      </c>
      <c r="E23">
        <v>0</v>
      </c>
      <c r="F23">
        <v>0</v>
      </c>
      <c r="G23">
        <v>0</v>
      </c>
      <c r="H23" t="b">
        <v>0</v>
      </c>
      <c r="I23" t="b">
        <v>0</v>
      </c>
    </row>
    <row r="24" spans="1:9" x14ac:dyDescent="0.2">
      <c r="A24" s="1">
        <v>2306.0032900000001</v>
      </c>
      <c r="B24">
        <v>2306.0032900000001</v>
      </c>
      <c r="C24" t="s">
        <v>77</v>
      </c>
      <c r="D24" t="s">
        <v>84</v>
      </c>
      <c r="E24">
        <v>0</v>
      </c>
      <c r="F24">
        <v>0</v>
      </c>
      <c r="G24">
        <v>0</v>
      </c>
      <c r="H24" t="b">
        <v>0</v>
      </c>
      <c r="I24" t="b">
        <v>0</v>
      </c>
    </row>
    <row r="25" spans="1:9" x14ac:dyDescent="0.2">
      <c r="A25" s="1">
        <v>2306.00927</v>
      </c>
      <c r="B25" t="s">
        <v>106</v>
      </c>
      <c r="C25" t="s">
        <v>77</v>
      </c>
      <c r="G25">
        <v>0</v>
      </c>
      <c r="H25" t="b">
        <v>0</v>
      </c>
      <c r="I25" t="b">
        <v>0</v>
      </c>
    </row>
    <row r="26" spans="1:9" x14ac:dyDescent="0.2">
      <c r="A26" s="1">
        <v>2306.0012299999999</v>
      </c>
      <c r="B26" t="s">
        <v>107</v>
      </c>
      <c r="C26" t="s">
        <v>68</v>
      </c>
      <c r="D26" t="s">
        <v>108</v>
      </c>
      <c r="E26">
        <v>12</v>
      </c>
      <c r="F26">
        <v>12</v>
      </c>
      <c r="G26">
        <v>12</v>
      </c>
      <c r="H26" t="b">
        <v>0</v>
      </c>
      <c r="I26" t="b">
        <v>0</v>
      </c>
    </row>
    <row r="27" spans="1:9" x14ac:dyDescent="0.2">
      <c r="A27" s="1">
        <v>2306.0140200000001</v>
      </c>
      <c r="B27" t="s">
        <v>76</v>
      </c>
      <c r="C27" t="s">
        <v>68</v>
      </c>
      <c r="D27" t="s">
        <v>109</v>
      </c>
      <c r="E27">
        <v>12</v>
      </c>
      <c r="F27">
        <v>12</v>
      </c>
      <c r="G27">
        <v>12</v>
      </c>
      <c r="H27" t="b">
        <v>0</v>
      </c>
      <c r="I27" t="b">
        <v>0</v>
      </c>
    </row>
    <row r="28" spans="1:9" x14ac:dyDescent="0.2">
      <c r="A28" s="1">
        <v>2306.0037200000002</v>
      </c>
      <c r="B28" t="s">
        <v>76</v>
      </c>
      <c r="C28" t="s">
        <v>88</v>
      </c>
      <c r="D28" t="s">
        <v>110</v>
      </c>
      <c r="E28">
        <v>0</v>
      </c>
      <c r="F28">
        <v>0</v>
      </c>
      <c r="G28">
        <v>0</v>
      </c>
      <c r="H28" t="b">
        <v>0</v>
      </c>
      <c r="I28" t="b">
        <v>0</v>
      </c>
    </row>
    <row r="29" spans="1:9" x14ac:dyDescent="0.2">
      <c r="A29" s="1">
        <v>2306.0109200000002</v>
      </c>
      <c r="B29" t="s">
        <v>76</v>
      </c>
      <c r="C29" t="s">
        <v>88</v>
      </c>
      <c r="D29" t="s">
        <v>111</v>
      </c>
      <c r="F29">
        <v>12</v>
      </c>
      <c r="G29">
        <v>12</v>
      </c>
      <c r="H29" t="b">
        <v>0</v>
      </c>
      <c r="I29" t="b">
        <v>0</v>
      </c>
    </row>
    <row r="30" spans="1:9" x14ac:dyDescent="0.2">
      <c r="A30" s="1">
        <v>2306.0014700000002</v>
      </c>
      <c r="B30" t="s">
        <v>76</v>
      </c>
      <c r="C30" t="s">
        <v>88</v>
      </c>
      <c r="D30" t="s">
        <v>110</v>
      </c>
      <c r="E30">
        <v>12</v>
      </c>
      <c r="F30">
        <v>12</v>
      </c>
      <c r="G30">
        <v>12</v>
      </c>
      <c r="H30" t="b">
        <v>0</v>
      </c>
      <c r="I30" t="b">
        <v>0</v>
      </c>
    </row>
    <row r="31" spans="1:9" x14ac:dyDescent="0.2">
      <c r="A31" s="1">
        <v>2306.0339899999999</v>
      </c>
      <c r="B31" t="s">
        <v>112</v>
      </c>
      <c r="C31" t="s">
        <v>77</v>
      </c>
      <c r="D31" t="s">
        <v>113</v>
      </c>
      <c r="E31">
        <v>0</v>
      </c>
      <c r="F31">
        <v>0</v>
      </c>
      <c r="G31">
        <v>0</v>
      </c>
      <c r="H31" t="b">
        <v>0</v>
      </c>
      <c r="I31" t="b">
        <v>0</v>
      </c>
    </row>
    <row r="32" spans="1:9" x14ac:dyDescent="0.2">
      <c r="A32" s="1">
        <v>2306.0017800000001</v>
      </c>
      <c r="B32" t="s">
        <v>114</v>
      </c>
      <c r="C32" t="s">
        <v>77</v>
      </c>
      <c r="D32" t="s">
        <v>93</v>
      </c>
      <c r="E32">
        <v>12</v>
      </c>
      <c r="F32">
        <v>12</v>
      </c>
      <c r="G32">
        <v>12</v>
      </c>
      <c r="H32" t="b">
        <v>0</v>
      </c>
      <c r="I32" t="b">
        <v>0</v>
      </c>
    </row>
    <row r="33" spans="1:9" x14ac:dyDescent="0.2">
      <c r="A33" s="1">
        <v>2306.0072700000001</v>
      </c>
      <c r="B33">
        <v>2306.0072700000001</v>
      </c>
      <c r="C33" t="s">
        <v>74</v>
      </c>
      <c r="D33" t="s">
        <v>115</v>
      </c>
      <c r="E33">
        <v>0</v>
      </c>
      <c r="F33">
        <v>12</v>
      </c>
      <c r="G33">
        <v>0</v>
      </c>
      <c r="H33" t="b">
        <v>0</v>
      </c>
      <c r="I33" t="b">
        <v>0</v>
      </c>
    </row>
    <row r="34" spans="1:9" x14ac:dyDescent="0.2">
      <c r="A34" s="1">
        <v>2306.0034300000002</v>
      </c>
      <c r="B34">
        <v>2306.0034300000002</v>
      </c>
      <c r="C34" t="s">
        <v>88</v>
      </c>
      <c r="D34" t="s">
        <v>116</v>
      </c>
      <c r="E34">
        <v>0</v>
      </c>
      <c r="F34">
        <v>0</v>
      </c>
      <c r="G34">
        <v>0</v>
      </c>
      <c r="H34" t="b">
        <v>0</v>
      </c>
      <c r="I34" t="b">
        <v>0</v>
      </c>
    </row>
    <row r="35" spans="1:9" x14ac:dyDescent="0.2">
      <c r="A35" s="1">
        <v>2306.0071800000001</v>
      </c>
      <c r="B35" t="s">
        <v>117</v>
      </c>
      <c r="C35" t="s">
        <v>118</v>
      </c>
      <c r="D35" t="s">
        <v>119</v>
      </c>
      <c r="E35">
        <v>0</v>
      </c>
      <c r="F35">
        <v>0</v>
      </c>
      <c r="G35">
        <v>0</v>
      </c>
      <c r="H35" t="b">
        <v>0</v>
      </c>
      <c r="I35" t="b">
        <v>0</v>
      </c>
    </row>
    <row r="36" spans="1:9" x14ac:dyDescent="0.2">
      <c r="A36" s="1">
        <v>2306.0038800000002</v>
      </c>
      <c r="B36" t="s">
        <v>120</v>
      </c>
      <c r="C36" t="s">
        <v>121</v>
      </c>
      <c r="D36" t="s">
        <v>122</v>
      </c>
      <c r="E36">
        <v>0</v>
      </c>
      <c r="F36">
        <v>0</v>
      </c>
      <c r="G36">
        <v>0</v>
      </c>
      <c r="H36" t="b">
        <v>0</v>
      </c>
      <c r="I36" t="b">
        <v>0</v>
      </c>
    </row>
    <row r="37" spans="1:9" x14ac:dyDescent="0.2">
      <c r="A37" s="1">
        <v>2306.00182</v>
      </c>
      <c r="B37" t="s">
        <v>76</v>
      </c>
      <c r="C37" t="s">
        <v>74</v>
      </c>
      <c r="D37" t="s">
        <v>123</v>
      </c>
      <c r="E37">
        <v>12</v>
      </c>
      <c r="F37">
        <v>12</v>
      </c>
      <c r="G37">
        <v>12</v>
      </c>
      <c r="H37" t="b">
        <v>0</v>
      </c>
      <c r="I37" t="b">
        <v>0</v>
      </c>
    </row>
    <row r="38" spans="1:9" x14ac:dyDescent="0.2">
      <c r="A38" s="1">
        <v>2306.0051199999998</v>
      </c>
      <c r="B38" t="s">
        <v>124</v>
      </c>
      <c r="C38" t="s">
        <v>103</v>
      </c>
      <c r="D38" t="s">
        <v>125</v>
      </c>
      <c r="E38">
        <v>0</v>
      </c>
      <c r="F38">
        <v>0</v>
      </c>
      <c r="G38">
        <v>0</v>
      </c>
      <c r="H38" t="b">
        <v>0</v>
      </c>
      <c r="I38" t="b">
        <v>0</v>
      </c>
    </row>
    <row r="39" spans="1:9" x14ac:dyDescent="0.2">
      <c r="A39" s="1">
        <v>2306.00981</v>
      </c>
      <c r="B39" t="s">
        <v>76</v>
      </c>
      <c r="C39" t="s">
        <v>68</v>
      </c>
      <c r="D39" t="s">
        <v>126</v>
      </c>
      <c r="E39">
        <v>12</v>
      </c>
      <c r="F39">
        <v>12</v>
      </c>
      <c r="G39">
        <v>12</v>
      </c>
      <c r="H39" t="b">
        <v>0</v>
      </c>
      <c r="I39" t="b">
        <v>0</v>
      </c>
    </row>
    <row r="40" spans="1:9" x14ac:dyDescent="0.2">
      <c r="A40" s="1">
        <v>2306.0014900000001</v>
      </c>
      <c r="B40" t="s">
        <v>127</v>
      </c>
      <c r="C40" t="s">
        <v>88</v>
      </c>
      <c r="D40" t="s">
        <v>128</v>
      </c>
      <c r="E40">
        <v>12</v>
      </c>
      <c r="F40">
        <v>12</v>
      </c>
      <c r="G40">
        <v>12</v>
      </c>
      <c r="H40" t="b">
        <v>0</v>
      </c>
      <c r="I40" t="b">
        <v>0</v>
      </c>
    </row>
    <row r="41" spans="1:9" x14ac:dyDescent="0.2">
      <c r="A41" s="1">
        <v>2306.0092100000002</v>
      </c>
      <c r="B41" t="s">
        <v>76</v>
      </c>
      <c r="C41" t="s">
        <v>68</v>
      </c>
      <c r="D41" t="s">
        <v>129</v>
      </c>
      <c r="E41">
        <v>12</v>
      </c>
      <c r="F41">
        <v>12</v>
      </c>
      <c r="G41">
        <v>0</v>
      </c>
      <c r="H41" t="b">
        <v>0</v>
      </c>
      <c r="I41" t="b">
        <v>0</v>
      </c>
    </row>
    <row r="42" spans="1:9" x14ac:dyDescent="0.2">
      <c r="A42" s="1">
        <v>2306.0268099999998</v>
      </c>
      <c r="B42" t="s">
        <v>130</v>
      </c>
      <c r="C42" t="s">
        <v>68</v>
      </c>
      <c r="D42" t="s">
        <v>131</v>
      </c>
      <c r="E42">
        <v>12</v>
      </c>
      <c r="F42">
        <v>12</v>
      </c>
      <c r="G42">
        <v>12</v>
      </c>
      <c r="H42" t="b">
        <v>0</v>
      </c>
      <c r="I42" t="b">
        <v>0</v>
      </c>
    </row>
    <row r="43" spans="1:9" x14ac:dyDescent="0.2">
      <c r="A43" s="1">
        <v>2306.01838</v>
      </c>
      <c r="B43" t="s">
        <v>132</v>
      </c>
      <c r="C43" t="s">
        <v>77</v>
      </c>
      <c r="E43">
        <v>12</v>
      </c>
      <c r="F43">
        <v>12</v>
      </c>
      <c r="G43">
        <v>12</v>
      </c>
      <c r="H43" t="b">
        <v>0</v>
      </c>
      <c r="I43" t="b">
        <v>0</v>
      </c>
    </row>
    <row r="44" spans="1:9" x14ac:dyDescent="0.2">
      <c r="A44" s="1">
        <v>2306.0012200000001</v>
      </c>
      <c r="B44" t="s">
        <v>76</v>
      </c>
      <c r="C44" t="s">
        <v>77</v>
      </c>
      <c r="E44">
        <v>0</v>
      </c>
      <c r="F44">
        <v>0</v>
      </c>
      <c r="G44">
        <v>0</v>
      </c>
      <c r="H44" t="b">
        <v>0</v>
      </c>
      <c r="I44" t="b">
        <v>0</v>
      </c>
    </row>
    <row r="45" spans="1:9" x14ac:dyDescent="0.2">
      <c r="A45" s="1">
        <v>2306.0077299999998</v>
      </c>
      <c r="B45" t="s">
        <v>70</v>
      </c>
      <c r="C45" t="s">
        <v>133</v>
      </c>
      <c r="D45" t="s">
        <v>134</v>
      </c>
      <c r="E45">
        <v>12</v>
      </c>
      <c r="F45">
        <v>12</v>
      </c>
      <c r="G45">
        <v>12</v>
      </c>
      <c r="H45" t="b">
        <v>0</v>
      </c>
      <c r="I45" t="b">
        <v>0</v>
      </c>
    </row>
    <row r="46" spans="1:9" x14ac:dyDescent="0.2">
      <c r="A46" s="1">
        <v>2306.0012499999998</v>
      </c>
      <c r="B46" t="s">
        <v>135</v>
      </c>
      <c r="C46" t="s">
        <v>77</v>
      </c>
      <c r="D46" t="s">
        <v>136</v>
      </c>
      <c r="E46">
        <v>0</v>
      </c>
      <c r="F46">
        <v>12</v>
      </c>
      <c r="G46">
        <v>0</v>
      </c>
      <c r="H46" t="b">
        <v>0</v>
      </c>
      <c r="I46" t="b">
        <v>0</v>
      </c>
    </row>
    <row r="47" spans="1:9" x14ac:dyDescent="0.2">
      <c r="A47" s="1">
        <v>2306.0432700000001</v>
      </c>
      <c r="B47" t="s">
        <v>137</v>
      </c>
      <c r="C47" t="s">
        <v>138</v>
      </c>
      <c r="D47" t="s">
        <v>139</v>
      </c>
      <c r="E47">
        <v>0</v>
      </c>
      <c r="F47">
        <v>0</v>
      </c>
      <c r="G47">
        <v>0</v>
      </c>
      <c r="H47" t="b">
        <v>0</v>
      </c>
      <c r="I47" t="b">
        <v>0</v>
      </c>
    </row>
    <row r="48" spans="1:9" x14ac:dyDescent="0.2">
      <c r="A48" s="1">
        <v>2306.1106100000002</v>
      </c>
      <c r="B48" t="s">
        <v>76</v>
      </c>
      <c r="C48" t="s">
        <v>77</v>
      </c>
      <c r="D48" t="s">
        <v>140</v>
      </c>
      <c r="E48">
        <v>0</v>
      </c>
      <c r="F48">
        <v>0</v>
      </c>
      <c r="G48">
        <v>0</v>
      </c>
      <c r="H48" t="b">
        <v>0</v>
      </c>
      <c r="I48" t="b">
        <v>0</v>
      </c>
    </row>
    <row r="49" spans="1:9" x14ac:dyDescent="0.2">
      <c r="A49" s="1">
        <v>2306.0011300000001</v>
      </c>
      <c r="B49">
        <v>2306.0011300000001</v>
      </c>
      <c r="C49" t="s">
        <v>74</v>
      </c>
      <c r="D49" t="s">
        <v>141</v>
      </c>
      <c r="E49">
        <v>0</v>
      </c>
      <c r="F49">
        <v>12</v>
      </c>
      <c r="G49">
        <v>0</v>
      </c>
      <c r="H49" t="b">
        <v>0</v>
      </c>
      <c r="I49" t="b">
        <v>0</v>
      </c>
    </row>
    <row r="50" spans="1:9" x14ac:dyDescent="0.2">
      <c r="A50" s="1">
        <v>2306.0166300000001</v>
      </c>
      <c r="B50" t="s">
        <v>142</v>
      </c>
      <c r="C50" t="s">
        <v>74</v>
      </c>
      <c r="D50" t="s">
        <v>143</v>
      </c>
      <c r="E50">
        <v>12</v>
      </c>
      <c r="F50">
        <v>12</v>
      </c>
      <c r="G50">
        <v>12</v>
      </c>
      <c r="H50" t="b">
        <v>0</v>
      </c>
      <c r="I50" t="b">
        <v>0</v>
      </c>
    </row>
    <row r="51" spans="1:9" x14ac:dyDescent="0.2">
      <c r="A51" s="1">
        <v>2306.0137199999999</v>
      </c>
      <c r="B51">
        <v>2306.0137199999999</v>
      </c>
      <c r="C51" t="s">
        <v>74</v>
      </c>
      <c r="D51" t="s">
        <v>123</v>
      </c>
      <c r="E51">
        <v>0</v>
      </c>
      <c r="F51">
        <v>0</v>
      </c>
      <c r="G51">
        <v>0</v>
      </c>
      <c r="H51" t="b">
        <v>0</v>
      </c>
      <c r="I51" t="b">
        <v>0</v>
      </c>
    </row>
    <row r="52" spans="1:9" x14ac:dyDescent="0.2">
      <c r="A52" s="1">
        <v>2306.0005900000001</v>
      </c>
      <c r="B52" t="s">
        <v>144</v>
      </c>
      <c r="C52" t="s">
        <v>145</v>
      </c>
      <c r="E52">
        <v>0</v>
      </c>
      <c r="F52">
        <v>12</v>
      </c>
      <c r="G52">
        <v>12</v>
      </c>
      <c r="H52" t="b">
        <v>0</v>
      </c>
      <c r="I52" t="b">
        <v>0</v>
      </c>
    </row>
    <row r="53" spans="1:9" x14ac:dyDescent="0.2">
      <c r="A53" s="1">
        <v>2306.0151500000002</v>
      </c>
      <c r="B53" t="s">
        <v>146</v>
      </c>
      <c r="C53" t="s">
        <v>147</v>
      </c>
      <c r="D53" t="s">
        <v>93</v>
      </c>
      <c r="E53">
        <v>0</v>
      </c>
      <c r="F53">
        <v>0</v>
      </c>
      <c r="G53">
        <v>0</v>
      </c>
      <c r="H53" t="b">
        <v>0</v>
      </c>
      <c r="I53" t="b">
        <v>0</v>
      </c>
    </row>
    <row r="54" spans="1:9" x14ac:dyDescent="0.2">
      <c r="A54" s="1">
        <v>2306.07888</v>
      </c>
      <c r="B54" t="s">
        <v>76</v>
      </c>
      <c r="C54" t="s">
        <v>99</v>
      </c>
      <c r="D54" t="s">
        <v>148</v>
      </c>
      <c r="E54">
        <v>12</v>
      </c>
      <c r="F54">
        <v>12</v>
      </c>
      <c r="G54">
        <v>12</v>
      </c>
      <c r="H54" t="b">
        <v>0</v>
      </c>
      <c r="I54" t="b">
        <v>0</v>
      </c>
    </row>
    <row r="55" spans="1:9" x14ac:dyDescent="0.2">
      <c r="A55" s="1">
        <v>2306.0005700000002</v>
      </c>
      <c r="B55" t="s">
        <v>149</v>
      </c>
      <c r="C55" t="s">
        <v>103</v>
      </c>
      <c r="D55" t="s">
        <v>150</v>
      </c>
      <c r="E55">
        <v>0</v>
      </c>
      <c r="F55">
        <v>12</v>
      </c>
      <c r="G55">
        <v>12</v>
      </c>
      <c r="H55" t="b">
        <v>0</v>
      </c>
      <c r="I55" t="b">
        <v>0</v>
      </c>
    </row>
    <row r="56" spans="1:9" x14ac:dyDescent="0.2">
      <c r="A56" s="1">
        <v>2306.0215600000001</v>
      </c>
      <c r="B56" t="s">
        <v>76</v>
      </c>
      <c r="C56" t="s">
        <v>88</v>
      </c>
      <c r="D56" t="s">
        <v>151</v>
      </c>
      <c r="E56">
        <v>12</v>
      </c>
      <c r="F56">
        <v>12</v>
      </c>
      <c r="G56">
        <v>12</v>
      </c>
      <c r="H56" t="b">
        <v>0</v>
      </c>
      <c r="I56" t="b">
        <v>0</v>
      </c>
    </row>
    <row r="57" spans="1:9" x14ac:dyDescent="0.2">
      <c r="A57" s="1">
        <v>2306.02169</v>
      </c>
      <c r="B57" t="s">
        <v>152</v>
      </c>
      <c r="C57" t="s">
        <v>133</v>
      </c>
      <c r="D57" t="s">
        <v>134</v>
      </c>
      <c r="E57">
        <v>0</v>
      </c>
      <c r="F57">
        <v>0</v>
      </c>
      <c r="G57">
        <v>0</v>
      </c>
      <c r="H57" t="b">
        <v>0</v>
      </c>
      <c r="I57" t="b">
        <v>0</v>
      </c>
    </row>
    <row r="58" spans="1:9" x14ac:dyDescent="0.2">
      <c r="A58" s="1">
        <v>2306.01388</v>
      </c>
      <c r="B58" t="s">
        <v>76</v>
      </c>
      <c r="C58" t="s">
        <v>99</v>
      </c>
      <c r="D58" t="s">
        <v>153</v>
      </c>
      <c r="E58">
        <v>0</v>
      </c>
      <c r="F58">
        <v>0</v>
      </c>
      <c r="G58">
        <v>0</v>
      </c>
      <c r="H58" t="b">
        <v>0</v>
      </c>
      <c r="I58" t="b">
        <v>0</v>
      </c>
    </row>
    <row r="59" spans="1:9" x14ac:dyDescent="0.2">
      <c r="A59" s="1">
        <v>2306.0005000000001</v>
      </c>
      <c r="B59" t="s">
        <v>154</v>
      </c>
      <c r="C59" t="s">
        <v>77</v>
      </c>
      <c r="D59" t="s">
        <v>84</v>
      </c>
      <c r="E59">
        <v>12</v>
      </c>
      <c r="F59">
        <v>12</v>
      </c>
      <c r="G59">
        <v>12</v>
      </c>
      <c r="H59" t="b">
        <v>0</v>
      </c>
      <c r="I59" t="b">
        <v>0</v>
      </c>
    </row>
    <row r="60" spans="1:9" x14ac:dyDescent="0.2">
      <c r="A60" s="1">
        <v>2306.0029599999998</v>
      </c>
      <c r="B60">
        <v>2306.0029599999998</v>
      </c>
      <c r="C60" t="s">
        <v>77</v>
      </c>
      <c r="D60" t="s">
        <v>84</v>
      </c>
      <c r="E60">
        <v>0</v>
      </c>
      <c r="F60">
        <v>0</v>
      </c>
      <c r="G60">
        <v>0</v>
      </c>
      <c r="H60" t="b">
        <v>0</v>
      </c>
      <c r="I60" t="b">
        <v>0</v>
      </c>
    </row>
    <row r="61" spans="1:9" x14ac:dyDescent="0.2">
      <c r="A61" s="1">
        <v>2306.0085300000001</v>
      </c>
      <c r="B61" t="s">
        <v>76</v>
      </c>
      <c r="C61" t="s">
        <v>77</v>
      </c>
      <c r="D61" t="s">
        <v>84</v>
      </c>
      <c r="E61">
        <v>0</v>
      </c>
      <c r="F61">
        <v>0</v>
      </c>
      <c r="G61">
        <v>0</v>
      </c>
      <c r="H61" t="b">
        <v>0</v>
      </c>
      <c r="I61" t="b">
        <v>0</v>
      </c>
    </row>
    <row r="62" spans="1:9" x14ac:dyDescent="0.2">
      <c r="A62" s="1">
        <v>2306.00209</v>
      </c>
      <c r="B62" t="s">
        <v>155</v>
      </c>
      <c r="C62" t="s">
        <v>74</v>
      </c>
      <c r="D62" t="s">
        <v>84</v>
      </c>
      <c r="E62">
        <v>0</v>
      </c>
      <c r="F62">
        <v>0</v>
      </c>
      <c r="G62">
        <v>0</v>
      </c>
      <c r="H62" t="b">
        <v>0</v>
      </c>
      <c r="I62" t="b">
        <v>0</v>
      </c>
    </row>
    <row r="63" spans="1:9" x14ac:dyDescent="0.2">
      <c r="A63" s="1">
        <v>2306.0701300000001</v>
      </c>
      <c r="B63" t="s">
        <v>156</v>
      </c>
      <c r="C63" t="s">
        <v>157</v>
      </c>
      <c r="E63">
        <v>0</v>
      </c>
      <c r="F63">
        <v>0</v>
      </c>
      <c r="G63">
        <v>0</v>
      </c>
      <c r="H63" t="b">
        <v>0</v>
      </c>
      <c r="I63" t="b">
        <v>0</v>
      </c>
    </row>
    <row r="64" spans="1:9" x14ac:dyDescent="0.2">
      <c r="A64" s="1">
        <v>2306.00236</v>
      </c>
      <c r="B64" t="s">
        <v>158</v>
      </c>
      <c r="C64" t="s">
        <v>77</v>
      </c>
      <c r="D64" t="s">
        <v>93</v>
      </c>
      <c r="E64">
        <v>12</v>
      </c>
      <c r="F64">
        <v>12</v>
      </c>
      <c r="G64">
        <v>12</v>
      </c>
      <c r="H64" t="b">
        <v>0</v>
      </c>
      <c r="I64" t="b">
        <v>0</v>
      </c>
    </row>
    <row r="65" spans="1:9" x14ac:dyDescent="0.2">
      <c r="A65" s="1">
        <v>2306.0000399999999</v>
      </c>
      <c r="B65" t="s">
        <v>159</v>
      </c>
      <c r="C65" t="s">
        <v>138</v>
      </c>
      <c r="E65">
        <v>0</v>
      </c>
      <c r="F65">
        <v>0</v>
      </c>
      <c r="G65">
        <v>0</v>
      </c>
      <c r="H65" t="b">
        <v>0</v>
      </c>
      <c r="I65" t="b">
        <v>0</v>
      </c>
    </row>
    <row r="66" spans="1:9" x14ac:dyDescent="0.2">
      <c r="A66" s="1">
        <v>2306.0049300000001</v>
      </c>
      <c r="B66" t="s">
        <v>160</v>
      </c>
      <c r="C66" t="s">
        <v>77</v>
      </c>
      <c r="D66" t="s">
        <v>161</v>
      </c>
      <c r="E66">
        <v>0</v>
      </c>
      <c r="F66">
        <v>0</v>
      </c>
      <c r="G66">
        <v>0</v>
      </c>
      <c r="H66" t="b">
        <v>0</v>
      </c>
      <c r="I66" t="b">
        <v>0</v>
      </c>
    </row>
    <row r="67" spans="1:9" x14ac:dyDescent="0.2">
      <c r="A67" s="1">
        <v>2306.0000300000002</v>
      </c>
      <c r="B67" t="s">
        <v>76</v>
      </c>
      <c r="C67" t="s">
        <v>162</v>
      </c>
      <c r="D67" t="s">
        <v>163</v>
      </c>
      <c r="E67">
        <v>12</v>
      </c>
      <c r="F67">
        <v>12</v>
      </c>
      <c r="G67">
        <v>12</v>
      </c>
      <c r="H67" t="b">
        <v>0</v>
      </c>
      <c r="I67" t="b">
        <v>0</v>
      </c>
    </row>
    <row r="68" spans="1:9" x14ac:dyDescent="0.2">
      <c r="A68" s="1">
        <v>2306.0065500000001</v>
      </c>
      <c r="B68" t="s">
        <v>164</v>
      </c>
      <c r="C68" t="s">
        <v>165</v>
      </c>
      <c r="D68" t="s">
        <v>166</v>
      </c>
      <c r="E68">
        <v>12</v>
      </c>
      <c r="F68">
        <v>12</v>
      </c>
      <c r="G68">
        <v>12</v>
      </c>
      <c r="H68" t="b">
        <v>0</v>
      </c>
      <c r="I68" t="b">
        <v>0</v>
      </c>
    </row>
    <row r="69" spans="1:9" x14ac:dyDescent="0.2">
      <c r="A69" s="1">
        <v>2306.0174499999998</v>
      </c>
      <c r="B69" t="s">
        <v>167</v>
      </c>
      <c r="C69" t="s">
        <v>77</v>
      </c>
      <c r="E69">
        <v>0</v>
      </c>
      <c r="F69">
        <v>0</v>
      </c>
      <c r="G69">
        <v>0</v>
      </c>
      <c r="H69" t="b">
        <v>0</v>
      </c>
      <c r="I69" t="b">
        <v>0</v>
      </c>
    </row>
    <row r="70" spans="1:9" x14ac:dyDescent="0.2">
      <c r="A70" s="1">
        <v>2306.00207</v>
      </c>
      <c r="B70">
        <v>2306.00207</v>
      </c>
      <c r="C70" t="s">
        <v>74</v>
      </c>
      <c r="D70" t="s">
        <v>168</v>
      </c>
      <c r="E70">
        <v>0</v>
      </c>
      <c r="F70">
        <v>12</v>
      </c>
      <c r="G70">
        <v>0</v>
      </c>
      <c r="H70" t="b">
        <v>0</v>
      </c>
      <c r="I70" t="b">
        <v>0</v>
      </c>
    </row>
    <row r="71" spans="1:9" x14ac:dyDescent="0.2">
      <c r="A71" s="1">
        <v>2306.0046900000002</v>
      </c>
      <c r="B71" t="s">
        <v>169</v>
      </c>
      <c r="C71" t="s">
        <v>118</v>
      </c>
      <c r="D71" t="s">
        <v>170</v>
      </c>
      <c r="E71">
        <v>12</v>
      </c>
      <c r="F71">
        <v>12</v>
      </c>
      <c r="G71">
        <v>12</v>
      </c>
      <c r="H71" t="b">
        <v>0</v>
      </c>
      <c r="I71" t="b">
        <v>0</v>
      </c>
    </row>
    <row r="72" spans="1:9" x14ac:dyDescent="0.2">
      <c r="A72" s="1">
        <v>2306.0003200000001</v>
      </c>
      <c r="B72" t="s">
        <v>70</v>
      </c>
      <c r="C72" t="s">
        <v>77</v>
      </c>
      <c r="E72">
        <v>12</v>
      </c>
      <c r="F72">
        <v>12</v>
      </c>
      <c r="G72">
        <v>12</v>
      </c>
      <c r="H72" t="b">
        <v>0</v>
      </c>
      <c r="I72" t="b">
        <v>0</v>
      </c>
    </row>
    <row r="73" spans="1:9" x14ac:dyDescent="0.2">
      <c r="A73" s="1">
        <v>2306.0045599999999</v>
      </c>
      <c r="B73" t="s">
        <v>171</v>
      </c>
      <c r="C73" t="s">
        <v>172</v>
      </c>
      <c r="D73" t="s">
        <v>173</v>
      </c>
      <c r="E73">
        <v>0</v>
      </c>
      <c r="F73">
        <v>0</v>
      </c>
      <c r="G73">
        <v>0</v>
      </c>
      <c r="H73" t="b">
        <v>0</v>
      </c>
      <c r="I73" t="b">
        <v>0</v>
      </c>
    </row>
    <row r="74" spans="1:9" x14ac:dyDescent="0.2">
      <c r="A74" s="1">
        <v>2306.1062999999999</v>
      </c>
      <c r="B74" t="s">
        <v>174</v>
      </c>
      <c r="C74" t="s">
        <v>175</v>
      </c>
      <c r="D74" t="s">
        <v>176</v>
      </c>
      <c r="E74">
        <v>0</v>
      </c>
      <c r="F74">
        <v>0</v>
      </c>
      <c r="G74">
        <v>0</v>
      </c>
      <c r="H74" t="b">
        <v>0</v>
      </c>
      <c r="I74" t="b">
        <v>0</v>
      </c>
    </row>
    <row r="75" spans="1:9" x14ac:dyDescent="0.2">
      <c r="A75" s="1">
        <v>2306.00263</v>
      </c>
      <c r="B75" t="s">
        <v>177</v>
      </c>
      <c r="C75" t="s">
        <v>178</v>
      </c>
      <c r="E75">
        <v>0</v>
      </c>
      <c r="F75">
        <v>0</v>
      </c>
      <c r="G75">
        <v>0</v>
      </c>
      <c r="H75" t="b">
        <v>0</v>
      </c>
      <c r="I75" t="b">
        <v>0</v>
      </c>
    </row>
    <row r="76" spans="1:9" x14ac:dyDescent="0.2">
      <c r="A76" s="1">
        <v>2306.0005099999998</v>
      </c>
      <c r="B76" t="s">
        <v>76</v>
      </c>
      <c r="C76" t="s">
        <v>68</v>
      </c>
      <c r="D76" t="s">
        <v>179</v>
      </c>
      <c r="E76">
        <v>0</v>
      </c>
      <c r="F76">
        <v>0</v>
      </c>
      <c r="G76">
        <v>0</v>
      </c>
      <c r="H76" t="b">
        <v>0</v>
      </c>
      <c r="I76" t="b">
        <v>0</v>
      </c>
    </row>
    <row r="77" spans="1:9" x14ac:dyDescent="0.2">
      <c r="A77" s="1">
        <v>2306.00056</v>
      </c>
      <c r="B77" t="s">
        <v>180</v>
      </c>
      <c r="C77" t="s">
        <v>68</v>
      </c>
      <c r="D77" t="s">
        <v>181</v>
      </c>
      <c r="E77">
        <v>12</v>
      </c>
      <c r="F77">
        <v>12</v>
      </c>
      <c r="G77">
        <v>12</v>
      </c>
      <c r="H77" t="b">
        <v>0</v>
      </c>
      <c r="I77" t="b">
        <v>0</v>
      </c>
    </row>
    <row r="78" spans="1:9" x14ac:dyDescent="0.2">
      <c r="A78" s="1">
        <v>2306.0026400000002</v>
      </c>
      <c r="B78" t="s">
        <v>76</v>
      </c>
      <c r="C78" t="s">
        <v>182</v>
      </c>
      <c r="D78" t="s">
        <v>183</v>
      </c>
      <c r="E78">
        <v>0</v>
      </c>
      <c r="F78">
        <v>0</v>
      </c>
      <c r="G78">
        <v>0</v>
      </c>
      <c r="H78" t="b">
        <v>0</v>
      </c>
      <c r="I78" t="b">
        <v>0</v>
      </c>
    </row>
    <row r="79" spans="1:9" x14ac:dyDescent="0.2">
      <c r="A79" s="1">
        <v>2306.00432</v>
      </c>
      <c r="B79" t="s">
        <v>184</v>
      </c>
      <c r="C79" t="s">
        <v>77</v>
      </c>
      <c r="D79" t="s">
        <v>185</v>
      </c>
      <c r="E79">
        <v>12</v>
      </c>
      <c r="F79">
        <v>12</v>
      </c>
      <c r="G79">
        <v>12</v>
      </c>
      <c r="H79" t="b">
        <v>0</v>
      </c>
      <c r="I79" t="b">
        <v>0</v>
      </c>
    </row>
    <row r="80" spans="1:9" x14ac:dyDescent="0.2">
      <c r="A80" s="1">
        <v>2306.0005999999998</v>
      </c>
      <c r="B80" t="s">
        <v>186</v>
      </c>
      <c r="C80" t="s">
        <v>121</v>
      </c>
      <c r="D80" t="s">
        <v>187</v>
      </c>
      <c r="E80">
        <v>12</v>
      </c>
      <c r="F80">
        <v>12</v>
      </c>
      <c r="G80">
        <v>12</v>
      </c>
      <c r="H80" t="b">
        <v>0</v>
      </c>
      <c r="I80" t="b">
        <v>0</v>
      </c>
    </row>
    <row r="81" spans="1:9" x14ac:dyDescent="0.2">
      <c r="A81" s="1">
        <v>2306.0009399999999</v>
      </c>
      <c r="B81" t="s">
        <v>76</v>
      </c>
      <c r="C81" t="s">
        <v>118</v>
      </c>
      <c r="D81" t="s">
        <v>188</v>
      </c>
      <c r="E81">
        <v>12</v>
      </c>
      <c r="F81">
        <v>12</v>
      </c>
      <c r="G81">
        <v>12</v>
      </c>
      <c r="H81" t="b">
        <v>0</v>
      </c>
      <c r="I81" t="b">
        <v>0</v>
      </c>
    </row>
    <row r="82" spans="1:9" x14ac:dyDescent="0.2">
      <c r="A82" s="1">
        <v>2306.06151</v>
      </c>
      <c r="B82" t="s">
        <v>76</v>
      </c>
      <c r="C82" t="s">
        <v>189</v>
      </c>
      <c r="D82" t="s">
        <v>190</v>
      </c>
      <c r="E82">
        <v>0</v>
      </c>
      <c r="F82">
        <v>0</v>
      </c>
      <c r="G82">
        <v>0</v>
      </c>
      <c r="H82" t="b">
        <v>0</v>
      </c>
      <c r="I82" t="b">
        <v>0</v>
      </c>
    </row>
    <row r="83" spans="1:9" x14ac:dyDescent="0.2">
      <c r="A83" s="1">
        <v>2306.0327499999999</v>
      </c>
      <c r="B83" t="s">
        <v>191</v>
      </c>
      <c r="C83" t="s">
        <v>68</v>
      </c>
      <c r="D83" t="s">
        <v>192</v>
      </c>
      <c r="E83">
        <v>12</v>
      </c>
      <c r="F83">
        <v>12</v>
      </c>
      <c r="G83">
        <v>12</v>
      </c>
      <c r="H83" t="b">
        <v>0</v>
      </c>
      <c r="I83" t="b">
        <v>1</v>
      </c>
    </row>
    <row r="84" spans="1:9" x14ac:dyDescent="0.2">
      <c r="A84" s="1">
        <v>2306.0270799999998</v>
      </c>
      <c r="B84" t="s">
        <v>193</v>
      </c>
      <c r="C84" t="s">
        <v>74</v>
      </c>
      <c r="D84" t="s">
        <v>194</v>
      </c>
      <c r="E84">
        <v>12</v>
      </c>
      <c r="F84">
        <v>12</v>
      </c>
      <c r="G84">
        <v>12</v>
      </c>
      <c r="H84" t="b">
        <v>0</v>
      </c>
      <c r="I84" t="b">
        <v>0</v>
      </c>
    </row>
    <row r="85" spans="1:9" x14ac:dyDescent="0.2">
      <c r="A85" s="1">
        <v>2306.00299</v>
      </c>
      <c r="B85" t="s">
        <v>76</v>
      </c>
      <c r="C85" t="s">
        <v>77</v>
      </c>
      <c r="E85">
        <v>0</v>
      </c>
      <c r="F85">
        <v>0</v>
      </c>
      <c r="G85">
        <v>0</v>
      </c>
      <c r="H85" t="b">
        <v>0</v>
      </c>
      <c r="I85" t="b">
        <v>0</v>
      </c>
    </row>
    <row r="86" spans="1:9" x14ac:dyDescent="0.2">
      <c r="A86" s="1">
        <v>2306.01179</v>
      </c>
      <c r="B86" t="s">
        <v>76</v>
      </c>
      <c r="C86" t="s">
        <v>195</v>
      </c>
      <c r="E86">
        <v>0</v>
      </c>
      <c r="F86">
        <v>0</v>
      </c>
      <c r="G86">
        <v>0</v>
      </c>
      <c r="H86" t="b">
        <v>0</v>
      </c>
      <c r="I86" t="b">
        <v>0</v>
      </c>
    </row>
    <row r="87" spans="1:9" x14ac:dyDescent="0.2">
      <c r="A87" s="1">
        <v>2306.0009300000002</v>
      </c>
      <c r="B87" t="s">
        <v>196</v>
      </c>
      <c r="C87" t="s">
        <v>77</v>
      </c>
      <c r="E87">
        <v>12</v>
      </c>
      <c r="F87">
        <v>12</v>
      </c>
      <c r="G87">
        <v>12</v>
      </c>
      <c r="H87" t="b">
        <v>0</v>
      </c>
      <c r="I87" t="b">
        <v>0</v>
      </c>
    </row>
    <row r="88" spans="1:9" x14ac:dyDescent="0.2">
      <c r="A88" s="1">
        <v>2306.0040300000001</v>
      </c>
      <c r="B88" t="s">
        <v>76</v>
      </c>
      <c r="C88" t="s">
        <v>197</v>
      </c>
      <c r="D88" t="s">
        <v>198</v>
      </c>
      <c r="E88">
        <v>0</v>
      </c>
      <c r="F88">
        <v>0</v>
      </c>
      <c r="G88">
        <v>0</v>
      </c>
      <c r="H88" t="b">
        <v>0</v>
      </c>
      <c r="I88" t="b">
        <v>0</v>
      </c>
    </row>
    <row r="89" spans="1:9" x14ac:dyDescent="0.2">
      <c r="A89" s="1">
        <v>2306.0388800000001</v>
      </c>
      <c r="B89" t="s">
        <v>199</v>
      </c>
      <c r="C89" t="s">
        <v>74</v>
      </c>
      <c r="D89" t="s">
        <v>113</v>
      </c>
      <c r="E89">
        <v>0</v>
      </c>
      <c r="F89">
        <v>12</v>
      </c>
      <c r="G89">
        <v>0</v>
      </c>
      <c r="H89" t="b">
        <v>0</v>
      </c>
      <c r="I89" t="b">
        <v>0</v>
      </c>
    </row>
    <row r="90" spans="1:9" x14ac:dyDescent="0.2">
      <c r="A90" s="1">
        <v>2306.0063100000002</v>
      </c>
      <c r="B90" t="s">
        <v>200</v>
      </c>
      <c r="C90" t="s">
        <v>74</v>
      </c>
      <c r="D90" t="s">
        <v>93</v>
      </c>
      <c r="E90">
        <v>12</v>
      </c>
      <c r="F90">
        <v>12</v>
      </c>
      <c r="G90">
        <v>12</v>
      </c>
      <c r="H90" t="b">
        <v>0</v>
      </c>
      <c r="I90" t="b">
        <v>0</v>
      </c>
    </row>
    <row r="91" spans="1:9" x14ac:dyDescent="0.2">
      <c r="A91" s="1">
        <v>2306.1322599999999</v>
      </c>
      <c r="B91" t="s">
        <v>201</v>
      </c>
      <c r="C91" t="s">
        <v>202</v>
      </c>
      <c r="D91" t="s">
        <v>84</v>
      </c>
      <c r="E91">
        <v>12</v>
      </c>
      <c r="F91">
        <v>12</v>
      </c>
      <c r="G91">
        <v>12</v>
      </c>
      <c r="H91" t="b">
        <v>0</v>
      </c>
      <c r="I91" t="b">
        <v>0</v>
      </c>
    </row>
    <row r="92" spans="1:9" x14ac:dyDescent="0.2">
      <c r="A92" s="1">
        <v>2306.09175</v>
      </c>
      <c r="B92" t="s">
        <v>203</v>
      </c>
      <c r="C92" t="s">
        <v>77</v>
      </c>
      <c r="E92">
        <v>0</v>
      </c>
      <c r="F92">
        <v>0</v>
      </c>
      <c r="G92">
        <v>0</v>
      </c>
      <c r="H92" t="b">
        <v>0</v>
      </c>
      <c r="I92" t="b">
        <v>0</v>
      </c>
    </row>
    <row r="93" spans="1:9" x14ac:dyDescent="0.2">
      <c r="A93" s="1">
        <v>2306.0069100000001</v>
      </c>
      <c r="B93" t="s">
        <v>204</v>
      </c>
      <c r="C93" t="s">
        <v>68</v>
      </c>
      <c r="D93" t="s">
        <v>205</v>
      </c>
      <c r="E93">
        <v>0</v>
      </c>
      <c r="F93">
        <v>0</v>
      </c>
      <c r="G93">
        <v>0</v>
      </c>
      <c r="H93" t="b">
        <v>0</v>
      </c>
      <c r="I93" t="b">
        <v>0</v>
      </c>
    </row>
    <row r="94" spans="1:9" x14ac:dyDescent="0.2">
      <c r="A94" s="1">
        <v>2306.0276399999998</v>
      </c>
      <c r="B94" t="s">
        <v>184</v>
      </c>
      <c r="C94" t="s">
        <v>118</v>
      </c>
      <c r="D94" t="s">
        <v>206</v>
      </c>
      <c r="E94">
        <v>0</v>
      </c>
      <c r="F94">
        <v>0</v>
      </c>
      <c r="G94">
        <v>0</v>
      </c>
      <c r="H94" t="b">
        <v>0</v>
      </c>
      <c r="I94" t="b">
        <v>0</v>
      </c>
    </row>
    <row r="95" spans="1:9" x14ac:dyDescent="0.2">
      <c r="A95" s="1">
        <v>2306.0003299999998</v>
      </c>
      <c r="B95">
        <v>2306.0003299999998</v>
      </c>
      <c r="C95" t="s">
        <v>77</v>
      </c>
      <c r="D95" t="s">
        <v>207</v>
      </c>
      <c r="E95">
        <v>0</v>
      </c>
      <c r="F95">
        <v>0</v>
      </c>
      <c r="G95">
        <v>0</v>
      </c>
      <c r="H95" t="b">
        <v>0</v>
      </c>
      <c r="I95" t="b">
        <v>0</v>
      </c>
    </row>
    <row r="96" spans="1:9" x14ac:dyDescent="0.2">
      <c r="A96" s="1">
        <v>2306.09186</v>
      </c>
      <c r="B96" t="s">
        <v>208</v>
      </c>
      <c r="C96" t="s">
        <v>77</v>
      </c>
      <c r="D96" t="s">
        <v>209</v>
      </c>
      <c r="E96">
        <v>0</v>
      </c>
      <c r="F96">
        <v>0</v>
      </c>
      <c r="G96">
        <v>0</v>
      </c>
      <c r="H96" t="b">
        <v>0</v>
      </c>
      <c r="I96" t="b">
        <v>0</v>
      </c>
    </row>
    <row r="97" spans="1:9" x14ac:dyDescent="0.2">
      <c r="A97" s="1">
        <v>2306.0420899999999</v>
      </c>
      <c r="B97" t="s">
        <v>76</v>
      </c>
      <c r="C97" t="s">
        <v>103</v>
      </c>
      <c r="D97" t="s">
        <v>210</v>
      </c>
      <c r="E97">
        <v>12</v>
      </c>
      <c r="F97">
        <v>12</v>
      </c>
      <c r="G97">
        <v>12</v>
      </c>
      <c r="H97" t="b">
        <v>0</v>
      </c>
      <c r="I97" t="b">
        <v>0</v>
      </c>
    </row>
    <row r="98" spans="1:9" x14ac:dyDescent="0.2">
      <c r="A98" s="1">
        <v>2306.0003400000001</v>
      </c>
      <c r="B98" t="s">
        <v>211</v>
      </c>
      <c r="C98" t="s">
        <v>212</v>
      </c>
      <c r="D98" t="s">
        <v>213</v>
      </c>
      <c r="E98">
        <v>0</v>
      </c>
      <c r="F98">
        <v>0</v>
      </c>
      <c r="G98">
        <v>0</v>
      </c>
      <c r="H98" t="b">
        <v>0</v>
      </c>
      <c r="I98" t="b">
        <v>0</v>
      </c>
    </row>
    <row r="99" spans="1:9" x14ac:dyDescent="0.2">
      <c r="A99" s="1">
        <v>2306.0952900000002</v>
      </c>
      <c r="B99" t="s">
        <v>214</v>
      </c>
      <c r="C99" t="s">
        <v>77</v>
      </c>
      <c r="D99" t="s">
        <v>87</v>
      </c>
      <c r="E99">
        <v>12</v>
      </c>
      <c r="F99">
        <v>12</v>
      </c>
      <c r="G99">
        <v>12</v>
      </c>
      <c r="H99" t="b">
        <v>0</v>
      </c>
      <c r="I99" t="b">
        <v>0</v>
      </c>
    </row>
    <row r="100" spans="1:9" x14ac:dyDescent="0.2">
      <c r="A100" s="1">
        <v>2306.0023000000001</v>
      </c>
      <c r="B100" t="s">
        <v>76</v>
      </c>
      <c r="C100" t="s">
        <v>118</v>
      </c>
      <c r="D100" t="s">
        <v>215</v>
      </c>
      <c r="E100">
        <v>0</v>
      </c>
      <c r="F100">
        <v>0</v>
      </c>
      <c r="G100">
        <v>0</v>
      </c>
      <c r="H100" t="b">
        <v>0</v>
      </c>
      <c r="I100" t="b">
        <v>0</v>
      </c>
    </row>
    <row r="101" spans="1:9" x14ac:dyDescent="0.2">
      <c r="A101" s="1">
        <v>2306.0000199999999</v>
      </c>
      <c r="B101" t="s">
        <v>216</v>
      </c>
      <c r="C101" t="s">
        <v>118</v>
      </c>
      <c r="D101" t="s">
        <v>217</v>
      </c>
      <c r="E101">
        <v>0</v>
      </c>
      <c r="F101">
        <v>0</v>
      </c>
      <c r="G101">
        <v>0</v>
      </c>
      <c r="H101" t="b">
        <v>0</v>
      </c>
      <c r="I101" t="b">
        <v>0</v>
      </c>
    </row>
    <row r="102" spans="1:9" x14ac:dyDescent="0.2">
      <c r="A102" s="1">
        <v>2306.0046600000001</v>
      </c>
      <c r="B102" t="s">
        <v>218</v>
      </c>
      <c r="C102" t="s">
        <v>88</v>
      </c>
      <c r="D102" t="s">
        <v>151</v>
      </c>
      <c r="E102">
        <v>12</v>
      </c>
      <c r="F102">
        <v>12</v>
      </c>
      <c r="G102">
        <v>12</v>
      </c>
      <c r="H102" t="b">
        <v>0</v>
      </c>
      <c r="I102" t="b">
        <v>0</v>
      </c>
    </row>
    <row r="103" spans="1:9" x14ac:dyDescent="0.2">
      <c r="A103" s="1">
        <v>2306.1673099999998</v>
      </c>
      <c r="B103" t="s">
        <v>70</v>
      </c>
      <c r="C103" t="s">
        <v>77</v>
      </c>
      <c r="D103" t="s">
        <v>219</v>
      </c>
      <c r="E103">
        <v>0</v>
      </c>
      <c r="F103">
        <v>0</v>
      </c>
      <c r="G103">
        <v>0</v>
      </c>
      <c r="H103" t="b">
        <v>0</v>
      </c>
      <c r="I103" t="b">
        <v>0</v>
      </c>
    </row>
    <row r="104" spans="1:9" x14ac:dyDescent="0.2">
      <c r="A104" s="1">
        <v>2306.0192000000002</v>
      </c>
      <c r="B104" t="s">
        <v>220</v>
      </c>
      <c r="C104" t="s">
        <v>77</v>
      </c>
      <c r="E104">
        <v>0</v>
      </c>
      <c r="F104">
        <v>12</v>
      </c>
      <c r="G104">
        <v>0</v>
      </c>
      <c r="H104" t="b">
        <v>0</v>
      </c>
      <c r="I104" t="b">
        <v>0</v>
      </c>
    </row>
    <row r="105" spans="1:9" x14ac:dyDescent="0.2">
      <c r="A105" s="1">
        <v>2306.0065300000001</v>
      </c>
      <c r="B105">
        <v>2306.0065300000001</v>
      </c>
      <c r="C105" t="s">
        <v>74</v>
      </c>
      <c r="E105">
        <v>12</v>
      </c>
      <c r="F105">
        <v>12</v>
      </c>
      <c r="G105">
        <v>12</v>
      </c>
      <c r="H105" t="b">
        <v>0</v>
      </c>
      <c r="I105" t="b">
        <v>0</v>
      </c>
    </row>
    <row r="106" spans="1:9" x14ac:dyDescent="0.2">
      <c r="A106" s="1">
        <v>2306.00461</v>
      </c>
      <c r="B106" t="s">
        <v>76</v>
      </c>
      <c r="C106" t="s">
        <v>77</v>
      </c>
      <c r="D106" t="s">
        <v>221</v>
      </c>
      <c r="E106">
        <v>12</v>
      </c>
      <c r="F106">
        <v>12</v>
      </c>
      <c r="G106">
        <v>12</v>
      </c>
      <c r="H106" t="b">
        <v>0</v>
      </c>
      <c r="I106" t="b">
        <v>0</v>
      </c>
    </row>
    <row r="107" spans="1:9" x14ac:dyDescent="0.2">
      <c r="A107" s="1">
        <v>2306.0000500000001</v>
      </c>
      <c r="B107" t="s">
        <v>222</v>
      </c>
      <c r="C107" t="s">
        <v>77</v>
      </c>
      <c r="D107" t="s">
        <v>84</v>
      </c>
      <c r="E107">
        <v>0</v>
      </c>
      <c r="F107">
        <v>0</v>
      </c>
      <c r="G107">
        <v>0</v>
      </c>
      <c r="H107" t="b">
        <v>0</v>
      </c>
      <c r="I107" t="b">
        <v>0</v>
      </c>
    </row>
    <row r="108" spans="1:9" x14ac:dyDescent="0.2">
      <c r="A108" s="1">
        <v>2306.0023700000002</v>
      </c>
      <c r="B108" t="s">
        <v>223</v>
      </c>
      <c r="C108" t="s">
        <v>68</v>
      </c>
      <c r="D108" t="s">
        <v>224</v>
      </c>
      <c r="E108">
        <v>12</v>
      </c>
      <c r="F108">
        <v>12</v>
      </c>
      <c r="G108">
        <v>12</v>
      </c>
      <c r="H108" t="b">
        <v>0</v>
      </c>
      <c r="I108" t="b">
        <v>0</v>
      </c>
    </row>
    <row r="109" spans="1:9" x14ac:dyDescent="0.2">
      <c r="A109" s="1">
        <v>2306.0349000000001</v>
      </c>
      <c r="B109" t="s">
        <v>225</v>
      </c>
      <c r="C109" t="s">
        <v>138</v>
      </c>
      <c r="D109" t="s">
        <v>226</v>
      </c>
      <c r="E109">
        <v>12</v>
      </c>
      <c r="F109">
        <v>12</v>
      </c>
      <c r="G109">
        <v>12</v>
      </c>
      <c r="H109" t="b">
        <v>0</v>
      </c>
      <c r="I109" t="b">
        <v>0</v>
      </c>
    </row>
    <row r="110" spans="1:9" x14ac:dyDescent="0.2">
      <c r="A110" s="1">
        <v>2306.0021499999998</v>
      </c>
      <c r="B110" t="s">
        <v>227</v>
      </c>
      <c r="C110" t="s">
        <v>74</v>
      </c>
      <c r="E110">
        <v>12</v>
      </c>
      <c r="F110">
        <v>12</v>
      </c>
      <c r="G110">
        <v>12</v>
      </c>
      <c r="H110" t="b">
        <v>0</v>
      </c>
      <c r="I110" t="b">
        <v>0</v>
      </c>
    </row>
    <row r="111" spans="1:9" x14ac:dyDescent="0.2">
      <c r="A111" s="1">
        <v>2306.00027</v>
      </c>
      <c r="B111" t="s">
        <v>76</v>
      </c>
      <c r="C111" t="s">
        <v>88</v>
      </c>
      <c r="D111" t="s">
        <v>228</v>
      </c>
      <c r="E111">
        <v>0</v>
      </c>
      <c r="F111">
        <v>0</v>
      </c>
      <c r="G111">
        <v>12</v>
      </c>
      <c r="H111" t="b">
        <v>0</v>
      </c>
      <c r="I111" t="b">
        <v>0</v>
      </c>
    </row>
    <row r="112" spans="1:9" x14ac:dyDescent="0.2">
      <c r="A112" s="1">
        <v>2306.02925</v>
      </c>
      <c r="B112" t="s">
        <v>76</v>
      </c>
      <c r="C112" t="s">
        <v>77</v>
      </c>
      <c r="E112">
        <v>0</v>
      </c>
      <c r="F112">
        <v>0</v>
      </c>
      <c r="G112">
        <v>0</v>
      </c>
      <c r="H112" t="b">
        <v>0</v>
      </c>
      <c r="I112" t="b">
        <v>0</v>
      </c>
    </row>
    <row r="113" spans="1:9" x14ac:dyDescent="0.2">
      <c r="A113" s="1">
        <v>2306.0022399999998</v>
      </c>
      <c r="B113" t="s">
        <v>229</v>
      </c>
      <c r="C113" t="s">
        <v>68</v>
      </c>
      <c r="D113" t="s">
        <v>230</v>
      </c>
      <c r="E113">
        <v>0</v>
      </c>
      <c r="F113">
        <v>0</v>
      </c>
      <c r="G113">
        <v>0</v>
      </c>
      <c r="H113" t="b">
        <v>0</v>
      </c>
      <c r="I113" t="b">
        <v>0</v>
      </c>
    </row>
    <row r="114" spans="1:9" x14ac:dyDescent="0.2">
      <c r="A114" s="1">
        <v>2306.0002899999999</v>
      </c>
      <c r="B114" t="s">
        <v>105</v>
      </c>
      <c r="C114" t="s">
        <v>77</v>
      </c>
      <c r="E114">
        <v>12</v>
      </c>
      <c r="F114">
        <v>12</v>
      </c>
      <c r="G114">
        <v>12</v>
      </c>
      <c r="H114" t="b">
        <v>0</v>
      </c>
      <c r="I114" t="b">
        <v>0</v>
      </c>
    </row>
    <row r="115" spans="1:9" x14ac:dyDescent="0.2">
      <c r="A115" s="1">
        <v>2306.0193300000001</v>
      </c>
      <c r="B115" t="s">
        <v>231</v>
      </c>
      <c r="C115" t="s">
        <v>232</v>
      </c>
      <c r="D115" t="s">
        <v>233</v>
      </c>
      <c r="E115">
        <v>0</v>
      </c>
      <c r="F115">
        <v>0</v>
      </c>
      <c r="G115">
        <v>0</v>
      </c>
      <c r="H115" t="b">
        <v>0</v>
      </c>
      <c r="I115" t="b">
        <v>0</v>
      </c>
    </row>
    <row r="116" spans="1:9" x14ac:dyDescent="0.2">
      <c r="A116" s="1">
        <v>2306.0047500000001</v>
      </c>
      <c r="B116" t="s">
        <v>234</v>
      </c>
      <c r="C116" t="s">
        <v>118</v>
      </c>
      <c r="D116" t="s">
        <v>87</v>
      </c>
      <c r="E116">
        <v>0</v>
      </c>
      <c r="F116">
        <v>0</v>
      </c>
      <c r="G116">
        <v>0</v>
      </c>
      <c r="H116" t="b">
        <v>0</v>
      </c>
      <c r="I116" t="b">
        <v>0</v>
      </c>
    </row>
    <row r="117" spans="1:9" x14ac:dyDescent="0.2">
      <c r="A117" s="1">
        <v>2306.1634600000002</v>
      </c>
      <c r="B117" t="s">
        <v>235</v>
      </c>
      <c r="C117" t="s">
        <v>77</v>
      </c>
      <c r="E117">
        <v>0</v>
      </c>
      <c r="F117">
        <v>12</v>
      </c>
      <c r="G117">
        <v>12</v>
      </c>
      <c r="H117" t="b">
        <v>0</v>
      </c>
      <c r="I117" t="b">
        <v>0</v>
      </c>
    </row>
    <row r="118" spans="1:9" x14ac:dyDescent="0.2">
      <c r="A118" s="1">
        <v>2306.0067800000002</v>
      </c>
      <c r="B118" t="s">
        <v>76</v>
      </c>
      <c r="C118" t="s">
        <v>68</v>
      </c>
      <c r="D118" t="s">
        <v>236</v>
      </c>
      <c r="E118">
        <v>12</v>
      </c>
      <c r="F118">
        <v>12</v>
      </c>
      <c r="G118">
        <v>12</v>
      </c>
      <c r="H118" t="b">
        <v>0</v>
      </c>
      <c r="I118" t="b">
        <v>0</v>
      </c>
    </row>
    <row r="119" spans="1:9" x14ac:dyDescent="0.2">
      <c r="A119" s="1">
        <v>2306.0024800000001</v>
      </c>
      <c r="B119" t="s">
        <v>76</v>
      </c>
      <c r="C119" t="s">
        <v>99</v>
      </c>
      <c r="D119" t="s">
        <v>237</v>
      </c>
      <c r="E119">
        <v>0</v>
      </c>
      <c r="F119">
        <v>0</v>
      </c>
      <c r="G119">
        <v>0</v>
      </c>
      <c r="H119" t="b">
        <v>0</v>
      </c>
      <c r="I119" t="b">
        <v>0</v>
      </c>
    </row>
    <row r="120" spans="1:9" x14ac:dyDescent="0.2">
      <c r="A120" s="1">
        <v>2306.0061300000002</v>
      </c>
      <c r="B120" t="s">
        <v>238</v>
      </c>
      <c r="C120" t="s">
        <v>77</v>
      </c>
      <c r="D120" t="s">
        <v>84</v>
      </c>
      <c r="E120">
        <v>12</v>
      </c>
      <c r="F120">
        <v>12</v>
      </c>
      <c r="G120">
        <v>12</v>
      </c>
      <c r="H120" t="b">
        <v>0</v>
      </c>
      <c r="I120" t="b">
        <v>0</v>
      </c>
    </row>
    <row r="121" spans="1:9" x14ac:dyDescent="0.2">
      <c r="A121" s="1">
        <v>2306.00045</v>
      </c>
      <c r="B121" t="s">
        <v>76</v>
      </c>
      <c r="C121" t="s">
        <v>77</v>
      </c>
      <c r="D121" t="s">
        <v>239</v>
      </c>
      <c r="E121">
        <v>0</v>
      </c>
      <c r="F121">
        <v>12</v>
      </c>
      <c r="G121">
        <v>0</v>
      </c>
      <c r="H121" t="b">
        <v>0</v>
      </c>
      <c r="I121" t="b">
        <v>0</v>
      </c>
    </row>
    <row r="122" spans="1:9" x14ac:dyDescent="0.2">
      <c r="A122" s="1">
        <v>2306.0027700000001</v>
      </c>
      <c r="B122" t="s">
        <v>240</v>
      </c>
      <c r="C122" t="s">
        <v>118</v>
      </c>
      <c r="D122" t="s">
        <v>206</v>
      </c>
      <c r="E122">
        <v>0</v>
      </c>
      <c r="F122">
        <v>0</v>
      </c>
      <c r="G122">
        <v>0</v>
      </c>
      <c r="H122" t="b">
        <v>0</v>
      </c>
      <c r="I122" t="b">
        <v>0</v>
      </c>
    </row>
    <row r="123" spans="1:9" x14ac:dyDescent="0.2">
      <c r="A123" s="1">
        <v>2306.0008899999998</v>
      </c>
      <c r="B123" t="s">
        <v>76</v>
      </c>
      <c r="C123" t="s">
        <v>118</v>
      </c>
      <c r="D123" t="s">
        <v>188</v>
      </c>
      <c r="E123">
        <v>0</v>
      </c>
      <c r="F123">
        <v>0</v>
      </c>
      <c r="G123">
        <v>0</v>
      </c>
      <c r="H123" t="b">
        <v>0</v>
      </c>
      <c r="I123" t="b">
        <v>0</v>
      </c>
    </row>
    <row r="124" spans="1:9" x14ac:dyDescent="0.2">
      <c r="A124" s="1">
        <v>2306.0196700000001</v>
      </c>
      <c r="B124" t="s">
        <v>241</v>
      </c>
      <c r="C124" t="s">
        <v>77</v>
      </c>
      <c r="D124" t="s">
        <v>168</v>
      </c>
      <c r="E124">
        <v>0</v>
      </c>
      <c r="F124">
        <v>0</v>
      </c>
      <c r="G124">
        <v>0</v>
      </c>
      <c r="H124" t="b">
        <v>0</v>
      </c>
      <c r="I124" t="b">
        <v>0</v>
      </c>
    </row>
    <row r="125" spans="1:9" x14ac:dyDescent="0.2">
      <c r="A125" s="1">
        <v>2306.0218799999998</v>
      </c>
      <c r="B125" t="s">
        <v>242</v>
      </c>
      <c r="C125" t="s">
        <v>74</v>
      </c>
      <c r="D125" t="s">
        <v>93</v>
      </c>
      <c r="E125">
        <v>0</v>
      </c>
      <c r="F125">
        <v>0</v>
      </c>
      <c r="G125">
        <v>0</v>
      </c>
      <c r="H125" t="b">
        <v>0</v>
      </c>
      <c r="I125" t="b">
        <v>0</v>
      </c>
    </row>
    <row r="126" spans="1:9" x14ac:dyDescent="0.2">
      <c r="A126" s="1">
        <v>2306.00279</v>
      </c>
      <c r="B126" t="s">
        <v>243</v>
      </c>
      <c r="C126" t="s">
        <v>88</v>
      </c>
      <c r="D126" t="s">
        <v>244</v>
      </c>
      <c r="E126">
        <v>12</v>
      </c>
      <c r="F126">
        <v>12</v>
      </c>
      <c r="G126">
        <v>12</v>
      </c>
      <c r="H126" t="b">
        <v>0</v>
      </c>
      <c r="I126" t="b">
        <v>0</v>
      </c>
    </row>
    <row r="127" spans="1:9" x14ac:dyDescent="0.2">
      <c r="A127" s="1">
        <v>2306.0088300000002</v>
      </c>
      <c r="B127" t="s">
        <v>245</v>
      </c>
      <c r="C127" t="s">
        <v>103</v>
      </c>
      <c r="D127" t="s">
        <v>246</v>
      </c>
      <c r="E127">
        <v>0</v>
      </c>
      <c r="F127">
        <v>0</v>
      </c>
      <c r="G127">
        <v>0</v>
      </c>
      <c r="H127" t="b">
        <v>0</v>
      </c>
      <c r="I127" t="b">
        <v>0</v>
      </c>
    </row>
    <row r="128" spans="1:9" x14ac:dyDescent="0.2">
      <c r="A128" s="1">
        <v>2306.0135799999998</v>
      </c>
      <c r="B128" t="s">
        <v>105</v>
      </c>
      <c r="C128" t="s">
        <v>77</v>
      </c>
      <c r="E128">
        <v>0</v>
      </c>
      <c r="F128">
        <v>0</v>
      </c>
      <c r="G128">
        <v>0</v>
      </c>
      <c r="H128" t="b">
        <v>0</v>
      </c>
      <c r="I128" t="b">
        <v>0</v>
      </c>
    </row>
    <row r="129" spans="1:9" x14ac:dyDescent="0.2">
      <c r="A129" s="1">
        <v>2306.0042800000001</v>
      </c>
      <c r="B129">
        <v>2306.0042800000001</v>
      </c>
      <c r="C129" t="s">
        <v>74</v>
      </c>
      <c r="D129" t="s">
        <v>247</v>
      </c>
      <c r="E129">
        <v>0</v>
      </c>
      <c r="F129">
        <v>0</v>
      </c>
      <c r="G129">
        <v>0</v>
      </c>
      <c r="H129" t="b">
        <v>0</v>
      </c>
      <c r="I129" t="b">
        <v>0</v>
      </c>
    </row>
    <row r="130" spans="1:9" x14ac:dyDescent="0.2">
      <c r="A130" s="1">
        <v>2306.0427100000002</v>
      </c>
      <c r="B130" t="s">
        <v>76</v>
      </c>
      <c r="C130" t="s">
        <v>99</v>
      </c>
      <c r="D130" t="s">
        <v>248</v>
      </c>
      <c r="E130">
        <v>12</v>
      </c>
      <c r="F130">
        <v>12</v>
      </c>
      <c r="G130">
        <v>12</v>
      </c>
      <c r="H130" t="b">
        <v>0</v>
      </c>
      <c r="I130" t="b">
        <v>0</v>
      </c>
    </row>
    <row r="131" spans="1:9" x14ac:dyDescent="0.2">
      <c r="A131" s="1">
        <v>2306.0007300000002</v>
      </c>
      <c r="B131" t="s">
        <v>249</v>
      </c>
      <c r="C131" t="s">
        <v>68</v>
      </c>
      <c r="D131" t="s">
        <v>250</v>
      </c>
      <c r="E131">
        <v>12</v>
      </c>
      <c r="F131">
        <v>12</v>
      </c>
      <c r="G131">
        <v>12</v>
      </c>
      <c r="H131" t="b">
        <v>0</v>
      </c>
      <c r="I131" t="b">
        <v>0</v>
      </c>
    </row>
    <row r="132" spans="1:9" x14ac:dyDescent="0.2">
      <c r="A132" s="1">
        <v>2306.1365599999999</v>
      </c>
      <c r="B132" t="s">
        <v>76</v>
      </c>
      <c r="C132" t="s">
        <v>251</v>
      </c>
      <c r="D132" t="s">
        <v>252</v>
      </c>
      <c r="E132">
        <v>0</v>
      </c>
      <c r="F132">
        <v>0</v>
      </c>
      <c r="G132">
        <v>0</v>
      </c>
      <c r="H132" t="b">
        <v>0</v>
      </c>
      <c r="I132" t="b">
        <v>0</v>
      </c>
    </row>
    <row r="133" spans="1:9" x14ac:dyDescent="0.2">
      <c r="A133" s="1">
        <v>2306.0041700000002</v>
      </c>
      <c r="B133" t="s">
        <v>253</v>
      </c>
      <c r="C133" t="s">
        <v>68</v>
      </c>
      <c r="D133" t="s">
        <v>254</v>
      </c>
      <c r="E133">
        <v>0</v>
      </c>
      <c r="F133">
        <v>0</v>
      </c>
      <c r="G133">
        <v>0</v>
      </c>
      <c r="H133" t="b">
        <v>0</v>
      </c>
      <c r="I133" t="b">
        <v>0</v>
      </c>
    </row>
    <row r="134" spans="1:9" x14ac:dyDescent="0.2">
      <c r="A134" s="1">
        <v>2306.0047399999999</v>
      </c>
      <c r="B134">
        <v>2306.0047399999999</v>
      </c>
      <c r="C134" t="s">
        <v>74</v>
      </c>
      <c r="D134" t="s">
        <v>168</v>
      </c>
      <c r="E134">
        <v>0</v>
      </c>
      <c r="F134">
        <v>0</v>
      </c>
      <c r="G134">
        <v>0</v>
      </c>
      <c r="H134" t="b">
        <v>0</v>
      </c>
      <c r="I134" t="b">
        <v>0</v>
      </c>
    </row>
    <row r="135" spans="1:9" x14ac:dyDescent="0.2">
      <c r="A135" s="1">
        <v>2306.0001000000002</v>
      </c>
      <c r="B135" t="s">
        <v>76</v>
      </c>
      <c r="C135" t="s">
        <v>77</v>
      </c>
      <c r="D135" t="s">
        <v>255</v>
      </c>
      <c r="E135">
        <v>0</v>
      </c>
      <c r="F135">
        <v>0</v>
      </c>
      <c r="G135">
        <v>0</v>
      </c>
      <c r="H135" t="b">
        <v>0</v>
      </c>
      <c r="I135" t="b">
        <v>0</v>
      </c>
    </row>
    <row r="136" spans="1:9" x14ac:dyDescent="0.2">
      <c r="A136" s="1">
        <v>2306.0022199999999</v>
      </c>
      <c r="B136" t="s">
        <v>256</v>
      </c>
      <c r="C136" t="s">
        <v>77</v>
      </c>
      <c r="D136" t="s">
        <v>257</v>
      </c>
      <c r="E136">
        <v>0</v>
      </c>
      <c r="F136">
        <v>0</v>
      </c>
      <c r="G136">
        <v>0</v>
      </c>
      <c r="H136" t="b">
        <v>0</v>
      </c>
      <c r="I136" t="b">
        <v>0</v>
      </c>
    </row>
    <row r="137" spans="1:9" x14ac:dyDescent="0.2">
      <c r="A137" s="1">
        <v>2306.0574999999999</v>
      </c>
      <c r="B137">
        <v>2306.0574999999999</v>
      </c>
      <c r="C137" t="s">
        <v>77</v>
      </c>
      <c r="E137">
        <v>0</v>
      </c>
      <c r="F137">
        <v>0</v>
      </c>
      <c r="G137">
        <v>0</v>
      </c>
      <c r="H137" t="b">
        <v>0</v>
      </c>
      <c r="I137" t="b">
        <v>0</v>
      </c>
    </row>
    <row r="138" spans="1:9" x14ac:dyDescent="0.2">
      <c r="A138" s="1">
        <v>2306.0067899999999</v>
      </c>
      <c r="B138">
        <v>2306.0067899999999</v>
      </c>
      <c r="C138" t="s">
        <v>74</v>
      </c>
      <c r="D138" t="s">
        <v>258</v>
      </c>
      <c r="E138">
        <v>0</v>
      </c>
      <c r="F138">
        <v>0</v>
      </c>
      <c r="G138">
        <v>0</v>
      </c>
      <c r="H138" t="b">
        <v>0</v>
      </c>
      <c r="I138" t="b">
        <v>0</v>
      </c>
    </row>
    <row r="139" spans="1:9" x14ac:dyDescent="0.2">
      <c r="A139" s="1">
        <v>2306.01935</v>
      </c>
      <c r="B139" t="s">
        <v>76</v>
      </c>
      <c r="C139" t="s">
        <v>259</v>
      </c>
      <c r="D139" t="s">
        <v>260</v>
      </c>
      <c r="E139">
        <v>0</v>
      </c>
      <c r="F139">
        <v>0</v>
      </c>
      <c r="G139">
        <v>0</v>
      </c>
      <c r="H139" t="b">
        <v>0</v>
      </c>
      <c r="I139" t="b">
        <v>0</v>
      </c>
    </row>
    <row r="140" spans="1:9" x14ac:dyDescent="0.2">
      <c r="A140" s="1">
        <v>2306.00225</v>
      </c>
      <c r="B140">
        <v>2306.00225</v>
      </c>
      <c r="C140" t="s">
        <v>74</v>
      </c>
      <c r="E140">
        <v>0</v>
      </c>
      <c r="F140">
        <v>0</v>
      </c>
      <c r="G140">
        <v>0</v>
      </c>
      <c r="H140" t="b">
        <v>0</v>
      </c>
      <c r="I140" t="b">
        <v>0</v>
      </c>
    </row>
    <row r="141" spans="1:9" x14ac:dyDescent="0.2">
      <c r="A141" s="1">
        <v>2306.01793</v>
      </c>
      <c r="B141" t="s">
        <v>261</v>
      </c>
      <c r="C141" t="s">
        <v>77</v>
      </c>
      <c r="D141" t="s">
        <v>87</v>
      </c>
      <c r="E141">
        <v>0</v>
      </c>
      <c r="F141">
        <v>12</v>
      </c>
      <c r="G141">
        <v>12</v>
      </c>
      <c r="H141" t="b">
        <v>0</v>
      </c>
      <c r="I141" t="b">
        <v>0</v>
      </c>
    </row>
    <row r="142" spans="1:9" x14ac:dyDescent="0.2">
      <c r="A142" s="1">
        <v>2306.00641</v>
      </c>
      <c r="B142" t="s">
        <v>262</v>
      </c>
      <c r="C142" t="s">
        <v>263</v>
      </c>
      <c r="D142" t="s">
        <v>264</v>
      </c>
      <c r="E142">
        <v>0</v>
      </c>
      <c r="G142">
        <v>0</v>
      </c>
      <c r="H142" t="b">
        <v>0</v>
      </c>
      <c r="I142" t="b">
        <v>0</v>
      </c>
    </row>
    <row r="143" spans="1:9" x14ac:dyDescent="0.2">
      <c r="A143" s="1">
        <v>2306.0002800000002</v>
      </c>
      <c r="B143" t="s">
        <v>265</v>
      </c>
      <c r="C143" t="s">
        <v>68</v>
      </c>
      <c r="D143" t="s">
        <v>266</v>
      </c>
      <c r="E143">
        <v>12</v>
      </c>
      <c r="F143">
        <v>12</v>
      </c>
      <c r="G143">
        <v>12</v>
      </c>
      <c r="H143" t="b">
        <v>0</v>
      </c>
      <c r="I143" t="b">
        <v>0</v>
      </c>
    </row>
    <row r="144" spans="1:9" x14ac:dyDescent="0.2">
      <c r="A144" s="1">
        <v>2306.0021299999999</v>
      </c>
      <c r="B144" t="s">
        <v>267</v>
      </c>
      <c r="C144" t="s">
        <v>77</v>
      </c>
      <c r="D144" t="s">
        <v>268</v>
      </c>
      <c r="E144">
        <v>0</v>
      </c>
      <c r="F144">
        <v>0</v>
      </c>
      <c r="G144">
        <v>0</v>
      </c>
      <c r="H144" t="b">
        <v>0</v>
      </c>
      <c r="I144" t="b">
        <v>0</v>
      </c>
    </row>
    <row r="145" spans="1:9" x14ac:dyDescent="0.2">
      <c r="A145" s="1">
        <v>2306.0082200000002</v>
      </c>
      <c r="B145" t="s">
        <v>269</v>
      </c>
      <c r="C145" t="s">
        <v>77</v>
      </c>
      <c r="D145" t="s">
        <v>270</v>
      </c>
      <c r="E145">
        <v>0</v>
      </c>
      <c r="F145">
        <v>12</v>
      </c>
      <c r="G145">
        <v>0</v>
      </c>
      <c r="H145" t="b">
        <v>0</v>
      </c>
      <c r="I145" t="b">
        <v>0</v>
      </c>
    </row>
    <row r="146" spans="1:9" x14ac:dyDescent="0.2">
      <c r="A146" s="1">
        <v>2306.0002599999998</v>
      </c>
      <c r="B146" t="s">
        <v>271</v>
      </c>
      <c r="C146" t="s">
        <v>162</v>
      </c>
      <c r="D146" t="s">
        <v>272</v>
      </c>
      <c r="E146">
        <v>12</v>
      </c>
      <c r="F146">
        <v>12</v>
      </c>
      <c r="G146">
        <v>12</v>
      </c>
      <c r="H146" t="b">
        <v>0</v>
      </c>
      <c r="I146" t="b">
        <v>0</v>
      </c>
    </row>
    <row r="147" spans="1:9" x14ac:dyDescent="0.2">
      <c r="A147" s="1">
        <v>2306.0021400000001</v>
      </c>
      <c r="B147" t="s">
        <v>273</v>
      </c>
      <c r="C147" t="s">
        <v>74</v>
      </c>
      <c r="D147" t="s">
        <v>274</v>
      </c>
      <c r="E147">
        <v>0</v>
      </c>
      <c r="F147">
        <v>0</v>
      </c>
      <c r="G147">
        <v>0</v>
      </c>
      <c r="H147" t="b">
        <v>0</v>
      </c>
      <c r="I147" t="b">
        <v>0</v>
      </c>
    </row>
    <row r="148" spans="1:9" x14ac:dyDescent="0.2">
      <c r="A148" s="1">
        <v>2306.0044200000002</v>
      </c>
      <c r="B148" t="s">
        <v>275</v>
      </c>
      <c r="C148" t="s">
        <v>88</v>
      </c>
      <c r="D148" t="s">
        <v>276</v>
      </c>
      <c r="E148">
        <v>12</v>
      </c>
      <c r="F148">
        <v>12</v>
      </c>
      <c r="G148">
        <v>12</v>
      </c>
      <c r="H148" t="b">
        <v>0</v>
      </c>
      <c r="I148" t="b">
        <v>0</v>
      </c>
    </row>
    <row r="149" spans="1:9" x14ac:dyDescent="0.2">
      <c r="A149" s="1">
        <v>2306.0001900000002</v>
      </c>
      <c r="B149" t="s">
        <v>277</v>
      </c>
      <c r="C149" t="s">
        <v>77</v>
      </c>
      <c r="D149" t="s">
        <v>278</v>
      </c>
      <c r="E149">
        <v>12</v>
      </c>
      <c r="F149">
        <v>12</v>
      </c>
      <c r="G149">
        <v>12</v>
      </c>
      <c r="H149" t="b">
        <v>0</v>
      </c>
      <c r="I149" t="b">
        <v>0</v>
      </c>
    </row>
    <row r="150" spans="1:9" x14ac:dyDescent="0.2">
      <c r="A150" s="1">
        <v>2306.0190299999999</v>
      </c>
      <c r="B150" t="s">
        <v>279</v>
      </c>
      <c r="C150" t="s">
        <v>118</v>
      </c>
      <c r="D150" t="s">
        <v>280</v>
      </c>
      <c r="E150">
        <v>0</v>
      </c>
      <c r="F150">
        <v>0</v>
      </c>
      <c r="G150">
        <v>0</v>
      </c>
      <c r="H150" t="b">
        <v>0</v>
      </c>
      <c r="I150" t="b">
        <v>0</v>
      </c>
    </row>
    <row r="151" spans="1:9" x14ac:dyDescent="0.2">
      <c r="A151" s="1">
        <v>2306.0048900000002</v>
      </c>
      <c r="B151" t="s">
        <v>281</v>
      </c>
      <c r="C151" t="s">
        <v>282</v>
      </c>
      <c r="E151">
        <v>12</v>
      </c>
      <c r="F151">
        <v>12</v>
      </c>
      <c r="G151">
        <v>12</v>
      </c>
      <c r="H151" t="b">
        <v>0</v>
      </c>
      <c r="I151" t="b">
        <v>0</v>
      </c>
    </row>
    <row r="152" spans="1:9" x14ac:dyDescent="0.2">
      <c r="A152" s="1">
        <v>2306.0042899999999</v>
      </c>
      <c r="B152" t="s">
        <v>283</v>
      </c>
      <c r="C152" t="s">
        <v>103</v>
      </c>
      <c r="D152" t="s">
        <v>284</v>
      </c>
      <c r="E152">
        <v>0</v>
      </c>
      <c r="F152">
        <v>12</v>
      </c>
      <c r="G152">
        <v>12</v>
      </c>
      <c r="H152" t="b">
        <v>0</v>
      </c>
      <c r="I152" t="b">
        <v>0</v>
      </c>
    </row>
    <row r="153" spans="1:9" x14ac:dyDescent="0.2">
      <c r="A153" s="1">
        <v>2306.0298400000001</v>
      </c>
      <c r="B153" t="s">
        <v>76</v>
      </c>
      <c r="C153" t="s">
        <v>77</v>
      </c>
      <c r="E153">
        <v>0</v>
      </c>
      <c r="F153">
        <v>0</v>
      </c>
      <c r="G153">
        <v>0</v>
      </c>
      <c r="H153" t="b">
        <v>0</v>
      </c>
      <c r="I153" t="b">
        <v>0</v>
      </c>
    </row>
    <row r="154" spans="1:9" x14ac:dyDescent="0.2">
      <c r="A154" s="1">
        <v>2306.00072</v>
      </c>
      <c r="B154" t="s">
        <v>76</v>
      </c>
      <c r="C154" t="s">
        <v>68</v>
      </c>
      <c r="D154" t="s">
        <v>285</v>
      </c>
      <c r="E154">
        <v>0</v>
      </c>
      <c r="F154">
        <v>0</v>
      </c>
      <c r="G154">
        <v>0</v>
      </c>
      <c r="H154" t="b">
        <v>0</v>
      </c>
      <c r="I154" t="b">
        <v>0</v>
      </c>
    </row>
    <row r="155" spans="1:9" x14ac:dyDescent="0.2">
      <c r="A155" s="1">
        <v>2306.0150800000001</v>
      </c>
      <c r="B155">
        <v>2306.0150800000001</v>
      </c>
      <c r="C155" t="s">
        <v>74</v>
      </c>
      <c r="D155" t="s">
        <v>286</v>
      </c>
      <c r="E155">
        <v>0</v>
      </c>
      <c r="F155">
        <v>12</v>
      </c>
      <c r="G155">
        <v>0</v>
      </c>
      <c r="H155" t="b">
        <v>0</v>
      </c>
      <c r="I155" t="b">
        <v>0</v>
      </c>
    </row>
    <row r="156" spans="1:9" x14ac:dyDescent="0.2">
      <c r="A156" s="1">
        <v>2306.00882</v>
      </c>
      <c r="B156" t="s">
        <v>76</v>
      </c>
      <c r="C156" t="s">
        <v>74</v>
      </c>
      <c r="D156" t="s">
        <v>287</v>
      </c>
      <c r="E156">
        <v>12</v>
      </c>
      <c r="F156">
        <v>12</v>
      </c>
      <c r="G156">
        <v>12</v>
      </c>
      <c r="H156" t="b">
        <v>0</v>
      </c>
      <c r="I156" t="b">
        <v>0</v>
      </c>
    </row>
    <row r="157" spans="1:9" x14ac:dyDescent="0.2">
      <c r="A157" s="1">
        <v>2306.0027799999998</v>
      </c>
      <c r="B157">
        <v>2306.0027799999998</v>
      </c>
      <c r="C157" t="s">
        <v>74</v>
      </c>
      <c r="D157" t="s">
        <v>288</v>
      </c>
      <c r="E157">
        <v>0</v>
      </c>
      <c r="F157">
        <v>0</v>
      </c>
      <c r="G157">
        <v>0</v>
      </c>
      <c r="H157" t="b">
        <v>0</v>
      </c>
      <c r="I157" t="b">
        <v>0</v>
      </c>
    </row>
    <row r="158" spans="1:9" x14ac:dyDescent="0.2">
      <c r="A158" s="1">
        <v>2306.00081</v>
      </c>
      <c r="B158" t="s">
        <v>70</v>
      </c>
      <c r="C158" t="s">
        <v>68</v>
      </c>
      <c r="D158" t="s">
        <v>289</v>
      </c>
      <c r="E158">
        <v>12</v>
      </c>
      <c r="F158">
        <v>12</v>
      </c>
      <c r="G158">
        <v>12</v>
      </c>
      <c r="H158" t="b">
        <v>0</v>
      </c>
      <c r="I158" t="b">
        <v>0</v>
      </c>
    </row>
    <row r="159" spans="1:9" x14ac:dyDescent="0.2">
      <c r="A159" s="1">
        <v>2306.0007500000002</v>
      </c>
      <c r="B159" t="s">
        <v>76</v>
      </c>
      <c r="C159" t="s">
        <v>290</v>
      </c>
      <c r="D159" t="s">
        <v>291</v>
      </c>
      <c r="E159">
        <v>12</v>
      </c>
      <c r="F159">
        <v>12</v>
      </c>
      <c r="G159">
        <v>12</v>
      </c>
      <c r="H159" t="b">
        <v>0</v>
      </c>
      <c r="I159" t="b">
        <v>0</v>
      </c>
    </row>
    <row r="160" spans="1:9" x14ac:dyDescent="0.2">
      <c r="A160" s="1">
        <v>2306.1658900000002</v>
      </c>
      <c r="B160" t="s">
        <v>76</v>
      </c>
      <c r="C160" t="s">
        <v>99</v>
      </c>
      <c r="D160" t="s">
        <v>237</v>
      </c>
      <c r="E160">
        <v>0</v>
      </c>
      <c r="F160">
        <v>0</v>
      </c>
      <c r="G160">
        <v>0</v>
      </c>
      <c r="H160" t="b">
        <v>0</v>
      </c>
      <c r="I160" t="b">
        <v>0</v>
      </c>
    </row>
    <row r="161" spans="1:9" x14ac:dyDescent="0.2">
      <c r="A161" s="1">
        <v>2306.0028499999999</v>
      </c>
      <c r="B161">
        <v>2306.0028499999999</v>
      </c>
      <c r="C161" t="s">
        <v>77</v>
      </c>
      <c r="D161" t="s">
        <v>93</v>
      </c>
      <c r="E161">
        <v>0</v>
      </c>
      <c r="F161">
        <v>0</v>
      </c>
      <c r="G161">
        <v>0</v>
      </c>
      <c r="H161" t="b">
        <v>0</v>
      </c>
      <c r="I161" t="b">
        <v>0</v>
      </c>
    </row>
    <row r="162" spans="1:9" x14ac:dyDescent="0.2">
      <c r="A162" s="1">
        <v>2306.0004300000001</v>
      </c>
      <c r="B162" t="s">
        <v>292</v>
      </c>
      <c r="C162" t="s">
        <v>293</v>
      </c>
      <c r="D162" t="s">
        <v>294</v>
      </c>
      <c r="E162">
        <v>0</v>
      </c>
      <c r="F162">
        <v>0</v>
      </c>
      <c r="G162">
        <v>12</v>
      </c>
      <c r="H162" t="b">
        <v>0</v>
      </c>
      <c r="I162" t="b">
        <v>0</v>
      </c>
    </row>
    <row r="163" spans="1:9" x14ac:dyDescent="0.2">
      <c r="A163" s="1">
        <v>2306.0061500000002</v>
      </c>
      <c r="B163" t="s">
        <v>70</v>
      </c>
      <c r="C163" t="s">
        <v>77</v>
      </c>
      <c r="D163" t="s">
        <v>295</v>
      </c>
      <c r="E163">
        <v>0</v>
      </c>
      <c r="F163">
        <v>12</v>
      </c>
      <c r="G163">
        <v>12</v>
      </c>
      <c r="H163" t="b">
        <v>0</v>
      </c>
      <c r="I163" t="b">
        <v>0</v>
      </c>
    </row>
    <row r="164" spans="1:9" x14ac:dyDescent="0.2">
      <c r="A164" s="1">
        <v>2306.0024899999999</v>
      </c>
      <c r="B164" t="s">
        <v>76</v>
      </c>
      <c r="C164" t="s">
        <v>77</v>
      </c>
      <c r="G164">
        <v>12</v>
      </c>
      <c r="H164" t="b">
        <v>0</v>
      </c>
      <c r="I164" t="b">
        <v>0</v>
      </c>
    </row>
    <row r="165" spans="1:9" x14ac:dyDescent="0.2">
      <c r="A165" s="1">
        <v>2306.0041999999999</v>
      </c>
      <c r="B165" t="s">
        <v>296</v>
      </c>
      <c r="C165" t="s">
        <v>138</v>
      </c>
      <c r="D165" t="s">
        <v>297</v>
      </c>
      <c r="E165">
        <v>12</v>
      </c>
      <c r="F165">
        <v>12</v>
      </c>
      <c r="G165">
        <v>12</v>
      </c>
      <c r="H165" t="b">
        <v>0</v>
      </c>
      <c r="I165" t="b">
        <v>0</v>
      </c>
    </row>
    <row r="166" spans="1:9" x14ac:dyDescent="0.2">
      <c r="A166" s="1">
        <v>2306.0214500000002</v>
      </c>
      <c r="B166" t="s">
        <v>298</v>
      </c>
      <c r="C166" t="s">
        <v>299</v>
      </c>
      <c r="D166" t="s">
        <v>300</v>
      </c>
      <c r="E166">
        <v>12</v>
      </c>
      <c r="F166">
        <v>12</v>
      </c>
      <c r="G166">
        <v>12</v>
      </c>
      <c r="H166" t="b">
        <v>0</v>
      </c>
      <c r="I166" t="b">
        <v>0</v>
      </c>
    </row>
    <row r="167" spans="1:9" x14ac:dyDescent="0.2">
      <c r="A167" s="1">
        <v>2306.0028200000002</v>
      </c>
      <c r="B167" t="s">
        <v>301</v>
      </c>
      <c r="C167" t="s">
        <v>197</v>
      </c>
      <c r="D167" t="s">
        <v>198</v>
      </c>
      <c r="E167">
        <v>0</v>
      </c>
      <c r="F167">
        <v>0</v>
      </c>
      <c r="G167">
        <v>0</v>
      </c>
      <c r="H167" t="b">
        <v>0</v>
      </c>
      <c r="I167" t="b">
        <v>0</v>
      </c>
    </row>
    <row r="168" spans="1:9" x14ac:dyDescent="0.2">
      <c r="A168" s="1">
        <v>2306.0059900000001</v>
      </c>
      <c r="B168" t="s">
        <v>76</v>
      </c>
      <c r="C168" t="s">
        <v>74</v>
      </c>
      <c r="D168" t="s">
        <v>84</v>
      </c>
      <c r="E168">
        <v>12</v>
      </c>
      <c r="F168">
        <v>12</v>
      </c>
      <c r="G168">
        <v>12</v>
      </c>
      <c r="H168" t="b">
        <v>0</v>
      </c>
      <c r="I168" t="b">
        <v>0</v>
      </c>
    </row>
    <row r="169" spans="1:9" x14ac:dyDescent="0.2">
      <c r="A169" s="1">
        <v>2306.0010900000002</v>
      </c>
      <c r="B169">
        <v>2306.0010900000002</v>
      </c>
      <c r="C169" t="s">
        <v>74</v>
      </c>
      <c r="E169">
        <v>0</v>
      </c>
      <c r="F169">
        <v>0</v>
      </c>
      <c r="G169">
        <v>0</v>
      </c>
      <c r="H169" t="b">
        <v>0</v>
      </c>
      <c r="I169" t="b">
        <v>0</v>
      </c>
    </row>
    <row r="170" spans="1:9" x14ac:dyDescent="0.2">
      <c r="A170" s="1">
        <v>2306.0908399999998</v>
      </c>
      <c r="B170" t="s">
        <v>302</v>
      </c>
      <c r="C170" t="s">
        <v>77</v>
      </c>
      <c r="D170" t="s">
        <v>84</v>
      </c>
      <c r="E170">
        <v>12</v>
      </c>
      <c r="F170">
        <v>12</v>
      </c>
      <c r="G170">
        <v>12</v>
      </c>
      <c r="H170" t="b">
        <v>0</v>
      </c>
      <c r="I170" t="b">
        <v>1</v>
      </c>
    </row>
    <row r="171" spans="1:9" x14ac:dyDescent="0.2">
      <c r="A171" s="1">
        <v>2306.00767</v>
      </c>
      <c r="B171" t="s">
        <v>303</v>
      </c>
      <c r="C171" t="s">
        <v>293</v>
      </c>
      <c r="D171" t="s">
        <v>304</v>
      </c>
      <c r="E171">
        <v>0</v>
      </c>
      <c r="F171">
        <v>0</v>
      </c>
      <c r="G171">
        <v>0</v>
      </c>
      <c r="H171" t="b">
        <v>0</v>
      </c>
      <c r="I171" t="b">
        <v>0</v>
      </c>
    </row>
    <row r="172" spans="1:9" x14ac:dyDescent="0.2">
      <c r="A172" s="1">
        <v>2306.0013100000001</v>
      </c>
      <c r="B172" t="s">
        <v>305</v>
      </c>
      <c r="C172" t="s">
        <v>121</v>
      </c>
      <c r="D172" t="s">
        <v>306</v>
      </c>
      <c r="E172">
        <v>0</v>
      </c>
      <c r="F172">
        <v>0</v>
      </c>
      <c r="G172">
        <v>0</v>
      </c>
      <c r="H172" t="b">
        <v>0</v>
      </c>
      <c r="I172" t="b">
        <v>0</v>
      </c>
    </row>
    <row r="173" spans="1:9" x14ac:dyDescent="0.2">
      <c r="A173" s="1">
        <v>2306.01017</v>
      </c>
      <c r="B173">
        <v>2306.01017</v>
      </c>
      <c r="C173" t="s">
        <v>68</v>
      </c>
      <c r="D173" t="s">
        <v>307</v>
      </c>
      <c r="E173">
        <v>0</v>
      </c>
      <c r="F173">
        <v>0</v>
      </c>
      <c r="G173">
        <v>0</v>
      </c>
      <c r="H173" t="b">
        <v>0</v>
      </c>
      <c r="I173" t="b">
        <v>0</v>
      </c>
    </row>
    <row r="174" spans="1:9" x14ac:dyDescent="0.2">
      <c r="A174" s="1">
        <v>2306.0269199999998</v>
      </c>
      <c r="B174" t="s">
        <v>76</v>
      </c>
      <c r="C174" t="s">
        <v>77</v>
      </c>
      <c r="D174" t="s">
        <v>168</v>
      </c>
      <c r="E174">
        <v>0</v>
      </c>
      <c r="F174">
        <v>0</v>
      </c>
      <c r="G174">
        <v>0</v>
      </c>
      <c r="H174" t="b">
        <v>0</v>
      </c>
      <c r="I174" t="b">
        <v>0</v>
      </c>
    </row>
    <row r="175" spans="1:9" x14ac:dyDescent="0.2">
      <c r="A175" s="1">
        <v>2306.06</v>
      </c>
      <c r="B175" t="s">
        <v>76</v>
      </c>
      <c r="C175" t="s">
        <v>77</v>
      </c>
      <c r="E175">
        <v>0</v>
      </c>
      <c r="F175">
        <v>0</v>
      </c>
      <c r="G175">
        <v>0</v>
      </c>
      <c r="H175" t="b">
        <v>0</v>
      </c>
      <c r="I175" t="b">
        <v>0</v>
      </c>
    </row>
    <row r="176" spans="1:9" x14ac:dyDescent="0.2">
      <c r="A176" s="1">
        <v>2306.01028</v>
      </c>
      <c r="B176" t="s">
        <v>308</v>
      </c>
      <c r="C176" t="s">
        <v>138</v>
      </c>
      <c r="D176" t="s">
        <v>139</v>
      </c>
      <c r="E176">
        <v>12</v>
      </c>
      <c r="F176">
        <v>12</v>
      </c>
      <c r="G176">
        <v>12</v>
      </c>
      <c r="H176" t="b">
        <v>0</v>
      </c>
      <c r="I176" t="b">
        <v>0</v>
      </c>
    </row>
    <row r="177" spans="1:9" x14ac:dyDescent="0.2">
      <c r="A177" s="1">
        <v>2306.0010699999998</v>
      </c>
      <c r="B177" t="s">
        <v>309</v>
      </c>
      <c r="C177" t="s">
        <v>77</v>
      </c>
      <c r="E177">
        <v>12</v>
      </c>
      <c r="F177">
        <v>12</v>
      </c>
      <c r="G177">
        <v>12</v>
      </c>
      <c r="H177" t="b">
        <v>0</v>
      </c>
      <c r="I177" t="b">
        <v>0</v>
      </c>
    </row>
    <row r="178" spans="1:9" x14ac:dyDescent="0.2">
      <c r="A178" s="1">
        <v>2306.0056300000001</v>
      </c>
      <c r="B178" t="s">
        <v>310</v>
      </c>
      <c r="C178" t="s">
        <v>88</v>
      </c>
      <c r="D178" t="s">
        <v>311</v>
      </c>
      <c r="E178">
        <v>12</v>
      </c>
      <c r="F178">
        <v>12</v>
      </c>
      <c r="G178">
        <v>12</v>
      </c>
      <c r="H178" t="b">
        <v>0</v>
      </c>
      <c r="I178" t="b">
        <v>0</v>
      </c>
    </row>
    <row r="179" spans="1:9" x14ac:dyDescent="0.2">
      <c r="A179" s="1">
        <v>2306.0013800000002</v>
      </c>
      <c r="B179" t="s">
        <v>312</v>
      </c>
      <c r="C179" t="s">
        <v>103</v>
      </c>
      <c r="D179" t="s">
        <v>313</v>
      </c>
      <c r="E179">
        <v>0</v>
      </c>
      <c r="F179">
        <v>12</v>
      </c>
      <c r="G179">
        <v>12</v>
      </c>
      <c r="H179" t="b">
        <v>0</v>
      </c>
      <c r="I179" t="b">
        <v>0</v>
      </c>
    </row>
    <row r="180" spans="1:9" x14ac:dyDescent="0.2">
      <c r="A180" s="1">
        <v>2306.0459799999999</v>
      </c>
      <c r="B180" t="s">
        <v>314</v>
      </c>
      <c r="C180" t="s">
        <v>251</v>
      </c>
      <c r="D180" t="s">
        <v>87</v>
      </c>
      <c r="E180">
        <v>0</v>
      </c>
      <c r="F180">
        <v>0</v>
      </c>
      <c r="G180">
        <v>0</v>
      </c>
      <c r="H180" t="b">
        <v>0</v>
      </c>
      <c r="I180" t="b">
        <v>0</v>
      </c>
    </row>
    <row r="181" spans="1:9" x14ac:dyDescent="0.2">
      <c r="A181" s="1">
        <v>2306.0059000000001</v>
      </c>
      <c r="B181">
        <v>2306.0059000000001</v>
      </c>
      <c r="C181" t="s">
        <v>74</v>
      </c>
      <c r="D181" t="s">
        <v>315</v>
      </c>
      <c r="E181">
        <v>0</v>
      </c>
      <c r="F181">
        <v>0</v>
      </c>
      <c r="G181">
        <v>0</v>
      </c>
      <c r="H181" t="b">
        <v>0</v>
      </c>
      <c r="I181" t="b">
        <v>0</v>
      </c>
    </row>
    <row r="182" spans="1:9" x14ac:dyDescent="0.2">
      <c r="A182" s="1">
        <v>2306.0182500000001</v>
      </c>
      <c r="B182" t="s">
        <v>316</v>
      </c>
      <c r="C182" t="s">
        <v>74</v>
      </c>
      <c r="D182" t="s">
        <v>317</v>
      </c>
      <c r="E182">
        <v>0</v>
      </c>
      <c r="F182">
        <v>0</v>
      </c>
      <c r="G182">
        <v>0</v>
      </c>
      <c r="H182" t="b">
        <v>0</v>
      </c>
      <c r="I182" t="b">
        <v>0</v>
      </c>
    </row>
    <row r="183" spans="1:9" x14ac:dyDescent="0.2">
      <c r="A183" s="1">
        <v>2306.0090300000002</v>
      </c>
      <c r="B183" t="s">
        <v>76</v>
      </c>
      <c r="C183" t="s">
        <v>74</v>
      </c>
      <c r="D183" t="s">
        <v>318</v>
      </c>
      <c r="E183">
        <v>12</v>
      </c>
      <c r="F183">
        <v>12</v>
      </c>
      <c r="G183">
        <v>12</v>
      </c>
      <c r="H183" t="b">
        <v>0</v>
      </c>
      <c r="I183" t="b">
        <v>0</v>
      </c>
    </row>
    <row r="184" spans="1:9" x14ac:dyDescent="0.2">
      <c r="A184" s="1">
        <v>2306.0035899999998</v>
      </c>
      <c r="B184" t="s">
        <v>319</v>
      </c>
      <c r="C184" t="s">
        <v>103</v>
      </c>
      <c r="D184" t="s">
        <v>320</v>
      </c>
      <c r="E184">
        <v>0</v>
      </c>
      <c r="F184">
        <v>0</v>
      </c>
      <c r="G184">
        <v>0</v>
      </c>
      <c r="H184" t="b">
        <v>0</v>
      </c>
      <c r="I184" t="b">
        <v>0</v>
      </c>
    </row>
    <row r="185" spans="1:9" x14ac:dyDescent="0.2">
      <c r="A185" s="1">
        <v>2306.00702</v>
      </c>
      <c r="B185" t="s">
        <v>70</v>
      </c>
      <c r="C185" t="s">
        <v>77</v>
      </c>
      <c r="D185" t="s">
        <v>321</v>
      </c>
      <c r="E185">
        <v>12</v>
      </c>
      <c r="F185">
        <v>12</v>
      </c>
      <c r="G185">
        <v>12</v>
      </c>
      <c r="H185" t="b">
        <v>0</v>
      </c>
      <c r="I185" t="b">
        <v>0</v>
      </c>
    </row>
    <row r="186" spans="1:9" x14ac:dyDescent="0.2">
      <c r="A186" s="1">
        <v>2306.0015400000002</v>
      </c>
      <c r="B186" t="s">
        <v>322</v>
      </c>
      <c r="C186" t="s">
        <v>77</v>
      </c>
      <c r="D186" t="s">
        <v>323</v>
      </c>
      <c r="E186">
        <v>12</v>
      </c>
      <c r="F186">
        <v>12</v>
      </c>
      <c r="G186">
        <v>12</v>
      </c>
      <c r="H186" t="b">
        <v>0</v>
      </c>
      <c r="I186" t="b">
        <v>0</v>
      </c>
    </row>
    <row r="187" spans="1:9" x14ac:dyDescent="0.2">
      <c r="A187" s="1">
        <v>2306.0053699999999</v>
      </c>
      <c r="B187" t="s">
        <v>324</v>
      </c>
      <c r="C187" t="s">
        <v>77</v>
      </c>
      <c r="D187" t="s">
        <v>325</v>
      </c>
      <c r="E187">
        <v>0</v>
      </c>
      <c r="F187">
        <v>0</v>
      </c>
      <c r="G187">
        <v>0</v>
      </c>
      <c r="H187" t="b">
        <v>0</v>
      </c>
      <c r="I187" t="b">
        <v>0</v>
      </c>
    </row>
    <row r="188" spans="1:9" x14ac:dyDescent="0.2">
      <c r="A188" s="1">
        <v>2306.0394099999999</v>
      </c>
      <c r="B188" t="s">
        <v>326</v>
      </c>
      <c r="C188" t="s">
        <v>77</v>
      </c>
      <c r="E188">
        <v>12</v>
      </c>
      <c r="F188">
        <v>12</v>
      </c>
      <c r="G188">
        <v>12</v>
      </c>
      <c r="H188" t="b">
        <v>0</v>
      </c>
      <c r="I188" t="b">
        <v>0</v>
      </c>
    </row>
    <row r="189" spans="1:9" x14ac:dyDescent="0.2">
      <c r="A189" s="1">
        <v>2306.0524099999998</v>
      </c>
      <c r="B189" t="s">
        <v>222</v>
      </c>
      <c r="C189" t="s">
        <v>77</v>
      </c>
      <c r="D189" t="s">
        <v>327</v>
      </c>
      <c r="E189">
        <v>0</v>
      </c>
      <c r="F189">
        <v>0</v>
      </c>
      <c r="G189">
        <v>0</v>
      </c>
      <c r="H189" t="b">
        <v>0</v>
      </c>
      <c r="I189" t="b">
        <v>0</v>
      </c>
    </row>
    <row r="190" spans="1:9" x14ac:dyDescent="0.2">
      <c r="A190" s="1">
        <v>2306.0073299999999</v>
      </c>
      <c r="B190" t="s">
        <v>328</v>
      </c>
      <c r="C190" t="s">
        <v>77</v>
      </c>
      <c r="D190" t="s">
        <v>287</v>
      </c>
      <c r="E190">
        <v>0</v>
      </c>
      <c r="F190">
        <v>0</v>
      </c>
      <c r="G190">
        <v>12</v>
      </c>
      <c r="H190" t="b">
        <v>0</v>
      </c>
      <c r="I190" t="b">
        <v>0</v>
      </c>
    </row>
    <row r="191" spans="1:9" x14ac:dyDescent="0.2">
      <c r="A191" s="1">
        <v>2306.0016500000002</v>
      </c>
      <c r="B191" t="s">
        <v>76</v>
      </c>
      <c r="C191" t="s">
        <v>329</v>
      </c>
      <c r="E191">
        <v>0</v>
      </c>
      <c r="F191">
        <v>12</v>
      </c>
      <c r="G191">
        <v>0</v>
      </c>
      <c r="H191" t="b">
        <v>0</v>
      </c>
      <c r="I191" t="b">
        <v>0</v>
      </c>
    </row>
    <row r="192" spans="1:9" x14ac:dyDescent="0.2">
      <c r="A192" s="1">
        <v>2306.0034999999998</v>
      </c>
      <c r="B192" t="s">
        <v>330</v>
      </c>
      <c r="C192" t="s">
        <v>77</v>
      </c>
      <c r="E192">
        <v>0</v>
      </c>
      <c r="F192">
        <v>0</v>
      </c>
      <c r="G192">
        <v>0</v>
      </c>
      <c r="H192" t="b">
        <v>0</v>
      </c>
      <c r="I192" t="b">
        <v>0</v>
      </c>
    </row>
    <row r="193" spans="1:9" x14ac:dyDescent="0.2">
      <c r="A193" s="1">
        <v>2306.00506</v>
      </c>
      <c r="B193" t="s">
        <v>76</v>
      </c>
      <c r="C193" t="s">
        <v>68</v>
      </c>
      <c r="D193" t="s">
        <v>331</v>
      </c>
      <c r="E193">
        <v>12</v>
      </c>
      <c r="F193">
        <v>12</v>
      </c>
      <c r="G193">
        <v>12</v>
      </c>
      <c r="H193" t="b">
        <v>0</v>
      </c>
      <c r="I193" t="b">
        <v>0</v>
      </c>
    </row>
    <row r="194" spans="1:9" x14ac:dyDescent="0.2">
      <c r="A194" s="1">
        <v>2306.00101</v>
      </c>
      <c r="B194">
        <v>2306.00101</v>
      </c>
      <c r="C194" t="s">
        <v>77</v>
      </c>
      <c r="E194">
        <v>0</v>
      </c>
      <c r="F194">
        <v>0</v>
      </c>
      <c r="G194">
        <v>0</v>
      </c>
      <c r="H194" t="b">
        <v>0</v>
      </c>
      <c r="I194" t="b">
        <v>1</v>
      </c>
    </row>
    <row r="195" spans="1:9" x14ac:dyDescent="0.2">
      <c r="A195" s="1">
        <v>2306.1260200000002</v>
      </c>
      <c r="B195" t="s">
        <v>76</v>
      </c>
      <c r="C195" t="s">
        <v>77</v>
      </c>
      <c r="D195" t="s">
        <v>332</v>
      </c>
      <c r="E195">
        <v>0</v>
      </c>
      <c r="F195">
        <v>0</v>
      </c>
      <c r="G195">
        <v>0</v>
      </c>
      <c r="H195" t="b">
        <v>0</v>
      </c>
      <c r="I195" t="b">
        <v>0</v>
      </c>
    </row>
    <row r="196" spans="1:9" x14ac:dyDescent="0.2">
      <c r="A196" s="1">
        <v>2306.0033400000002</v>
      </c>
      <c r="B196">
        <v>2306.0033400000002</v>
      </c>
      <c r="C196" t="s">
        <v>74</v>
      </c>
      <c r="D196" t="s">
        <v>93</v>
      </c>
      <c r="E196">
        <v>0</v>
      </c>
      <c r="F196">
        <v>0</v>
      </c>
      <c r="G196">
        <v>0</v>
      </c>
      <c r="H196" t="b">
        <v>0</v>
      </c>
      <c r="I196" t="b">
        <v>0</v>
      </c>
    </row>
    <row r="197" spans="1:9" x14ac:dyDescent="0.2">
      <c r="A197" s="1">
        <v>2306.1450599999998</v>
      </c>
      <c r="B197">
        <v>2306.1450599999998</v>
      </c>
      <c r="C197" t="s">
        <v>77</v>
      </c>
      <c r="D197" t="s">
        <v>93</v>
      </c>
      <c r="E197">
        <v>0</v>
      </c>
      <c r="F197">
        <v>0</v>
      </c>
      <c r="G197">
        <v>0</v>
      </c>
      <c r="H197" t="b">
        <v>0</v>
      </c>
      <c r="I197" t="b">
        <v>0</v>
      </c>
    </row>
    <row r="198" spans="1:9" x14ac:dyDescent="0.2">
      <c r="A198" s="1">
        <v>2306.0056199999999</v>
      </c>
      <c r="B198" t="s">
        <v>333</v>
      </c>
      <c r="C198" t="s">
        <v>74</v>
      </c>
      <c r="D198" t="s">
        <v>334</v>
      </c>
      <c r="E198">
        <v>0</v>
      </c>
      <c r="F198">
        <v>0</v>
      </c>
      <c r="G198">
        <v>0</v>
      </c>
      <c r="H198" t="b">
        <v>0</v>
      </c>
      <c r="I198" t="b">
        <v>0</v>
      </c>
    </row>
    <row r="199" spans="1:9" x14ac:dyDescent="0.2">
      <c r="A199" s="1">
        <v>2306.0075000000002</v>
      </c>
      <c r="B199" t="s">
        <v>76</v>
      </c>
      <c r="C199" t="s">
        <v>77</v>
      </c>
      <c r="D199" t="s">
        <v>84</v>
      </c>
      <c r="E199">
        <v>0</v>
      </c>
      <c r="F199">
        <v>0</v>
      </c>
      <c r="G199">
        <v>0</v>
      </c>
      <c r="H199" t="b">
        <v>0</v>
      </c>
      <c r="I199" t="b">
        <v>0</v>
      </c>
    </row>
    <row r="200" spans="1:9" x14ac:dyDescent="0.2">
      <c r="A200" s="1">
        <v>2306.0777800000001</v>
      </c>
      <c r="B200" t="s">
        <v>76</v>
      </c>
      <c r="C200" t="s">
        <v>118</v>
      </c>
      <c r="D200" t="s">
        <v>335</v>
      </c>
      <c r="E200">
        <v>0</v>
      </c>
      <c r="F200">
        <v>0</v>
      </c>
      <c r="G200">
        <v>0</v>
      </c>
      <c r="H200" t="b">
        <v>0</v>
      </c>
      <c r="I200" t="b">
        <v>0</v>
      </c>
    </row>
    <row r="201" spans="1:9" x14ac:dyDescent="0.2">
      <c r="A201" s="1">
        <v>2306.0013899999999</v>
      </c>
      <c r="B201" t="s">
        <v>336</v>
      </c>
      <c r="C201" t="s">
        <v>103</v>
      </c>
      <c r="D201" t="s">
        <v>337</v>
      </c>
      <c r="E201">
        <v>0</v>
      </c>
      <c r="F201">
        <v>12</v>
      </c>
      <c r="G201">
        <v>12</v>
      </c>
      <c r="H201" t="b">
        <v>0</v>
      </c>
      <c r="I201" t="b">
        <v>0</v>
      </c>
    </row>
    <row r="202" spans="1:9" x14ac:dyDescent="0.2">
      <c r="A202" s="1">
        <v>2306.0055400000001</v>
      </c>
      <c r="B202" t="s">
        <v>76</v>
      </c>
      <c r="C202" t="s">
        <v>338</v>
      </c>
      <c r="E202">
        <v>12</v>
      </c>
      <c r="F202">
        <v>12</v>
      </c>
      <c r="G202">
        <v>12</v>
      </c>
      <c r="H202" t="b">
        <v>0</v>
      </c>
      <c r="I202" t="b">
        <v>0</v>
      </c>
    </row>
    <row r="203" spans="1:9" x14ac:dyDescent="0.2">
      <c r="A203" s="1">
        <v>2306.0012999999999</v>
      </c>
      <c r="B203" t="s">
        <v>339</v>
      </c>
      <c r="C203" t="s">
        <v>118</v>
      </c>
      <c r="D203" t="s">
        <v>340</v>
      </c>
      <c r="E203">
        <v>0</v>
      </c>
      <c r="F203">
        <v>12</v>
      </c>
      <c r="G203">
        <v>12</v>
      </c>
      <c r="H203" t="b">
        <v>0</v>
      </c>
      <c r="I203" t="b">
        <v>0</v>
      </c>
    </row>
    <row r="204" spans="1:9" x14ac:dyDescent="0.2">
      <c r="A204" s="1">
        <v>2306.0266700000002</v>
      </c>
      <c r="B204" t="s">
        <v>341</v>
      </c>
      <c r="C204" t="s">
        <v>118</v>
      </c>
      <c r="D204" t="s">
        <v>342</v>
      </c>
      <c r="E204">
        <v>12</v>
      </c>
      <c r="F204">
        <v>12</v>
      </c>
      <c r="G204">
        <v>12</v>
      </c>
      <c r="H204" t="b">
        <v>0</v>
      </c>
      <c r="I204" t="b">
        <v>0</v>
      </c>
    </row>
    <row r="205" spans="1:9" x14ac:dyDescent="0.2">
      <c r="A205" s="1">
        <v>2306.0099399999999</v>
      </c>
      <c r="B205" t="s">
        <v>343</v>
      </c>
      <c r="C205" t="s">
        <v>103</v>
      </c>
      <c r="D205" t="s">
        <v>344</v>
      </c>
      <c r="E205">
        <v>12</v>
      </c>
      <c r="F205">
        <v>12</v>
      </c>
      <c r="G205">
        <v>12</v>
      </c>
      <c r="H205" t="b">
        <v>0</v>
      </c>
      <c r="I205" t="b">
        <v>0</v>
      </c>
    </row>
    <row r="206" spans="1:9" x14ac:dyDescent="0.2">
      <c r="A206" s="1">
        <v>2306.0016300000002</v>
      </c>
      <c r="B206" t="s">
        <v>345</v>
      </c>
      <c r="C206" t="s">
        <v>346</v>
      </c>
      <c r="D206" t="s">
        <v>347</v>
      </c>
      <c r="E206">
        <v>12</v>
      </c>
      <c r="F206">
        <v>12</v>
      </c>
      <c r="G206">
        <v>12</v>
      </c>
      <c r="H206" t="b">
        <v>0</v>
      </c>
      <c r="I206" t="b">
        <v>0</v>
      </c>
    </row>
    <row r="207" spans="1:9" x14ac:dyDescent="0.2">
      <c r="A207" s="1">
        <v>2306.0206199999998</v>
      </c>
      <c r="B207" t="s">
        <v>348</v>
      </c>
      <c r="C207" t="s">
        <v>88</v>
      </c>
      <c r="D207" t="s">
        <v>110</v>
      </c>
      <c r="E207">
        <v>0</v>
      </c>
      <c r="F207">
        <v>0</v>
      </c>
      <c r="G207">
        <v>0</v>
      </c>
      <c r="H207" t="b">
        <v>0</v>
      </c>
      <c r="I207" t="b">
        <v>0</v>
      </c>
    </row>
    <row r="208" spans="1:9" x14ac:dyDescent="0.2">
      <c r="A208" s="1">
        <v>2306.0209599999998</v>
      </c>
      <c r="B208" t="s">
        <v>349</v>
      </c>
      <c r="C208" t="s">
        <v>118</v>
      </c>
      <c r="D208" t="s">
        <v>350</v>
      </c>
      <c r="E208">
        <v>12</v>
      </c>
      <c r="F208">
        <v>12</v>
      </c>
      <c r="G208">
        <v>12</v>
      </c>
      <c r="H208" t="b">
        <v>0</v>
      </c>
      <c r="I208" t="b">
        <v>0</v>
      </c>
    </row>
    <row r="209" spans="1:9" x14ac:dyDescent="0.2">
      <c r="A209" s="1">
        <v>2306.0019000000002</v>
      </c>
      <c r="B209" t="s">
        <v>351</v>
      </c>
      <c r="C209" t="s">
        <v>352</v>
      </c>
      <c r="D209" t="s">
        <v>87</v>
      </c>
      <c r="E209">
        <v>0</v>
      </c>
      <c r="F209">
        <v>0</v>
      </c>
      <c r="G209">
        <v>12</v>
      </c>
      <c r="H209" t="b">
        <v>0</v>
      </c>
      <c r="I209" t="b">
        <v>0</v>
      </c>
    </row>
    <row r="210" spans="1:9" x14ac:dyDescent="0.2">
      <c r="A210" s="1">
        <v>2306.0128399999999</v>
      </c>
      <c r="B210" t="s">
        <v>154</v>
      </c>
      <c r="C210" t="s">
        <v>77</v>
      </c>
      <c r="E210">
        <v>0</v>
      </c>
      <c r="F210">
        <v>0</v>
      </c>
      <c r="G210">
        <v>0</v>
      </c>
      <c r="H210" t="b">
        <v>0</v>
      </c>
      <c r="I210" t="b">
        <v>0</v>
      </c>
    </row>
    <row r="211" spans="1:9" x14ac:dyDescent="0.2">
      <c r="A211" s="1">
        <v>2306.10905</v>
      </c>
      <c r="B211" t="s">
        <v>76</v>
      </c>
      <c r="C211" t="s">
        <v>353</v>
      </c>
      <c r="D211" t="s">
        <v>354</v>
      </c>
      <c r="E211">
        <v>0</v>
      </c>
      <c r="F211">
        <v>0</v>
      </c>
      <c r="G211">
        <v>0</v>
      </c>
      <c r="H211" t="b">
        <v>0</v>
      </c>
      <c r="I211" t="b">
        <v>0</v>
      </c>
    </row>
    <row r="212" spans="1:9" x14ac:dyDescent="0.2">
      <c r="A212" s="1">
        <v>2306.0039400000001</v>
      </c>
      <c r="B212" t="s">
        <v>355</v>
      </c>
      <c r="C212" t="s">
        <v>103</v>
      </c>
      <c r="D212" t="s">
        <v>356</v>
      </c>
      <c r="E212">
        <v>0</v>
      </c>
      <c r="F212">
        <v>0</v>
      </c>
      <c r="G212">
        <v>0</v>
      </c>
      <c r="H212" t="b">
        <v>0</v>
      </c>
      <c r="I212" t="b">
        <v>0</v>
      </c>
    </row>
    <row r="213" spans="1:9" x14ac:dyDescent="0.2">
      <c r="A213" s="1">
        <v>2306.0035800000001</v>
      </c>
      <c r="B213" t="s">
        <v>357</v>
      </c>
      <c r="C213" t="s">
        <v>77</v>
      </c>
      <c r="D213" t="s">
        <v>84</v>
      </c>
      <c r="E213">
        <v>0</v>
      </c>
      <c r="F213">
        <v>0</v>
      </c>
      <c r="G213">
        <v>0</v>
      </c>
      <c r="H213" t="b">
        <v>0</v>
      </c>
      <c r="I213" t="b">
        <v>0</v>
      </c>
    </row>
    <row r="214" spans="1:9" x14ac:dyDescent="0.2">
      <c r="A214" s="1">
        <v>2306.00531</v>
      </c>
      <c r="B214">
        <v>2306.00531</v>
      </c>
      <c r="C214" t="s">
        <v>74</v>
      </c>
      <c r="D214" t="s">
        <v>247</v>
      </c>
      <c r="E214">
        <v>0</v>
      </c>
      <c r="F214">
        <v>0</v>
      </c>
      <c r="G214">
        <v>0</v>
      </c>
      <c r="H214" t="b">
        <v>0</v>
      </c>
      <c r="I214" t="b">
        <v>0</v>
      </c>
    </row>
    <row r="215" spans="1:9" x14ac:dyDescent="0.2">
      <c r="A215" s="1">
        <v>2306.0036700000001</v>
      </c>
      <c r="B215" t="s">
        <v>76</v>
      </c>
      <c r="C215" t="s">
        <v>77</v>
      </c>
      <c r="E215">
        <v>0</v>
      </c>
      <c r="F215">
        <v>12</v>
      </c>
      <c r="G215">
        <v>0</v>
      </c>
      <c r="H215" t="b">
        <v>0</v>
      </c>
      <c r="I215" t="b">
        <v>0</v>
      </c>
    </row>
    <row r="216" spans="1:9" x14ac:dyDescent="0.2">
      <c r="A216" s="1">
        <v>2306.00155</v>
      </c>
      <c r="B216">
        <v>2306.00155</v>
      </c>
      <c r="C216" t="s">
        <v>74</v>
      </c>
      <c r="D216" t="s">
        <v>358</v>
      </c>
      <c r="E216">
        <v>0</v>
      </c>
      <c r="F216">
        <v>12</v>
      </c>
      <c r="G216">
        <v>0</v>
      </c>
      <c r="H216" t="b">
        <v>0</v>
      </c>
      <c r="I216" t="b">
        <v>0</v>
      </c>
    </row>
    <row r="217" spans="1:9" x14ac:dyDescent="0.2">
      <c r="A217" s="1">
        <v>2306.01073</v>
      </c>
      <c r="B217" t="s">
        <v>76</v>
      </c>
      <c r="C217" t="s">
        <v>77</v>
      </c>
      <c r="D217" t="s">
        <v>84</v>
      </c>
      <c r="E217">
        <v>0</v>
      </c>
      <c r="F217">
        <v>0</v>
      </c>
      <c r="G217">
        <v>0</v>
      </c>
      <c r="H217" t="b">
        <v>0</v>
      </c>
      <c r="I217" t="b">
        <v>0</v>
      </c>
    </row>
    <row r="218" spans="1:9" x14ac:dyDescent="0.2">
      <c r="A218" s="1">
        <v>2306.0162500000001</v>
      </c>
      <c r="B218" t="s">
        <v>359</v>
      </c>
      <c r="C218" t="s">
        <v>74</v>
      </c>
      <c r="D218" t="s">
        <v>287</v>
      </c>
      <c r="E218">
        <v>0</v>
      </c>
      <c r="F218">
        <v>0</v>
      </c>
      <c r="G218">
        <v>0</v>
      </c>
      <c r="H218" t="b">
        <v>0</v>
      </c>
      <c r="I218" t="b">
        <v>0</v>
      </c>
    </row>
    <row r="219" spans="1:9" x14ac:dyDescent="0.2">
      <c r="A219" s="1">
        <v>2306.0058100000001</v>
      </c>
      <c r="B219" t="s">
        <v>76</v>
      </c>
      <c r="C219" t="s">
        <v>77</v>
      </c>
      <c r="D219" t="s">
        <v>360</v>
      </c>
      <c r="E219">
        <v>0</v>
      </c>
      <c r="F219">
        <v>12</v>
      </c>
      <c r="G219">
        <v>0</v>
      </c>
      <c r="H219" t="b">
        <v>0</v>
      </c>
      <c r="I219" t="b">
        <v>0</v>
      </c>
    </row>
    <row r="220" spans="1:9" x14ac:dyDescent="0.2">
      <c r="A220" s="1">
        <v>2306.0166100000001</v>
      </c>
      <c r="B220" t="s">
        <v>76</v>
      </c>
      <c r="C220" t="s">
        <v>103</v>
      </c>
      <c r="D220" t="s">
        <v>361</v>
      </c>
      <c r="E220">
        <v>12</v>
      </c>
      <c r="F220">
        <v>12</v>
      </c>
      <c r="G220">
        <v>12</v>
      </c>
      <c r="H220" t="b">
        <v>0</v>
      </c>
      <c r="I220" t="b">
        <v>0</v>
      </c>
    </row>
    <row r="221" spans="1:9" x14ac:dyDescent="0.2">
      <c r="A221" s="1">
        <v>2306.0057499999998</v>
      </c>
      <c r="B221" t="s">
        <v>70</v>
      </c>
      <c r="C221" t="s">
        <v>99</v>
      </c>
      <c r="D221" t="s">
        <v>362</v>
      </c>
      <c r="E221">
        <v>12</v>
      </c>
      <c r="F221">
        <v>12</v>
      </c>
      <c r="G221">
        <v>12</v>
      </c>
      <c r="H221" t="b">
        <v>0</v>
      </c>
      <c r="I221" t="b">
        <v>0</v>
      </c>
    </row>
    <row r="222" spans="1:9" x14ac:dyDescent="0.2">
      <c r="A222" s="1">
        <v>2306.0580300000001</v>
      </c>
      <c r="B222" t="s">
        <v>105</v>
      </c>
      <c r="C222" t="s">
        <v>77</v>
      </c>
      <c r="E222">
        <v>0</v>
      </c>
      <c r="F222">
        <v>0</v>
      </c>
      <c r="G222">
        <v>0</v>
      </c>
      <c r="H222" t="b">
        <v>0</v>
      </c>
      <c r="I222" t="b">
        <v>0</v>
      </c>
    </row>
    <row r="223" spans="1:9" x14ac:dyDescent="0.2">
      <c r="A223" s="1">
        <v>2306.0011599999998</v>
      </c>
      <c r="B223" t="s">
        <v>363</v>
      </c>
      <c r="C223" t="s">
        <v>74</v>
      </c>
      <c r="E223">
        <v>0</v>
      </c>
      <c r="F223">
        <v>0</v>
      </c>
      <c r="G223">
        <v>0</v>
      </c>
      <c r="H223" t="b">
        <v>0</v>
      </c>
      <c r="I223" t="b">
        <v>0</v>
      </c>
    </row>
    <row r="224" spans="1:9" x14ac:dyDescent="0.2">
      <c r="A224" s="1">
        <v>2306.0012000000002</v>
      </c>
      <c r="B224" t="s">
        <v>364</v>
      </c>
      <c r="C224" t="s">
        <v>365</v>
      </c>
      <c r="D224" t="s">
        <v>366</v>
      </c>
      <c r="E224">
        <v>0</v>
      </c>
      <c r="F224">
        <v>0</v>
      </c>
      <c r="G224">
        <v>12</v>
      </c>
      <c r="H224" t="b">
        <v>0</v>
      </c>
      <c r="I224" t="b">
        <v>0</v>
      </c>
    </row>
    <row r="225" spans="1:9" x14ac:dyDescent="0.2">
      <c r="A225" s="1">
        <v>2306.0078199999998</v>
      </c>
      <c r="B225" t="s">
        <v>76</v>
      </c>
      <c r="C225" t="s">
        <v>68</v>
      </c>
      <c r="D225" t="s">
        <v>236</v>
      </c>
      <c r="E225">
        <v>0</v>
      </c>
      <c r="F225">
        <v>0</v>
      </c>
      <c r="G225">
        <v>0</v>
      </c>
      <c r="H225" t="b">
        <v>0</v>
      </c>
      <c r="I225" t="b">
        <v>0</v>
      </c>
    </row>
    <row r="226" spans="1:9" x14ac:dyDescent="0.2">
      <c r="A226" s="1">
        <v>2306.0458699999999</v>
      </c>
      <c r="B226" t="s">
        <v>76</v>
      </c>
      <c r="C226" t="s">
        <v>77</v>
      </c>
      <c r="D226" t="s">
        <v>367</v>
      </c>
      <c r="E226">
        <v>0</v>
      </c>
      <c r="F226">
        <v>0</v>
      </c>
      <c r="G226">
        <v>0</v>
      </c>
      <c r="H226" t="b">
        <v>0</v>
      </c>
      <c r="I226" t="b">
        <v>1</v>
      </c>
    </row>
    <row r="227" spans="1:9" x14ac:dyDescent="0.2">
      <c r="A227" s="1">
        <v>2306.0018700000001</v>
      </c>
      <c r="B227" t="s">
        <v>76</v>
      </c>
      <c r="C227" t="s">
        <v>88</v>
      </c>
      <c r="D227" t="s">
        <v>368</v>
      </c>
      <c r="E227">
        <v>0</v>
      </c>
      <c r="F227">
        <v>0</v>
      </c>
      <c r="G227">
        <v>0</v>
      </c>
      <c r="H227" t="b">
        <v>0</v>
      </c>
      <c r="I227" t="b">
        <v>0</v>
      </c>
    </row>
    <row r="228" spans="1:9" x14ac:dyDescent="0.2">
      <c r="A228" s="1">
        <v>2306.0129400000001</v>
      </c>
      <c r="B228">
        <v>2306.0129400000001</v>
      </c>
      <c r="C228" t="s">
        <v>74</v>
      </c>
      <c r="D228" t="s">
        <v>93</v>
      </c>
      <c r="E228">
        <v>0</v>
      </c>
      <c r="F228">
        <v>12</v>
      </c>
      <c r="G228">
        <v>12</v>
      </c>
      <c r="H228" t="b">
        <v>0</v>
      </c>
      <c r="I228" t="b">
        <v>0</v>
      </c>
    </row>
    <row r="229" spans="1:9" x14ac:dyDescent="0.2">
      <c r="A229" s="1">
        <v>2306.0050999999999</v>
      </c>
      <c r="B229">
        <v>2306.0050999999999</v>
      </c>
      <c r="C229" t="s">
        <v>77</v>
      </c>
      <c r="D229" t="s">
        <v>369</v>
      </c>
      <c r="E229">
        <v>0</v>
      </c>
      <c r="F229">
        <v>0</v>
      </c>
      <c r="G229">
        <v>0</v>
      </c>
      <c r="H229" t="b">
        <v>0</v>
      </c>
      <c r="I229" t="b">
        <v>0</v>
      </c>
    </row>
    <row r="230" spans="1:9" x14ac:dyDescent="0.2">
      <c r="A230" s="1">
        <v>2306.03395</v>
      </c>
      <c r="B230" t="s">
        <v>370</v>
      </c>
      <c r="C230" t="s">
        <v>99</v>
      </c>
      <c r="D230" t="s">
        <v>371</v>
      </c>
      <c r="E230">
        <v>12</v>
      </c>
      <c r="F230">
        <v>12</v>
      </c>
      <c r="G230">
        <v>12</v>
      </c>
      <c r="H230" t="b">
        <v>0</v>
      </c>
      <c r="I230" t="b">
        <v>0</v>
      </c>
    </row>
    <row r="231" spans="1:9" x14ac:dyDescent="0.2">
      <c r="A231" s="1">
        <v>2306.0014200000001</v>
      </c>
      <c r="B231" t="s">
        <v>372</v>
      </c>
      <c r="C231" t="s">
        <v>118</v>
      </c>
      <c r="D231" t="s">
        <v>373</v>
      </c>
      <c r="E231">
        <v>12</v>
      </c>
      <c r="F231">
        <v>12</v>
      </c>
      <c r="G231">
        <v>12</v>
      </c>
      <c r="H231" t="b">
        <v>0</v>
      </c>
      <c r="I231" t="b">
        <v>0</v>
      </c>
    </row>
    <row r="232" spans="1:9" x14ac:dyDescent="0.2">
      <c r="A232" s="1">
        <v>2306.06241</v>
      </c>
      <c r="B232" t="s">
        <v>374</v>
      </c>
      <c r="C232" t="s">
        <v>118</v>
      </c>
      <c r="D232" t="s">
        <v>375</v>
      </c>
      <c r="E232">
        <v>0</v>
      </c>
      <c r="F232">
        <v>0</v>
      </c>
      <c r="G232">
        <v>12</v>
      </c>
      <c r="H232" t="b">
        <v>0</v>
      </c>
      <c r="I232" t="b">
        <v>0</v>
      </c>
    </row>
    <row r="233" spans="1:9" x14ac:dyDescent="0.2">
      <c r="A233" s="1">
        <v>2306.0163200000002</v>
      </c>
      <c r="B233">
        <v>2306.0163200000002</v>
      </c>
      <c r="C233" t="s">
        <v>77</v>
      </c>
      <c r="D233" t="s">
        <v>93</v>
      </c>
      <c r="E233">
        <v>0</v>
      </c>
      <c r="F233">
        <v>0</v>
      </c>
      <c r="G233">
        <v>0</v>
      </c>
      <c r="H233" t="b">
        <v>0</v>
      </c>
      <c r="I233" t="b">
        <v>0</v>
      </c>
    </row>
    <row r="234" spans="1:9" x14ac:dyDescent="0.2">
      <c r="A234" s="1">
        <v>2306.0106300000002</v>
      </c>
      <c r="B234" t="s">
        <v>376</v>
      </c>
      <c r="C234" t="s">
        <v>74</v>
      </c>
      <c r="D234" t="s">
        <v>377</v>
      </c>
      <c r="E234">
        <v>12</v>
      </c>
      <c r="F234">
        <v>12</v>
      </c>
      <c r="G234">
        <v>12</v>
      </c>
      <c r="H234" t="b">
        <v>1</v>
      </c>
      <c r="I234" t="b">
        <v>0</v>
      </c>
    </row>
    <row r="235" spans="1:9" x14ac:dyDescent="0.2">
      <c r="A235" s="1">
        <v>2306.0014500000002</v>
      </c>
      <c r="B235" t="s">
        <v>76</v>
      </c>
      <c r="C235" t="s">
        <v>77</v>
      </c>
      <c r="D235" t="s">
        <v>378</v>
      </c>
      <c r="E235">
        <v>0</v>
      </c>
      <c r="F235">
        <v>0</v>
      </c>
      <c r="G235">
        <v>0</v>
      </c>
      <c r="H235" t="b">
        <v>0</v>
      </c>
      <c r="I235" t="b">
        <v>0</v>
      </c>
    </row>
    <row r="236" spans="1:9" x14ac:dyDescent="0.2">
      <c r="A236" s="1">
        <v>2306.0180300000002</v>
      </c>
      <c r="B236" t="s">
        <v>379</v>
      </c>
      <c r="C236" t="s">
        <v>103</v>
      </c>
      <c r="D236" t="s">
        <v>344</v>
      </c>
      <c r="E236">
        <v>0</v>
      </c>
      <c r="F236">
        <v>0</v>
      </c>
      <c r="G236">
        <v>0</v>
      </c>
      <c r="H236" t="b">
        <v>0</v>
      </c>
      <c r="I236" t="b">
        <v>0</v>
      </c>
    </row>
    <row r="237" spans="1:9" x14ac:dyDescent="0.2">
      <c r="A237" s="1">
        <v>2306.0376799999999</v>
      </c>
      <c r="B237">
        <v>2306.0376799999999</v>
      </c>
      <c r="C237" t="s">
        <v>380</v>
      </c>
      <c r="D237" t="s">
        <v>325</v>
      </c>
      <c r="E237">
        <v>0</v>
      </c>
      <c r="F237">
        <v>12</v>
      </c>
      <c r="G237">
        <v>0</v>
      </c>
      <c r="H237" t="b">
        <v>0</v>
      </c>
      <c r="I237" t="b">
        <v>0</v>
      </c>
    </row>
    <row r="238" spans="1:9" x14ac:dyDescent="0.2">
      <c r="A238" s="1">
        <v>2306.00126</v>
      </c>
      <c r="B238" t="s">
        <v>76</v>
      </c>
      <c r="C238" t="s">
        <v>77</v>
      </c>
      <c r="D238" t="s">
        <v>84</v>
      </c>
      <c r="E238">
        <v>0</v>
      </c>
      <c r="F238">
        <v>12</v>
      </c>
      <c r="G238">
        <v>0</v>
      </c>
      <c r="H238" t="b">
        <v>0</v>
      </c>
      <c r="I238" t="b">
        <v>0</v>
      </c>
    </row>
    <row r="239" spans="1:9" x14ac:dyDescent="0.2">
      <c r="A239" s="1">
        <v>2306.0092199999999</v>
      </c>
      <c r="B239" t="s">
        <v>381</v>
      </c>
      <c r="C239" t="s">
        <v>74</v>
      </c>
      <c r="E239">
        <v>0</v>
      </c>
      <c r="F239">
        <v>0</v>
      </c>
      <c r="G239">
        <v>0</v>
      </c>
      <c r="H239" t="b">
        <v>0</v>
      </c>
      <c r="I239" t="b">
        <v>0</v>
      </c>
    </row>
    <row r="240" spans="1:9" x14ac:dyDescent="0.2">
      <c r="A240" s="1">
        <v>2306.01235</v>
      </c>
      <c r="B240">
        <v>2306.01235</v>
      </c>
      <c r="C240" t="s">
        <v>74</v>
      </c>
      <c r="D240" t="s">
        <v>382</v>
      </c>
      <c r="E240">
        <v>0</v>
      </c>
      <c r="F240">
        <v>0</v>
      </c>
      <c r="G240">
        <v>0</v>
      </c>
      <c r="H240" t="b">
        <v>0</v>
      </c>
      <c r="I240" t="b">
        <v>0</v>
      </c>
    </row>
    <row r="241" spans="1:9" x14ac:dyDescent="0.2">
      <c r="A241" s="1">
        <v>2306.1094899999998</v>
      </c>
      <c r="B241" t="s">
        <v>383</v>
      </c>
      <c r="C241" t="s">
        <v>353</v>
      </c>
      <c r="D241" t="s">
        <v>384</v>
      </c>
      <c r="E241">
        <v>0</v>
      </c>
      <c r="F241">
        <v>0</v>
      </c>
      <c r="G241">
        <v>0</v>
      </c>
      <c r="H241" t="b">
        <v>0</v>
      </c>
      <c r="I241" t="b">
        <v>0</v>
      </c>
    </row>
    <row r="242" spans="1:9" x14ac:dyDescent="0.2">
      <c r="A242" s="1">
        <v>2306.0031300000001</v>
      </c>
      <c r="B242" t="s">
        <v>76</v>
      </c>
      <c r="C242" t="s">
        <v>74</v>
      </c>
      <c r="D242" t="s">
        <v>385</v>
      </c>
      <c r="E242">
        <v>12</v>
      </c>
      <c r="F242">
        <v>12</v>
      </c>
      <c r="G242">
        <v>12</v>
      </c>
      <c r="H242" t="b">
        <v>0</v>
      </c>
      <c r="I242" t="b">
        <v>0</v>
      </c>
    </row>
    <row r="243" spans="1:9" x14ac:dyDescent="0.2">
      <c r="A243" s="1">
        <v>2306.0834500000001</v>
      </c>
      <c r="B243" t="s">
        <v>76</v>
      </c>
      <c r="C243" t="s">
        <v>99</v>
      </c>
      <c r="D243" t="s">
        <v>386</v>
      </c>
      <c r="E243">
        <v>0</v>
      </c>
      <c r="F243">
        <v>0</v>
      </c>
      <c r="G243">
        <v>12</v>
      </c>
      <c r="H243" t="b">
        <v>0</v>
      </c>
      <c r="I243" t="b">
        <v>0</v>
      </c>
    </row>
    <row r="244" spans="1:9" x14ac:dyDescent="0.2">
      <c r="A244" s="1">
        <v>2306.00128</v>
      </c>
      <c r="B244" t="s">
        <v>387</v>
      </c>
      <c r="C244" t="s">
        <v>175</v>
      </c>
      <c r="D244" t="s">
        <v>388</v>
      </c>
      <c r="E244">
        <v>0</v>
      </c>
      <c r="F244">
        <v>0</v>
      </c>
      <c r="G244">
        <v>0</v>
      </c>
      <c r="H244" t="b">
        <v>0</v>
      </c>
      <c r="I244" t="b">
        <v>0</v>
      </c>
    </row>
    <row r="245" spans="1:9" x14ac:dyDescent="0.2">
      <c r="A245" s="1">
        <v>2306.03766</v>
      </c>
      <c r="B245" t="s">
        <v>389</v>
      </c>
      <c r="C245" t="s">
        <v>353</v>
      </c>
      <c r="D245" t="s">
        <v>390</v>
      </c>
      <c r="E245">
        <v>0</v>
      </c>
      <c r="F245">
        <v>12</v>
      </c>
      <c r="G245">
        <v>0</v>
      </c>
      <c r="H245" t="b">
        <v>0</v>
      </c>
      <c r="I245" t="b">
        <v>0</v>
      </c>
    </row>
    <row r="246" spans="1:9" x14ac:dyDescent="0.2">
      <c r="A246" s="1">
        <v>2306.0057299999999</v>
      </c>
      <c r="B246" t="s">
        <v>76</v>
      </c>
      <c r="C246" t="s">
        <v>118</v>
      </c>
      <c r="D246" t="s">
        <v>206</v>
      </c>
      <c r="E246">
        <v>0</v>
      </c>
      <c r="F246">
        <v>0</v>
      </c>
      <c r="G246">
        <v>0</v>
      </c>
      <c r="H246" t="b">
        <v>0</v>
      </c>
      <c r="I246" t="b">
        <v>0</v>
      </c>
    </row>
    <row r="247" spans="1:9" x14ac:dyDescent="0.2">
      <c r="A247" s="1">
        <v>2306.0074100000002</v>
      </c>
      <c r="B247">
        <v>2306.0074100000002</v>
      </c>
      <c r="C247" t="s">
        <v>74</v>
      </c>
      <c r="E247">
        <v>0</v>
      </c>
      <c r="F247">
        <v>0</v>
      </c>
      <c r="G247">
        <v>0</v>
      </c>
      <c r="H247" t="b">
        <v>0</v>
      </c>
      <c r="I247" t="b">
        <v>0</v>
      </c>
    </row>
    <row r="248" spans="1:9" x14ac:dyDescent="0.2">
      <c r="A248" s="1">
        <v>2306.0011</v>
      </c>
      <c r="B248" t="s">
        <v>76</v>
      </c>
      <c r="C248" t="s">
        <v>77</v>
      </c>
      <c r="E248">
        <v>0</v>
      </c>
      <c r="F248">
        <v>12</v>
      </c>
      <c r="G248">
        <v>12</v>
      </c>
      <c r="H248" t="b">
        <v>0</v>
      </c>
      <c r="I248" t="b">
        <v>0</v>
      </c>
    </row>
    <row r="249" spans="1:9" x14ac:dyDescent="0.2">
      <c r="A249" s="1">
        <v>2306.0032200000001</v>
      </c>
      <c r="B249" t="s">
        <v>391</v>
      </c>
      <c r="C249" t="s">
        <v>103</v>
      </c>
      <c r="D249" t="s">
        <v>392</v>
      </c>
      <c r="E249">
        <v>12</v>
      </c>
      <c r="F249">
        <v>12</v>
      </c>
      <c r="G249">
        <v>12</v>
      </c>
      <c r="H249" t="b">
        <v>0</v>
      </c>
      <c r="I249" t="b">
        <v>0</v>
      </c>
    </row>
    <row r="250" spans="1:9" x14ac:dyDescent="0.2">
      <c r="A250" s="1">
        <v>2306.0074599999998</v>
      </c>
      <c r="B250">
        <v>2306.0074599999998</v>
      </c>
      <c r="C250" t="s">
        <v>77</v>
      </c>
      <c r="D250" t="s">
        <v>93</v>
      </c>
      <c r="E250">
        <v>0</v>
      </c>
      <c r="F250">
        <v>0</v>
      </c>
      <c r="G250">
        <v>0</v>
      </c>
      <c r="H250" t="b">
        <v>0</v>
      </c>
      <c r="I250" t="b">
        <v>0</v>
      </c>
    </row>
    <row r="251" spans="1:9" x14ac:dyDescent="0.2">
      <c r="A251" s="1">
        <v>2306.0057400000001</v>
      </c>
      <c r="B251" t="s">
        <v>393</v>
      </c>
      <c r="C251" t="s">
        <v>77</v>
      </c>
      <c r="D251" t="s">
        <v>84</v>
      </c>
      <c r="E251">
        <v>12</v>
      </c>
      <c r="F251">
        <v>12</v>
      </c>
      <c r="G251">
        <v>12</v>
      </c>
      <c r="H251" t="b">
        <v>0</v>
      </c>
      <c r="I251" t="b">
        <v>0</v>
      </c>
    </row>
    <row r="252" spans="1:9" x14ac:dyDescent="0.2">
      <c r="A252" s="1">
        <v>2306.0165999999999</v>
      </c>
      <c r="B252" t="s">
        <v>76</v>
      </c>
      <c r="C252" t="s">
        <v>77</v>
      </c>
      <c r="E252">
        <v>12</v>
      </c>
      <c r="F252">
        <v>12</v>
      </c>
      <c r="G252">
        <v>12</v>
      </c>
      <c r="H252" t="b">
        <v>0</v>
      </c>
      <c r="I252" t="b">
        <v>0</v>
      </c>
    </row>
    <row r="253" spans="1:9" x14ac:dyDescent="0.2">
      <c r="A253" s="1">
        <v>2306.0057999999999</v>
      </c>
      <c r="B253" t="s">
        <v>76</v>
      </c>
      <c r="C253" t="s">
        <v>394</v>
      </c>
      <c r="D253" t="s">
        <v>395</v>
      </c>
      <c r="E253">
        <v>0</v>
      </c>
      <c r="F253">
        <v>0</v>
      </c>
      <c r="H253" t="b">
        <v>0</v>
      </c>
      <c r="I253" t="b">
        <v>0</v>
      </c>
    </row>
    <row r="254" spans="1:9" x14ac:dyDescent="0.2">
      <c r="A254" s="1">
        <v>2306.0071200000002</v>
      </c>
      <c r="B254" t="s">
        <v>396</v>
      </c>
      <c r="C254" t="s">
        <v>77</v>
      </c>
      <c r="D254" t="s">
        <v>93</v>
      </c>
      <c r="E254">
        <v>0</v>
      </c>
      <c r="F254">
        <v>0</v>
      </c>
      <c r="G254">
        <v>0</v>
      </c>
      <c r="H254" t="b">
        <v>0</v>
      </c>
      <c r="I254" t="b">
        <v>0</v>
      </c>
    </row>
    <row r="255" spans="1:9" x14ac:dyDescent="0.2">
      <c r="A255" s="1">
        <v>2306.0038199999999</v>
      </c>
      <c r="B255" t="s">
        <v>397</v>
      </c>
      <c r="C255" t="s">
        <v>77</v>
      </c>
      <c r="E255">
        <v>0</v>
      </c>
      <c r="F255">
        <v>0</v>
      </c>
      <c r="G255">
        <v>0</v>
      </c>
      <c r="H255" t="b">
        <v>0</v>
      </c>
      <c r="I255" t="b">
        <v>0</v>
      </c>
    </row>
    <row r="256" spans="1:9" x14ac:dyDescent="0.2">
      <c r="A256" s="1">
        <v>2306.0396000000001</v>
      </c>
      <c r="B256" t="s">
        <v>398</v>
      </c>
      <c r="C256" t="s">
        <v>77</v>
      </c>
      <c r="D256" t="s">
        <v>79</v>
      </c>
      <c r="E256">
        <v>12</v>
      </c>
      <c r="F256">
        <v>12</v>
      </c>
      <c r="G256">
        <v>12</v>
      </c>
      <c r="H256" t="b">
        <v>0</v>
      </c>
      <c r="I256" t="b">
        <v>0</v>
      </c>
    </row>
    <row r="257" spans="1:9" x14ac:dyDescent="0.2">
      <c r="A257" s="1">
        <v>2306.00371</v>
      </c>
      <c r="B257" t="s">
        <v>399</v>
      </c>
      <c r="C257" t="s">
        <v>77</v>
      </c>
      <c r="D257" t="s">
        <v>84</v>
      </c>
      <c r="E257">
        <v>0</v>
      </c>
      <c r="F257">
        <v>0</v>
      </c>
      <c r="G257">
        <v>0</v>
      </c>
      <c r="H257" t="b">
        <v>0</v>
      </c>
      <c r="I257" t="b">
        <v>0</v>
      </c>
    </row>
    <row r="258" spans="1:9" x14ac:dyDescent="0.2">
      <c r="A258" s="1">
        <v>2306.0018100000002</v>
      </c>
      <c r="B258" t="s">
        <v>76</v>
      </c>
      <c r="C258" t="s">
        <v>77</v>
      </c>
      <c r="E258">
        <v>0</v>
      </c>
      <c r="F258">
        <v>12</v>
      </c>
      <c r="G258">
        <v>0</v>
      </c>
      <c r="H258" t="b">
        <v>0</v>
      </c>
      <c r="I258" t="b">
        <v>0</v>
      </c>
    </row>
    <row r="259" spans="1:9" x14ac:dyDescent="0.2">
      <c r="A259" s="1">
        <v>2306.0051100000001</v>
      </c>
      <c r="B259">
        <v>2306.0051100000001</v>
      </c>
      <c r="C259" t="s">
        <v>74</v>
      </c>
      <c r="D259" t="s">
        <v>400</v>
      </c>
      <c r="E259">
        <v>0</v>
      </c>
      <c r="F259">
        <v>0</v>
      </c>
      <c r="G259">
        <v>0</v>
      </c>
      <c r="H259" t="b">
        <v>0</v>
      </c>
      <c r="I259" t="b">
        <v>0</v>
      </c>
    </row>
    <row r="260" spans="1:9" x14ac:dyDescent="0.2">
      <c r="A260" s="1">
        <v>2306.00378</v>
      </c>
      <c r="B260" t="s">
        <v>401</v>
      </c>
      <c r="C260" t="s">
        <v>99</v>
      </c>
      <c r="D260" t="s">
        <v>402</v>
      </c>
      <c r="E260">
        <v>12</v>
      </c>
      <c r="F260">
        <v>12</v>
      </c>
      <c r="G260">
        <v>12</v>
      </c>
      <c r="H260" t="b">
        <v>0</v>
      </c>
      <c r="I260" t="b">
        <v>0</v>
      </c>
    </row>
    <row r="261" spans="1:9" x14ac:dyDescent="0.2">
      <c r="A261" s="1">
        <v>2306.0051600000002</v>
      </c>
      <c r="B261" t="s">
        <v>303</v>
      </c>
      <c r="C261" t="s">
        <v>293</v>
      </c>
      <c r="D261" t="s">
        <v>403</v>
      </c>
      <c r="E261">
        <v>0</v>
      </c>
      <c r="F261">
        <v>0</v>
      </c>
      <c r="G261">
        <v>0</v>
      </c>
      <c r="H261" t="b">
        <v>0</v>
      </c>
      <c r="I261" t="b">
        <v>0</v>
      </c>
    </row>
    <row r="262" spans="1:9" x14ac:dyDescent="0.2">
      <c r="A262" s="1">
        <v>2306.0034000000001</v>
      </c>
      <c r="B262" t="s">
        <v>76</v>
      </c>
      <c r="C262" t="s">
        <v>68</v>
      </c>
      <c r="D262" t="s">
        <v>404</v>
      </c>
      <c r="E262">
        <v>12</v>
      </c>
      <c r="F262">
        <v>12</v>
      </c>
      <c r="G262">
        <v>12</v>
      </c>
      <c r="H262" t="b">
        <v>0</v>
      </c>
      <c r="I262" t="b">
        <v>0</v>
      </c>
    </row>
    <row r="263" spans="1:9" x14ac:dyDescent="0.2">
      <c r="A263" s="1">
        <v>2306.0048999999999</v>
      </c>
      <c r="B263" t="s">
        <v>405</v>
      </c>
      <c r="C263" t="s">
        <v>147</v>
      </c>
      <c r="D263" t="s">
        <v>406</v>
      </c>
      <c r="E263">
        <v>12</v>
      </c>
      <c r="F263">
        <v>12</v>
      </c>
      <c r="G263">
        <v>12</v>
      </c>
      <c r="H263" t="b">
        <v>0</v>
      </c>
      <c r="I263" t="b">
        <v>0</v>
      </c>
    </row>
    <row r="264" spans="1:9" x14ac:dyDescent="0.2">
      <c r="A264" s="1">
        <v>2306.0420199999999</v>
      </c>
      <c r="B264" t="s">
        <v>76</v>
      </c>
      <c r="C264" t="s">
        <v>407</v>
      </c>
      <c r="D264" t="s">
        <v>408</v>
      </c>
      <c r="E264">
        <v>0</v>
      </c>
      <c r="F264">
        <v>0</v>
      </c>
      <c r="G264">
        <v>0</v>
      </c>
      <c r="H264" t="b">
        <v>0</v>
      </c>
      <c r="I264" t="b">
        <v>0</v>
      </c>
    </row>
    <row r="265" spans="1:9" x14ac:dyDescent="0.2">
      <c r="A265" s="1">
        <v>2306.0046400000001</v>
      </c>
      <c r="B265" t="s">
        <v>76</v>
      </c>
      <c r="C265" t="s">
        <v>99</v>
      </c>
      <c r="D265" t="s">
        <v>409</v>
      </c>
      <c r="E265">
        <v>0</v>
      </c>
      <c r="F265">
        <v>0</v>
      </c>
      <c r="G265">
        <v>0</v>
      </c>
      <c r="H265" t="b">
        <v>0</v>
      </c>
      <c r="I265" t="b">
        <v>0</v>
      </c>
    </row>
    <row r="266" spans="1:9" x14ac:dyDescent="0.2">
      <c r="A266" s="1">
        <v>2306.00038</v>
      </c>
      <c r="B266" t="s">
        <v>410</v>
      </c>
      <c r="C266" t="s">
        <v>77</v>
      </c>
      <c r="E266">
        <v>0</v>
      </c>
      <c r="F266">
        <v>0</v>
      </c>
      <c r="G266">
        <v>0</v>
      </c>
      <c r="H266" t="b">
        <v>0</v>
      </c>
      <c r="I266" t="b">
        <v>0</v>
      </c>
    </row>
    <row r="267" spans="1:9" x14ac:dyDescent="0.2">
      <c r="A267" s="1">
        <v>2306.1384800000001</v>
      </c>
      <c r="B267" t="s">
        <v>76</v>
      </c>
      <c r="C267" t="s">
        <v>411</v>
      </c>
      <c r="D267" t="s">
        <v>412</v>
      </c>
      <c r="E267">
        <v>12</v>
      </c>
      <c r="F267">
        <v>12</v>
      </c>
      <c r="G267">
        <v>12</v>
      </c>
      <c r="H267" t="b">
        <v>0</v>
      </c>
      <c r="I267" t="b">
        <v>0</v>
      </c>
    </row>
    <row r="268" spans="1:9" x14ac:dyDescent="0.2">
      <c r="A268" s="1">
        <v>2306.0000700000001</v>
      </c>
      <c r="B268" t="s">
        <v>413</v>
      </c>
      <c r="C268" t="s">
        <v>77</v>
      </c>
      <c r="E268">
        <v>0</v>
      </c>
      <c r="F268">
        <v>0</v>
      </c>
      <c r="G268">
        <v>0</v>
      </c>
      <c r="H268" t="b">
        <v>0</v>
      </c>
      <c r="I268" t="b">
        <v>0</v>
      </c>
    </row>
    <row r="269" spans="1:9" x14ac:dyDescent="0.2">
      <c r="A269" s="1">
        <v>2306.0023500000002</v>
      </c>
      <c r="B269" t="s">
        <v>414</v>
      </c>
      <c r="C269" t="s">
        <v>77</v>
      </c>
      <c r="D269" t="s">
        <v>84</v>
      </c>
      <c r="E269">
        <v>0</v>
      </c>
      <c r="F269">
        <v>0</v>
      </c>
      <c r="G269">
        <v>0</v>
      </c>
      <c r="H269" t="b">
        <v>0</v>
      </c>
      <c r="I269" t="b">
        <v>0</v>
      </c>
    </row>
    <row r="270" spans="1:9" x14ac:dyDescent="0.2">
      <c r="A270" s="1">
        <v>2306.0003099999999</v>
      </c>
      <c r="B270" t="s">
        <v>76</v>
      </c>
      <c r="C270" t="s">
        <v>88</v>
      </c>
      <c r="D270" t="s">
        <v>151</v>
      </c>
      <c r="E270">
        <v>0</v>
      </c>
      <c r="F270">
        <v>0</v>
      </c>
      <c r="G270">
        <v>0</v>
      </c>
      <c r="H270" t="b">
        <v>0</v>
      </c>
      <c r="I270" t="b">
        <v>0</v>
      </c>
    </row>
    <row r="271" spans="1:9" x14ac:dyDescent="0.2">
      <c r="A271" s="1">
        <v>2306.0020300000001</v>
      </c>
      <c r="B271" t="s">
        <v>76</v>
      </c>
      <c r="C271" t="s">
        <v>282</v>
      </c>
      <c r="E271">
        <v>0</v>
      </c>
      <c r="F271">
        <v>0</v>
      </c>
      <c r="G271">
        <v>0</v>
      </c>
      <c r="H271" t="b">
        <v>0</v>
      </c>
      <c r="I271" t="b">
        <v>0</v>
      </c>
    </row>
    <row r="272" spans="1:9" x14ac:dyDescent="0.2">
      <c r="A272" s="1">
        <v>2306.02792</v>
      </c>
      <c r="B272">
        <v>2306.02792</v>
      </c>
      <c r="C272" t="s">
        <v>74</v>
      </c>
      <c r="D272" t="s">
        <v>369</v>
      </c>
      <c r="E272">
        <v>0</v>
      </c>
      <c r="F272">
        <v>12</v>
      </c>
      <c r="G272">
        <v>0</v>
      </c>
      <c r="H272" t="b">
        <v>0</v>
      </c>
      <c r="I272" t="b">
        <v>0</v>
      </c>
    </row>
    <row r="273" spans="1:9" x14ac:dyDescent="0.2">
      <c r="A273" s="1">
        <v>2306.00009</v>
      </c>
      <c r="B273" t="s">
        <v>415</v>
      </c>
      <c r="C273" t="s">
        <v>99</v>
      </c>
      <c r="D273" t="s">
        <v>237</v>
      </c>
      <c r="E273">
        <v>0</v>
      </c>
      <c r="F273">
        <v>0</v>
      </c>
      <c r="G273">
        <v>0</v>
      </c>
      <c r="H273" t="b">
        <v>0</v>
      </c>
      <c r="I273" t="b">
        <v>0</v>
      </c>
    </row>
    <row r="274" spans="1:9" x14ac:dyDescent="0.2">
      <c r="A274" s="1">
        <v>2306.00036</v>
      </c>
      <c r="B274" t="s">
        <v>416</v>
      </c>
      <c r="C274" t="s">
        <v>77</v>
      </c>
      <c r="D274" t="s">
        <v>239</v>
      </c>
      <c r="E274">
        <v>0</v>
      </c>
      <c r="F274">
        <v>12</v>
      </c>
      <c r="G274">
        <v>0</v>
      </c>
      <c r="H274" t="b">
        <v>0</v>
      </c>
      <c r="I274" t="b">
        <v>0</v>
      </c>
    </row>
    <row r="275" spans="1:9" x14ac:dyDescent="0.2">
      <c r="A275" s="1">
        <v>2306.0009599999998</v>
      </c>
      <c r="B275" t="s">
        <v>417</v>
      </c>
      <c r="C275" t="s">
        <v>77</v>
      </c>
      <c r="E275">
        <v>0</v>
      </c>
      <c r="F275">
        <v>0</v>
      </c>
      <c r="G275">
        <v>0</v>
      </c>
      <c r="H275" t="b">
        <v>0</v>
      </c>
      <c r="I275" t="b">
        <v>0</v>
      </c>
    </row>
    <row r="276" spans="1:9" x14ac:dyDescent="0.2">
      <c r="A276" s="1">
        <v>2306.0006199999998</v>
      </c>
      <c r="B276">
        <v>2306.0006199999998</v>
      </c>
      <c r="C276" t="s">
        <v>103</v>
      </c>
      <c r="D276" t="s">
        <v>418</v>
      </c>
      <c r="E276">
        <v>0</v>
      </c>
      <c r="F276">
        <v>0</v>
      </c>
      <c r="G276">
        <v>0</v>
      </c>
      <c r="H276" t="b">
        <v>0</v>
      </c>
      <c r="I276" t="b">
        <v>0</v>
      </c>
    </row>
    <row r="277" spans="1:9" x14ac:dyDescent="0.2">
      <c r="A277" s="1">
        <v>2306.0025000000001</v>
      </c>
      <c r="B277" t="s">
        <v>76</v>
      </c>
      <c r="C277" t="s">
        <v>103</v>
      </c>
      <c r="D277" t="s">
        <v>419</v>
      </c>
      <c r="E277">
        <v>0</v>
      </c>
      <c r="F277">
        <v>0</v>
      </c>
      <c r="G277">
        <v>0</v>
      </c>
      <c r="H277" t="b">
        <v>0</v>
      </c>
      <c r="I277" t="b">
        <v>0</v>
      </c>
    </row>
    <row r="278" spans="1:9" x14ac:dyDescent="0.2">
      <c r="A278" s="1">
        <v>2306.0537899999999</v>
      </c>
      <c r="B278" t="s">
        <v>420</v>
      </c>
      <c r="C278" t="s">
        <v>421</v>
      </c>
      <c r="D278" t="s">
        <v>422</v>
      </c>
      <c r="E278">
        <v>0</v>
      </c>
      <c r="F278">
        <v>12</v>
      </c>
      <c r="G278">
        <v>12</v>
      </c>
      <c r="H278" t="b">
        <v>0</v>
      </c>
      <c r="I278" t="b">
        <v>0</v>
      </c>
    </row>
    <row r="279" spans="1:9" x14ac:dyDescent="0.2">
      <c r="A279" s="1">
        <v>2306.0025700000001</v>
      </c>
      <c r="B279" t="s">
        <v>423</v>
      </c>
      <c r="C279" t="s">
        <v>74</v>
      </c>
      <c r="D279" t="s">
        <v>424</v>
      </c>
      <c r="E279">
        <v>0</v>
      </c>
      <c r="F279">
        <v>0</v>
      </c>
      <c r="G279">
        <v>0</v>
      </c>
      <c r="H279" t="b">
        <v>0</v>
      </c>
      <c r="I279" t="b">
        <v>0</v>
      </c>
    </row>
    <row r="280" spans="1:9" x14ac:dyDescent="0.2">
      <c r="A280" s="1">
        <v>2306.0009100000002</v>
      </c>
      <c r="B280" t="s">
        <v>76</v>
      </c>
      <c r="C280" t="s">
        <v>77</v>
      </c>
      <c r="E280">
        <v>0</v>
      </c>
      <c r="F280">
        <v>0</v>
      </c>
      <c r="G280">
        <v>0</v>
      </c>
      <c r="H280" t="b">
        <v>0</v>
      </c>
      <c r="I280" t="b">
        <v>0</v>
      </c>
    </row>
    <row r="281" spans="1:9" x14ac:dyDescent="0.2">
      <c r="A281" s="1">
        <v>2306.0026800000001</v>
      </c>
      <c r="B281" t="s">
        <v>425</v>
      </c>
      <c r="C281" t="s">
        <v>77</v>
      </c>
      <c r="D281" t="s">
        <v>325</v>
      </c>
      <c r="E281">
        <v>0</v>
      </c>
      <c r="F281">
        <v>0</v>
      </c>
      <c r="G281">
        <v>0</v>
      </c>
      <c r="H281" t="b">
        <v>0</v>
      </c>
      <c r="I281" t="b">
        <v>0</v>
      </c>
    </row>
    <row r="282" spans="1:9" x14ac:dyDescent="0.2">
      <c r="A282" s="1">
        <v>2306.0005299999998</v>
      </c>
      <c r="B282" t="s">
        <v>426</v>
      </c>
      <c r="C282" t="s">
        <v>427</v>
      </c>
      <c r="D282" t="s">
        <v>428</v>
      </c>
      <c r="E282">
        <v>12</v>
      </c>
      <c r="F282">
        <v>12</v>
      </c>
      <c r="G282">
        <v>12</v>
      </c>
      <c r="H282" t="b">
        <v>0</v>
      </c>
      <c r="I282" t="b">
        <v>0</v>
      </c>
    </row>
    <row r="283" spans="1:9" x14ac:dyDescent="0.2">
      <c r="A283" s="1">
        <v>2306.0194900000001</v>
      </c>
      <c r="B283" t="s">
        <v>429</v>
      </c>
      <c r="C283" t="s">
        <v>353</v>
      </c>
      <c r="D283" t="s">
        <v>430</v>
      </c>
      <c r="E283">
        <v>0</v>
      </c>
      <c r="F283">
        <v>0</v>
      </c>
      <c r="G283">
        <v>12</v>
      </c>
      <c r="H283" t="b">
        <v>0</v>
      </c>
      <c r="I283" t="b">
        <v>0</v>
      </c>
    </row>
    <row r="284" spans="1:9" x14ac:dyDescent="0.2">
      <c r="A284" s="1">
        <v>2306.02394</v>
      </c>
      <c r="B284" t="s">
        <v>431</v>
      </c>
      <c r="C284" t="s">
        <v>353</v>
      </c>
      <c r="D284" t="s">
        <v>432</v>
      </c>
      <c r="E284">
        <v>0</v>
      </c>
      <c r="F284">
        <v>12</v>
      </c>
      <c r="G284">
        <v>12</v>
      </c>
      <c r="H284" t="b">
        <v>0</v>
      </c>
      <c r="I284" t="b">
        <v>0</v>
      </c>
    </row>
    <row r="285" spans="1:9" x14ac:dyDescent="0.2">
      <c r="A285" s="1">
        <v>2306.0151099999998</v>
      </c>
      <c r="B285" t="s">
        <v>433</v>
      </c>
      <c r="C285" t="s">
        <v>77</v>
      </c>
      <c r="D285" t="s">
        <v>434</v>
      </c>
      <c r="E285">
        <v>0</v>
      </c>
      <c r="F285">
        <v>12</v>
      </c>
      <c r="G285">
        <v>12</v>
      </c>
      <c r="H285" t="b">
        <v>0</v>
      </c>
      <c r="I285" t="b">
        <v>0</v>
      </c>
    </row>
    <row r="286" spans="1:9" x14ac:dyDescent="0.2">
      <c r="A286" s="1">
        <v>2306.0040800000002</v>
      </c>
      <c r="B286" t="s">
        <v>435</v>
      </c>
      <c r="C286" t="s">
        <v>88</v>
      </c>
      <c r="D286" t="s">
        <v>151</v>
      </c>
      <c r="E286">
        <v>12</v>
      </c>
      <c r="F286">
        <v>12</v>
      </c>
      <c r="G286">
        <v>12</v>
      </c>
      <c r="H286" t="b">
        <v>0</v>
      </c>
      <c r="I286" t="b">
        <v>0</v>
      </c>
    </row>
    <row r="287" spans="1:9" x14ac:dyDescent="0.2">
      <c r="A287" s="1">
        <v>2306.0137800000002</v>
      </c>
      <c r="B287" t="s">
        <v>436</v>
      </c>
      <c r="C287" t="s">
        <v>437</v>
      </c>
      <c r="E287">
        <v>0</v>
      </c>
      <c r="F287">
        <v>0</v>
      </c>
      <c r="G287">
        <v>0</v>
      </c>
      <c r="H287" t="b">
        <v>0</v>
      </c>
      <c r="I287" t="b">
        <v>0</v>
      </c>
    </row>
    <row r="288" spans="1:9" x14ac:dyDescent="0.2">
      <c r="A288" s="1">
        <v>2306.00054</v>
      </c>
      <c r="B288" t="s">
        <v>438</v>
      </c>
      <c r="C288" t="s">
        <v>68</v>
      </c>
      <c r="D288" t="s">
        <v>439</v>
      </c>
      <c r="E288">
        <v>12</v>
      </c>
      <c r="F288">
        <v>12</v>
      </c>
      <c r="G288">
        <v>12</v>
      </c>
      <c r="H288" t="b">
        <v>0</v>
      </c>
      <c r="I288" t="b">
        <v>0</v>
      </c>
    </row>
    <row r="289" spans="1:9" x14ac:dyDescent="0.2">
      <c r="A289" s="1">
        <v>2306.0026600000001</v>
      </c>
      <c r="B289" t="s">
        <v>440</v>
      </c>
      <c r="C289" t="s">
        <v>77</v>
      </c>
      <c r="D289" t="s">
        <v>84</v>
      </c>
      <c r="E289">
        <v>0</v>
      </c>
      <c r="F289">
        <v>12</v>
      </c>
      <c r="G289">
        <v>0</v>
      </c>
      <c r="H289" t="b">
        <v>0</v>
      </c>
      <c r="I289" t="b">
        <v>0</v>
      </c>
    </row>
    <row r="290" spans="1:9" x14ac:dyDescent="0.2">
      <c r="A290" s="1">
        <v>2306.0000799999998</v>
      </c>
      <c r="B290" t="s">
        <v>441</v>
      </c>
      <c r="C290" t="s">
        <v>77</v>
      </c>
      <c r="D290" t="s">
        <v>239</v>
      </c>
      <c r="E290">
        <v>0</v>
      </c>
      <c r="F290">
        <v>12</v>
      </c>
      <c r="G290">
        <v>0</v>
      </c>
      <c r="H290" t="b">
        <v>0</v>
      </c>
      <c r="I290" t="b">
        <v>0</v>
      </c>
    </row>
    <row r="291" spans="1:9" x14ac:dyDescent="0.2">
      <c r="A291" s="1">
        <v>2306.0066099999999</v>
      </c>
      <c r="B291">
        <v>2306.0066099999999</v>
      </c>
      <c r="C291" t="s">
        <v>74</v>
      </c>
      <c r="D291" t="s">
        <v>93</v>
      </c>
      <c r="E291">
        <v>0</v>
      </c>
      <c r="F291">
        <v>12</v>
      </c>
      <c r="G291">
        <v>0</v>
      </c>
      <c r="H291" t="b">
        <v>0</v>
      </c>
      <c r="I291" t="b">
        <v>0</v>
      </c>
    </row>
    <row r="292" spans="1:9" x14ac:dyDescent="0.2">
      <c r="A292" s="1">
        <v>2306.0213600000002</v>
      </c>
      <c r="B292" t="s">
        <v>442</v>
      </c>
      <c r="C292" t="s">
        <v>77</v>
      </c>
      <c r="D292" t="s">
        <v>443</v>
      </c>
      <c r="E292">
        <v>0</v>
      </c>
      <c r="F292">
        <v>0</v>
      </c>
      <c r="G292">
        <v>0</v>
      </c>
      <c r="H292" t="b">
        <v>0</v>
      </c>
      <c r="I292" t="b">
        <v>0</v>
      </c>
    </row>
    <row r="293" spans="1:9" x14ac:dyDescent="0.2">
      <c r="A293" s="1">
        <v>2306.0045300000002</v>
      </c>
      <c r="B293" t="s">
        <v>76</v>
      </c>
      <c r="C293" t="s">
        <v>77</v>
      </c>
      <c r="E293">
        <v>0</v>
      </c>
      <c r="F293">
        <v>0</v>
      </c>
      <c r="G293">
        <v>0</v>
      </c>
      <c r="H293" t="b">
        <v>0</v>
      </c>
      <c r="I293" t="b">
        <v>0</v>
      </c>
    </row>
    <row r="294" spans="1:9" x14ac:dyDescent="0.2">
      <c r="A294" s="1">
        <v>2306.0020500000001</v>
      </c>
      <c r="B294" t="s">
        <v>76</v>
      </c>
      <c r="C294" t="s">
        <v>118</v>
      </c>
      <c r="D294" t="s">
        <v>206</v>
      </c>
      <c r="E294">
        <v>0</v>
      </c>
      <c r="F294">
        <v>0</v>
      </c>
      <c r="G294">
        <v>0</v>
      </c>
      <c r="H294" t="b">
        <v>0</v>
      </c>
      <c r="I294" t="b">
        <v>0</v>
      </c>
    </row>
    <row r="295" spans="1:9" x14ac:dyDescent="0.2">
      <c r="A295" s="1">
        <v>2306.0174000000002</v>
      </c>
      <c r="B295" t="s">
        <v>76</v>
      </c>
      <c r="C295" t="s">
        <v>118</v>
      </c>
      <c r="D295" t="s">
        <v>444</v>
      </c>
      <c r="E295">
        <v>0</v>
      </c>
      <c r="F295">
        <v>0</v>
      </c>
      <c r="G295">
        <v>0</v>
      </c>
      <c r="H295" t="b">
        <v>0</v>
      </c>
      <c r="I295" t="b">
        <v>0</v>
      </c>
    </row>
    <row r="296" spans="1:9" x14ac:dyDescent="0.2">
      <c r="A296" s="1">
        <v>2306.0003000000002</v>
      </c>
      <c r="B296">
        <v>2306.0003000000002</v>
      </c>
      <c r="C296" t="s">
        <v>147</v>
      </c>
      <c r="D296" t="s">
        <v>93</v>
      </c>
      <c r="E296">
        <v>12</v>
      </c>
      <c r="F296">
        <v>12</v>
      </c>
      <c r="G296">
        <v>12</v>
      </c>
      <c r="H296" t="b">
        <v>0</v>
      </c>
      <c r="I296" t="b">
        <v>0</v>
      </c>
    </row>
    <row r="297" spans="1:9" x14ac:dyDescent="0.2">
      <c r="A297" s="1">
        <v>2306.0230299999998</v>
      </c>
      <c r="B297" t="s">
        <v>76</v>
      </c>
      <c r="C297" t="s">
        <v>77</v>
      </c>
      <c r="D297" t="s">
        <v>84</v>
      </c>
      <c r="E297">
        <v>0</v>
      </c>
      <c r="F297">
        <v>0</v>
      </c>
      <c r="G297">
        <v>0</v>
      </c>
      <c r="H297" t="b">
        <v>0</v>
      </c>
      <c r="I297" t="b">
        <v>0</v>
      </c>
    </row>
    <row r="298" spans="1:9" x14ac:dyDescent="0.2">
      <c r="A298" s="1">
        <v>2306.0045399999999</v>
      </c>
      <c r="B298" t="s">
        <v>445</v>
      </c>
      <c r="C298" t="s">
        <v>77</v>
      </c>
      <c r="D298" t="s">
        <v>93</v>
      </c>
      <c r="E298">
        <v>0</v>
      </c>
      <c r="F298">
        <v>0</v>
      </c>
      <c r="G298">
        <v>0</v>
      </c>
      <c r="H298" t="b">
        <v>0</v>
      </c>
      <c r="I298" t="b">
        <v>0</v>
      </c>
    </row>
    <row r="299" spans="1:9" x14ac:dyDescent="0.2">
      <c r="A299" s="1">
        <v>2306.0382199999999</v>
      </c>
      <c r="B299" t="s">
        <v>76</v>
      </c>
      <c r="C299" t="s">
        <v>77</v>
      </c>
      <c r="E299">
        <v>0</v>
      </c>
      <c r="F299">
        <v>0</v>
      </c>
      <c r="G299">
        <v>0</v>
      </c>
      <c r="H299" t="b">
        <v>0</v>
      </c>
      <c r="I299" t="b">
        <v>0</v>
      </c>
    </row>
    <row r="300" spans="1:9" x14ac:dyDescent="0.2">
      <c r="A300" s="1">
        <v>2306.0003900000002</v>
      </c>
      <c r="B300" t="s">
        <v>446</v>
      </c>
      <c r="C300" t="s">
        <v>447</v>
      </c>
      <c r="D300" t="s">
        <v>287</v>
      </c>
      <c r="E300">
        <v>12</v>
      </c>
      <c r="F300">
        <v>12</v>
      </c>
      <c r="G300">
        <v>12</v>
      </c>
      <c r="H300" t="b">
        <v>0</v>
      </c>
      <c r="I300" t="b">
        <v>0</v>
      </c>
    </row>
    <row r="301" spans="1:9" x14ac:dyDescent="0.2">
      <c r="A301" s="1">
        <v>2306.0154400000001</v>
      </c>
      <c r="B301" t="s">
        <v>448</v>
      </c>
      <c r="C301" t="s">
        <v>77</v>
      </c>
      <c r="D301" t="s">
        <v>449</v>
      </c>
      <c r="E301">
        <v>12</v>
      </c>
      <c r="F301">
        <v>12</v>
      </c>
      <c r="G301">
        <v>12</v>
      </c>
      <c r="H301" t="b">
        <v>0</v>
      </c>
      <c r="I301" t="b">
        <v>0</v>
      </c>
    </row>
    <row r="302" spans="1:9" x14ac:dyDescent="0.2">
      <c r="A302" s="1">
        <v>2306.00234</v>
      </c>
      <c r="B302" t="s">
        <v>76</v>
      </c>
      <c r="C302" t="s">
        <v>88</v>
      </c>
      <c r="D302" t="s">
        <v>450</v>
      </c>
      <c r="E302">
        <v>0</v>
      </c>
      <c r="F302">
        <v>0</v>
      </c>
      <c r="G302">
        <v>0</v>
      </c>
      <c r="H302" t="b">
        <v>0</v>
      </c>
      <c r="I302" t="b">
        <v>0</v>
      </c>
    </row>
    <row r="303" spans="1:9" x14ac:dyDescent="0.2">
      <c r="A303" s="1">
        <v>2306.0000599999998</v>
      </c>
      <c r="B303" t="s">
        <v>451</v>
      </c>
      <c r="C303" t="s">
        <v>77</v>
      </c>
      <c r="E303">
        <v>0</v>
      </c>
      <c r="F303">
        <v>0</v>
      </c>
      <c r="G303">
        <v>0</v>
      </c>
      <c r="H303" t="b">
        <v>0</v>
      </c>
      <c r="I303" t="b">
        <v>0</v>
      </c>
    </row>
    <row r="304" spans="1:9" x14ac:dyDescent="0.2">
      <c r="A304" s="1">
        <v>2306.0000100000002</v>
      </c>
      <c r="B304" t="s">
        <v>452</v>
      </c>
      <c r="C304" t="s">
        <v>88</v>
      </c>
      <c r="D304" t="s">
        <v>151</v>
      </c>
      <c r="E304">
        <v>0</v>
      </c>
      <c r="F304">
        <v>0</v>
      </c>
      <c r="G304">
        <v>0</v>
      </c>
      <c r="H304" t="b">
        <v>0</v>
      </c>
      <c r="I304" t="b">
        <v>0</v>
      </c>
    </row>
    <row r="305" spans="1:9" x14ac:dyDescent="0.2">
      <c r="A305" s="1">
        <v>2306.01127</v>
      </c>
      <c r="B305" t="s">
        <v>76</v>
      </c>
      <c r="C305" t="s">
        <v>74</v>
      </c>
      <c r="E305">
        <v>0</v>
      </c>
      <c r="F305">
        <v>12</v>
      </c>
      <c r="G305">
        <v>0</v>
      </c>
      <c r="H305" t="b">
        <v>0</v>
      </c>
      <c r="I305" t="b">
        <v>0</v>
      </c>
    </row>
    <row r="306" spans="1:9" x14ac:dyDescent="0.2">
      <c r="A306" s="1">
        <v>2306.03442</v>
      </c>
      <c r="B306" t="s">
        <v>453</v>
      </c>
      <c r="C306" t="s">
        <v>77</v>
      </c>
      <c r="D306" t="s">
        <v>454</v>
      </c>
      <c r="E306">
        <v>0</v>
      </c>
      <c r="F306">
        <v>0</v>
      </c>
      <c r="G306">
        <v>0</v>
      </c>
      <c r="H306" t="b">
        <v>0</v>
      </c>
      <c r="I306" t="b">
        <v>0</v>
      </c>
    </row>
    <row r="307" spans="1:9" x14ac:dyDescent="0.2">
      <c r="A307" s="1">
        <v>2306.0005500000002</v>
      </c>
      <c r="B307" t="s">
        <v>455</v>
      </c>
      <c r="C307" t="s">
        <v>77</v>
      </c>
      <c r="D307" t="s">
        <v>168</v>
      </c>
      <c r="E307">
        <v>12</v>
      </c>
      <c r="F307">
        <v>12</v>
      </c>
      <c r="G307">
        <v>12</v>
      </c>
      <c r="H307" t="b">
        <v>0</v>
      </c>
      <c r="I307" t="b">
        <v>0</v>
      </c>
    </row>
    <row r="308" spans="1:9" x14ac:dyDescent="0.2">
      <c r="A308" s="1">
        <v>2306.0043099999998</v>
      </c>
      <c r="B308" t="s">
        <v>76</v>
      </c>
      <c r="C308" t="s">
        <v>456</v>
      </c>
      <c r="D308" t="s">
        <v>457</v>
      </c>
      <c r="E308">
        <v>0</v>
      </c>
      <c r="F308">
        <v>0</v>
      </c>
      <c r="G308">
        <v>0</v>
      </c>
      <c r="H308" t="b">
        <v>0</v>
      </c>
      <c r="I308" t="b">
        <v>0</v>
      </c>
    </row>
    <row r="309" spans="1:9" x14ac:dyDescent="0.2">
      <c r="A309" s="1">
        <v>2306.0029300000001</v>
      </c>
      <c r="B309" t="s">
        <v>76</v>
      </c>
      <c r="C309" t="s">
        <v>175</v>
      </c>
      <c r="D309" t="s">
        <v>458</v>
      </c>
      <c r="E309">
        <v>0</v>
      </c>
      <c r="F309">
        <v>12</v>
      </c>
      <c r="G309">
        <v>12</v>
      </c>
      <c r="H309" t="b">
        <v>0</v>
      </c>
      <c r="I309" t="b">
        <v>0</v>
      </c>
    </row>
    <row r="310" spans="1:9" x14ac:dyDescent="0.2">
      <c r="A310" s="1">
        <v>2306.0341600000002</v>
      </c>
      <c r="B310" t="s">
        <v>459</v>
      </c>
      <c r="C310" t="s">
        <v>460</v>
      </c>
      <c r="D310" t="s">
        <v>198</v>
      </c>
      <c r="E310">
        <v>12</v>
      </c>
      <c r="F310">
        <v>12</v>
      </c>
      <c r="G310">
        <v>12</v>
      </c>
      <c r="H310" t="b">
        <v>0</v>
      </c>
      <c r="I310" t="b">
        <v>0</v>
      </c>
    </row>
    <row r="311" spans="1:9" x14ac:dyDescent="0.2">
      <c r="A311" s="1">
        <v>2306.0151000000001</v>
      </c>
      <c r="B311">
        <v>2306.0151000000001</v>
      </c>
      <c r="C311" t="s">
        <v>74</v>
      </c>
      <c r="D311" t="s">
        <v>115</v>
      </c>
      <c r="E311">
        <v>0</v>
      </c>
      <c r="F311">
        <v>12</v>
      </c>
      <c r="G311">
        <v>0</v>
      </c>
      <c r="H311" t="b">
        <v>0</v>
      </c>
      <c r="I311" t="b">
        <v>0</v>
      </c>
    </row>
    <row r="312" spans="1:9" x14ac:dyDescent="0.2">
      <c r="A312" s="1">
        <v>2306.0043599999999</v>
      </c>
      <c r="B312" t="s">
        <v>292</v>
      </c>
      <c r="C312" t="s">
        <v>68</v>
      </c>
      <c r="D312" t="s">
        <v>284</v>
      </c>
      <c r="E312">
        <v>0</v>
      </c>
      <c r="F312">
        <v>12</v>
      </c>
      <c r="G312">
        <v>12</v>
      </c>
      <c r="H312" t="b">
        <v>0</v>
      </c>
      <c r="I312" t="b">
        <v>0</v>
      </c>
    </row>
    <row r="313" spans="1:9" x14ac:dyDescent="0.2">
      <c r="A313" s="1">
        <v>2306.0005200000001</v>
      </c>
      <c r="B313" t="s">
        <v>76</v>
      </c>
      <c r="C313" t="s">
        <v>77</v>
      </c>
      <c r="D313" t="s">
        <v>461</v>
      </c>
      <c r="E313">
        <v>12</v>
      </c>
      <c r="F313">
        <v>12</v>
      </c>
      <c r="G313">
        <v>12</v>
      </c>
      <c r="H313" t="b">
        <v>0</v>
      </c>
      <c r="I313" t="b">
        <v>0</v>
      </c>
    </row>
    <row r="314" spans="1:9" x14ac:dyDescent="0.2">
      <c r="A314" s="1">
        <v>2306.0025999999998</v>
      </c>
      <c r="B314" t="s">
        <v>462</v>
      </c>
      <c r="C314" t="s">
        <v>74</v>
      </c>
      <c r="E314">
        <v>0</v>
      </c>
      <c r="F314">
        <v>12</v>
      </c>
      <c r="G314">
        <v>12</v>
      </c>
      <c r="H314" t="b">
        <v>0</v>
      </c>
      <c r="I314" t="b">
        <v>0</v>
      </c>
    </row>
    <row r="315" spans="1:9" x14ac:dyDescent="0.2">
      <c r="A315" s="1">
        <v>2306.0443</v>
      </c>
      <c r="B315" t="s">
        <v>76</v>
      </c>
      <c r="C315" t="s">
        <v>77</v>
      </c>
      <c r="E315">
        <v>0</v>
      </c>
      <c r="F315">
        <v>0</v>
      </c>
      <c r="G315">
        <v>0</v>
      </c>
      <c r="H315" t="b">
        <v>0</v>
      </c>
      <c r="I315" t="b">
        <v>0</v>
      </c>
    </row>
    <row r="316" spans="1:9" x14ac:dyDescent="0.2">
      <c r="A316" s="1">
        <v>2306.0006400000002</v>
      </c>
      <c r="B316" t="s">
        <v>463</v>
      </c>
      <c r="C316" t="s">
        <v>68</v>
      </c>
      <c r="D316" t="s">
        <v>236</v>
      </c>
      <c r="E316">
        <v>0</v>
      </c>
      <c r="F316">
        <v>0</v>
      </c>
      <c r="G316">
        <v>0</v>
      </c>
      <c r="H316" t="b">
        <v>0</v>
      </c>
      <c r="I316" t="b">
        <v>0</v>
      </c>
    </row>
    <row r="317" spans="1:9" x14ac:dyDescent="0.2">
      <c r="A317" s="1">
        <v>2306.0026899999998</v>
      </c>
      <c r="B317" t="s">
        <v>464</v>
      </c>
      <c r="C317" t="s">
        <v>77</v>
      </c>
      <c r="D317" t="s">
        <v>84</v>
      </c>
      <c r="E317">
        <v>0</v>
      </c>
      <c r="F317">
        <v>0</v>
      </c>
      <c r="G317">
        <v>0</v>
      </c>
      <c r="H317" t="b">
        <v>0</v>
      </c>
      <c r="I317" t="b">
        <v>0</v>
      </c>
    </row>
    <row r="318" spans="1:9" x14ac:dyDescent="0.2">
      <c r="A318" s="1">
        <v>2306.00063</v>
      </c>
      <c r="B318">
        <v>2306.00063</v>
      </c>
      <c r="C318" t="s">
        <v>465</v>
      </c>
      <c r="D318" t="s">
        <v>466</v>
      </c>
      <c r="E318">
        <v>0</v>
      </c>
      <c r="F318">
        <v>12</v>
      </c>
      <c r="G318">
        <v>0</v>
      </c>
      <c r="H318" t="b">
        <v>0</v>
      </c>
      <c r="I318" t="b">
        <v>0</v>
      </c>
    </row>
    <row r="319" spans="1:9" x14ac:dyDescent="0.2">
      <c r="A319" s="1">
        <v>2306.0171300000002</v>
      </c>
      <c r="B319" t="s">
        <v>76</v>
      </c>
      <c r="C319" t="s">
        <v>68</v>
      </c>
      <c r="D319" t="s">
        <v>467</v>
      </c>
      <c r="E319">
        <v>0</v>
      </c>
      <c r="F319">
        <v>0</v>
      </c>
      <c r="G319">
        <v>12</v>
      </c>
      <c r="H319" t="b">
        <v>0</v>
      </c>
      <c r="I319" t="b">
        <v>0</v>
      </c>
    </row>
    <row r="320" spans="1:9" x14ac:dyDescent="0.2">
      <c r="A320" s="1">
        <v>2306.0305899999998</v>
      </c>
      <c r="B320" t="s">
        <v>235</v>
      </c>
      <c r="C320" t="s">
        <v>68</v>
      </c>
      <c r="D320" t="s">
        <v>236</v>
      </c>
      <c r="E320">
        <v>0</v>
      </c>
      <c r="F320">
        <v>0</v>
      </c>
      <c r="G320">
        <v>0</v>
      </c>
      <c r="H320" t="b">
        <v>0</v>
      </c>
      <c r="I320" t="b">
        <v>0</v>
      </c>
    </row>
    <row r="321" spans="1:9" x14ac:dyDescent="0.2">
      <c r="A321" s="1">
        <v>2306.0004100000001</v>
      </c>
      <c r="B321" t="s">
        <v>452</v>
      </c>
      <c r="C321" t="s">
        <v>88</v>
      </c>
      <c r="D321" t="s">
        <v>151</v>
      </c>
      <c r="E321">
        <v>0</v>
      </c>
      <c r="F321">
        <v>0</v>
      </c>
      <c r="G321">
        <v>0</v>
      </c>
      <c r="H321" t="b">
        <v>0</v>
      </c>
      <c r="I321" t="b">
        <v>0</v>
      </c>
    </row>
    <row r="322" spans="1:9" x14ac:dyDescent="0.2">
      <c r="A322" s="1">
        <v>2306.05701</v>
      </c>
      <c r="B322" t="s">
        <v>76</v>
      </c>
      <c r="C322" t="s">
        <v>99</v>
      </c>
      <c r="D322" t="s">
        <v>468</v>
      </c>
      <c r="E322">
        <v>0</v>
      </c>
      <c r="F322">
        <v>0</v>
      </c>
      <c r="G322">
        <v>0</v>
      </c>
      <c r="H322" t="b">
        <v>0</v>
      </c>
      <c r="I322" t="b">
        <v>0</v>
      </c>
    </row>
    <row r="323" spans="1:9" x14ac:dyDescent="0.2">
      <c r="A323" s="1">
        <v>2306.00425</v>
      </c>
      <c r="B323">
        <v>2306.00425</v>
      </c>
      <c r="C323" t="s">
        <v>77</v>
      </c>
      <c r="E323">
        <v>0</v>
      </c>
      <c r="F323">
        <v>0</v>
      </c>
      <c r="G323">
        <v>0</v>
      </c>
      <c r="H323" t="b">
        <v>0</v>
      </c>
      <c r="I323" t="b">
        <v>0</v>
      </c>
    </row>
    <row r="324" spans="1:9" x14ac:dyDescent="0.2">
      <c r="A324" s="1">
        <v>2306.0028699999998</v>
      </c>
      <c r="B324" t="s">
        <v>469</v>
      </c>
      <c r="C324" t="s">
        <v>121</v>
      </c>
      <c r="D324" t="s">
        <v>122</v>
      </c>
      <c r="E324">
        <v>0</v>
      </c>
      <c r="F324">
        <v>0</v>
      </c>
      <c r="G324">
        <v>0</v>
      </c>
      <c r="H324" t="b">
        <v>0</v>
      </c>
      <c r="I324" t="b">
        <v>0</v>
      </c>
    </row>
    <row r="325" spans="1:9" x14ac:dyDescent="0.2">
      <c r="A325" s="1">
        <v>2306.0084499999998</v>
      </c>
      <c r="B325" t="s">
        <v>470</v>
      </c>
      <c r="C325" t="s">
        <v>99</v>
      </c>
      <c r="D325" t="s">
        <v>237</v>
      </c>
      <c r="E325">
        <v>0</v>
      </c>
      <c r="F325">
        <v>0</v>
      </c>
      <c r="G325">
        <v>0</v>
      </c>
      <c r="H325" t="b">
        <v>0</v>
      </c>
      <c r="I325" t="b">
        <v>0</v>
      </c>
    </row>
    <row r="326" spans="1:9" x14ac:dyDescent="0.2">
      <c r="A326" s="1">
        <v>2306.0042199999998</v>
      </c>
      <c r="B326" t="s">
        <v>471</v>
      </c>
      <c r="C326" t="s">
        <v>103</v>
      </c>
      <c r="D326" t="s">
        <v>344</v>
      </c>
      <c r="E326">
        <v>0</v>
      </c>
      <c r="F326">
        <v>0</v>
      </c>
      <c r="G326">
        <v>0</v>
      </c>
      <c r="H326" t="b">
        <v>0</v>
      </c>
      <c r="I326" t="b">
        <v>0</v>
      </c>
    </row>
    <row r="327" spans="1:9" x14ac:dyDescent="0.2">
      <c r="A327" s="1">
        <v>2306.0027399999999</v>
      </c>
      <c r="B327" t="s">
        <v>472</v>
      </c>
      <c r="C327" t="s">
        <v>77</v>
      </c>
      <c r="D327" t="s">
        <v>473</v>
      </c>
      <c r="E327">
        <v>0</v>
      </c>
      <c r="F327">
        <v>0</v>
      </c>
      <c r="G327">
        <v>0</v>
      </c>
      <c r="H327" t="b">
        <v>0</v>
      </c>
      <c r="I327" t="b">
        <v>0</v>
      </c>
    </row>
    <row r="328" spans="1:9" x14ac:dyDescent="0.2">
      <c r="A328" s="1">
        <v>2306.0672800000002</v>
      </c>
      <c r="B328" t="s">
        <v>474</v>
      </c>
      <c r="C328" t="s">
        <v>77</v>
      </c>
      <c r="E328">
        <v>12</v>
      </c>
      <c r="F328">
        <v>12</v>
      </c>
      <c r="G328">
        <v>0</v>
      </c>
      <c r="H328" t="b">
        <v>0</v>
      </c>
      <c r="I328" t="b">
        <v>0</v>
      </c>
    </row>
    <row r="329" spans="1:9" x14ac:dyDescent="0.2">
      <c r="A329" s="1">
        <v>2306.0218500000001</v>
      </c>
      <c r="B329" t="s">
        <v>475</v>
      </c>
      <c r="C329" t="s">
        <v>85</v>
      </c>
      <c r="E329">
        <v>12</v>
      </c>
      <c r="F329">
        <v>0</v>
      </c>
      <c r="G329">
        <v>0</v>
      </c>
      <c r="H329" t="b">
        <v>0</v>
      </c>
      <c r="I329" t="b">
        <v>0</v>
      </c>
    </row>
    <row r="330" spans="1:9" x14ac:dyDescent="0.2">
      <c r="A330" s="1">
        <v>2306.0008400000002</v>
      </c>
      <c r="B330" t="s">
        <v>476</v>
      </c>
      <c r="C330" t="s">
        <v>121</v>
      </c>
      <c r="D330" t="s">
        <v>122</v>
      </c>
      <c r="E330">
        <v>12</v>
      </c>
      <c r="F330">
        <v>12</v>
      </c>
      <c r="G330">
        <v>12</v>
      </c>
      <c r="H330" t="b">
        <v>0</v>
      </c>
      <c r="I330" t="b">
        <v>0</v>
      </c>
    </row>
    <row r="331" spans="1:9" x14ac:dyDescent="0.2">
      <c r="A331" s="1">
        <v>2306.1365500000002</v>
      </c>
      <c r="B331" t="s">
        <v>477</v>
      </c>
      <c r="C331" t="s">
        <v>77</v>
      </c>
      <c r="D331" t="s">
        <v>478</v>
      </c>
      <c r="E331">
        <v>0</v>
      </c>
      <c r="F331">
        <v>0</v>
      </c>
      <c r="G331">
        <v>0</v>
      </c>
      <c r="H331" t="b">
        <v>0</v>
      </c>
      <c r="I331" t="b">
        <v>0</v>
      </c>
    </row>
    <row r="332" spans="1:9" x14ac:dyDescent="0.2">
      <c r="A332" s="1">
        <v>2306.0007000000001</v>
      </c>
      <c r="B332" t="s">
        <v>76</v>
      </c>
      <c r="C332" t="s">
        <v>77</v>
      </c>
      <c r="D332" t="s">
        <v>385</v>
      </c>
      <c r="E332">
        <v>0</v>
      </c>
      <c r="F332">
        <v>0</v>
      </c>
      <c r="G332">
        <v>0</v>
      </c>
      <c r="H332" t="b">
        <v>0</v>
      </c>
      <c r="I332" t="b">
        <v>0</v>
      </c>
    </row>
    <row r="333" spans="1:9" x14ac:dyDescent="0.2">
      <c r="A333" s="1">
        <v>2306.0004800000002</v>
      </c>
      <c r="B333">
        <v>2306.0004800000002</v>
      </c>
      <c r="C333" t="s">
        <v>68</v>
      </c>
      <c r="D333" t="s">
        <v>479</v>
      </c>
      <c r="E333">
        <v>0</v>
      </c>
      <c r="F333">
        <v>12</v>
      </c>
      <c r="G333">
        <v>0</v>
      </c>
      <c r="H333" t="b">
        <v>0</v>
      </c>
      <c r="I333" t="b">
        <v>0</v>
      </c>
    </row>
    <row r="334" spans="1:9" x14ac:dyDescent="0.2">
      <c r="A334" s="1">
        <v>2306.0088000000001</v>
      </c>
      <c r="B334" t="s">
        <v>480</v>
      </c>
      <c r="E334">
        <v>12</v>
      </c>
      <c r="F334">
        <v>12</v>
      </c>
      <c r="G334">
        <v>12</v>
      </c>
      <c r="H334" t="b">
        <v>0</v>
      </c>
      <c r="I334" t="b">
        <v>0</v>
      </c>
    </row>
    <row r="335" spans="1:9" x14ac:dyDescent="0.2">
      <c r="A335" s="1">
        <v>2306.00621</v>
      </c>
      <c r="B335" t="s">
        <v>76</v>
      </c>
      <c r="C335" t="s">
        <v>77</v>
      </c>
      <c r="D335" t="s">
        <v>84</v>
      </c>
      <c r="E335">
        <v>0</v>
      </c>
      <c r="F335">
        <v>0</v>
      </c>
      <c r="G335">
        <v>0</v>
      </c>
      <c r="H335" t="b">
        <v>0</v>
      </c>
      <c r="I335" t="b">
        <v>0</v>
      </c>
    </row>
    <row r="336" spans="1:9" x14ac:dyDescent="0.2">
      <c r="A336" s="1">
        <v>2306.00675</v>
      </c>
      <c r="B336" t="s">
        <v>481</v>
      </c>
      <c r="C336" t="s">
        <v>88</v>
      </c>
      <c r="D336" t="s">
        <v>482</v>
      </c>
      <c r="E336">
        <v>12</v>
      </c>
      <c r="F336">
        <v>12</v>
      </c>
      <c r="G336">
        <v>12</v>
      </c>
      <c r="H336" t="b">
        <v>0</v>
      </c>
      <c r="I336" t="b">
        <v>0</v>
      </c>
    </row>
    <row r="337" spans="1:9" x14ac:dyDescent="0.2">
      <c r="A337" s="1">
        <v>2306.0068099999999</v>
      </c>
      <c r="B337" t="s">
        <v>483</v>
      </c>
      <c r="C337" t="s">
        <v>88</v>
      </c>
      <c r="D337" t="s">
        <v>484</v>
      </c>
      <c r="E337">
        <v>0</v>
      </c>
      <c r="F337">
        <v>0</v>
      </c>
      <c r="G337">
        <v>0</v>
      </c>
      <c r="H337" t="b">
        <v>0</v>
      </c>
      <c r="I337" t="b">
        <v>0</v>
      </c>
    </row>
    <row r="338" spans="1:9" x14ac:dyDescent="0.2">
      <c r="A338" s="1">
        <v>2306.0047800000002</v>
      </c>
      <c r="B338">
        <v>2306.0047800000002</v>
      </c>
      <c r="C338" t="s">
        <v>77</v>
      </c>
      <c r="D338" t="s">
        <v>93</v>
      </c>
      <c r="E338">
        <v>0</v>
      </c>
      <c r="F338">
        <v>0</v>
      </c>
      <c r="G338">
        <v>0</v>
      </c>
      <c r="H338" t="b">
        <v>0</v>
      </c>
      <c r="I338" t="b">
        <v>0</v>
      </c>
    </row>
    <row r="339" spans="1:9" x14ac:dyDescent="0.2">
      <c r="A339" s="1">
        <v>2306.0130800000002</v>
      </c>
      <c r="B339" t="s">
        <v>485</v>
      </c>
      <c r="C339" t="s">
        <v>353</v>
      </c>
      <c r="D339" t="s">
        <v>486</v>
      </c>
      <c r="E339">
        <v>0</v>
      </c>
      <c r="F339">
        <v>0</v>
      </c>
      <c r="G339">
        <v>0</v>
      </c>
      <c r="H339" t="b">
        <v>0</v>
      </c>
      <c r="I339" t="b">
        <v>0</v>
      </c>
    </row>
    <row r="340" spans="1:9" x14ac:dyDescent="0.2">
      <c r="A340" s="1">
        <v>2306.1004800000001</v>
      </c>
      <c r="B340" t="s">
        <v>180</v>
      </c>
      <c r="C340" t="s">
        <v>99</v>
      </c>
      <c r="D340" t="s">
        <v>487</v>
      </c>
      <c r="E340">
        <v>0</v>
      </c>
      <c r="F340">
        <v>0</v>
      </c>
      <c r="G340">
        <v>0</v>
      </c>
      <c r="H340" t="b">
        <v>0</v>
      </c>
      <c r="I340" t="b">
        <v>0</v>
      </c>
    </row>
    <row r="341" spans="1:9" x14ac:dyDescent="0.2">
      <c r="A341" s="1">
        <v>2306.0081799999998</v>
      </c>
      <c r="B341" t="s">
        <v>76</v>
      </c>
      <c r="C341" t="s">
        <v>77</v>
      </c>
      <c r="D341" t="s">
        <v>168</v>
      </c>
      <c r="E341">
        <v>0</v>
      </c>
      <c r="F341">
        <v>0</v>
      </c>
      <c r="G341">
        <v>0</v>
      </c>
      <c r="H341" t="b">
        <v>0</v>
      </c>
      <c r="I341" t="b">
        <v>0</v>
      </c>
    </row>
    <row r="342" spans="1:9" x14ac:dyDescent="0.2">
      <c r="A342" s="1">
        <v>2306.0277299999998</v>
      </c>
      <c r="B342">
        <v>2306.0277299999998</v>
      </c>
      <c r="C342" t="s">
        <v>488</v>
      </c>
      <c r="D342" t="s">
        <v>489</v>
      </c>
      <c r="E342">
        <v>0</v>
      </c>
      <c r="F342">
        <v>0</v>
      </c>
      <c r="G342">
        <v>0</v>
      </c>
      <c r="H342" t="b">
        <v>0</v>
      </c>
      <c r="I342" t="b">
        <v>0</v>
      </c>
    </row>
    <row r="343" spans="1:9" x14ac:dyDescent="0.2">
      <c r="A343" s="1">
        <v>2306.00216</v>
      </c>
      <c r="B343">
        <v>2306.00216</v>
      </c>
      <c r="C343" t="s">
        <v>74</v>
      </c>
      <c r="E343">
        <v>0</v>
      </c>
      <c r="F343">
        <v>0</v>
      </c>
      <c r="G343">
        <v>0</v>
      </c>
      <c r="H343" t="b">
        <v>0</v>
      </c>
      <c r="I343" t="b">
        <v>0</v>
      </c>
    </row>
    <row r="344" spans="1:9" x14ac:dyDescent="0.2">
      <c r="A344" s="1">
        <v>2306.0159199999998</v>
      </c>
      <c r="B344">
        <v>2306.0159199999998</v>
      </c>
      <c r="C344" t="s">
        <v>77</v>
      </c>
      <c r="D344" t="s">
        <v>93</v>
      </c>
      <c r="E344">
        <v>0</v>
      </c>
      <c r="F344">
        <v>0</v>
      </c>
      <c r="G344">
        <v>0</v>
      </c>
      <c r="H344" t="b">
        <v>0</v>
      </c>
      <c r="I344" t="b">
        <v>1</v>
      </c>
    </row>
    <row r="345" spans="1:9" x14ac:dyDescent="0.2">
      <c r="A345" s="1">
        <v>2306.0022899999999</v>
      </c>
      <c r="B345" t="s">
        <v>76</v>
      </c>
      <c r="C345" t="s">
        <v>99</v>
      </c>
      <c r="D345" t="s">
        <v>490</v>
      </c>
      <c r="E345">
        <v>12</v>
      </c>
      <c r="F345">
        <v>12</v>
      </c>
      <c r="G345">
        <v>12</v>
      </c>
      <c r="H345" t="b">
        <v>0</v>
      </c>
      <c r="I345" t="b">
        <v>0</v>
      </c>
    </row>
    <row r="346" spans="1:9" x14ac:dyDescent="0.2">
      <c r="A346" s="1">
        <v>2306.0047100000002</v>
      </c>
      <c r="B346" t="s">
        <v>491</v>
      </c>
      <c r="C346" t="s">
        <v>74</v>
      </c>
      <c r="D346" t="s">
        <v>473</v>
      </c>
      <c r="H346" t="b">
        <v>0</v>
      </c>
      <c r="I346" t="b">
        <v>0</v>
      </c>
    </row>
    <row r="347" spans="1:9" x14ac:dyDescent="0.2">
      <c r="A347" s="1">
        <v>2306.01791</v>
      </c>
      <c r="B347" t="s">
        <v>303</v>
      </c>
      <c r="C347" t="s">
        <v>293</v>
      </c>
      <c r="D347" t="s">
        <v>492</v>
      </c>
      <c r="E347">
        <v>0</v>
      </c>
      <c r="F347">
        <v>0</v>
      </c>
      <c r="G347">
        <v>12</v>
      </c>
      <c r="H347" t="b">
        <v>0</v>
      </c>
      <c r="I347" t="b">
        <v>0</v>
      </c>
    </row>
    <row r="348" spans="1:9" x14ac:dyDescent="0.2">
      <c r="A348" s="1">
        <v>2306.0113299999998</v>
      </c>
      <c r="B348">
        <v>2306.0113299999998</v>
      </c>
      <c r="C348" t="s">
        <v>74</v>
      </c>
      <c r="D348" t="s">
        <v>369</v>
      </c>
      <c r="E348">
        <v>0</v>
      </c>
      <c r="F348">
        <v>12</v>
      </c>
      <c r="G348">
        <v>12</v>
      </c>
      <c r="H348" t="b">
        <v>0</v>
      </c>
      <c r="I348" t="b">
        <v>0</v>
      </c>
    </row>
    <row r="349" spans="1:9" x14ac:dyDescent="0.2">
      <c r="A349" s="1">
        <v>2306.00218</v>
      </c>
      <c r="B349" t="s">
        <v>493</v>
      </c>
      <c r="C349" t="s">
        <v>103</v>
      </c>
      <c r="D349" t="s">
        <v>236</v>
      </c>
      <c r="E349">
        <v>0</v>
      </c>
      <c r="F349">
        <v>0</v>
      </c>
      <c r="G349">
        <v>0</v>
      </c>
      <c r="H349" t="b">
        <v>0</v>
      </c>
      <c r="I349" t="b">
        <v>0</v>
      </c>
    </row>
    <row r="350" spans="1:9" x14ac:dyDescent="0.2">
      <c r="A350" s="1">
        <v>2306.0848599999999</v>
      </c>
      <c r="B350" t="s">
        <v>471</v>
      </c>
      <c r="C350" t="s">
        <v>494</v>
      </c>
      <c r="D350" t="s">
        <v>495</v>
      </c>
      <c r="E350">
        <v>0</v>
      </c>
      <c r="F350">
        <v>12</v>
      </c>
      <c r="G350">
        <v>12</v>
      </c>
      <c r="H350" t="b">
        <v>0</v>
      </c>
      <c r="I350" t="b">
        <v>0</v>
      </c>
    </row>
    <row r="351" spans="1:9" x14ac:dyDescent="0.2">
      <c r="A351" s="1">
        <v>2306.0004899999999</v>
      </c>
      <c r="B351" t="s">
        <v>76</v>
      </c>
      <c r="C351" t="s">
        <v>121</v>
      </c>
      <c r="D351" t="s">
        <v>122</v>
      </c>
      <c r="E351">
        <v>0</v>
      </c>
      <c r="F351">
        <v>0</v>
      </c>
      <c r="G351">
        <v>0</v>
      </c>
      <c r="H351" t="b">
        <v>0</v>
      </c>
      <c r="I351" t="b">
        <v>0</v>
      </c>
    </row>
    <row r="352" spans="1:9" x14ac:dyDescent="0.2">
      <c r="A352" s="1">
        <v>2306.0214799999999</v>
      </c>
      <c r="B352" t="s">
        <v>496</v>
      </c>
      <c r="C352" t="s">
        <v>118</v>
      </c>
      <c r="D352" t="s">
        <v>497</v>
      </c>
      <c r="E352">
        <v>0</v>
      </c>
      <c r="F352">
        <v>0</v>
      </c>
      <c r="G352">
        <v>12</v>
      </c>
      <c r="H352" t="b">
        <v>0</v>
      </c>
      <c r="I352" t="b">
        <v>0</v>
      </c>
    </row>
    <row r="353" spans="1:9" x14ac:dyDescent="0.2">
      <c r="A353" s="1">
        <v>2306.0008200000002</v>
      </c>
      <c r="B353" t="s">
        <v>292</v>
      </c>
      <c r="C353" t="s">
        <v>74</v>
      </c>
      <c r="D353" t="s">
        <v>498</v>
      </c>
      <c r="E353">
        <v>0</v>
      </c>
      <c r="F353">
        <v>0</v>
      </c>
      <c r="G353">
        <v>0</v>
      </c>
      <c r="H353" t="b">
        <v>0</v>
      </c>
      <c r="I353" t="b">
        <v>0</v>
      </c>
    </row>
    <row r="354" spans="1:9" x14ac:dyDescent="0.2">
      <c r="A354" s="1">
        <v>2306.0153399999999</v>
      </c>
      <c r="B354" t="s">
        <v>499</v>
      </c>
      <c r="C354" t="s">
        <v>77</v>
      </c>
      <c r="D354" t="s">
        <v>287</v>
      </c>
      <c r="E354">
        <v>12</v>
      </c>
      <c r="F354">
        <v>12</v>
      </c>
      <c r="G354">
        <v>12</v>
      </c>
      <c r="H354" t="b">
        <v>0</v>
      </c>
      <c r="I354" t="b">
        <v>0</v>
      </c>
    </row>
    <row r="355" spans="1:9" x14ac:dyDescent="0.2">
      <c r="A355" s="1">
        <v>2306.0024400000002</v>
      </c>
      <c r="B355" t="s">
        <v>500</v>
      </c>
      <c r="C355" t="s">
        <v>88</v>
      </c>
      <c r="D355" t="s">
        <v>501</v>
      </c>
      <c r="E355">
        <v>0</v>
      </c>
      <c r="F355">
        <v>0</v>
      </c>
      <c r="G355">
        <v>0</v>
      </c>
      <c r="H355" t="b">
        <v>0</v>
      </c>
      <c r="I355" t="b">
        <v>1</v>
      </c>
    </row>
    <row r="356" spans="1:9" x14ac:dyDescent="0.2">
      <c r="A356" s="1">
        <v>2306.0007599999999</v>
      </c>
      <c r="B356" t="s">
        <v>76</v>
      </c>
      <c r="C356" t="s">
        <v>121</v>
      </c>
      <c r="D356" t="s">
        <v>502</v>
      </c>
      <c r="E356">
        <v>0</v>
      </c>
      <c r="F356">
        <v>0</v>
      </c>
      <c r="G356">
        <v>0</v>
      </c>
      <c r="H356" t="b">
        <v>0</v>
      </c>
      <c r="I356" t="b">
        <v>0</v>
      </c>
    </row>
    <row r="357" spans="1:9" x14ac:dyDescent="0.2">
      <c r="A357" s="1">
        <v>2306.0088599999999</v>
      </c>
      <c r="B357" t="s">
        <v>503</v>
      </c>
      <c r="C357" t="s">
        <v>456</v>
      </c>
      <c r="D357" t="s">
        <v>287</v>
      </c>
      <c r="E357">
        <v>12</v>
      </c>
      <c r="F357">
        <v>12</v>
      </c>
      <c r="G357">
        <v>12</v>
      </c>
      <c r="H357" t="b">
        <v>0</v>
      </c>
      <c r="I357" t="b">
        <v>0</v>
      </c>
    </row>
    <row r="358" spans="1:9" x14ac:dyDescent="0.2">
      <c r="A358" s="1">
        <v>2306.0385500000002</v>
      </c>
      <c r="B358" t="s">
        <v>76</v>
      </c>
      <c r="C358" t="s">
        <v>99</v>
      </c>
      <c r="D358" t="s">
        <v>237</v>
      </c>
      <c r="E358">
        <v>0</v>
      </c>
      <c r="F358">
        <v>0</v>
      </c>
      <c r="G358">
        <v>0</v>
      </c>
      <c r="H358" t="b">
        <v>0</v>
      </c>
      <c r="I358" t="b">
        <v>0</v>
      </c>
    </row>
    <row r="359" spans="1:9" x14ac:dyDescent="0.2">
      <c r="A359" s="1">
        <v>2306.0041500000002</v>
      </c>
      <c r="B359" t="s">
        <v>396</v>
      </c>
      <c r="C359" t="s">
        <v>504</v>
      </c>
      <c r="D359" t="s">
        <v>505</v>
      </c>
      <c r="E359">
        <v>0</v>
      </c>
      <c r="F359">
        <v>0</v>
      </c>
      <c r="G359">
        <v>0</v>
      </c>
      <c r="H359" t="b">
        <v>0</v>
      </c>
      <c r="I359" t="b">
        <v>0</v>
      </c>
    </row>
    <row r="360" spans="1:9" x14ac:dyDescent="0.2">
      <c r="A360" s="1">
        <v>2306.0008499999999</v>
      </c>
      <c r="B360" t="s">
        <v>506</v>
      </c>
      <c r="C360" t="s">
        <v>77</v>
      </c>
      <c r="D360" t="s">
        <v>84</v>
      </c>
      <c r="E360">
        <v>12</v>
      </c>
      <c r="F360">
        <v>12</v>
      </c>
      <c r="G360">
        <v>12</v>
      </c>
      <c r="H360" t="b">
        <v>0</v>
      </c>
      <c r="I360" t="b">
        <v>0</v>
      </c>
    </row>
    <row r="361" spans="1:9" x14ac:dyDescent="0.2">
      <c r="A361" s="1">
        <v>2306.0084400000001</v>
      </c>
      <c r="B361" t="s">
        <v>452</v>
      </c>
      <c r="C361" t="s">
        <v>88</v>
      </c>
      <c r="D361" t="s">
        <v>151</v>
      </c>
      <c r="E361">
        <v>0</v>
      </c>
      <c r="F361">
        <v>0</v>
      </c>
      <c r="G361">
        <v>0</v>
      </c>
      <c r="H361" t="b">
        <v>0</v>
      </c>
      <c r="I361" t="b">
        <v>0</v>
      </c>
    </row>
    <row r="362" spans="1:9" x14ac:dyDescent="0.2">
      <c r="A362" s="1">
        <v>2306.0007799999998</v>
      </c>
      <c r="B362" t="s">
        <v>324</v>
      </c>
      <c r="C362" t="s">
        <v>103</v>
      </c>
      <c r="D362" t="s">
        <v>507</v>
      </c>
      <c r="E362">
        <v>12</v>
      </c>
      <c r="F362">
        <v>12</v>
      </c>
      <c r="G362">
        <v>12</v>
      </c>
      <c r="H362" t="b">
        <v>0</v>
      </c>
      <c r="I362" t="b">
        <v>0</v>
      </c>
    </row>
    <row r="363" spans="1:9" x14ac:dyDescent="0.2">
      <c r="A363" s="1">
        <v>2306.00047</v>
      </c>
      <c r="B363" t="s">
        <v>508</v>
      </c>
      <c r="C363" t="s">
        <v>138</v>
      </c>
      <c r="D363" t="s">
        <v>139</v>
      </c>
      <c r="E363">
        <v>0</v>
      </c>
      <c r="F363">
        <v>0</v>
      </c>
      <c r="G363">
        <v>0</v>
      </c>
      <c r="H363" t="b">
        <v>0</v>
      </c>
      <c r="I363" t="b">
        <v>0</v>
      </c>
    </row>
    <row r="364" spans="1:9" x14ac:dyDescent="0.2">
      <c r="A364" s="1">
        <v>2306.0027500000001</v>
      </c>
      <c r="B364" t="s">
        <v>180</v>
      </c>
      <c r="C364" t="s">
        <v>88</v>
      </c>
      <c r="D364" t="s">
        <v>116</v>
      </c>
      <c r="E364">
        <v>12</v>
      </c>
      <c r="F364">
        <v>12</v>
      </c>
      <c r="G364">
        <v>12</v>
      </c>
      <c r="H364" t="b">
        <v>0</v>
      </c>
      <c r="I364" t="b">
        <v>0</v>
      </c>
    </row>
    <row r="365" spans="1:9" x14ac:dyDescent="0.2">
      <c r="A365" s="1">
        <v>2306.0135300000002</v>
      </c>
      <c r="B365" t="s">
        <v>509</v>
      </c>
      <c r="C365" t="s">
        <v>118</v>
      </c>
      <c r="D365" t="s">
        <v>510</v>
      </c>
      <c r="E365">
        <v>12</v>
      </c>
      <c r="F365">
        <v>12</v>
      </c>
      <c r="G365">
        <v>12</v>
      </c>
      <c r="H365" t="b">
        <v>0</v>
      </c>
      <c r="I365" t="b">
        <v>0</v>
      </c>
    </row>
    <row r="366" spans="1:9" x14ac:dyDescent="0.2">
      <c r="A366" s="1">
        <v>2306.0196500000002</v>
      </c>
      <c r="B366" t="s">
        <v>76</v>
      </c>
      <c r="C366" t="s">
        <v>68</v>
      </c>
      <c r="D366" t="s">
        <v>511</v>
      </c>
      <c r="E366">
        <v>0</v>
      </c>
      <c r="F366">
        <v>0</v>
      </c>
      <c r="G366">
        <v>0</v>
      </c>
      <c r="H366" t="b">
        <v>0</v>
      </c>
      <c r="I366" t="b">
        <v>0</v>
      </c>
    </row>
    <row r="367" spans="1:9" x14ac:dyDescent="0.2">
      <c r="A367" s="1">
        <v>2306.0028600000001</v>
      </c>
      <c r="B367" t="s">
        <v>76</v>
      </c>
      <c r="C367" t="s">
        <v>88</v>
      </c>
      <c r="D367" t="s">
        <v>512</v>
      </c>
      <c r="E367">
        <v>0</v>
      </c>
      <c r="F367">
        <v>0</v>
      </c>
      <c r="G367">
        <v>12</v>
      </c>
      <c r="H367" t="b">
        <v>0</v>
      </c>
      <c r="I367" t="b">
        <v>0</v>
      </c>
    </row>
    <row r="368" spans="1:9" x14ac:dyDescent="0.2">
      <c r="A368" s="1">
        <v>2306.0119199999999</v>
      </c>
      <c r="B368" t="s">
        <v>76</v>
      </c>
      <c r="C368" t="s">
        <v>118</v>
      </c>
      <c r="D368" t="s">
        <v>513</v>
      </c>
      <c r="E368">
        <v>0</v>
      </c>
      <c r="F368">
        <v>0</v>
      </c>
      <c r="G368">
        <v>0</v>
      </c>
      <c r="H368" t="b">
        <v>0</v>
      </c>
      <c r="I368" t="b">
        <v>0</v>
      </c>
    </row>
    <row r="369" spans="1:9" x14ac:dyDescent="0.2">
      <c r="A369" s="1">
        <v>2306.0048400000001</v>
      </c>
      <c r="B369">
        <v>2306.0048400000001</v>
      </c>
      <c r="C369" t="s">
        <v>74</v>
      </c>
      <c r="D369" t="s">
        <v>168</v>
      </c>
      <c r="E369">
        <v>0</v>
      </c>
      <c r="F369">
        <v>0</v>
      </c>
      <c r="G369">
        <v>0</v>
      </c>
      <c r="H369" t="b">
        <v>0</v>
      </c>
      <c r="I369" t="b">
        <v>0</v>
      </c>
    </row>
    <row r="370" spans="1:9" x14ac:dyDescent="0.2">
      <c r="A370" s="1">
        <v>2306.0022600000002</v>
      </c>
      <c r="B370" t="s">
        <v>76</v>
      </c>
      <c r="C370" t="s">
        <v>77</v>
      </c>
      <c r="E370">
        <v>0</v>
      </c>
      <c r="F370">
        <v>0</v>
      </c>
      <c r="G370">
        <v>0</v>
      </c>
      <c r="H370" t="b">
        <v>0</v>
      </c>
      <c r="I370" t="b">
        <v>0</v>
      </c>
    </row>
    <row r="371" spans="1:9" x14ac:dyDescent="0.2">
      <c r="A371" s="1">
        <v>2306.0156900000002</v>
      </c>
      <c r="B371" t="s">
        <v>514</v>
      </c>
      <c r="C371" t="s">
        <v>77</v>
      </c>
      <c r="D371" t="s">
        <v>515</v>
      </c>
      <c r="E371">
        <v>0</v>
      </c>
      <c r="F371">
        <v>0</v>
      </c>
      <c r="G371">
        <v>0</v>
      </c>
      <c r="H371" t="b">
        <v>0</v>
      </c>
      <c r="I371" t="b">
        <v>0</v>
      </c>
    </row>
    <row r="372" spans="1:9" x14ac:dyDescent="0.2">
      <c r="A372" s="1">
        <v>2306.0593899999999</v>
      </c>
      <c r="B372" t="s">
        <v>516</v>
      </c>
      <c r="C372" t="s">
        <v>68</v>
      </c>
      <c r="D372" t="s">
        <v>517</v>
      </c>
      <c r="E372">
        <v>0</v>
      </c>
      <c r="F372">
        <v>0</v>
      </c>
      <c r="G372">
        <v>0</v>
      </c>
      <c r="H372" t="b">
        <v>0</v>
      </c>
      <c r="I372" t="b">
        <v>0</v>
      </c>
    </row>
    <row r="373" spans="1:9" x14ac:dyDescent="0.2">
      <c r="A373" s="1">
        <v>2306.0179699999999</v>
      </c>
      <c r="B373" t="s">
        <v>518</v>
      </c>
      <c r="C373" t="s">
        <v>138</v>
      </c>
      <c r="D373" t="s">
        <v>139</v>
      </c>
      <c r="E373">
        <v>0</v>
      </c>
      <c r="F373">
        <v>0</v>
      </c>
      <c r="G373">
        <v>0</v>
      </c>
      <c r="H373" t="b">
        <v>0</v>
      </c>
      <c r="I373" t="b">
        <v>0</v>
      </c>
    </row>
    <row r="374" spans="1:9" x14ac:dyDescent="0.2">
      <c r="A374" s="1">
        <v>2306.0022100000001</v>
      </c>
      <c r="B374" t="s">
        <v>76</v>
      </c>
      <c r="C374" t="s">
        <v>68</v>
      </c>
      <c r="D374" t="s">
        <v>519</v>
      </c>
      <c r="E374">
        <v>12</v>
      </c>
      <c r="F374">
        <v>12</v>
      </c>
      <c r="G374">
        <v>12</v>
      </c>
      <c r="H374" t="b">
        <v>0</v>
      </c>
      <c r="I374" t="b">
        <v>0</v>
      </c>
    </row>
    <row r="375" spans="1:9" x14ac:dyDescent="0.2">
      <c r="A375" s="1">
        <v>2306.0369599999999</v>
      </c>
      <c r="B375" t="s">
        <v>238</v>
      </c>
      <c r="C375" t="s">
        <v>68</v>
      </c>
      <c r="D375" t="s">
        <v>520</v>
      </c>
      <c r="E375">
        <v>12</v>
      </c>
      <c r="F375">
        <v>12</v>
      </c>
      <c r="G375">
        <v>12</v>
      </c>
      <c r="H375" t="b">
        <v>0</v>
      </c>
      <c r="I375" t="b">
        <v>0</v>
      </c>
    </row>
    <row r="376" spans="1:9" x14ac:dyDescent="0.2">
      <c r="A376" s="1">
        <v>2306.0001299999999</v>
      </c>
      <c r="B376" t="s">
        <v>70</v>
      </c>
      <c r="C376" t="s">
        <v>77</v>
      </c>
      <c r="E376">
        <v>0</v>
      </c>
      <c r="F376">
        <v>0</v>
      </c>
      <c r="G376">
        <v>0</v>
      </c>
      <c r="H376" t="b">
        <v>0</v>
      </c>
      <c r="I376" t="b">
        <v>0</v>
      </c>
    </row>
    <row r="377" spans="1:9" x14ac:dyDescent="0.2">
      <c r="A377" s="1">
        <v>2306.0002500000001</v>
      </c>
      <c r="B377" t="s">
        <v>70</v>
      </c>
      <c r="C377" t="s">
        <v>99</v>
      </c>
      <c r="D377" t="s">
        <v>237</v>
      </c>
      <c r="E377">
        <v>12</v>
      </c>
      <c r="F377">
        <v>12</v>
      </c>
      <c r="G377">
        <v>12</v>
      </c>
      <c r="H377" t="b">
        <v>0</v>
      </c>
      <c r="I377" t="b">
        <v>0</v>
      </c>
    </row>
    <row r="378" spans="1:9" x14ac:dyDescent="0.2">
      <c r="A378" s="1">
        <v>2306.00819</v>
      </c>
      <c r="B378" t="s">
        <v>521</v>
      </c>
      <c r="C378" t="s">
        <v>522</v>
      </c>
      <c r="E378">
        <v>0</v>
      </c>
      <c r="F378">
        <v>0</v>
      </c>
      <c r="G378">
        <v>0</v>
      </c>
      <c r="H378" t="b">
        <v>0</v>
      </c>
      <c r="I378" t="b">
        <v>0</v>
      </c>
    </row>
    <row r="379" spans="1:9" x14ac:dyDescent="0.2">
      <c r="A379" s="1">
        <v>2306.08248</v>
      </c>
      <c r="B379" t="s">
        <v>76</v>
      </c>
      <c r="C379" t="s">
        <v>68</v>
      </c>
      <c r="D379" t="s">
        <v>523</v>
      </c>
      <c r="E379">
        <v>0</v>
      </c>
      <c r="F379">
        <v>0</v>
      </c>
      <c r="G379">
        <v>0</v>
      </c>
      <c r="H379" t="b">
        <v>0</v>
      </c>
      <c r="I379" t="b">
        <v>0</v>
      </c>
    </row>
    <row r="380" spans="1:9" x14ac:dyDescent="0.2">
      <c r="A380" s="1">
        <v>2306.00441</v>
      </c>
      <c r="B380" t="s">
        <v>524</v>
      </c>
      <c r="C380" t="s">
        <v>74</v>
      </c>
      <c r="D380" t="s">
        <v>525</v>
      </c>
      <c r="E380">
        <v>0</v>
      </c>
      <c r="F380">
        <v>12</v>
      </c>
      <c r="G380">
        <v>12</v>
      </c>
      <c r="H380" t="b">
        <v>0</v>
      </c>
      <c r="I380" t="b">
        <v>0</v>
      </c>
    </row>
    <row r="381" spans="1:9" x14ac:dyDescent="0.2">
      <c r="A381" s="1">
        <v>2306.1638600000001</v>
      </c>
      <c r="B381" t="s">
        <v>526</v>
      </c>
      <c r="C381" t="s">
        <v>103</v>
      </c>
      <c r="D381" t="s">
        <v>527</v>
      </c>
      <c r="E381">
        <v>0</v>
      </c>
      <c r="F381">
        <v>0</v>
      </c>
      <c r="G381">
        <v>0</v>
      </c>
      <c r="H381" t="b">
        <v>0</v>
      </c>
      <c r="I381" t="b">
        <v>0</v>
      </c>
    </row>
    <row r="382" spans="1:9" x14ac:dyDescent="0.2">
      <c r="A382" s="1">
        <v>2306.08421</v>
      </c>
      <c r="B382" t="s">
        <v>528</v>
      </c>
      <c r="C382" t="s">
        <v>77</v>
      </c>
      <c r="D382" t="s">
        <v>93</v>
      </c>
      <c r="E382">
        <v>12</v>
      </c>
      <c r="F382">
        <v>12</v>
      </c>
      <c r="G382">
        <v>12</v>
      </c>
      <c r="H382" t="b">
        <v>0</v>
      </c>
      <c r="I382" t="b">
        <v>0</v>
      </c>
    </row>
    <row r="383" spans="1:9" x14ac:dyDescent="0.2">
      <c r="A383" s="1">
        <v>2306.0323699999999</v>
      </c>
      <c r="B383">
        <v>2306.0323699999999</v>
      </c>
      <c r="C383" t="s">
        <v>68</v>
      </c>
      <c r="D383" t="s">
        <v>236</v>
      </c>
      <c r="E383">
        <v>0</v>
      </c>
      <c r="F383">
        <v>0</v>
      </c>
      <c r="G383">
        <v>0</v>
      </c>
      <c r="H383" t="b">
        <v>0</v>
      </c>
      <c r="I383" t="b">
        <v>0</v>
      </c>
    </row>
    <row r="384" spans="1:9" x14ac:dyDescent="0.2">
      <c r="A384" s="1">
        <v>2306.0002199999999</v>
      </c>
      <c r="B384" t="s">
        <v>70</v>
      </c>
      <c r="C384" t="s">
        <v>121</v>
      </c>
      <c r="D384" t="s">
        <v>306</v>
      </c>
      <c r="E384">
        <v>0</v>
      </c>
      <c r="F384">
        <v>0</v>
      </c>
      <c r="G384">
        <v>0</v>
      </c>
      <c r="H384" t="b">
        <v>0</v>
      </c>
      <c r="I384" t="b">
        <v>0</v>
      </c>
    </row>
    <row r="385" spans="1:9" x14ac:dyDescent="0.2">
      <c r="A385" s="1">
        <v>2306.0021000000002</v>
      </c>
      <c r="B385" t="s">
        <v>529</v>
      </c>
      <c r="C385" t="s">
        <v>77</v>
      </c>
      <c r="E385">
        <v>0</v>
      </c>
      <c r="F385">
        <v>0</v>
      </c>
      <c r="G385">
        <v>0</v>
      </c>
      <c r="H385" t="b">
        <v>0</v>
      </c>
      <c r="I385" t="b">
        <v>0</v>
      </c>
    </row>
    <row r="386" spans="1:9" x14ac:dyDescent="0.2">
      <c r="A386" s="1">
        <v>2306.00479</v>
      </c>
      <c r="B386" t="s">
        <v>530</v>
      </c>
      <c r="C386" t="s">
        <v>99</v>
      </c>
      <c r="D386" t="s">
        <v>531</v>
      </c>
      <c r="E386">
        <v>0</v>
      </c>
      <c r="F386">
        <v>0</v>
      </c>
      <c r="G386">
        <v>0</v>
      </c>
      <c r="H386" t="b">
        <v>0</v>
      </c>
      <c r="I386" t="b">
        <v>0</v>
      </c>
    </row>
    <row r="387" spans="1:9" x14ac:dyDescent="0.2">
      <c r="A387" s="1">
        <v>2306.0179899999998</v>
      </c>
      <c r="B387" t="s">
        <v>220</v>
      </c>
      <c r="C387" t="s">
        <v>77</v>
      </c>
      <c r="D387" t="s">
        <v>239</v>
      </c>
      <c r="E387">
        <v>12</v>
      </c>
      <c r="F387">
        <v>12</v>
      </c>
      <c r="G387">
        <v>12</v>
      </c>
      <c r="H387" t="b">
        <v>0</v>
      </c>
      <c r="I387" t="b">
        <v>0</v>
      </c>
    </row>
    <row r="388" spans="1:9" x14ac:dyDescent="0.2">
      <c r="A388" s="1">
        <v>2306.0070599999999</v>
      </c>
      <c r="B388" t="s">
        <v>532</v>
      </c>
      <c r="C388" t="s">
        <v>77</v>
      </c>
      <c r="D388" t="s">
        <v>93</v>
      </c>
      <c r="E388">
        <v>0</v>
      </c>
      <c r="F388">
        <v>0</v>
      </c>
      <c r="G388">
        <v>0</v>
      </c>
      <c r="H388" t="b">
        <v>0</v>
      </c>
      <c r="I388" t="b">
        <v>0</v>
      </c>
    </row>
    <row r="389" spans="1:9" x14ac:dyDescent="0.2">
      <c r="A389" s="1">
        <v>2306.1758300000001</v>
      </c>
      <c r="B389" t="s">
        <v>533</v>
      </c>
      <c r="C389" t="s">
        <v>88</v>
      </c>
      <c r="D389" t="s">
        <v>151</v>
      </c>
      <c r="E389">
        <v>0</v>
      </c>
      <c r="F389">
        <v>0</v>
      </c>
      <c r="G389">
        <v>0</v>
      </c>
      <c r="H389" t="b">
        <v>0</v>
      </c>
      <c r="I389" t="b">
        <v>0</v>
      </c>
    </row>
    <row r="390" spans="1:9" x14ac:dyDescent="0.2">
      <c r="A390" s="1">
        <v>2306.0398700000001</v>
      </c>
      <c r="B390" t="s">
        <v>76</v>
      </c>
      <c r="C390" t="s">
        <v>77</v>
      </c>
      <c r="D390" t="s">
        <v>287</v>
      </c>
      <c r="E390">
        <v>0</v>
      </c>
      <c r="F390">
        <v>0</v>
      </c>
      <c r="G390">
        <v>0</v>
      </c>
      <c r="H390" t="b">
        <v>0</v>
      </c>
      <c r="I390" t="b">
        <v>0</v>
      </c>
    </row>
    <row r="391" spans="1:9" x14ac:dyDescent="0.2">
      <c r="A391" s="1">
        <v>2306.0798799999998</v>
      </c>
      <c r="B391" t="s">
        <v>76</v>
      </c>
      <c r="C391" t="s">
        <v>118</v>
      </c>
      <c r="D391" t="s">
        <v>206</v>
      </c>
      <c r="E391">
        <v>0</v>
      </c>
      <c r="F391">
        <v>0</v>
      </c>
      <c r="G391">
        <v>0</v>
      </c>
      <c r="H391" t="b">
        <v>0</v>
      </c>
      <c r="I391" t="b">
        <v>0</v>
      </c>
    </row>
    <row r="392" spans="1:9" x14ac:dyDescent="0.2">
      <c r="A392" s="1">
        <v>2306.00533</v>
      </c>
      <c r="B392">
        <v>2306.00533</v>
      </c>
      <c r="C392" t="s">
        <v>74</v>
      </c>
      <c r="D392" t="s">
        <v>123</v>
      </c>
      <c r="E392">
        <v>0</v>
      </c>
      <c r="F392">
        <v>0</v>
      </c>
      <c r="G392">
        <v>0</v>
      </c>
      <c r="H392" t="b">
        <v>0</v>
      </c>
      <c r="I392" t="b">
        <v>0</v>
      </c>
    </row>
    <row r="393" spans="1:9" x14ac:dyDescent="0.2">
      <c r="A393" s="1">
        <v>2306.0036500000001</v>
      </c>
      <c r="B393" t="s">
        <v>76</v>
      </c>
      <c r="C393" t="s">
        <v>68</v>
      </c>
      <c r="D393" t="s">
        <v>534</v>
      </c>
      <c r="E393">
        <v>0</v>
      </c>
      <c r="F393">
        <v>0</v>
      </c>
      <c r="G393">
        <v>0</v>
      </c>
      <c r="H393" t="b">
        <v>0</v>
      </c>
      <c r="I393" t="b">
        <v>0</v>
      </c>
    </row>
    <row r="394" spans="1:9" x14ac:dyDescent="0.2">
      <c r="A394" s="1">
        <v>2306.0108500000001</v>
      </c>
      <c r="B394" t="s">
        <v>535</v>
      </c>
      <c r="C394" t="s">
        <v>118</v>
      </c>
      <c r="D394" t="s">
        <v>536</v>
      </c>
      <c r="H394" t="b">
        <v>0</v>
      </c>
      <c r="I394" t="b">
        <v>0</v>
      </c>
    </row>
    <row r="395" spans="1:9" x14ac:dyDescent="0.2">
      <c r="A395" s="1">
        <v>2306.0016099999998</v>
      </c>
      <c r="B395" t="s">
        <v>537</v>
      </c>
      <c r="C395" t="s">
        <v>538</v>
      </c>
      <c r="D395" t="s">
        <v>539</v>
      </c>
      <c r="E395">
        <v>0</v>
      </c>
      <c r="F395">
        <v>0</v>
      </c>
      <c r="G395">
        <v>0</v>
      </c>
      <c r="H395" t="b">
        <v>0</v>
      </c>
      <c r="I395" t="b">
        <v>0</v>
      </c>
    </row>
    <row r="396" spans="1:9" x14ac:dyDescent="0.2">
      <c r="A396" s="1">
        <v>2306.0015899999999</v>
      </c>
      <c r="B396">
        <v>2306.0015899999999</v>
      </c>
      <c r="C396" t="s">
        <v>77</v>
      </c>
      <c r="D396" t="s">
        <v>140</v>
      </c>
      <c r="E396">
        <v>0</v>
      </c>
      <c r="F396">
        <v>0</v>
      </c>
      <c r="G396">
        <v>0</v>
      </c>
      <c r="H396" t="b">
        <v>0</v>
      </c>
      <c r="I396" t="b">
        <v>0</v>
      </c>
    </row>
    <row r="397" spans="1:9" x14ac:dyDescent="0.2">
      <c r="A397" s="1">
        <v>2306.01629</v>
      </c>
      <c r="B397" t="s">
        <v>76</v>
      </c>
      <c r="C397" t="s">
        <v>353</v>
      </c>
      <c r="D397" t="s">
        <v>540</v>
      </c>
      <c r="E397">
        <v>0</v>
      </c>
      <c r="F397">
        <v>0</v>
      </c>
      <c r="G397">
        <v>0</v>
      </c>
      <c r="H397" t="b">
        <v>0</v>
      </c>
      <c r="I397" t="b">
        <v>0</v>
      </c>
    </row>
    <row r="398" spans="1:9" x14ac:dyDescent="0.2">
      <c r="A398" s="1">
        <v>2306.0099100000002</v>
      </c>
      <c r="B398" t="s">
        <v>541</v>
      </c>
      <c r="C398" t="s">
        <v>74</v>
      </c>
      <c r="D398" t="s">
        <v>542</v>
      </c>
      <c r="E398">
        <v>0</v>
      </c>
      <c r="F398">
        <v>0</v>
      </c>
      <c r="G398">
        <v>0</v>
      </c>
      <c r="H398" t="b">
        <v>0</v>
      </c>
      <c r="I398" t="b">
        <v>0</v>
      </c>
    </row>
    <row r="399" spans="1:9" x14ac:dyDescent="0.2">
      <c r="A399" s="1">
        <v>2306.0016599999999</v>
      </c>
      <c r="B399" t="s">
        <v>76</v>
      </c>
      <c r="C399" t="s">
        <v>543</v>
      </c>
      <c r="D399" t="s">
        <v>544</v>
      </c>
      <c r="E399">
        <v>12</v>
      </c>
      <c r="F399">
        <v>12</v>
      </c>
      <c r="G399">
        <v>12</v>
      </c>
      <c r="H399" t="b">
        <v>0</v>
      </c>
      <c r="I399" t="b">
        <v>0</v>
      </c>
    </row>
    <row r="400" spans="1:9" x14ac:dyDescent="0.2">
      <c r="A400" s="1">
        <v>2306.1754099999998</v>
      </c>
      <c r="B400" t="s">
        <v>545</v>
      </c>
      <c r="C400" t="s">
        <v>77</v>
      </c>
      <c r="D400" t="s">
        <v>287</v>
      </c>
      <c r="E400">
        <v>0</v>
      </c>
      <c r="F400">
        <v>0</v>
      </c>
      <c r="G400">
        <v>0</v>
      </c>
      <c r="H400" t="b">
        <v>0</v>
      </c>
      <c r="I400" t="b">
        <v>0</v>
      </c>
    </row>
    <row r="401" spans="1:9" x14ac:dyDescent="0.2">
      <c r="A401" s="1">
        <v>2306.0203299999998</v>
      </c>
      <c r="B401" t="s">
        <v>76</v>
      </c>
      <c r="C401" t="s">
        <v>68</v>
      </c>
      <c r="D401" t="s">
        <v>546</v>
      </c>
      <c r="E401">
        <v>0</v>
      </c>
      <c r="F401">
        <v>0</v>
      </c>
      <c r="G401">
        <v>0</v>
      </c>
      <c r="H401" t="b">
        <v>0</v>
      </c>
      <c r="I401" t="b">
        <v>0</v>
      </c>
    </row>
    <row r="402" spans="1:9" x14ac:dyDescent="0.2">
      <c r="A402" s="1">
        <v>2306.00569</v>
      </c>
      <c r="B402" t="s">
        <v>547</v>
      </c>
      <c r="C402" t="s">
        <v>68</v>
      </c>
      <c r="D402" t="s">
        <v>548</v>
      </c>
      <c r="E402">
        <v>0</v>
      </c>
      <c r="F402">
        <v>0</v>
      </c>
      <c r="G402">
        <v>0</v>
      </c>
      <c r="H402" t="b">
        <v>0</v>
      </c>
      <c r="I402" t="b">
        <v>0</v>
      </c>
    </row>
    <row r="403" spans="1:9" x14ac:dyDescent="0.2">
      <c r="A403" s="1">
        <v>2306.00135</v>
      </c>
      <c r="B403" t="s">
        <v>184</v>
      </c>
      <c r="C403" t="s">
        <v>77</v>
      </c>
      <c r="D403" t="s">
        <v>549</v>
      </c>
      <c r="E403">
        <v>12</v>
      </c>
      <c r="F403">
        <v>12</v>
      </c>
      <c r="G403">
        <v>12</v>
      </c>
      <c r="H403" t="b">
        <v>0</v>
      </c>
      <c r="I403" t="b">
        <v>0</v>
      </c>
    </row>
    <row r="404" spans="1:9" x14ac:dyDescent="0.2">
      <c r="A404" s="1">
        <v>2306.08367</v>
      </c>
      <c r="B404" t="s">
        <v>76</v>
      </c>
      <c r="C404" t="s">
        <v>99</v>
      </c>
      <c r="D404" t="s">
        <v>237</v>
      </c>
      <c r="E404">
        <v>12</v>
      </c>
      <c r="F404">
        <v>12</v>
      </c>
      <c r="G404">
        <v>12</v>
      </c>
      <c r="H404" t="b">
        <v>0</v>
      </c>
      <c r="I404" t="b">
        <v>0</v>
      </c>
    </row>
    <row r="405" spans="1:9" x14ac:dyDescent="0.2">
      <c r="A405" s="1">
        <v>2306.0144100000002</v>
      </c>
      <c r="B405">
        <v>2306.0144100000002</v>
      </c>
      <c r="C405" t="s">
        <v>74</v>
      </c>
      <c r="D405" t="s">
        <v>247</v>
      </c>
      <c r="E405">
        <v>0</v>
      </c>
      <c r="F405">
        <v>0</v>
      </c>
      <c r="G405">
        <v>0</v>
      </c>
      <c r="H405" t="b">
        <v>0</v>
      </c>
      <c r="I405" t="b">
        <v>0</v>
      </c>
    </row>
    <row r="406" spans="1:9" x14ac:dyDescent="0.2">
      <c r="A406" s="1">
        <v>2306.1205599999998</v>
      </c>
      <c r="B406" t="s">
        <v>550</v>
      </c>
      <c r="C406" t="s">
        <v>77</v>
      </c>
      <c r="D406" t="s">
        <v>551</v>
      </c>
      <c r="E406">
        <v>0</v>
      </c>
      <c r="F406">
        <v>0</v>
      </c>
      <c r="G406">
        <v>0</v>
      </c>
      <c r="H406" t="b">
        <v>0</v>
      </c>
      <c r="I406" t="b">
        <v>0</v>
      </c>
    </row>
    <row r="407" spans="1:9" x14ac:dyDescent="0.2">
      <c r="A407" s="1">
        <v>2306.11627</v>
      </c>
      <c r="B407" t="s">
        <v>552</v>
      </c>
      <c r="C407" t="s">
        <v>543</v>
      </c>
      <c r="D407" t="s">
        <v>553</v>
      </c>
      <c r="E407">
        <v>0</v>
      </c>
      <c r="F407">
        <v>12</v>
      </c>
      <c r="G407">
        <v>12</v>
      </c>
      <c r="H407" t="b">
        <v>0</v>
      </c>
      <c r="I407" t="b">
        <v>0</v>
      </c>
    </row>
    <row r="408" spans="1:9" x14ac:dyDescent="0.2">
      <c r="A408" s="1">
        <v>2306.0010299999999</v>
      </c>
      <c r="B408" t="s">
        <v>222</v>
      </c>
      <c r="C408" t="s">
        <v>77</v>
      </c>
      <c r="D408" t="s">
        <v>84</v>
      </c>
      <c r="E408">
        <v>0</v>
      </c>
      <c r="F408">
        <v>0</v>
      </c>
      <c r="G408">
        <v>0</v>
      </c>
      <c r="H408" t="b">
        <v>0</v>
      </c>
      <c r="I408" t="b">
        <v>0</v>
      </c>
    </row>
    <row r="409" spans="1:9" x14ac:dyDescent="0.2">
      <c r="A409" s="1">
        <v>2306.0033100000001</v>
      </c>
      <c r="B409" t="s">
        <v>554</v>
      </c>
      <c r="C409" t="s">
        <v>282</v>
      </c>
      <c r="E409">
        <v>12</v>
      </c>
      <c r="F409">
        <v>12</v>
      </c>
      <c r="G409">
        <v>12</v>
      </c>
      <c r="H409" t="b">
        <v>0</v>
      </c>
      <c r="I409" t="b">
        <v>0</v>
      </c>
    </row>
    <row r="410" spans="1:9" x14ac:dyDescent="0.2">
      <c r="A410" s="1">
        <v>2306.009</v>
      </c>
      <c r="B410" t="s">
        <v>555</v>
      </c>
      <c r="C410" t="s">
        <v>103</v>
      </c>
      <c r="D410" t="s">
        <v>556</v>
      </c>
      <c r="E410">
        <v>0</v>
      </c>
      <c r="F410">
        <v>0</v>
      </c>
      <c r="G410">
        <v>0</v>
      </c>
      <c r="H410" t="b">
        <v>0</v>
      </c>
      <c r="I410" t="b">
        <v>0</v>
      </c>
    </row>
    <row r="411" spans="1:9" x14ac:dyDescent="0.2">
      <c r="A411" s="1">
        <v>2306.00558</v>
      </c>
      <c r="B411">
        <v>2306.00558</v>
      </c>
      <c r="C411" t="s">
        <v>74</v>
      </c>
      <c r="D411" t="s">
        <v>557</v>
      </c>
      <c r="E411">
        <v>12</v>
      </c>
      <c r="F411">
        <v>12</v>
      </c>
      <c r="G411">
        <v>12</v>
      </c>
      <c r="H411" t="b">
        <v>0</v>
      </c>
      <c r="I411" t="b">
        <v>0</v>
      </c>
    </row>
    <row r="412" spans="1:9" x14ac:dyDescent="0.2">
      <c r="A412" s="1">
        <v>2306.0010400000001</v>
      </c>
      <c r="B412" t="s">
        <v>558</v>
      </c>
      <c r="C412" t="s">
        <v>138</v>
      </c>
      <c r="D412" t="s">
        <v>139</v>
      </c>
      <c r="E412">
        <v>0</v>
      </c>
      <c r="F412">
        <v>0</v>
      </c>
      <c r="G412">
        <v>0</v>
      </c>
      <c r="H412" t="b">
        <v>0</v>
      </c>
      <c r="I412" t="b">
        <v>0</v>
      </c>
    </row>
    <row r="413" spans="1:9" x14ac:dyDescent="0.2">
      <c r="A413" s="1">
        <v>2306.0184199999999</v>
      </c>
      <c r="B413" t="s">
        <v>559</v>
      </c>
      <c r="C413" t="s">
        <v>103</v>
      </c>
      <c r="D413" t="s">
        <v>560</v>
      </c>
      <c r="E413">
        <v>0</v>
      </c>
      <c r="F413">
        <v>0</v>
      </c>
      <c r="G413">
        <v>0</v>
      </c>
      <c r="H413" t="b">
        <v>0</v>
      </c>
      <c r="I413" t="b">
        <v>0</v>
      </c>
    </row>
    <row r="414" spans="1:9" x14ac:dyDescent="0.2">
      <c r="A414" s="1">
        <v>2306.0015800000001</v>
      </c>
      <c r="B414" t="s">
        <v>76</v>
      </c>
      <c r="C414" t="s">
        <v>561</v>
      </c>
      <c r="D414" t="s">
        <v>562</v>
      </c>
      <c r="E414">
        <v>0</v>
      </c>
      <c r="F414">
        <v>0</v>
      </c>
      <c r="G414">
        <v>0</v>
      </c>
      <c r="H414" t="b">
        <v>0</v>
      </c>
      <c r="I414" t="b">
        <v>0</v>
      </c>
    </row>
    <row r="415" spans="1:9" x14ac:dyDescent="0.2">
      <c r="A415" s="1">
        <v>2306.0019299999999</v>
      </c>
      <c r="B415" t="s">
        <v>76</v>
      </c>
      <c r="C415" t="s">
        <v>103</v>
      </c>
      <c r="D415" t="s">
        <v>563</v>
      </c>
      <c r="E415">
        <v>0</v>
      </c>
      <c r="F415">
        <v>0</v>
      </c>
      <c r="G415">
        <v>0</v>
      </c>
      <c r="H415" t="b">
        <v>0</v>
      </c>
      <c r="I415" t="b">
        <v>0</v>
      </c>
    </row>
    <row r="416" spans="1:9" x14ac:dyDescent="0.2">
      <c r="A416" s="1">
        <v>2306.1219999999998</v>
      </c>
      <c r="B416" t="s">
        <v>564</v>
      </c>
      <c r="C416" t="s">
        <v>118</v>
      </c>
      <c r="D416" t="s">
        <v>565</v>
      </c>
      <c r="E416">
        <v>0</v>
      </c>
      <c r="F416">
        <v>0</v>
      </c>
      <c r="G416">
        <v>0</v>
      </c>
      <c r="H416" t="b">
        <v>0</v>
      </c>
      <c r="I416" t="b">
        <v>0</v>
      </c>
    </row>
    <row r="417" spans="1:9" x14ac:dyDescent="0.2">
      <c r="A417" s="1">
        <v>2306.0016700000001</v>
      </c>
      <c r="B417" t="s">
        <v>76</v>
      </c>
      <c r="C417" t="s">
        <v>566</v>
      </c>
      <c r="D417" t="s">
        <v>395</v>
      </c>
      <c r="E417">
        <v>0</v>
      </c>
      <c r="F417">
        <v>0</v>
      </c>
      <c r="H417" t="b">
        <v>0</v>
      </c>
      <c r="I417" t="b">
        <v>0</v>
      </c>
    </row>
    <row r="418" spans="1:9" x14ac:dyDescent="0.2">
      <c r="A418" s="1">
        <v>2306.0016000000001</v>
      </c>
      <c r="B418" t="s">
        <v>76</v>
      </c>
      <c r="C418" t="s">
        <v>282</v>
      </c>
      <c r="E418">
        <v>0</v>
      </c>
      <c r="F418">
        <v>0</v>
      </c>
      <c r="G418">
        <v>0</v>
      </c>
      <c r="H418" t="b">
        <v>0</v>
      </c>
      <c r="I418" t="b">
        <v>0</v>
      </c>
    </row>
    <row r="419" spans="1:9" x14ac:dyDescent="0.2">
      <c r="A419" s="1">
        <v>2306.0019400000001</v>
      </c>
      <c r="B419">
        <v>2306.0019400000001</v>
      </c>
      <c r="C419" t="s">
        <v>74</v>
      </c>
      <c r="D419" t="s">
        <v>567</v>
      </c>
      <c r="E419">
        <v>0</v>
      </c>
      <c r="F419">
        <v>12</v>
      </c>
      <c r="G419">
        <v>0</v>
      </c>
      <c r="H419" t="b">
        <v>0</v>
      </c>
      <c r="I419" t="b">
        <v>0</v>
      </c>
    </row>
    <row r="420" spans="1:9" x14ac:dyDescent="0.2">
      <c r="A420" s="1">
        <v>2306.0015600000002</v>
      </c>
      <c r="B420" t="s">
        <v>568</v>
      </c>
      <c r="C420" t="s">
        <v>118</v>
      </c>
      <c r="E420">
        <v>12</v>
      </c>
      <c r="F420">
        <v>12</v>
      </c>
      <c r="G420">
        <v>12</v>
      </c>
      <c r="H420" t="b">
        <v>0</v>
      </c>
      <c r="I420" t="b">
        <v>0</v>
      </c>
    </row>
    <row r="421" spans="1:9" x14ac:dyDescent="0.2">
      <c r="A421" s="1">
        <v>2306.0039700000002</v>
      </c>
      <c r="B421" t="s">
        <v>569</v>
      </c>
      <c r="C421" t="s">
        <v>74</v>
      </c>
      <c r="D421" t="s">
        <v>570</v>
      </c>
      <c r="E421">
        <v>0</v>
      </c>
      <c r="F421">
        <v>0</v>
      </c>
      <c r="G421">
        <v>0</v>
      </c>
      <c r="H421" t="b">
        <v>0</v>
      </c>
      <c r="I421" t="b">
        <v>0</v>
      </c>
    </row>
    <row r="422" spans="1:9" x14ac:dyDescent="0.2">
      <c r="A422" s="1">
        <v>2306.0243399999999</v>
      </c>
      <c r="B422" t="s">
        <v>571</v>
      </c>
      <c r="C422" t="s">
        <v>572</v>
      </c>
      <c r="D422" t="s">
        <v>87</v>
      </c>
      <c r="E422">
        <v>12</v>
      </c>
      <c r="F422">
        <v>12</v>
      </c>
      <c r="G422">
        <v>12</v>
      </c>
      <c r="H422" t="b">
        <v>0</v>
      </c>
      <c r="I422" t="b">
        <v>0</v>
      </c>
    </row>
    <row r="423" spans="1:9" x14ac:dyDescent="0.2">
      <c r="A423" s="1">
        <v>2306.0036300000002</v>
      </c>
      <c r="B423" t="s">
        <v>76</v>
      </c>
      <c r="C423" t="s">
        <v>68</v>
      </c>
      <c r="D423" t="s">
        <v>573</v>
      </c>
      <c r="E423">
        <v>0</v>
      </c>
      <c r="F423">
        <v>0</v>
      </c>
      <c r="G423">
        <v>0</v>
      </c>
      <c r="H423" t="b">
        <v>0</v>
      </c>
      <c r="I423" t="b">
        <v>0</v>
      </c>
    </row>
    <row r="424" spans="1:9" x14ac:dyDescent="0.2">
      <c r="A424" s="1">
        <v>2306.0033699999999</v>
      </c>
      <c r="B424" t="s">
        <v>574</v>
      </c>
      <c r="C424" t="s">
        <v>68</v>
      </c>
      <c r="D424" t="s">
        <v>575</v>
      </c>
      <c r="E424">
        <v>0</v>
      </c>
      <c r="F424">
        <v>0</v>
      </c>
      <c r="G424">
        <v>0</v>
      </c>
      <c r="H424" t="b">
        <v>0</v>
      </c>
      <c r="I424" t="b">
        <v>0</v>
      </c>
    </row>
    <row r="425" spans="1:9" x14ac:dyDescent="0.2">
      <c r="A425" s="1">
        <v>2306.00308</v>
      </c>
      <c r="B425" t="s">
        <v>576</v>
      </c>
      <c r="C425" t="s">
        <v>77</v>
      </c>
      <c r="D425" t="s">
        <v>84</v>
      </c>
      <c r="E425">
        <v>0</v>
      </c>
      <c r="F425">
        <v>0</v>
      </c>
      <c r="G425">
        <v>0</v>
      </c>
      <c r="H425" t="b">
        <v>0</v>
      </c>
      <c r="I425" t="b">
        <v>0</v>
      </c>
    </row>
    <row r="426" spans="1:9" x14ac:dyDescent="0.2">
      <c r="A426" s="1">
        <v>2306.0413199999998</v>
      </c>
      <c r="B426">
        <v>2306.0413199999998</v>
      </c>
      <c r="C426" t="s">
        <v>74</v>
      </c>
      <c r="D426" t="s">
        <v>321</v>
      </c>
      <c r="E426">
        <v>0</v>
      </c>
      <c r="F426">
        <v>12</v>
      </c>
      <c r="G426">
        <v>0</v>
      </c>
      <c r="H426" t="b">
        <v>0</v>
      </c>
      <c r="I426" t="b">
        <v>0</v>
      </c>
    </row>
    <row r="427" spans="1:9" x14ac:dyDescent="0.2">
      <c r="A427" s="1">
        <v>2306.0076199999999</v>
      </c>
      <c r="B427" t="s">
        <v>76</v>
      </c>
      <c r="C427" t="s">
        <v>577</v>
      </c>
      <c r="D427" t="s">
        <v>578</v>
      </c>
      <c r="E427">
        <v>0</v>
      </c>
      <c r="F427">
        <v>0</v>
      </c>
      <c r="G427">
        <v>0</v>
      </c>
      <c r="H427" t="b">
        <v>0</v>
      </c>
      <c r="I427" t="b">
        <v>0</v>
      </c>
    </row>
    <row r="428" spans="1:9" x14ac:dyDescent="0.2">
      <c r="A428" s="1">
        <v>2306.15076</v>
      </c>
      <c r="B428" t="s">
        <v>76</v>
      </c>
      <c r="C428" t="s">
        <v>99</v>
      </c>
      <c r="D428" t="s">
        <v>579</v>
      </c>
      <c r="E428">
        <v>0</v>
      </c>
      <c r="F428">
        <v>0</v>
      </c>
      <c r="G428">
        <v>0</v>
      </c>
      <c r="H428" t="b">
        <v>0</v>
      </c>
      <c r="I428" t="b">
        <v>0</v>
      </c>
    </row>
    <row r="429" spans="1:9" x14ac:dyDescent="0.2">
      <c r="A429" s="1">
        <v>2306.0669800000001</v>
      </c>
      <c r="B429" t="s">
        <v>580</v>
      </c>
      <c r="C429" t="s">
        <v>77</v>
      </c>
      <c r="D429" t="s">
        <v>93</v>
      </c>
      <c r="E429">
        <v>12</v>
      </c>
      <c r="F429">
        <v>12</v>
      </c>
      <c r="G429">
        <v>12</v>
      </c>
      <c r="H429" t="b">
        <v>0</v>
      </c>
      <c r="I429" t="b">
        <v>0</v>
      </c>
    </row>
    <row r="430" spans="1:9" x14ac:dyDescent="0.2">
      <c r="A430" s="1">
        <v>2306.1050300000002</v>
      </c>
      <c r="B430" t="s">
        <v>76</v>
      </c>
      <c r="C430" t="s">
        <v>88</v>
      </c>
      <c r="D430" t="s">
        <v>581</v>
      </c>
      <c r="E430">
        <v>12</v>
      </c>
      <c r="F430">
        <v>12</v>
      </c>
      <c r="G430">
        <v>12</v>
      </c>
      <c r="H430" t="b">
        <v>0</v>
      </c>
      <c r="I430" t="b">
        <v>0</v>
      </c>
    </row>
    <row r="431" spans="1:9" x14ac:dyDescent="0.2">
      <c r="A431" s="1">
        <v>2306.0521699999999</v>
      </c>
      <c r="B431" t="s">
        <v>582</v>
      </c>
      <c r="C431" t="s">
        <v>68</v>
      </c>
      <c r="D431" t="s">
        <v>583</v>
      </c>
      <c r="E431">
        <v>0</v>
      </c>
      <c r="F431">
        <v>12</v>
      </c>
      <c r="G431">
        <v>12</v>
      </c>
      <c r="H431" t="b">
        <v>0</v>
      </c>
      <c r="I431" t="b">
        <v>0</v>
      </c>
    </row>
    <row r="432" spans="1:9" x14ac:dyDescent="0.2">
      <c r="A432" s="1">
        <v>2306.0055699999998</v>
      </c>
      <c r="B432" t="s">
        <v>584</v>
      </c>
      <c r="C432" t="s">
        <v>77</v>
      </c>
      <c r="E432">
        <v>0</v>
      </c>
      <c r="F432">
        <v>0</v>
      </c>
      <c r="G432">
        <v>0</v>
      </c>
      <c r="H432" t="b">
        <v>0</v>
      </c>
      <c r="I432" t="b">
        <v>0</v>
      </c>
    </row>
    <row r="433" spans="1:9" x14ac:dyDescent="0.2">
      <c r="A433" s="1">
        <v>2306.0013300000001</v>
      </c>
      <c r="B433" t="s">
        <v>76</v>
      </c>
      <c r="C433" t="s">
        <v>77</v>
      </c>
      <c r="E433">
        <v>0</v>
      </c>
      <c r="F433">
        <v>0</v>
      </c>
      <c r="G433">
        <v>0</v>
      </c>
      <c r="H433" t="b">
        <v>0</v>
      </c>
      <c r="I4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tabulating</vt:lpstr>
      <vt:lpstr>manual diffs</vt:lpstr>
      <vt:lpstr>formatted results</vt:lpstr>
      <vt:lpstr>raw_sort_by_docclass</vt:lpstr>
      <vt:lpstr>raw</vt:lpstr>
      <vt:lpstr>sanity check</vt:lpstr>
      <vt:lpstr>RAW_num_compiled_pdfs</vt:lpstr>
      <vt:lpstr>RAW_num_pages</vt:lpstr>
      <vt:lpstr>RAW_analysis_result (old)</vt:lpstr>
      <vt:lpstr>RAW_analysis_result</vt:lpstr>
      <vt:lpstr>RAW_pipeline_run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Jovyn Tan Li Shyan</dc:creator>
  <cp:lastModifiedBy>Jovyn Tan Li Shyan</cp:lastModifiedBy>
  <dcterms:created xsi:type="dcterms:W3CDTF">2023-09-26T07:37:23Z</dcterms:created>
  <dcterms:modified xsi:type="dcterms:W3CDTF">2024-04-05T03:50:29Z</dcterms:modified>
</cp:coreProperties>
</file>