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C:\Users\wodud\OneDrive\바탕 화면\염재영폴더\IntelEdgeAISW_4기과정\EdgeAI프로그래밍\"/>
    </mc:Choice>
  </mc:AlternateContent>
  <xr:revisionPtr revIDLastSave="0" documentId="13_ncr:1_{CDA5728C-56AA-4B3F-AA80-E0675B0758D7}" xr6:coauthVersionLast="47" xr6:coauthVersionMax="47" xr10:uidLastSave="{00000000-0000-0000-0000-000000000000}"/>
  <bookViews>
    <workbookView xWindow="-120" yWindow="-120" windowWidth="29040" windowHeight="15720" xr2:uid="{00000000-000D-0000-FFFF-FFFF00000000}"/>
  </bookViews>
  <sheets>
    <sheet name="Project schedule" sheetId="11" r:id="rId1"/>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 i="11" l="1"/>
  <c r="C30" i="11"/>
  <c r="C29" i="11"/>
  <c r="C28" i="11"/>
  <c r="C27" i="11"/>
  <c r="C24" i="11"/>
  <c r="C23" i="11"/>
  <c r="C22" i="11"/>
  <c r="C21" i="11"/>
  <c r="C18" i="11"/>
  <c r="C17" i="11"/>
  <c r="C16" i="11"/>
  <c r="C15" i="11"/>
  <c r="H7" i="11"/>
  <c r="E12" i="11" l="1"/>
  <c r="E10" i="11" l="1"/>
  <c r="E11" i="11"/>
  <c r="E9" i="11"/>
  <c r="F9" i="11" s="1"/>
  <c r="I5" i="11"/>
  <c r="I4" i="11" s="1"/>
  <c r="H33" i="11"/>
  <c r="H32" i="11"/>
  <c r="H26" i="11"/>
  <c r="H20" i="11"/>
  <c r="H14" i="11"/>
  <c r="H8" i="11"/>
  <c r="E21" i="11" l="1"/>
  <c r="H9" i="11"/>
  <c r="F10" i="11"/>
  <c r="E15" i="11"/>
  <c r="E16" i="11" s="1"/>
  <c r="I6" i="11"/>
  <c r="F21" i="11" l="1"/>
  <c r="E27" i="11"/>
  <c r="H31" i="11"/>
  <c r="H25" i="11"/>
  <c r="H10" i="11"/>
  <c r="F16" i="11"/>
  <c r="F15" i="11"/>
  <c r="H15" i="11" s="1"/>
  <c r="H13" i="11"/>
  <c r="F11" i="11"/>
  <c r="J5" i="11"/>
  <c r="K5" i="11" s="1"/>
  <c r="L5" i="11" s="1"/>
  <c r="M5" i="11" s="1"/>
  <c r="N5" i="11" s="1"/>
  <c r="O5" i="11" s="1"/>
  <c r="P5" i="11" s="1"/>
  <c r="E22" i="11" l="1"/>
  <c r="H21" i="11"/>
  <c r="E30" i="11"/>
  <c r="F30" i="11" s="1"/>
  <c r="H30" i="11" s="1"/>
  <c r="F27" i="11"/>
  <c r="H16" i="11"/>
  <c r="E17" i="11"/>
  <c r="E18" i="11" s="1"/>
  <c r="H11" i="11"/>
  <c r="F12" i="11"/>
  <c r="H12" i="11" s="1"/>
  <c r="P4" i="11"/>
  <c r="Q5" i="11"/>
  <c r="R5" i="11" s="1"/>
  <c r="S5" i="11" s="1"/>
  <c r="T5" i="11" s="1"/>
  <c r="U5" i="11" s="1"/>
  <c r="V5" i="11" s="1"/>
  <c r="W5" i="11" s="1"/>
  <c r="J6" i="11"/>
  <c r="E28" i="11" l="1"/>
  <c r="H27" i="11"/>
  <c r="E23" i="11"/>
  <c r="F22" i="11"/>
  <c r="H22" i="11" s="1"/>
  <c r="H19" i="11"/>
  <c r="F18" i="11"/>
  <c r="H18" i="11" s="1"/>
  <c r="F17" i="11"/>
  <c r="H17" i="11" s="1"/>
  <c r="W4" i="11"/>
  <c r="X5" i="11"/>
  <c r="Y5" i="11" s="1"/>
  <c r="Z5" i="11" s="1"/>
  <c r="AA5" i="11" s="1"/>
  <c r="AB5" i="11" s="1"/>
  <c r="AC5" i="11" s="1"/>
  <c r="AD5" i="11" s="1"/>
  <c r="K6" i="11"/>
  <c r="F28" i="11" l="1"/>
  <c r="E29" i="11" s="1"/>
  <c r="F29" i="11" s="1"/>
  <c r="H29" i="11" s="1"/>
  <c r="F23" i="11"/>
  <c r="E24" i="11" s="1"/>
  <c r="F24" i="11" s="1"/>
  <c r="H24" i="11" s="1"/>
  <c r="AE5" i="11"/>
  <c r="AF5" i="11" s="1"/>
  <c r="AG5" i="11" s="1"/>
  <c r="AH5" i="11" s="1"/>
  <c r="AI5" i="11" s="1"/>
  <c r="AJ5" i="11" s="1"/>
  <c r="AD4" i="11"/>
  <c r="L6" i="11"/>
  <c r="H28" i="11" l="1"/>
  <c r="H23" i="1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<sst xmlns="http://schemas.openxmlformats.org/spreadsheetml/2006/main" count="38" uniqueCount="36">
  <si>
    <t>Insert new rows ABOVE this one</t>
  </si>
  <si>
    <t>PROGRESS</t>
  </si>
  <si>
    <t>START</t>
  </si>
  <si>
    <t>END</t>
  </si>
  <si>
    <t>TASK</t>
  </si>
  <si>
    <t>SIMPLE GANTT CHART by Vertex42.com</t>
  </si>
  <si>
    <t>https://www.vertex42.com/ExcelTemplates/simple-gantt-chart.html</t>
  </si>
  <si>
    <t xml:space="preserve">Do not delete this row. This row is hidden to preserve a formula that is used to highlight the current day within the project schedule. </t>
  </si>
  <si>
    <t>VanArsdel, Ltd.</t>
  </si>
  <si>
    <t>Create schedule</t>
  </si>
  <si>
    <t>Identify deliverables</t>
  </si>
  <si>
    <t>Develop budget</t>
  </si>
  <si>
    <t>Define scope</t>
  </si>
  <si>
    <t>Execute tasks</t>
  </si>
  <si>
    <t>Monitor progress</t>
  </si>
  <si>
    <t>Manage resources</t>
  </si>
  <si>
    <t>Provide updates</t>
  </si>
  <si>
    <t>Track expenses</t>
  </si>
  <si>
    <t>Evaluate progress</t>
  </si>
  <si>
    <t>Address risks</t>
  </si>
  <si>
    <t>Project start:</t>
  </si>
  <si>
    <t>Display week:</t>
  </si>
  <si>
    <t>ASSIGNED TO</t>
  </si>
  <si>
    <t>프로젝트 준비 및 설정</t>
    <phoneticPr fontId="24" type="noConversion"/>
  </si>
  <si>
    <t>염재영</t>
    <phoneticPr fontId="24" type="noConversion"/>
  </si>
  <si>
    <t>김기범</t>
    <phoneticPr fontId="24" type="noConversion"/>
  </si>
  <si>
    <t>모델 준비 및 변환</t>
    <phoneticPr fontId="24" type="noConversion"/>
  </si>
  <si>
    <t>프로젝트 시장 조사</t>
    <phoneticPr fontId="24" type="noConversion"/>
  </si>
  <si>
    <t>아이디어 총괄 검토</t>
    <phoneticPr fontId="24" type="noConversion"/>
  </si>
  <si>
    <t>라즈베리파이 모델 삽입 및 설정</t>
    <phoneticPr fontId="24" type="noConversion"/>
  </si>
  <si>
    <t>가상 서버 및 통신 개발</t>
    <phoneticPr fontId="24" type="noConversion"/>
  </si>
  <si>
    <t>개발진행 및 현황 조사</t>
    <phoneticPr fontId="24" type="noConversion"/>
  </si>
  <si>
    <t>시장진입전략검토</t>
    <phoneticPr fontId="24" type="noConversion"/>
  </si>
  <si>
    <t>Intel Edge 프로젝트</t>
    <phoneticPr fontId="24" type="noConversion"/>
  </si>
  <si>
    <t>정용재</t>
    <phoneticPr fontId="24" type="noConversion"/>
  </si>
  <si>
    <t>조원진</t>
    <phoneticPr fontId="2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</si>
</sst>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76" formatCode="_(* #,##0.00_);_(* \(#,##0.00\);_(* &quot;-&quot;??_);_(@_)"/>
    <numFmt numFmtId="177" formatCode="m/d/yy;@"/>
    <numFmt numFmtId="178" formatCode="ddd\,\ m/d/yyyy"/>
    <numFmt numFmtId="179" formatCode="mmm\ d\,\ yyyy"/>
    <numFmt numFmtId="180" formatCode="d"/>
  </numFmts>
  <fonts count="3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8"/>
      <name val="돋움"/>
      <family val="3"/>
      <charset val="129"/>
      <scheme val="minor"/>
    </font>
    <font>
      <b/>
      <sz val="40"/>
      <color rgb="FF0070C0"/>
      <name val="휴먼모음T"/>
      <family val="1"/>
      <charset val="129"/>
    </font>
    <font>
      <b/>
      <sz val="16"/>
      <color theme="9"/>
      <name val="HY헤드라인M"/>
      <family val="1"/>
      <charset val="129"/>
    </font>
    <font>
      <sz val="10"/>
      <color theme="1"/>
      <name val="Arial Unicode MS"/>
      <family val="2"/>
      <charset val="129"/>
    </font>
    <font>
      <sz val="10"/>
      <color theme="1"/>
      <name val="나눔고딕 ExtraBold"/>
      <family val="3"/>
      <charset val="129"/>
    </font>
    <font>
      <sz val="12"/>
      <color theme="1"/>
      <name val="HY견고딕"/>
      <family val="1"/>
      <charset val="129"/>
    </font>
    <font>
      <sz val="10"/>
      <color theme="1"/>
      <name val="휴먼모음T"/>
      <family val="1"/>
      <charset val="129"/>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9" fillId="0" borderId="0"/>
    <xf numFmtId="176"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78" fontId="4" fillId="0" borderId="2">
      <alignment horizontal="center" vertical="center"/>
    </xf>
    <xf numFmtId="177"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11">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9" fillId="0" borderId="0" xfId="3"/>
    <xf numFmtId="0" fontId="9" fillId="0" borderId="0" xfId="3" applyAlignment="1">
      <alignment wrapText="1"/>
    </xf>
    <xf numFmtId="0" fontId="9" fillId="0" borderId="0" xfId="0" applyFont="1" applyAlignment="1">
      <alignment horizontal="center"/>
    </xf>
    <xf numFmtId="0" fontId="7" fillId="0" borderId="0" xfId="0" applyFont="1"/>
    <xf numFmtId="0" fontId="3" fillId="0" borderId="0" xfId="0" applyFont="1" applyAlignment="1">
      <alignment horizontal="center" vertical="center"/>
    </xf>
    <xf numFmtId="0" fontId="11" fillId="0" borderId="0" xfId="0" applyFont="1"/>
    <xf numFmtId="0" fontId="10" fillId="0" borderId="0" xfId="0" applyFont="1"/>
    <xf numFmtId="0" fontId="10" fillId="0" borderId="0" xfId="0" applyFont="1" applyAlignment="1">
      <alignment horizontal="center"/>
    </xf>
    <xf numFmtId="0" fontId="10" fillId="0" borderId="0" xfId="0" applyFont="1" applyAlignment="1">
      <alignment horizontal="center" vertical="center"/>
    </xf>
    <xf numFmtId="0" fontId="12" fillId="0" borderId="0" xfId="0" applyFont="1"/>
    <xf numFmtId="0" fontId="12" fillId="0" borderId="0" xfId="0" applyFont="1" applyAlignment="1">
      <alignment horizontal="center"/>
    </xf>
    <xf numFmtId="0" fontId="13" fillId="0" borderId="0" xfId="0" applyFont="1"/>
    <xf numFmtId="0" fontId="14"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80" fontId="17" fillId="12" borderId="20" xfId="0" applyNumberFormat="1" applyFont="1" applyFill="1" applyBorder="1" applyAlignment="1">
      <alignment horizontal="center" vertical="center"/>
    </xf>
    <xf numFmtId="180" fontId="17" fillId="12" borderId="18" xfId="0" applyNumberFormat="1" applyFont="1" applyFill="1" applyBorder="1" applyAlignment="1">
      <alignment horizontal="center" vertical="center"/>
    </xf>
    <xf numFmtId="180" fontId="17" fillId="12" borderId="19" xfId="0" applyNumberFormat="1" applyFont="1" applyFill="1" applyBorder="1" applyAlignment="1">
      <alignment horizontal="center" vertical="center"/>
    </xf>
    <xf numFmtId="0" fontId="18" fillId="2" borderId="17" xfId="0" applyFont="1" applyFill="1" applyBorder="1" applyAlignment="1">
      <alignment horizontal="center" vertical="center" shrinkToFit="1"/>
    </xf>
    <xf numFmtId="0" fontId="18" fillId="2" borderId="14" xfId="0" applyFont="1" applyFill="1" applyBorder="1" applyAlignment="1">
      <alignment horizontal="center" vertical="center" shrinkToFit="1"/>
    </xf>
    <xf numFmtId="0" fontId="18" fillId="2" borderId="15" xfId="0" applyFont="1" applyFill="1" applyBorder="1" applyAlignment="1">
      <alignment horizontal="center" vertical="center" shrinkToFit="1"/>
    </xf>
    <xf numFmtId="0" fontId="15" fillId="0" borderId="0" xfId="0" applyFont="1"/>
    <xf numFmtId="0" fontId="15" fillId="0" borderId="0" xfId="0" applyFont="1" applyAlignment="1">
      <alignment wrapText="1"/>
    </xf>
    <xf numFmtId="0" fontId="4" fillId="0" borderId="3" xfId="0" applyFont="1" applyBorder="1" applyAlignment="1">
      <alignment vertical="center"/>
    </xf>
    <xf numFmtId="0" fontId="15" fillId="6" borderId="0" xfId="11" applyFont="1" applyFill="1" applyBorder="1" applyAlignment="1">
      <alignment vertical="center"/>
    </xf>
    <xf numFmtId="9" fontId="1" fillId="6" borderId="0" xfId="2" applyFont="1" applyFill="1" applyBorder="1" applyAlignment="1">
      <alignment horizontal="center" vertical="center"/>
    </xf>
    <xf numFmtId="177" fontId="15" fillId="6" borderId="0" xfId="0" applyNumberFormat="1" applyFont="1" applyFill="1" applyAlignment="1">
      <alignment horizontal="center" vertical="center"/>
    </xf>
    <xf numFmtId="177"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9" fontId="1" fillId="3" borderId="6" xfId="2" applyFont="1" applyFill="1" applyBorder="1" applyAlignment="1">
      <alignment horizontal="center" vertical="center"/>
    </xf>
    <xf numFmtId="177" fontId="15" fillId="3" borderId="6" xfId="10" applyFont="1" applyFill="1" applyBorder="1">
      <alignment horizontal="center" vertical="center"/>
    </xf>
    <xf numFmtId="0" fontId="4" fillId="0" borderId="4" xfId="0" applyFont="1" applyBorder="1" applyAlignment="1">
      <alignment vertical="center"/>
    </xf>
    <xf numFmtId="0" fontId="15" fillId="3" borderId="7" xfId="12" applyFont="1" applyFill="1" applyBorder="1">
      <alignment horizontal="left" vertical="center" indent="2"/>
    </xf>
    <xf numFmtId="0" fontId="15" fillId="3" borderId="7" xfId="11" applyFont="1" applyFill="1" applyBorder="1" applyAlignment="1">
      <alignment vertical="center"/>
    </xf>
    <xf numFmtId="9" fontId="1" fillId="3" borderId="7" xfId="2" applyFont="1" applyFill="1" applyBorder="1" applyAlignment="1">
      <alignment horizontal="center" vertical="center"/>
    </xf>
    <xf numFmtId="177" fontId="15" fillId="3" borderId="7" xfId="10" applyFont="1" applyFill="1" applyBorder="1">
      <alignment horizontal="center" vertical="center"/>
    </xf>
    <xf numFmtId="0" fontId="4" fillId="0" borderId="4" xfId="0" applyFont="1" applyBorder="1" applyAlignment="1">
      <alignment horizontal="right" vertical="center"/>
    </xf>
    <xf numFmtId="0" fontId="15" fillId="7" borderId="0" xfId="11" applyFont="1" applyFill="1" applyBorder="1" applyAlignment="1">
      <alignment vertical="center"/>
    </xf>
    <xf numFmtId="9" fontId="1" fillId="7" borderId="0" xfId="2" applyFont="1" applyFill="1" applyBorder="1" applyAlignment="1">
      <alignment horizontal="center" vertical="center"/>
    </xf>
    <xf numFmtId="177" fontId="15" fillId="7" borderId="0" xfId="0" applyNumberFormat="1" applyFont="1" applyFill="1" applyAlignment="1">
      <alignment horizontal="center" vertical="center"/>
    </xf>
    <xf numFmtId="177" fontId="1" fillId="7" borderId="0" xfId="0" applyNumberFormat="1" applyFont="1" applyFill="1" applyAlignment="1">
      <alignment horizontal="center" vertical="center"/>
    </xf>
    <xf numFmtId="0" fontId="15" fillId="4" borderId="5" xfId="12" applyFont="1" applyFill="1" applyBorder="1">
      <alignment horizontal="left" vertical="center" indent="2"/>
    </xf>
    <xf numFmtId="0" fontId="15" fillId="4" borderId="5" xfId="11" applyFont="1" applyFill="1" applyBorder="1" applyAlignment="1">
      <alignment vertical="center"/>
    </xf>
    <xf numFmtId="9" fontId="1" fillId="4" borderId="5" xfId="2" applyFont="1" applyFill="1" applyBorder="1" applyAlignment="1">
      <alignment horizontal="center" vertical="center"/>
    </xf>
    <xf numFmtId="177" fontId="15" fillId="4" borderId="5" xfId="10" applyFont="1" applyFill="1" applyBorder="1">
      <alignment horizontal="center" vertical="center"/>
    </xf>
    <xf numFmtId="0" fontId="15" fillId="8" borderId="0" xfId="11" applyFont="1" applyFill="1" applyBorder="1" applyAlignment="1">
      <alignment vertical="center"/>
    </xf>
    <xf numFmtId="9" fontId="1" fillId="8" borderId="0" xfId="2" applyFont="1" applyFill="1" applyBorder="1" applyAlignment="1">
      <alignment horizontal="center" vertical="center"/>
    </xf>
    <xf numFmtId="177" fontId="15" fillId="8" borderId="0" xfId="0" applyNumberFormat="1" applyFont="1" applyFill="1" applyAlignment="1">
      <alignment horizontal="center" vertical="center"/>
    </xf>
    <xf numFmtId="177" fontId="1" fillId="8" borderId="0" xfId="0" applyNumberFormat="1" applyFont="1" applyFill="1" applyAlignment="1">
      <alignment horizontal="center" vertical="center"/>
    </xf>
    <xf numFmtId="0" fontId="4" fillId="0" borderId="11" xfId="0" applyFont="1" applyBorder="1" applyAlignment="1">
      <alignment vertical="center"/>
    </xf>
    <xf numFmtId="0" fontId="15" fillId="5" borderId="8" xfId="12" applyFont="1" applyFill="1" applyBorder="1">
      <alignment horizontal="left" vertical="center" indent="2"/>
    </xf>
    <xf numFmtId="0" fontId="15" fillId="5" borderId="8" xfId="11" applyFont="1" applyFill="1" applyBorder="1" applyAlignment="1">
      <alignment vertical="center"/>
    </xf>
    <xf numFmtId="9" fontId="1" fillId="5" borderId="8" xfId="2" applyFont="1" applyFill="1" applyBorder="1" applyAlignment="1">
      <alignment horizontal="center" vertical="center"/>
    </xf>
    <xf numFmtId="177" fontId="15" fillId="5" borderId="8" xfId="10" applyFont="1" applyFill="1" applyBorder="1">
      <alignment horizontal="center" vertical="center"/>
    </xf>
    <xf numFmtId="0" fontId="15" fillId="9" borderId="0" xfId="11" applyFont="1" applyFill="1" applyBorder="1" applyAlignment="1">
      <alignment vertical="center"/>
    </xf>
    <xf numFmtId="9" fontId="1" fillId="9" borderId="0" xfId="2" applyFont="1" applyFill="1" applyBorder="1" applyAlignment="1">
      <alignment horizontal="center" vertical="center"/>
    </xf>
    <xf numFmtId="177" fontId="15" fillId="9" borderId="0" xfId="0" applyNumberFormat="1" applyFont="1" applyFill="1" applyAlignment="1">
      <alignment horizontal="center" vertical="center"/>
    </xf>
    <xf numFmtId="177" fontId="1" fillId="9" borderId="0" xfId="0" applyNumberFormat="1" applyFont="1" applyFill="1" applyAlignment="1">
      <alignment horizontal="center" vertical="center"/>
    </xf>
    <xf numFmtId="0" fontId="4" fillId="0" borderId="10" xfId="0" applyFont="1" applyBorder="1" applyAlignment="1">
      <alignment vertical="center"/>
    </xf>
    <xf numFmtId="0" fontId="15" fillId="10" borderId="9" xfId="12" applyFont="1" applyFill="1" applyBorder="1">
      <alignment horizontal="left" vertical="center" indent="2"/>
    </xf>
    <xf numFmtId="0" fontId="15" fillId="10" borderId="9" xfId="11" applyFont="1" applyFill="1" applyBorder="1" applyAlignment="1">
      <alignment vertical="center"/>
    </xf>
    <xf numFmtId="9" fontId="1" fillId="10" borderId="9" xfId="2" applyFont="1" applyFill="1" applyBorder="1" applyAlignment="1">
      <alignment horizontal="center" vertical="center"/>
    </xf>
    <xf numFmtId="177" fontId="15" fillId="10" borderId="9" xfId="10" applyFont="1" applyFill="1" applyBorder="1">
      <alignment horizontal="center" vertical="center"/>
    </xf>
    <xf numFmtId="0" fontId="15" fillId="0" borderId="0" xfId="12" applyFont="1" applyBorder="1">
      <alignment horizontal="left" vertical="center" indent="2"/>
    </xf>
    <xf numFmtId="0" fontId="15" fillId="0" borderId="0" xfId="11" applyFont="1" applyBorder="1" applyAlignment="1">
      <alignment vertical="center"/>
    </xf>
    <xf numFmtId="9" fontId="1" fillId="0" borderId="0" xfId="2" applyFont="1" applyBorder="1" applyAlignment="1">
      <alignment horizontal="center" vertical="center"/>
    </xf>
    <xf numFmtId="177" fontId="15" fillId="0" borderId="0" xfId="10" applyFont="1" applyBorder="1">
      <alignment horizontal="center" vertical="center"/>
    </xf>
    <xf numFmtId="0" fontId="19" fillId="2" borderId="0" xfId="0" applyFont="1" applyFill="1" applyAlignment="1">
      <alignment horizontal="left" vertical="center" indent="1"/>
    </xf>
    <xf numFmtId="0" fontId="19" fillId="2" borderId="0" xfId="0" applyFont="1" applyFill="1" applyAlignment="1">
      <alignment vertical="center"/>
    </xf>
    <xf numFmtId="9" fontId="1" fillId="2" borderId="0" xfId="2" applyFont="1" applyFill="1" applyBorder="1" applyAlignment="1">
      <alignment horizontal="center" vertical="center"/>
    </xf>
    <xf numFmtId="177" fontId="20" fillId="2" borderId="0" xfId="0" applyNumberFormat="1" applyFont="1" applyFill="1" applyAlignment="1">
      <alignment horizontal="left" vertical="center"/>
    </xf>
    <xf numFmtId="177" fontId="1" fillId="2" borderId="0" xfId="0" applyNumberFormat="1" applyFont="1" applyFill="1" applyAlignment="1">
      <alignment horizontal="center" vertical="center"/>
    </xf>
    <xf numFmtId="0" fontId="4" fillId="2" borderId="0" xfId="0" applyFont="1" applyFill="1" applyAlignment="1">
      <alignment vertical="center"/>
    </xf>
    <xf numFmtId="0" fontId="21" fillId="0" borderId="0" xfId="6" applyFont="1" applyAlignment="1">
      <alignment horizontal="left" vertical="center" indent="1"/>
    </xf>
    <xf numFmtId="0" fontId="25" fillId="0" borderId="0" xfId="5" applyFont="1" applyAlignment="1">
      <alignment horizontal="left"/>
    </xf>
    <xf numFmtId="0" fontId="26" fillId="0" borderId="0" xfId="7" applyFont="1" applyAlignment="1">
      <alignment horizontal="left" vertical="center" indent="1"/>
    </xf>
    <xf numFmtId="0" fontId="27" fillId="4" borderId="5" xfId="11" applyFont="1" applyFill="1" applyBorder="1" applyAlignment="1">
      <alignment vertical="center"/>
    </xf>
    <xf numFmtId="177" fontId="15" fillId="4" borderId="5" xfId="11" applyNumberFormat="1" applyFont="1" applyFill="1" applyBorder="1" applyAlignment="1">
      <alignment vertical="center"/>
    </xf>
    <xf numFmtId="0" fontId="29" fillId="6" borderId="0" xfId="0" applyFont="1" applyFill="1" applyAlignment="1">
      <alignment horizontal="left" vertical="center" indent="1"/>
    </xf>
    <xf numFmtId="0" fontId="29" fillId="7" borderId="0" xfId="0" applyFont="1" applyFill="1" applyAlignment="1">
      <alignment horizontal="left" vertical="center" indent="1"/>
    </xf>
    <xf numFmtId="0" fontId="30" fillId="3" borderId="6" xfId="12" applyFont="1" applyFill="1" applyBorder="1">
      <alignment horizontal="left" vertical="center" indent="2"/>
    </xf>
    <xf numFmtId="0" fontId="30" fillId="3" borderId="7" xfId="12" applyFont="1" applyFill="1" applyBorder="1">
      <alignment horizontal="left" vertical="center" indent="2"/>
    </xf>
    <xf numFmtId="0" fontId="28" fillId="3" borderId="6" xfId="11" applyFont="1" applyFill="1" applyBorder="1" applyAlignment="1">
      <alignment vertical="center"/>
    </xf>
    <xf numFmtId="0" fontId="28" fillId="3" borderId="7" xfId="11" applyFont="1" applyFill="1" applyBorder="1" applyAlignment="1">
      <alignment vertical="center"/>
    </xf>
    <xf numFmtId="0" fontId="29" fillId="8" borderId="0" xfId="0" applyFont="1" applyFill="1" applyAlignment="1">
      <alignment horizontal="left" vertical="center" indent="1"/>
    </xf>
    <xf numFmtId="0" fontId="29" fillId="9" borderId="0" xfId="0" applyFont="1" applyFill="1" applyAlignment="1">
      <alignment horizontal="left" vertical="center" indent="1"/>
    </xf>
    <xf numFmtId="179" fontId="15" fillId="2" borderId="13" xfId="0" applyNumberFormat="1" applyFont="1" applyFill="1" applyBorder="1" applyAlignment="1">
      <alignment horizontal="center" vertical="center" wrapText="1"/>
    </xf>
    <xf numFmtId="179" fontId="15" fillId="2" borderId="19" xfId="0" applyNumberFormat="1" applyFont="1" applyFill="1" applyBorder="1" applyAlignment="1">
      <alignment horizontal="center" vertical="center" wrapText="1"/>
    </xf>
    <xf numFmtId="179" fontId="15" fillId="2" borderId="18" xfId="0" applyNumberFormat="1" applyFont="1" applyFill="1" applyBorder="1" applyAlignment="1">
      <alignment horizontal="center" vertical="center" wrapText="1"/>
    </xf>
    <xf numFmtId="0" fontId="16" fillId="11" borderId="16" xfId="0" applyFont="1" applyFill="1" applyBorder="1" applyAlignment="1">
      <alignment horizontal="center" vertical="center"/>
    </xf>
    <xf numFmtId="0" fontId="4" fillId="2" borderId="21" xfId="0" applyFont="1" applyFill="1" applyBorder="1"/>
    <xf numFmtId="0" fontId="22" fillId="0" borderId="0" xfId="0" applyFont="1" applyAlignment="1">
      <alignment horizontal="left"/>
    </xf>
    <xf numFmtId="0" fontId="23" fillId="0" borderId="0" xfId="0" applyFont="1"/>
    <xf numFmtId="178" fontId="22" fillId="0" borderId="0" xfId="9" applyFont="1" applyBorder="1" applyAlignment="1">
      <alignment horizontal="left"/>
    </xf>
    <xf numFmtId="0" fontId="21" fillId="0" borderId="0" xfId="8" applyFont="1" applyAlignment="1">
      <alignment horizontal="left"/>
    </xf>
    <xf numFmtId="0" fontId="4" fillId="0" borderId="0" xfId="0" applyFont="1"/>
    <xf numFmtId="0" fontId="9" fillId="0" borderId="0" xfId="3" applyAlignment="1">
      <alignment wrapText="1"/>
    </xf>
    <xf numFmtId="0" fontId="16"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6" fillId="11" borderId="16" xfId="0" applyFont="1" applyFill="1" applyBorder="1" applyAlignment="1">
      <alignment vertical="center"/>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백분율" xfId="2" builtinId="5"/>
    <cellStyle name="쉼표" xfId="4" builtinId="3"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하이퍼링크" xfId="1" builtinId="8" customBuiltin="1"/>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selection activeCell="Q1" sqref="Q1:Z1"/>
    </sheetView>
  </sheetViews>
  <sheetFormatPr defaultColWidth="8.75" defaultRowHeight="30" customHeight="1"/>
  <cols>
    <col min="1" max="1" width="2.75" style="7" customWidth="1"/>
    <col min="2" max="2" width="22.75" customWidth="1"/>
    <col min="3" max="3" width="16.75" customWidth="1"/>
    <col min="4" max="4" width="10.75" customWidth="1"/>
    <col min="5" max="5" width="10.75" style="2" customWidth="1"/>
    <col min="6" max="6" width="10.75" customWidth="1"/>
    <col min="7" max="7" width="2.75" customWidth="1"/>
    <col min="8" max="8" width="6" hidden="1" customWidth="1"/>
    <col min="9" max="65" width="2.75" customWidth="1"/>
  </cols>
  <sheetData>
    <row r="1" spans="1:64" ht="90" customHeight="1">
      <c r="A1" s="8"/>
      <c r="B1" s="85" t="s">
        <v>33</v>
      </c>
      <c r="C1" s="12"/>
      <c r="D1" s="13"/>
      <c r="E1" s="14"/>
      <c r="F1" s="15"/>
      <c r="H1" s="1"/>
      <c r="I1" s="105" t="s">
        <v>20</v>
      </c>
      <c r="J1" s="106"/>
      <c r="K1" s="106"/>
      <c r="L1" s="106"/>
      <c r="M1" s="106"/>
      <c r="N1" s="106"/>
      <c r="O1" s="106"/>
      <c r="P1" s="18"/>
      <c r="Q1" s="104">
        <f ca="1">TODAY()</f>
        <v>45447</v>
      </c>
      <c r="R1" s="103"/>
      <c r="S1" s="103"/>
      <c r="T1" s="103"/>
      <c r="U1" s="103"/>
      <c r="V1" s="103"/>
      <c r="W1" s="103"/>
      <c r="X1" s="103"/>
      <c r="Y1" s="103"/>
      <c r="Z1" s="103"/>
    </row>
    <row r="2" spans="1:64" ht="30" customHeight="1">
      <c r="B2" s="84" t="s">
        <v>8</v>
      </c>
      <c r="C2" s="86" t="s">
        <v>24</v>
      </c>
      <c r="D2" s="16"/>
      <c r="E2" s="17"/>
      <c r="F2" s="16"/>
      <c r="I2" s="105" t="s">
        <v>21</v>
      </c>
      <c r="J2" s="106"/>
      <c r="K2" s="106"/>
      <c r="L2" s="106"/>
      <c r="M2" s="106"/>
      <c r="N2" s="106"/>
      <c r="O2" s="106"/>
      <c r="P2" s="18"/>
      <c r="Q2" s="102">
        <v>1</v>
      </c>
      <c r="R2" s="103"/>
      <c r="S2" s="103"/>
      <c r="T2" s="103"/>
      <c r="U2" s="103"/>
      <c r="V2" s="103"/>
      <c r="W2" s="103"/>
      <c r="X2" s="103"/>
      <c r="Y2" s="103"/>
      <c r="Z2" s="103"/>
    </row>
    <row r="3" spans="1:64" s="20" customFormat="1" ht="30" customHeight="1">
      <c r="A3" s="7"/>
      <c r="B3" s="19" t="s">
        <v>5</v>
      </c>
      <c r="D3" s="21"/>
      <c r="E3" s="22"/>
    </row>
    <row r="4" spans="1:64" s="20" customFormat="1" ht="30" customHeight="1">
      <c r="A4" s="8"/>
      <c r="B4" s="23" t="s">
        <v>6</v>
      </c>
      <c r="E4" s="24"/>
      <c r="I4" s="99">
        <f ca="1">I5</f>
        <v>45446</v>
      </c>
      <c r="J4" s="97"/>
      <c r="K4" s="97"/>
      <c r="L4" s="97"/>
      <c r="M4" s="97"/>
      <c r="N4" s="97"/>
      <c r="O4" s="97"/>
      <c r="P4" s="97">
        <f ca="1">P5</f>
        <v>45453</v>
      </c>
      <c r="Q4" s="97"/>
      <c r="R4" s="97"/>
      <c r="S4" s="97"/>
      <c r="T4" s="97"/>
      <c r="U4" s="97"/>
      <c r="V4" s="97"/>
      <c r="W4" s="97">
        <f ca="1">W5</f>
        <v>45460</v>
      </c>
      <c r="X4" s="97"/>
      <c r="Y4" s="97"/>
      <c r="Z4" s="97"/>
      <c r="AA4" s="97"/>
      <c r="AB4" s="97"/>
      <c r="AC4" s="97"/>
      <c r="AD4" s="97">
        <f ca="1">AD5</f>
        <v>45467</v>
      </c>
      <c r="AE4" s="97"/>
      <c r="AF4" s="97"/>
      <c r="AG4" s="97"/>
      <c r="AH4" s="97"/>
      <c r="AI4" s="97"/>
      <c r="AJ4" s="97"/>
      <c r="AK4" s="97">
        <f ca="1">AK5</f>
        <v>45474</v>
      </c>
      <c r="AL4" s="97"/>
      <c r="AM4" s="97"/>
      <c r="AN4" s="97"/>
      <c r="AO4" s="97"/>
      <c r="AP4" s="97"/>
      <c r="AQ4" s="97"/>
      <c r="AR4" s="97">
        <f ca="1">AR5</f>
        <v>45481</v>
      </c>
      <c r="AS4" s="97"/>
      <c r="AT4" s="97"/>
      <c r="AU4" s="97"/>
      <c r="AV4" s="97"/>
      <c r="AW4" s="97"/>
      <c r="AX4" s="97"/>
      <c r="AY4" s="97">
        <f ca="1">AY5</f>
        <v>45488</v>
      </c>
      <c r="AZ4" s="97"/>
      <c r="BA4" s="97"/>
      <c r="BB4" s="97"/>
      <c r="BC4" s="97"/>
      <c r="BD4" s="97"/>
      <c r="BE4" s="97"/>
      <c r="BF4" s="97">
        <f ca="1">BF5</f>
        <v>45495</v>
      </c>
      <c r="BG4" s="97"/>
      <c r="BH4" s="97"/>
      <c r="BI4" s="97"/>
      <c r="BJ4" s="97"/>
      <c r="BK4" s="97"/>
      <c r="BL4" s="98"/>
    </row>
    <row r="5" spans="1:64" s="20" customFormat="1" ht="15" customHeight="1">
      <c r="A5" s="107"/>
      <c r="B5" s="108" t="s">
        <v>4</v>
      </c>
      <c r="C5" s="110" t="s">
        <v>22</v>
      </c>
      <c r="D5" s="100" t="s">
        <v>1</v>
      </c>
      <c r="E5" s="100" t="s">
        <v>2</v>
      </c>
      <c r="F5" s="100" t="s">
        <v>3</v>
      </c>
      <c r="I5" s="25">
        <f ca="1">Project_Start-WEEKDAY(Project_Start,1)+2+7*(Display_Week-1)</f>
        <v>45446</v>
      </c>
      <c r="J5" s="25">
        <f ca="1">I5+1</f>
        <v>45447</v>
      </c>
      <c r="K5" s="25">
        <f t="shared" ref="K5:AX5" ca="1" si="0">J5+1</f>
        <v>45448</v>
      </c>
      <c r="L5" s="25">
        <f t="shared" ca="1" si="0"/>
        <v>45449</v>
      </c>
      <c r="M5" s="25">
        <f t="shared" ca="1" si="0"/>
        <v>45450</v>
      </c>
      <c r="N5" s="25">
        <f t="shared" ca="1" si="0"/>
        <v>45451</v>
      </c>
      <c r="O5" s="26">
        <f t="shared" ca="1" si="0"/>
        <v>45452</v>
      </c>
      <c r="P5" s="27">
        <f ca="1">O5+1</f>
        <v>45453</v>
      </c>
      <c r="Q5" s="25">
        <f ca="1">P5+1</f>
        <v>45454</v>
      </c>
      <c r="R5" s="25">
        <f t="shared" ca="1" si="0"/>
        <v>45455</v>
      </c>
      <c r="S5" s="25">
        <f t="shared" ca="1" si="0"/>
        <v>45456</v>
      </c>
      <c r="T5" s="25">
        <f t="shared" ca="1" si="0"/>
        <v>45457</v>
      </c>
      <c r="U5" s="25">
        <f t="shared" ca="1" si="0"/>
        <v>45458</v>
      </c>
      <c r="V5" s="26">
        <f t="shared" ca="1" si="0"/>
        <v>45459</v>
      </c>
      <c r="W5" s="27">
        <f ca="1">V5+1</f>
        <v>45460</v>
      </c>
      <c r="X5" s="25">
        <f ca="1">W5+1</f>
        <v>45461</v>
      </c>
      <c r="Y5" s="25">
        <f t="shared" ca="1" si="0"/>
        <v>45462</v>
      </c>
      <c r="Z5" s="25">
        <f t="shared" ca="1" si="0"/>
        <v>45463</v>
      </c>
      <c r="AA5" s="25">
        <f t="shared" ca="1" si="0"/>
        <v>45464</v>
      </c>
      <c r="AB5" s="25">
        <f t="shared" ca="1" si="0"/>
        <v>45465</v>
      </c>
      <c r="AC5" s="26">
        <f t="shared" ca="1" si="0"/>
        <v>45466</v>
      </c>
      <c r="AD5" s="27">
        <f ca="1">AC5+1</f>
        <v>45467</v>
      </c>
      <c r="AE5" s="25">
        <f ca="1">AD5+1</f>
        <v>45468</v>
      </c>
      <c r="AF5" s="25">
        <f t="shared" ca="1" si="0"/>
        <v>45469</v>
      </c>
      <c r="AG5" s="25">
        <f t="shared" ca="1" si="0"/>
        <v>45470</v>
      </c>
      <c r="AH5" s="25">
        <f t="shared" ca="1" si="0"/>
        <v>45471</v>
      </c>
      <c r="AI5" s="25">
        <f t="shared" ca="1" si="0"/>
        <v>45472</v>
      </c>
      <c r="AJ5" s="26">
        <f t="shared" ca="1" si="0"/>
        <v>45473</v>
      </c>
      <c r="AK5" s="27">
        <f ca="1">AJ5+1</f>
        <v>45474</v>
      </c>
      <c r="AL5" s="25">
        <f ca="1">AK5+1</f>
        <v>45475</v>
      </c>
      <c r="AM5" s="25">
        <f t="shared" ca="1" si="0"/>
        <v>45476</v>
      </c>
      <c r="AN5" s="25">
        <f t="shared" ca="1" si="0"/>
        <v>45477</v>
      </c>
      <c r="AO5" s="25">
        <f t="shared" ca="1" si="0"/>
        <v>45478</v>
      </c>
      <c r="AP5" s="25">
        <f t="shared" ca="1" si="0"/>
        <v>45479</v>
      </c>
      <c r="AQ5" s="26">
        <f t="shared" ca="1" si="0"/>
        <v>45480</v>
      </c>
      <c r="AR5" s="27">
        <f ca="1">AQ5+1</f>
        <v>45481</v>
      </c>
      <c r="AS5" s="25">
        <f ca="1">AR5+1</f>
        <v>45482</v>
      </c>
      <c r="AT5" s="25">
        <f t="shared" ca="1" si="0"/>
        <v>45483</v>
      </c>
      <c r="AU5" s="25">
        <f t="shared" ca="1" si="0"/>
        <v>45484</v>
      </c>
      <c r="AV5" s="25">
        <f t="shared" ca="1" si="0"/>
        <v>45485</v>
      </c>
      <c r="AW5" s="25">
        <f t="shared" ca="1" si="0"/>
        <v>45486</v>
      </c>
      <c r="AX5" s="26">
        <f t="shared" ca="1" si="0"/>
        <v>45487</v>
      </c>
      <c r="AY5" s="27">
        <f ca="1">AX5+1</f>
        <v>45488</v>
      </c>
      <c r="AZ5" s="25">
        <f ca="1">AY5+1</f>
        <v>45489</v>
      </c>
      <c r="BA5" s="25">
        <f t="shared" ref="BA5:BE5" ca="1" si="1">AZ5+1</f>
        <v>45490</v>
      </c>
      <c r="BB5" s="25">
        <f t="shared" ca="1" si="1"/>
        <v>45491</v>
      </c>
      <c r="BC5" s="25">
        <f t="shared" ca="1" si="1"/>
        <v>45492</v>
      </c>
      <c r="BD5" s="25">
        <f t="shared" ca="1" si="1"/>
        <v>45493</v>
      </c>
      <c r="BE5" s="26">
        <f t="shared" ca="1" si="1"/>
        <v>45494</v>
      </c>
      <c r="BF5" s="27">
        <f ca="1">BE5+1</f>
        <v>45495</v>
      </c>
      <c r="BG5" s="25">
        <f ca="1">BF5+1</f>
        <v>45496</v>
      </c>
      <c r="BH5" s="25">
        <f t="shared" ref="BH5:BL5" ca="1" si="2">BG5+1</f>
        <v>45497</v>
      </c>
      <c r="BI5" s="25">
        <f t="shared" ca="1" si="2"/>
        <v>45498</v>
      </c>
      <c r="BJ5" s="25">
        <f t="shared" ca="1" si="2"/>
        <v>45499</v>
      </c>
      <c r="BK5" s="25">
        <f t="shared" ca="1" si="2"/>
        <v>45500</v>
      </c>
      <c r="BL5" s="25">
        <f t="shared" ca="1" si="2"/>
        <v>45501</v>
      </c>
    </row>
    <row r="6" spans="1:64" s="20" customFormat="1" ht="15" customHeight="1" thickBot="1">
      <c r="A6" s="107"/>
      <c r="B6" s="109"/>
      <c r="C6" s="101"/>
      <c r="D6" s="101"/>
      <c r="E6" s="101"/>
      <c r="F6" s="101"/>
      <c r="I6" s="28" t="str">
        <f t="shared" ref="I6:AN6" ca="1" si="3">LEFT(TEXT(I5,"ddd"),1)</f>
        <v>M</v>
      </c>
      <c r="J6" s="29" t="str">
        <f t="shared" ca="1" si="3"/>
        <v>T</v>
      </c>
      <c r="K6" s="29" t="str">
        <f t="shared" ca="1" si="3"/>
        <v>W</v>
      </c>
      <c r="L6" s="29" t="str">
        <f t="shared" ca="1" si="3"/>
        <v>T</v>
      </c>
      <c r="M6" s="29" t="str">
        <f t="shared" ca="1" si="3"/>
        <v>F</v>
      </c>
      <c r="N6" s="29" t="str">
        <f t="shared" ca="1" si="3"/>
        <v>S</v>
      </c>
      <c r="O6" s="29" t="str">
        <f t="shared" ca="1" si="3"/>
        <v>S</v>
      </c>
      <c r="P6" s="29" t="str">
        <f t="shared" ca="1" si="3"/>
        <v>M</v>
      </c>
      <c r="Q6" s="29" t="str">
        <f t="shared" ca="1" si="3"/>
        <v>T</v>
      </c>
      <c r="R6" s="29" t="str">
        <f t="shared" ca="1" si="3"/>
        <v>W</v>
      </c>
      <c r="S6" s="29" t="str">
        <f t="shared" ca="1" si="3"/>
        <v>T</v>
      </c>
      <c r="T6" s="29" t="str">
        <f t="shared" ca="1" si="3"/>
        <v>F</v>
      </c>
      <c r="U6" s="29" t="str">
        <f t="shared" ca="1" si="3"/>
        <v>S</v>
      </c>
      <c r="V6" s="29" t="str">
        <f t="shared" ca="1" si="3"/>
        <v>S</v>
      </c>
      <c r="W6" s="29" t="str">
        <f t="shared" ca="1" si="3"/>
        <v>M</v>
      </c>
      <c r="X6" s="29" t="str">
        <f t="shared" ca="1" si="3"/>
        <v>T</v>
      </c>
      <c r="Y6" s="29" t="str">
        <f t="shared" ca="1" si="3"/>
        <v>W</v>
      </c>
      <c r="Z6" s="29" t="str">
        <f t="shared" ca="1" si="3"/>
        <v>T</v>
      </c>
      <c r="AA6" s="29" t="str">
        <f t="shared" ca="1" si="3"/>
        <v>F</v>
      </c>
      <c r="AB6" s="29" t="str">
        <f t="shared" ca="1" si="3"/>
        <v>S</v>
      </c>
      <c r="AC6" s="29" t="str">
        <f t="shared" ca="1" si="3"/>
        <v>S</v>
      </c>
      <c r="AD6" s="29" t="str">
        <f t="shared" ca="1" si="3"/>
        <v>M</v>
      </c>
      <c r="AE6" s="29" t="str">
        <f t="shared" ca="1" si="3"/>
        <v>T</v>
      </c>
      <c r="AF6" s="29" t="str">
        <f t="shared" ca="1" si="3"/>
        <v>W</v>
      </c>
      <c r="AG6" s="29" t="str">
        <f t="shared" ca="1" si="3"/>
        <v>T</v>
      </c>
      <c r="AH6" s="29" t="str">
        <f t="shared" ca="1" si="3"/>
        <v>F</v>
      </c>
      <c r="AI6" s="29" t="str">
        <f t="shared" ca="1" si="3"/>
        <v>S</v>
      </c>
      <c r="AJ6" s="29" t="str">
        <f t="shared" ca="1" si="3"/>
        <v>S</v>
      </c>
      <c r="AK6" s="29" t="str">
        <f t="shared" ca="1" si="3"/>
        <v>M</v>
      </c>
      <c r="AL6" s="29" t="str">
        <f t="shared" ca="1" si="3"/>
        <v>T</v>
      </c>
      <c r="AM6" s="29" t="str">
        <f t="shared" ca="1" si="3"/>
        <v>W</v>
      </c>
      <c r="AN6" s="29" t="str">
        <f t="shared" ca="1" si="3"/>
        <v>T</v>
      </c>
      <c r="AO6" s="29" t="str">
        <f t="shared" ref="AO6:BL6" ca="1" si="4">LEFT(TEXT(AO5,"ddd"),1)</f>
        <v>F</v>
      </c>
      <c r="AP6" s="29" t="str">
        <f t="shared" ca="1" si="4"/>
        <v>S</v>
      </c>
      <c r="AQ6" s="29" t="str">
        <f t="shared" ca="1" si="4"/>
        <v>S</v>
      </c>
      <c r="AR6" s="29" t="str">
        <f t="shared" ca="1" si="4"/>
        <v>M</v>
      </c>
      <c r="AS6" s="29" t="str">
        <f t="shared" ca="1" si="4"/>
        <v>T</v>
      </c>
      <c r="AT6" s="29" t="str">
        <f t="shared" ca="1" si="4"/>
        <v>W</v>
      </c>
      <c r="AU6" s="29" t="str">
        <f t="shared" ca="1" si="4"/>
        <v>T</v>
      </c>
      <c r="AV6" s="29" t="str">
        <f t="shared" ca="1" si="4"/>
        <v>F</v>
      </c>
      <c r="AW6" s="29" t="str">
        <f t="shared" ca="1" si="4"/>
        <v>S</v>
      </c>
      <c r="AX6" s="29" t="str">
        <f t="shared" ca="1" si="4"/>
        <v>S</v>
      </c>
      <c r="AY6" s="29" t="str">
        <f t="shared" ca="1" si="4"/>
        <v>M</v>
      </c>
      <c r="AZ6" s="29" t="str">
        <f t="shared" ca="1" si="4"/>
        <v>T</v>
      </c>
      <c r="BA6" s="29" t="str">
        <f t="shared" ca="1" si="4"/>
        <v>W</v>
      </c>
      <c r="BB6" s="29" t="str">
        <f t="shared" ca="1" si="4"/>
        <v>T</v>
      </c>
      <c r="BC6" s="29" t="str">
        <f t="shared" ca="1" si="4"/>
        <v>F</v>
      </c>
      <c r="BD6" s="29" t="str">
        <f t="shared" ca="1" si="4"/>
        <v>S</v>
      </c>
      <c r="BE6" s="29" t="str">
        <f t="shared" ca="1" si="4"/>
        <v>S</v>
      </c>
      <c r="BF6" s="29" t="str">
        <f t="shared" ca="1" si="4"/>
        <v>M</v>
      </c>
      <c r="BG6" s="29" t="str">
        <f t="shared" ca="1" si="4"/>
        <v>T</v>
      </c>
      <c r="BH6" s="29" t="str">
        <f t="shared" ca="1" si="4"/>
        <v>W</v>
      </c>
      <c r="BI6" s="29" t="str">
        <f t="shared" ca="1" si="4"/>
        <v>T</v>
      </c>
      <c r="BJ6" s="29" t="str">
        <f t="shared" ca="1" si="4"/>
        <v>F</v>
      </c>
      <c r="BK6" s="29" t="str">
        <f t="shared" ca="1" si="4"/>
        <v>S</v>
      </c>
      <c r="BL6" s="30" t="str">
        <f t="shared" ca="1" si="4"/>
        <v>S</v>
      </c>
    </row>
    <row r="7" spans="1:64" s="20" customFormat="1" ht="30" hidden="1" customHeight="1" thickBot="1">
      <c r="A7" s="7" t="s">
        <v>7</v>
      </c>
      <c r="B7" s="31"/>
      <c r="C7" s="32"/>
      <c r="D7" s="31"/>
      <c r="E7" s="31"/>
      <c r="F7" s="31"/>
      <c r="H7" s="20" t="str">
        <f>IF(OR(ISBLANK(task_start),ISBLANK(task_end)),"",task_end-task_start+1)</f>
        <v/>
      </c>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row>
    <row r="8" spans="1:64" s="39" customFormat="1" ht="30" customHeight="1" thickBot="1">
      <c r="A8" s="8"/>
      <c r="B8" s="89" t="s">
        <v>23</v>
      </c>
      <c r="C8" s="34"/>
      <c r="D8" s="35"/>
      <c r="E8" s="36"/>
      <c r="F8" s="37"/>
      <c r="G8" s="11"/>
      <c r="H8" s="5" t="str">
        <f t="shared" ref="H8:H33" si="5">IF(OR(ISBLANK(task_start),ISBLANK(task_end)),"",task_end-task_start+1)</f>
        <v/>
      </c>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row>
    <row r="9" spans="1:64" s="39" customFormat="1" ht="30" customHeight="1" thickBot="1">
      <c r="A9" s="8"/>
      <c r="B9" s="91" t="s">
        <v>28</v>
      </c>
      <c r="C9" s="93" t="s">
        <v>34</v>
      </c>
      <c r="D9" s="40">
        <v>0.5</v>
      </c>
      <c r="E9" s="41">
        <f ca="1">Project_Start</f>
        <v>45447</v>
      </c>
      <c r="F9" s="41">
        <f ca="1">E9+3</f>
        <v>45450</v>
      </c>
      <c r="G9" s="11"/>
      <c r="H9" s="5">
        <f t="shared" ca="1" si="5"/>
        <v>4</v>
      </c>
      <c r="I9" s="42"/>
      <c r="J9" s="42"/>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row>
    <row r="10" spans="1:64" s="39" customFormat="1" ht="30" customHeight="1" thickBot="1">
      <c r="A10" s="8"/>
      <c r="B10" s="92" t="s">
        <v>27</v>
      </c>
      <c r="C10" s="94" t="s">
        <v>24</v>
      </c>
      <c r="D10" s="45">
        <v>0.6</v>
      </c>
      <c r="E10" s="46">
        <f ca="1">Project_Start</f>
        <v>45447</v>
      </c>
      <c r="F10" s="46">
        <f ca="1">E10+2</f>
        <v>45449</v>
      </c>
      <c r="G10" s="11"/>
      <c r="H10" s="5">
        <f t="shared" ca="1" si="5"/>
        <v>3</v>
      </c>
      <c r="I10" s="42"/>
      <c r="J10" s="42"/>
      <c r="K10" s="42"/>
      <c r="L10" s="42"/>
      <c r="M10" s="42"/>
      <c r="N10" s="42"/>
      <c r="O10" s="42"/>
      <c r="P10" s="42"/>
      <c r="Q10" s="42"/>
      <c r="R10" s="42"/>
      <c r="S10" s="42"/>
      <c r="T10" s="42"/>
      <c r="U10" s="47"/>
      <c r="V10" s="47"/>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row>
    <row r="11" spans="1:64" s="39" customFormat="1" ht="30" customHeight="1" thickBot="1">
      <c r="A11" s="7"/>
      <c r="B11" s="92" t="s">
        <v>31</v>
      </c>
      <c r="C11" s="94" t="s">
        <v>25</v>
      </c>
      <c r="D11" s="45">
        <v>0.5</v>
      </c>
      <c r="E11" s="46">
        <f ca="1">Project_Start</f>
        <v>45447</v>
      </c>
      <c r="F11" s="46">
        <f ca="1">E11+4</f>
        <v>45451</v>
      </c>
      <c r="G11" s="11"/>
      <c r="H11" s="5">
        <f t="shared" ca="1" si="5"/>
        <v>5</v>
      </c>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row>
    <row r="12" spans="1:64" s="39" customFormat="1" ht="30" customHeight="1" thickBot="1">
      <c r="A12" s="7"/>
      <c r="B12" s="92" t="s">
        <v>32</v>
      </c>
      <c r="C12" s="94" t="s">
        <v>35</v>
      </c>
      <c r="D12" s="45">
        <v>0.5</v>
      </c>
      <c r="E12" s="46">
        <f ca="1">Project_Start</f>
        <v>45447</v>
      </c>
      <c r="F12" s="46">
        <f ca="1">E12+5</f>
        <v>45452</v>
      </c>
      <c r="G12" s="11"/>
      <c r="H12" s="5">
        <f t="shared" ca="1" si="5"/>
        <v>6</v>
      </c>
      <c r="I12" s="42"/>
      <c r="J12" s="42"/>
      <c r="K12" s="42"/>
      <c r="L12" s="42"/>
      <c r="M12" s="42"/>
      <c r="N12" s="42"/>
      <c r="O12" s="42"/>
      <c r="P12" s="42"/>
      <c r="Q12" s="42"/>
      <c r="R12" s="42"/>
      <c r="S12" s="42"/>
      <c r="T12" s="42"/>
      <c r="U12" s="42"/>
      <c r="V12" s="42"/>
      <c r="W12" s="42"/>
      <c r="X12" s="42"/>
      <c r="Y12" s="47"/>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row>
    <row r="13" spans="1:64" s="39" customFormat="1" ht="30" customHeight="1" thickBot="1">
      <c r="A13" s="7"/>
      <c r="B13" s="43"/>
      <c r="C13" s="44"/>
      <c r="D13" s="45"/>
      <c r="E13" s="46"/>
      <c r="F13" s="46"/>
      <c r="G13" s="11"/>
      <c r="H13" s="5" t="str">
        <f t="shared" si="5"/>
        <v/>
      </c>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row>
    <row r="14" spans="1:64" s="39" customFormat="1" ht="30" customHeight="1" thickBot="1">
      <c r="A14" s="8"/>
      <c r="B14" s="90" t="s">
        <v>26</v>
      </c>
      <c r="C14" s="48"/>
      <c r="D14" s="49"/>
      <c r="E14" s="50"/>
      <c r="F14" s="51"/>
      <c r="G14" s="11"/>
      <c r="H14" s="5" t="str">
        <f t="shared" si="5"/>
        <v/>
      </c>
    </row>
    <row r="15" spans="1:64" s="39" customFormat="1" ht="30" customHeight="1" thickBot="1">
      <c r="A15" s="8"/>
      <c r="B15" s="52" t="s">
        <v>9</v>
      </c>
      <c r="C15" s="87" t="str">
        <f>C9</f>
        <v>정용재</v>
      </c>
      <c r="D15" s="54">
        <v>0.5</v>
      </c>
      <c r="E15" s="55">
        <f>E13+1</f>
        <v>1</v>
      </c>
      <c r="F15" s="55">
        <f>E15+4</f>
        <v>5</v>
      </c>
      <c r="G15" s="11"/>
      <c r="H15" s="5">
        <f t="shared" si="5"/>
        <v>5</v>
      </c>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row>
    <row r="16" spans="1:64" s="39" customFormat="1" ht="30" customHeight="1" thickBot="1">
      <c r="A16" s="7"/>
      <c r="B16" s="52" t="s">
        <v>10</v>
      </c>
      <c r="C16" s="88" t="str">
        <f>C10</f>
        <v>염재영</v>
      </c>
      <c r="D16" s="54">
        <v>0.5</v>
      </c>
      <c r="E16" s="55">
        <f>E15+2</f>
        <v>3</v>
      </c>
      <c r="F16" s="55">
        <f>E16+5</f>
        <v>8</v>
      </c>
      <c r="G16" s="11"/>
      <c r="H16" s="5">
        <f t="shared" si="5"/>
        <v>6</v>
      </c>
      <c r="I16" s="42"/>
      <c r="J16" s="42"/>
      <c r="K16" s="42"/>
      <c r="L16" s="42"/>
      <c r="M16" s="42"/>
      <c r="N16" s="42"/>
      <c r="O16" s="42"/>
      <c r="P16" s="42"/>
      <c r="Q16" s="42"/>
      <c r="R16" s="42"/>
      <c r="S16" s="42"/>
      <c r="T16" s="42"/>
      <c r="U16" s="47"/>
      <c r="V16" s="47"/>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row>
    <row r="17" spans="1:64" s="39" customFormat="1" ht="30" customHeight="1" thickBot="1">
      <c r="A17" s="7"/>
      <c r="B17" s="52" t="s">
        <v>11</v>
      </c>
      <c r="C17" s="53" t="str">
        <f>C11</f>
        <v>김기범</v>
      </c>
      <c r="D17" s="54">
        <v>0.5</v>
      </c>
      <c r="E17" s="55">
        <f>F16</f>
        <v>8</v>
      </c>
      <c r="F17" s="55">
        <f>E17+3</f>
        <v>11</v>
      </c>
      <c r="G17" s="11"/>
      <c r="H17" s="5">
        <f t="shared" si="5"/>
        <v>4</v>
      </c>
      <c r="I17" s="42"/>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row>
    <row r="18" spans="1:64" s="39" customFormat="1" ht="30" customHeight="1" thickBot="1">
      <c r="A18" s="7"/>
      <c r="B18" s="52" t="s">
        <v>12</v>
      </c>
      <c r="C18" s="53" t="str">
        <f>C12</f>
        <v>조원진</v>
      </c>
      <c r="D18" s="54"/>
      <c r="E18" s="55">
        <f>E17</f>
        <v>8</v>
      </c>
      <c r="F18" s="55">
        <f>E18+2</f>
        <v>10</v>
      </c>
      <c r="G18" s="11"/>
      <c r="H18" s="5">
        <f t="shared" si="5"/>
        <v>3</v>
      </c>
      <c r="I18" s="42"/>
      <c r="J18" s="42"/>
      <c r="K18" s="42"/>
      <c r="L18" s="42"/>
      <c r="M18" s="42"/>
      <c r="N18" s="42"/>
      <c r="O18" s="42"/>
      <c r="P18" s="42"/>
      <c r="Q18" s="42"/>
      <c r="R18" s="42"/>
      <c r="S18" s="42"/>
      <c r="T18" s="42"/>
      <c r="U18" s="42"/>
      <c r="V18" s="42"/>
      <c r="W18" s="42"/>
      <c r="X18" s="42"/>
      <c r="Y18" s="47"/>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row>
    <row r="19" spans="1:64" s="39" customFormat="1" ht="30" customHeight="1" thickBot="1">
      <c r="A19" s="7"/>
      <c r="B19" s="52"/>
      <c r="C19" s="53"/>
      <c r="D19" s="54"/>
      <c r="E19" s="55"/>
      <c r="F19" s="55"/>
      <c r="G19" s="11"/>
      <c r="H19" s="5" t="str">
        <f t="shared" si="5"/>
        <v/>
      </c>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row>
    <row r="20" spans="1:64" s="39" customFormat="1" ht="30" customHeight="1" thickBot="1">
      <c r="A20" s="7"/>
      <c r="B20" s="95" t="s">
        <v>29</v>
      </c>
      <c r="C20" s="56"/>
      <c r="D20" s="57"/>
      <c r="E20" s="58"/>
      <c r="F20" s="59"/>
      <c r="G20" s="11"/>
      <c r="H20" s="5" t="str">
        <f t="shared" si="5"/>
        <v/>
      </c>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0"/>
      <c r="AS20" s="60"/>
      <c r="AT20" s="60"/>
      <c r="AU20" s="60"/>
      <c r="AV20" s="60"/>
      <c r="AW20" s="60"/>
      <c r="AX20" s="60"/>
      <c r="AY20" s="60"/>
      <c r="AZ20" s="60"/>
      <c r="BA20" s="60"/>
      <c r="BB20" s="60"/>
      <c r="BC20" s="60"/>
      <c r="BD20" s="60"/>
      <c r="BE20" s="60"/>
      <c r="BF20" s="60"/>
      <c r="BG20" s="60"/>
      <c r="BH20" s="60"/>
      <c r="BI20" s="60"/>
      <c r="BJ20" s="60"/>
      <c r="BK20" s="60"/>
      <c r="BL20" s="60"/>
    </row>
    <row r="21" spans="1:64" s="39" customFormat="1" ht="30" customHeight="1" thickBot="1">
      <c r="A21" s="7"/>
      <c r="B21" s="61" t="s">
        <v>13</v>
      </c>
      <c r="C21" s="62" t="str">
        <f>C9</f>
        <v>정용재</v>
      </c>
      <c r="D21" s="63">
        <v>0.5</v>
      </c>
      <c r="E21" s="64">
        <f ca="1">E9+15</f>
        <v>45462</v>
      </c>
      <c r="F21" s="64">
        <f ca="1">E21+5</f>
        <v>45467</v>
      </c>
      <c r="G21" s="11"/>
      <c r="H21" s="5">
        <f t="shared" ca="1" si="5"/>
        <v>6</v>
      </c>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row>
    <row r="22" spans="1:64" s="39" customFormat="1" ht="30" customHeight="1" thickBot="1">
      <c r="A22" s="7"/>
      <c r="B22" s="61" t="s">
        <v>14</v>
      </c>
      <c r="C22" s="62" t="str">
        <f>C10</f>
        <v>염재영</v>
      </c>
      <c r="D22" s="63">
        <v>0.6</v>
      </c>
      <c r="E22" s="64">
        <f ca="1">F21+1</f>
        <v>45468</v>
      </c>
      <c r="F22" s="64">
        <f ca="1">E22+4</f>
        <v>45472</v>
      </c>
      <c r="G22" s="11"/>
      <c r="H22" s="5">
        <f t="shared" ca="1" si="5"/>
        <v>5</v>
      </c>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row>
    <row r="23" spans="1:64" s="39" customFormat="1" ht="30" customHeight="1" thickBot="1">
      <c r="A23" s="7"/>
      <c r="B23" s="61" t="s">
        <v>15</v>
      </c>
      <c r="C23" s="62" t="str">
        <f>C11</f>
        <v>김기범</v>
      </c>
      <c r="D23" s="63">
        <v>0.5</v>
      </c>
      <c r="E23" s="64">
        <f ca="1">E22+5</f>
        <v>45473</v>
      </c>
      <c r="F23" s="64">
        <f ca="1">E23+5</f>
        <v>45478</v>
      </c>
      <c r="G23" s="11"/>
      <c r="H23" s="5">
        <f t="shared" ca="1" si="5"/>
        <v>6</v>
      </c>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row>
    <row r="24" spans="1:64" s="39" customFormat="1" ht="30" customHeight="1" thickBot="1">
      <c r="A24" s="7"/>
      <c r="B24" s="61" t="s">
        <v>16</v>
      </c>
      <c r="C24" s="62" t="str">
        <f>C12</f>
        <v>조원진</v>
      </c>
      <c r="D24" s="63">
        <v>0.25</v>
      </c>
      <c r="E24" s="64">
        <f ca="1">F23+1</f>
        <v>45479</v>
      </c>
      <c r="F24" s="64">
        <f ca="1">E24+4</f>
        <v>45483</v>
      </c>
      <c r="G24" s="11"/>
      <c r="H24" s="5">
        <f t="shared" ca="1" si="5"/>
        <v>5</v>
      </c>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row>
    <row r="25" spans="1:64" s="39" customFormat="1" ht="30" customHeight="1" thickBot="1">
      <c r="A25" s="7"/>
      <c r="B25" s="61"/>
      <c r="C25" s="62"/>
      <c r="D25" s="63"/>
      <c r="E25" s="64"/>
      <c r="F25" s="64"/>
      <c r="G25" s="11"/>
      <c r="H25" s="5" t="str">
        <f t="shared" si="5"/>
        <v/>
      </c>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row>
    <row r="26" spans="1:64" s="39" customFormat="1" ht="30" customHeight="1" thickBot="1">
      <c r="A26" s="7"/>
      <c r="B26" s="96" t="s">
        <v>30</v>
      </c>
      <c r="C26" s="65"/>
      <c r="D26" s="66"/>
      <c r="E26" s="67"/>
      <c r="F26" s="68"/>
      <c r="G26" s="11"/>
      <c r="H26" s="5" t="str">
        <f t="shared" si="5"/>
        <v/>
      </c>
      <c r="I26" s="69"/>
      <c r="J26" s="69"/>
      <c r="K26" s="69"/>
      <c r="L26" s="69"/>
      <c r="M26" s="69"/>
      <c r="N26" s="69"/>
      <c r="O26" s="69"/>
      <c r="P26" s="69"/>
      <c r="Q26" s="69"/>
      <c r="R26" s="69"/>
      <c r="S26" s="69"/>
      <c r="T26" s="69"/>
      <c r="U26" s="69"/>
      <c r="V26" s="69"/>
      <c r="W26" s="69"/>
      <c r="X26" s="69"/>
      <c r="Y26" s="69"/>
      <c r="Z26" s="69"/>
      <c r="AA26" s="69"/>
      <c r="AB26" s="69"/>
      <c r="AC26" s="69"/>
      <c r="AD26" s="69"/>
      <c r="AE26" s="69"/>
      <c r="AF26" s="69"/>
      <c r="AG26" s="69"/>
      <c r="AH26" s="69"/>
      <c r="AI26" s="69"/>
      <c r="AJ26" s="69"/>
      <c r="AK26" s="69"/>
      <c r="AL26" s="69"/>
      <c r="AM26" s="69"/>
      <c r="AN26" s="69"/>
      <c r="AO26" s="69"/>
      <c r="AP26" s="69"/>
      <c r="AQ26" s="69"/>
      <c r="AR26" s="69"/>
      <c r="AS26" s="69"/>
      <c r="AT26" s="69"/>
      <c r="AU26" s="69"/>
      <c r="AV26" s="69"/>
      <c r="AW26" s="69"/>
      <c r="AX26" s="69"/>
      <c r="AY26" s="69"/>
      <c r="AZ26" s="69"/>
      <c r="BA26" s="69"/>
      <c r="BB26" s="69"/>
      <c r="BC26" s="69"/>
      <c r="BD26" s="69"/>
      <c r="BE26" s="69"/>
      <c r="BF26" s="69"/>
      <c r="BG26" s="69"/>
      <c r="BH26" s="69"/>
      <c r="BI26" s="69"/>
      <c r="BJ26" s="69"/>
      <c r="BK26" s="69"/>
      <c r="BL26" s="69"/>
    </row>
    <row r="27" spans="1:64" s="39" customFormat="1" ht="30" customHeight="1" thickBot="1">
      <c r="A27" s="7"/>
      <c r="B27" s="70" t="s">
        <v>14</v>
      </c>
      <c r="C27" s="71" t="str">
        <f>C9</f>
        <v>정용재</v>
      </c>
      <c r="D27" s="72">
        <v>0.25</v>
      </c>
      <c r="E27" s="73">
        <f ca="1">E21+2</f>
        <v>45464</v>
      </c>
      <c r="F27" s="73">
        <f ca="1">E27+3</f>
        <v>45467</v>
      </c>
      <c r="G27" s="11"/>
      <c r="H27" s="5">
        <f t="shared" ca="1" si="5"/>
        <v>4</v>
      </c>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row>
    <row r="28" spans="1:64" s="39" customFormat="1" ht="30" customHeight="1" thickBot="1">
      <c r="A28" s="7"/>
      <c r="B28" s="70" t="s">
        <v>17</v>
      </c>
      <c r="C28" s="71" t="str">
        <f>C10</f>
        <v>염재영</v>
      </c>
      <c r="D28" s="72">
        <v>0.25</v>
      </c>
      <c r="E28" s="73">
        <f ca="1">F27</f>
        <v>45467</v>
      </c>
      <c r="F28" s="73">
        <f ca="1">E28+4</f>
        <v>45471</v>
      </c>
      <c r="G28" s="11"/>
      <c r="H28" s="5">
        <f t="shared" ca="1" si="5"/>
        <v>5</v>
      </c>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row>
    <row r="29" spans="1:64" s="39" customFormat="1" ht="30" customHeight="1" thickBot="1">
      <c r="A29" s="7"/>
      <c r="B29" s="70" t="s">
        <v>18</v>
      </c>
      <c r="C29" s="71" t="str">
        <f>C11</f>
        <v>김기범</v>
      </c>
      <c r="D29" s="72">
        <v>0.5</v>
      </c>
      <c r="E29" s="73">
        <f ca="1">F28+1</f>
        <v>45472</v>
      </c>
      <c r="F29" s="73">
        <f ca="1">E29+3</f>
        <v>45475</v>
      </c>
      <c r="G29" s="11"/>
      <c r="H29" s="5">
        <f t="shared" ca="1" si="5"/>
        <v>4</v>
      </c>
      <c r="I29" s="42"/>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c r="BH29" s="42"/>
      <c r="BI29" s="42"/>
      <c r="BJ29" s="42"/>
      <c r="BK29" s="42"/>
      <c r="BL29" s="42"/>
    </row>
    <row r="30" spans="1:64" s="39" customFormat="1" ht="30" customHeight="1" thickBot="1">
      <c r="A30" s="7"/>
      <c r="B30" s="70" t="s">
        <v>19</v>
      </c>
      <c r="C30" s="71" t="str">
        <f>C12</f>
        <v>조원진</v>
      </c>
      <c r="D30" s="72">
        <v>0.6</v>
      </c>
      <c r="E30" s="73">
        <f ca="1">E27+5</f>
        <v>45469</v>
      </c>
      <c r="F30" s="73">
        <f ca="1">E30+3</f>
        <v>45472</v>
      </c>
      <c r="G30" s="11"/>
      <c r="H30" s="5">
        <f t="shared" ca="1" si="5"/>
        <v>4</v>
      </c>
      <c r="I30" s="42"/>
      <c r="J30" s="42"/>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c r="BA30" s="42"/>
      <c r="BB30" s="42"/>
      <c r="BC30" s="42"/>
      <c r="BD30" s="42"/>
      <c r="BE30" s="42"/>
      <c r="BF30" s="42"/>
      <c r="BG30" s="42"/>
      <c r="BH30" s="42"/>
      <c r="BI30" s="42"/>
      <c r="BJ30" s="42"/>
      <c r="BK30" s="42"/>
      <c r="BL30" s="42"/>
    </row>
    <row r="31" spans="1:64" s="39" customFormat="1" ht="30" customHeight="1" thickBot="1">
      <c r="A31" s="7"/>
      <c r="B31" s="70"/>
      <c r="C31" s="71"/>
      <c r="D31" s="72"/>
      <c r="E31" s="73"/>
      <c r="F31" s="73"/>
      <c r="G31" s="11"/>
      <c r="H31" s="5" t="str">
        <f t="shared" si="5"/>
        <v/>
      </c>
      <c r="I31" s="42"/>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c r="BG31" s="42"/>
      <c r="BH31" s="42"/>
      <c r="BI31" s="42"/>
      <c r="BJ31" s="42"/>
      <c r="BK31" s="42"/>
      <c r="BL31" s="42"/>
    </row>
    <row r="32" spans="1:64" s="39" customFormat="1" ht="30" customHeight="1" thickBot="1">
      <c r="A32" s="7"/>
      <c r="B32" s="74"/>
      <c r="C32" s="75"/>
      <c r="D32" s="76"/>
      <c r="E32" s="77"/>
      <c r="F32" s="77"/>
      <c r="G32" s="11"/>
      <c r="H32" s="5" t="str">
        <f t="shared" si="5"/>
        <v/>
      </c>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row>
    <row r="33" spans="1:64" s="39" customFormat="1" ht="30" customHeight="1" thickBot="1">
      <c r="A33" s="8"/>
      <c r="B33" s="78" t="s">
        <v>0</v>
      </c>
      <c r="C33" s="79"/>
      <c r="D33" s="80"/>
      <c r="E33" s="81"/>
      <c r="F33" s="82"/>
      <c r="G33" s="11"/>
      <c r="H33" s="6" t="str">
        <f t="shared" si="5"/>
        <v/>
      </c>
      <c r="I33" s="83"/>
      <c r="J33" s="83"/>
      <c r="K33" s="83"/>
      <c r="L33" s="83"/>
      <c r="M33" s="83"/>
      <c r="N33" s="83"/>
      <c r="O33" s="83"/>
      <c r="P33" s="83"/>
      <c r="Q33" s="83"/>
      <c r="R33" s="83"/>
      <c r="S33" s="83"/>
      <c r="T33" s="83"/>
      <c r="U33" s="83"/>
      <c r="V33" s="83"/>
      <c r="W33" s="83"/>
      <c r="X33" s="83"/>
      <c r="Y33" s="83"/>
      <c r="Z33" s="83"/>
      <c r="AA33" s="83"/>
      <c r="AB33" s="83"/>
      <c r="AC33" s="83"/>
      <c r="AD33" s="83"/>
      <c r="AE33" s="83"/>
      <c r="AF33" s="83"/>
      <c r="AG33" s="83"/>
      <c r="AH33" s="83"/>
      <c r="AI33" s="83"/>
      <c r="AJ33" s="83"/>
      <c r="AK33" s="83"/>
      <c r="AL33" s="83"/>
      <c r="AM33" s="83"/>
      <c r="AN33" s="83"/>
      <c r="AO33" s="83"/>
      <c r="AP33" s="83"/>
      <c r="AQ33" s="83"/>
      <c r="AR33" s="83"/>
      <c r="AS33" s="83"/>
      <c r="AT33" s="83"/>
      <c r="AU33" s="83"/>
      <c r="AV33" s="83"/>
      <c r="AW33" s="83"/>
      <c r="AX33" s="83"/>
      <c r="AY33" s="83"/>
      <c r="AZ33" s="83"/>
      <c r="BA33" s="83"/>
      <c r="BB33" s="83"/>
      <c r="BC33" s="83"/>
      <c r="BD33" s="83"/>
      <c r="BE33" s="83"/>
      <c r="BF33" s="83"/>
      <c r="BG33" s="83"/>
      <c r="BH33" s="83"/>
      <c r="BI33" s="83"/>
      <c r="BJ33" s="83"/>
      <c r="BK33" s="83"/>
      <c r="BL33" s="83"/>
    </row>
    <row r="34" spans="1:64" ht="30" customHeight="1">
      <c r="G34" s="3"/>
    </row>
    <row r="35" spans="1:64" ht="30" customHeight="1">
      <c r="C35" s="10"/>
      <c r="F35" s="9"/>
    </row>
    <row r="36" spans="1:64" ht="30" customHeight="1">
      <c r="C36" s="4"/>
    </row>
  </sheetData>
  <mergeCells count="18">
    <mergeCell ref="A5:A6"/>
    <mergeCell ref="B5:B6"/>
    <mergeCell ref="C5:C6"/>
    <mergeCell ref="D5:D6"/>
    <mergeCell ref="E5:E6"/>
    <mergeCell ref="F5:F6"/>
    <mergeCell ref="Q2:Z2"/>
    <mergeCell ref="Q1:Z1"/>
    <mergeCell ref="I1:O1"/>
    <mergeCell ref="I2:O2"/>
    <mergeCell ref="BF4:BL4"/>
    <mergeCell ref="I4:O4"/>
    <mergeCell ref="P4:V4"/>
    <mergeCell ref="W4:AC4"/>
    <mergeCell ref="AD4:AJ4"/>
    <mergeCell ref="AK4:AQ4"/>
    <mergeCell ref="AR4:AX4"/>
    <mergeCell ref="AY4:BE4"/>
  </mergeCells>
  <phoneticPr fontId="24" type="noConversion"/>
  <conditionalFormatting sqref="D7:D33">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31">
    <cfRule type="expression" dxfId="8" priority="1">
      <formula>AND(TODAY()&gt;=I$5, TODAY()&lt;J$5)</formula>
    </cfRule>
  </conditionalFormatting>
  <conditionalFormatting sqref="I9:BL13">
    <cfRule type="expression" dxfId="7" priority="6">
      <formula>AND(task_start&lt;=I$5,ROUNDDOWN((task_end-task_start+1)*task_progress,0)+task_start-1&gt;=I$5)</formula>
    </cfRule>
    <cfRule type="expression" dxfId="6" priority="7" stopIfTrue="1">
      <formula>AND(task_end&gt;=I$5,task_start&lt;J$5)</formula>
    </cfRule>
  </conditionalFormatting>
  <conditionalFormatting sqref="I15:BL19">
    <cfRule type="expression" dxfId="5" priority="4">
      <formula>AND(task_start&lt;=I$5,ROUNDDOWN((task_end-task_start+1)*task_progress,0)+task_start-1&gt;=I$5)</formula>
    </cfRule>
    <cfRule type="expression" dxfId="4" priority="5" stopIfTrue="1">
      <formula>AND(task_end&gt;=I$5,task_start&lt;J$5)</formula>
    </cfRule>
  </conditionalFormatting>
  <conditionalFormatting sqref="I21:BL25">
    <cfRule type="expression" dxfId="3" priority="2">
      <formula>AND(task_start&lt;=I$5,ROUNDDOWN((task_end-task_start+1)*task_progress,0)+task_start-1&gt;=I$5)</formula>
    </cfRule>
    <cfRule type="expression" dxfId="2" priority="3" stopIfTrue="1">
      <formula>AND(task_end&gt;=I$5,task_start&lt;J$5)</formula>
    </cfRule>
  </conditionalFormatting>
  <conditionalFormatting sqref="I27:BL31">
    <cfRule type="expression" dxfId="1" priority="36">
      <formula>AND(task_start&lt;=I$5,ROUNDDOWN((task_end-task_start+1)*task_progress,0)+task_start-1&gt;=I$5)</formula>
    </cfRule>
    <cfRule type="expression" dxfId="0" priority="37" stopIfTrue="1">
      <formula>AND(task_end&gt;=I$5,task_start&lt;J$5)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3"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22:F23 E23 F28"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워크시트</vt:lpstr>
      </vt:variant>
      <vt:variant>
        <vt:i4>1</vt:i4>
      </vt:variant>
      <vt:variant>
        <vt:lpstr>이름 지정된 범위</vt:lpstr>
      </vt:variant>
      <vt:variant>
        <vt:i4>6</vt:i4>
      </vt:variant>
    </vt:vector>
  </HeadingPairs>
  <TitlesOfParts>
    <vt:vector size="7" baseType="lpstr">
      <vt:lpstr>Project schedule</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염재영(***7***135)</cp:lastModifiedBy>
  <dcterms:created xsi:type="dcterms:W3CDTF">2022-03-11T22:41:12Z</dcterms:created>
  <dcterms:modified xsi:type="dcterms:W3CDTF">2024-06-04T13:40:54Z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