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pak/Documents/UNC Chapel Hill/PCORI RA/Abstraction Forms/FINAL/"/>
    </mc:Choice>
  </mc:AlternateContent>
  <xr:revisionPtr revIDLastSave="0" documentId="8_{471256BF-330E-B84A-8183-FF9E6212A7EA}" xr6:coauthVersionLast="47" xr6:coauthVersionMax="47" xr10:uidLastSave="{00000000-0000-0000-0000-000000000000}"/>
  <bookViews>
    <workbookView xWindow="13180" yWindow="7460" windowWidth="26440" windowHeight="15440" xr2:uid="{6744EE52-A067-7641-A0A2-23A4285378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51" i="1" l="1"/>
  <c r="D2017" i="1"/>
  <c r="D2016" i="1"/>
  <c r="D2015" i="1"/>
  <c r="D2014" i="1"/>
  <c r="D2005" i="1"/>
  <c r="D2004" i="1"/>
  <c r="D1998" i="1"/>
  <c r="D1997" i="1"/>
  <c r="D1940" i="1"/>
  <c r="D1914" i="1"/>
  <c r="D1913" i="1"/>
  <c r="D1903" i="1"/>
  <c r="D1902" i="1"/>
  <c r="D1899" i="1"/>
  <c r="D1891" i="1"/>
  <c r="D1890" i="1"/>
  <c r="D1884" i="1"/>
  <c r="D1883" i="1"/>
  <c r="D1880" i="1"/>
  <c r="E1877" i="1"/>
  <c r="D1877" i="1"/>
  <c r="E1874" i="1"/>
  <c r="E1870" i="1"/>
  <c r="E1865" i="1"/>
  <c r="D1865" i="1"/>
  <c r="E1863" i="1"/>
  <c r="E1862" i="1"/>
  <c r="D1862" i="1"/>
  <c r="E1859" i="1"/>
  <c r="D1859" i="1"/>
  <c r="E1857" i="1"/>
  <c r="D1857" i="1"/>
  <c r="E1855" i="1"/>
  <c r="D1855" i="1"/>
  <c r="E1853" i="1"/>
  <c r="D1853" i="1"/>
  <c r="E1850" i="1"/>
  <c r="D1850" i="1"/>
  <c r="E1846" i="1"/>
  <c r="D1846" i="1"/>
  <c r="E1845" i="1"/>
  <c r="D1845" i="1"/>
  <c r="D1827" i="1"/>
  <c r="D1826" i="1"/>
  <c r="D1732" i="1"/>
  <c r="E1720" i="1"/>
  <c r="D1720" i="1"/>
  <c r="E1719" i="1"/>
  <c r="D1719" i="1"/>
  <c r="D1656" i="1"/>
  <c r="D1655" i="1"/>
  <c r="D1652" i="1"/>
  <c r="E1639" i="1"/>
  <c r="E1631" i="1"/>
  <c r="D1631" i="1"/>
  <c r="E1629" i="1"/>
  <c r="D1629" i="1"/>
  <c r="E1628" i="1"/>
  <c r="D1628" i="1"/>
  <c r="E1618" i="1"/>
  <c r="D1618" i="1"/>
  <c r="E1617" i="1"/>
  <c r="D1617" i="1"/>
  <c r="E1606" i="1"/>
  <c r="D1606" i="1"/>
  <c r="E1605" i="1"/>
  <c r="D1605" i="1"/>
  <c r="E1599" i="1"/>
  <c r="D1599" i="1"/>
  <c r="E1598" i="1"/>
  <c r="D1598" i="1"/>
  <c r="D1504" i="1"/>
  <c r="D1449" i="1"/>
  <c r="D1447" i="1"/>
  <c r="D1424" i="1"/>
  <c r="D1403" i="1"/>
  <c r="D1401" i="1"/>
  <c r="D1390" i="1"/>
  <c r="D1389" i="1"/>
  <c r="D1386" i="1"/>
  <c r="D1371" i="1"/>
  <c r="D1370" i="1"/>
  <c r="D1333" i="1"/>
  <c r="D1276" i="1"/>
  <c r="D1275" i="1"/>
  <c r="D1257" i="1"/>
  <c r="D1256" i="1"/>
  <c r="D1219" i="1"/>
  <c r="E1196" i="1"/>
  <c r="D1162" i="1"/>
  <c r="D1161" i="1"/>
  <c r="D1143" i="1"/>
  <c r="D1142" i="1"/>
  <c r="D1104" i="1"/>
  <c r="D1086" i="1"/>
  <c r="D1085" i="1"/>
  <c r="D1047" i="1"/>
  <c r="D934" i="1"/>
  <c r="D911" i="1"/>
  <c r="E907" i="1"/>
  <c r="E902" i="1"/>
  <c r="E888" i="1"/>
  <c r="E887" i="1"/>
  <c r="D877" i="1"/>
  <c r="E876" i="1"/>
  <c r="D876" i="1"/>
  <c r="E858" i="1"/>
  <c r="D858" i="1"/>
  <c r="E857" i="1"/>
  <c r="D857" i="1"/>
  <c r="D820" i="1"/>
  <c r="D797" i="1"/>
  <c r="E763" i="1"/>
  <c r="D763" i="1"/>
  <c r="E762" i="1"/>
  <c r="D762" i="1"/>
  <c r="E744" i="1"/>
  <c r="D744" i="1"/>
  <c r="E743" i="1"/>
  <c r="D743" i="1"/>
  <c r="D687" i="1"/>
  <c r="D686" i="1"/>
  <c r="D683" i="1"/>
  <c r="E678" i="1"/>
  <c r="E677" i="1"/>
  <c r="E669" i="1"/>
  <c r="E660" i="1"/>
  <c r="D660" i="1"/>
  <c r="E659" i="1"/>
  <c r="D659" i="1"/>
  <c r="E649" i="1"/>
  <c r="D649" i="1"/>
  <c r="E648" i="1"/>
  <c r="D648" i="1"/>
  <c r="E645" i="1"/>
  <c r="D645" i="1"/>
  <c r="E643" i="1"/>
  <c r="E640" i="1"/>
  <c r="D640" i="1"/>
  <c r="E639" i="1"/>
  <c r="E638" i="1"/>
  <c r="D638" i="1"/>
  <c r="E633" i="1"/>
  <c r="D633" i="1"/>
  <c r="E632" i="1"/>
  <c r="D632" i="1"/>
  <c r="E631" i="1"/>
  <c r="D631" i="1"/>
  <c r="D603" i="1"/>
  <c r="D588" i="1"/>
  <c r="D569" i="1"/>
  <c r="E543" i="1"/>
  <c r="E542" i="1"/>
  <c r="E541" i="1"/>
  <c r="E540" i="1"/>
  <c r="D540" i="1"/>
  <c r="E539" i="1"/>
  <c r="D539" i="1"/>
  <c r="E536" i="1"/>
  <c r="D536" i="1"/>
  <c r="D535" i="1"/>
  <c r="D534" i="1"/>
  <c r="D528" i="1"/>
  <c r="D527" i="1"/>
  <c r="D524" i="1"/>
  <c r="D521" i="1"/>
  <c r="D520" i="1"/>
  <c r="D517" i="1"/>
  <c r="D512" i="1"/>
  <c r="E485" i="1"/>
  <c r="D485" i="1"/>
  <c r="E484" i="1"/>
  <c r="D484" i="1"/>
  <c r="E478" i="1"/>
  <c r="D478" i="1"/>
  <c r="E477" i="1"/>
  <c r="D477" i="1"/>
  <c r="E466" i="1"/>
  <c r="D466" i="1"/>
  <c r="E465" i="1"/>
  <c r="E459" i="1"/>
  <c r="D459" i="1"/>
  <c r="E458" i="1"/>
  <c r="D458" i="1"/>
  <c r="D455" i="1"/>
  <c r="E432" i="1"/>
  <c r="D432" i="1"/>
  <c r="E430" i="1"/>
  <c r="D430" i="1"/>
  <c r="E428" i="1"/>
  <c r="D428" i="1"/>
  <c r="E425" i="1"/>
  <c r="D425" i="1"/>
  <c r="E421" i="1"/>
  <c r="D421" i="1"/>
  <c r="E420" i="1"/>
  <c r="D420" i="1"/>
  <c r="E402" i="1"/>
  <c r="D402" i="1"/>
  <c r="E401" i="1"/>
  <c r="D401" i="1"/>
  <c r="D398" i="1"/>
  <c r="D375" i="1"/>
  <c r="D364" i="1"/>
  <c r="D363" i="1"/>
  <c r="D360" i="1"/>
  <c r="D345" i="1"/>
  <c r="D344" i="1"/>
  <c r="D306" i="1"/>
  <c r="D303" i="1"/>
  <c r="A303" i="1"/>
  <c r="A360" i="1" s="1"/>
  <c r="A417" i="1" s="1"/>
  <c r="A474" i="1" s="1"/>
  <c r="A531" i="1" s="1"/>
  <c r="A588" i="1" s="1"/>
  <c r="A645" i="1" s="1"/>
  <c r="A702" i="1" s="1"/>
  <c r="A759" i="1" s="1"/>
  <c r="A816" i="1" s="1"/>
  <c r="A873" i="1" s="1"/>
  <c r="A930" i="1" s="1"/>
  <c r="A987" i="1" s="1"/>
  <c r="A1044" i="1" s="1"/>
  <c r="A1101" i="1" s="1"/>
  <c r="A1158" i="1" s="1"/>
  <c r="A1215" i="1" s="1"/>
  <c r="A1272" i="1" s="1"/>
  <c r="A1329" i="1" s="1"/>
  <c r="A1386" i="1" s="1"/>
  <c r="A1443" i="1" s="1"/>
  <c r="A1500" i="1" s="1"/>
  <c r="A1557" i="1" s="1"/>
  <c r="A1614" i="1" s="1"/>
  <c r="A1671" i="1" s="1"/>
  <c r="A1728" i="1" s="1"/>
  <c r="A1785" i="1" s="1"/>
  <c r="A1842" i="1" s="1"/>
  <c r="A1899" i="1" s="1"/>
  <c r="A1956" i="1" s="1"/>
  <c r="A2013" i="1" s="1"/>
  <c r="D288" i="1"/>
  <c r="D287" i="1"/>
  <c r="A285" i="1"/>
  <c r="A342" i="1" s="1"/>
  <c r="A399" i="1" s="1"/>
  <c r="A456" i="1" s="1"/>
  <c r="A513" i="1" s="1"/>
  <c r="A570" i="1" s="1"/>
  <c r="A627" i="1" s="1"/>
  <c r="A684" i="1" s="1"/>
  <c r="A741" i="1" s="1"/>
  <c r="A798" i="1" s="1"/>
  <c r="A855" i="1" s="1"/>
  <c r="A912" i="1" s="1"/>
  <c r="A969" i="1" s="1"/>
  <c r="A1026" i="1" s="1"/>
  <c r="A1083" i="1" s="1"/>
  <c r="A1140" i="1" s="1"/>
  <c r="A1197" i="1" s="1"/>
  <c r="A1254" i="1" s="1"/>
  <c r="A1311" i="1" s="1"/>
  <c r="A1368" i="1" s="1"/>
  <c r="A1425" i="1" s="1"/>
  <c r="A1482" i="1" s="1"/>
  <c r="A1539" i="1" s="1"/>
  <c r="A1596" i="1" s="1"/>
  <c r="A1653" i="1" s="1"/>
  <c r="A1710" i="1" s="1"/>
  <c r="A1767" i="1" s="1"/>
  <c r="A1824" i="1" s="1"/>
  <c r="A1881" i="1" s="1"/>
  <c r="A1938" i="1" s="1"/>
  <c r="A1995" i="1" s="1"/>
  <c r="A2052" i="1" s="1"/>
  <c r="D284" i="1"/>
  <c r="A280" i="1"/>
  <c r="A337" i="1" s="1"/>
  <c r="A394" i="1" s="1"/>
  <c r="A451" i="1" s="1"/>
  <c r="A508" i="1" s="1"/>
  <c r="A565" i="1" s="1"/>
  <c r="A622" i="1" s="1"/>
  <c r="A679" i="1" s="1"/>
  <c r="A736" i="1" s="1"/>
  <c r="A793" i="1" s="1"/>
  <c r="A850" i="1" s="1"/>
  <c r="A907" i="1" s="1"/>
  <c r="A964" i="1" s="1"/>
  <c r="A1021" i="1" s="1"/>
  <c r="A1078" i="1" s="1"/>
  <c r="A1135" i="1" s="1"/>
  <c r="A1192" i="1" s="1"/>
  <c r="A1249" i="1" s="1"/>
  <c r="A1306" i="1" s="1"/>
  <c r="A1363" i="1" s="1"/>
  <c r="A1420" i="1" s="1"/>
  <c r="A1477" i="1" s="1"/>
  <c r="A1534" i="1" s="1"/>
  <c r="A1591" i="1" s="1"/>
  <c r="A1648" i="1" s="1"/>
  <c r="A1705" i="1" s="1"/>
  <c r="A1762" i="1" s="1"/>
  <c r="A1819" i="1" s="1"/>
  <c r="A1876" i="1" s="1"/>
  <c r="A1933" i="1" s="1"/>
  <c r="A1990" i="1" s="1"/>
  <c r="A2047" i="1" s="1"/>
  <c r="A279" i="1"/>
  <c r="A336" i="1" s="1"/>
  <c r="A393" i="1" s="1"/>
  <c r="A450" i="1" s="1"/>
  <c r="A507" i="1" s="1"/>
  <c r="A564" i="1" s="1"/>
  <c r="A621" i="1" s="1"/>
  <c r="A678" i="1" s="1"/>
  <c r="A735" i="1" s="1"/>
  <c r="A792" i="1" s="1"/>
  <c r="A849" i="1" s="1"/>
  <c r="A906" i="1" s="1"/>
  <c r="A963" i="1" s="1"/>
  <c r="A1020" i="1" s="1"/>
  <c r="A1077" i="1" s="1"/>
  <c r="A1134" i="1" s="1"/>
  <c r="A1191" i="1" s="1"/>
  <c r="A1248" i="1" s="1"/>
  <c r="A1305" i="1" s="1"/>
  <c r="A1362" i="1" s="1"/>
  <c r="A1419" i="1" s="1"/>
  <c r="A1476" i="1" s="1"/>
  <c r="A1533" i="1" s="1"/>
  <c r="A1590" i="1" s="1"/>
  <c r="A1647" i="1" s="1"/>
  <c r="A1704" i="1" s="1"/>
  <c r="A1761" i="1" s="1"/>
  <c r="A1818" i="1" s="1"/>
  <c r="A1875" i="1" s="1"/>
  <c r="A1932" i="1" s="1"/>
  <c r="A1989" i="1" s="1"/>
  <c r="A2046" i="1" s="1"/>
  <c r="A273" i="1"/>
  <c r="A330" i="1" s="1"/>
  <c r="A387" i="1" s="1"/>
  <c r="A444" i="1" s="1"/>
  <c r="A501" i="1" s="1"/>
  <c r="A558" i="1" s="1"/>
  <c r="A615" i="1" s="1"/>
  <c r="A672" i="1" s="1"/>
  <c r="A729" i="1" s="1"/>
  <c r="A786" i="1" s="1"/>
  <c r="A843" i="1" s="1"/>
  <c r="A900" i="1" s="1"/>
  <c r="A957" i="1" s="1"/>
  <c r="A1014" i="1" s="1"/>
  <c r="A1071" i="1" s="1"/>
  <c r="A1128" i="1" s="1"/>
  <c r="A1185" i="1" s="1"/>
  <c r="A1242" i="1" s="1"/>
  <c r="A1299" i="1" s="1"/>
  <c r="A1356" i="1" s="1"/>
  <c r="A1413" i="1" s="1"/>
  <c r="A1470" i="1" s="1"/>
  <c r="A1527" i="1" s="1"/>
  <c r="A1584" i="1" s="1"/>
  <c r="A1641" i="1" s="1"/>
  <c r="A1698" i="1" s="1"/>
  <c r="A1755" i="1" s="1"/>
  <c r="A1812" i="1" s="1"/>
  <c r="A1869" i="1" s="1"/>
  <c r="A1926" i="1" s="1"/>
  <c r="A1983" i="1" s="1"/>
  <c r="A2040" i="1" s="1"/>
  <c r="D261" i="1"/>
  <c r="A258" i="1"/>
  <c r="A315" i="1" s="1"/>
  <c r="A372" i="1" s="1"/>
  <c r="A429" i="1" s="1"/>
  <c r="A486" i="1" s="1"/>
  <c r="A543" i="1" s="1"/>
  <c r="A600" i="1" s="1"/>
  <c r="A657" i="1" s="1"/>
  <c r="A714" i="1" s="1"/>
  <c r="A771" i="1" s="1"/>
  <c r="A828" i="1" s="1"/>
  <c r="A885" i="1" s="1"/>
  <c r="A942" i="1" s="1"/>
  <c r="A999" i="1" s="1"/>
  <c r="A1056" i="1" s="1"/>
  <c r="A1113" i="1" s="1"/>
  <c r="A1170" i="1" s="1"/>
  <c r="A1227" i="1" s="1"/>
  <c r="A1284" i="1" s="1"/>
  <c r="A1341" i="1" s="1"/>
  <c r="A1398" i="1" s="1"/>
  <c r="A1455" i="1" s="1"/>
  <c r="A1512" i="1" s="1"/>
  <c r="A1569" i="1" s="1"/>
  <c r="A1626" i="1" s="1"/>
  <c r="A1683" i="1" s="1"/>
  <c r="A1740" i="1" s="1"/>
  <c r="A1797" i="1" s="1"/>
  <c r="A1854" i="1" s="1"/>
  <c r="A1911" i="1" s="1"/>
  <c r="A1968" i="1" s="1"/>
  <c r="A2025" i="1" s="1"/>
  <c r="A251" i="1"/>
  <c r="A308" i="1" s="1"/>
  <c r="A365" i="1" s="1"/>
  <c r="A422" i="1" s="1"/>
  <c r="A479" i="1" s="1"/>
  <c r="A536" i="1" s="1"/>
  <c r="A593" i="1" s="1"/>
  <c r="A650" i="1" s="1"/>
  <c r="A707" i="1" s="1"/>
  <c r="A764" i="1" s="1"/>
  <c r="A821" i="1" s="1"/>
  <c r="A878" i="1" s="1"/>
  <c r="A935" i="1" s="1"/>
  <c r="A992" i="1" s="1"/>
  <c r="A1049" i="1" s="1"/>
  <c r="A1106" i="1" s="1"/>
  <c r="A1163" i="1" s="1"/>
  <c r="A1220" i="1" s="1"/>
  <c r="A1277" i="1" s="1"/>
  <c r="A1334" i="1" s="1"/>
  <c r="A1391" i="1" s="1"/>
  <c r="A1448" i="1" s="1"/>
  <c r="A1505" i="1" s="1"/>
  <c r="A1562" i="1" s="1"/>
  <c r="A1619" i="1" s="1"/>
  <c r="A1676" i="1" s="1"/>
  <c r="A1733" i="1" s="1"/>
  <c r="A1790" i="1" s="1"/>
  <c r="A1847" i="1" s="1"/>
  <c r="A1904" i="1" s="1"/>
  <c r="A1961" i="1" s="1"/>
  <c r="A2018" i="1" s="1"/>
  <c r="A245" i="1"/>
  <c r="A302" i="1" s="1"/>
  <c r="A359" i="1" s="1"/>
  <c r="A416" i="1" s="1"/>
  <c r="A473" i="1" s="1"/>
  <c r="A530" i="1" s="1"/>
  <c r="A587" i="1" s="1"/>
  <c r="A644" i="1" s="1"/>
  <c r="A701" i="1" s="1"/>
  <c r="A758" i="1" s="1"/>
  <c r="A815" i="1" s="1"/>
  <c r="A872" i="1" s="1"/>
  <c r="A929" i="1" s="1"/>
  <c r="A986" i="1" s="1"/>
  <c r="A1043" i="1" s="1"/>
  <c r="A1100" i="1" s="1"/>
  <c r="A1157" i="1" s="1"/>
  <c r="A1214" i="1" s="1"/>
  <c r="A1271" i="1" s="1"/>
  <c r="A1328" i="1" s="1"/>
  <c r="A1385" i="1" s="1"/>
  <c r="A1442" i="1" s="1"/>
  <c r="A1499" i="1" s="1"/>
  <c r="A1556" i="1" s="1"/>
  <c r="A1613" i="1" s="1"/>
  <c r="A1670" i="1" s="1"/>
  <c r="A1727" i="1" s="1"/>
  <c r="A1784" i="1" s="1"/>
  <c r="A1841" i="1" s="1"/>
  <c r="A1898" i="1" s="1"/>
  <c r="A1955" i="1" s="1"/>
  <c r="A2012" i="1" s="1"/>
  <c r="D238" i="1"/>
  <c r="A238" i="1"/>
  <c r="A295" i="1" s="1"/>
  <c r="A352" i="1" s="1"/>
  <c r="A409" i="1" s="1"/>
  <c r="A466" i="1" s="1"/>
  <c r="A523" i="1" s="1"/>
  <c r="A580" i="1" s="1"/>
  <c r="A637" i="1" s="1"/>
  <c r="A694" i="1" s="1"/>
  <c r="A751" i="1" s="1"/>
  <c r="A808" i="1" s="1"/>
  <c r="A865" i="1" s="1"/>
  <c r="A922" i="1" s="1"/>
  <c r="A979" i="1" s="1"/>
  <c r="A1036" i="1" s="1"/>
  <c r="A1093" i="1" s="1"/>
  <c r="A1150" i="1" s="1"/>
  <c r="A1207" i="1" s="1"/>
  <c r="A1264" i="1" s="1"/>
  <c r="A1321" i="1" s="1"/>
  <c r="A1378" i="1" s="1"/>
  <c r="A1435" i="1" s="1"/>
  <c r="A1492" i="1" s="1"/>
  <c r="A1549" i="1" s="1"/>
  <c r="A1606" i="1" s="1"/>
  <c r="A1663" i="1" s="1"/>
  <c r="A1720" i="1" s="1"/>
  <c r="A1777" i="1" s="1"/>
  <c r="A1834" i="1" s="1"/>
  <c r="A1891" i="1" s="1"/>
  <c r="A1948" i="1" s="1"/>
  <c r="A2005" i="1" s="1"/>
  <c r="D237" i="1"/>
  <c r="D231" i="1"/>
  <c r="D230" i="1"/>
  <c r="A229" i="1"/>
  <c r="A286" i="1" s="1"/>
  <c r="A343" i="1" s="1"/>
  <c r="A400" i="1" s="1"/>
  <c r="A457" i="1" s="1"/>
  <c r="A514" i="1" s="1"/>
  <c r="A571" i="1" s="1"/>
  <c r="A628" i="1" s="1"/>
  <c r="A685" i="1" s="1"/>
  <c r="A742" i="1" s="1"/>
  <c r="A799" i="1" s="1"/>
  <c r="A856" i="1" s="1"/>
  <c r="A913" i="1" s="1"/>
  <c r="A970" i="1" s="1"/>
  <c r="A1027" i="1" s="1"/>
  <c r="A1084" i="1" s="1"/>
  <c r="A1141" i="1" s="1"/>
  <c r="A1198" i="1" s="1"/>
  <c r="A1255" i="1" s="1"/>
  <c r="A1312" i="1" s="1"/>
  <c r="A1369" i="1" s="1"/>
  <c r="A1426" i="1" s="1"/>
  <c r="A1483" i="1" s="1"/>
  <c r="A1540" i="1" s="1"/>
  <c r="A1597" i="1" s="1"/>
  <c r="A1654" i="1" s="1"/>
  <c r="A1711" i="1" s="1"/>
  <c r="A1768" i="1" s="1"/>
  <c r="A1825" i="1" s="1"/>
  <c r="A1882" i="1" s="1"/>
  <c r="A1939" i="1" s="1"/>
  <c r="A1996" i="1" s="1"/>
  <c r="A2053" i="1" s="1"/>
  <c r="A224" i="1"/>
  <c r="A281" i="1" s="1"/>
  <c r="A338" i="1" s="1"/>
  <c r="A395" i="1" s="1"/>
  <c r="A452" i="1" s="1"/>
  <c r="A509" i="1" s="1"/>
  <c r="A566" i="1" s="1"/>
  <c r="A623" i="1" s="1"/>
  <c r="A680" i="1" s="1"/>
  <c r="A737" i="1" s="1"/>
  <c r="A794" i="1" s="1"/>
  <c r="A851" i="1" s="1"/>
  <c r="A908" i="1" s="1"/>
  <c r="A965" i="1" s="1"/>
  <c r="A1022" i="1" s="1"/>
  <c r="A1079" i="1" s="1"/>
  <c r="A1136" i="1" s="1"/>
  <c r="A1193" i="1" s="1"/>
  <c r="A1250" i="1" s="1"/>
  <c r="A1307" i="1" s="1"/>
  <c r="A1364" i="1" s="1"/>
  <c r="A1421" i="1" s="1"/>
  <c r="A1478" i="1" s="1"/>
  <c r="A1535" i="1" s="1"/>
  <c r="A1592" i="1" s="1"/>
  <c r="A1649" i="1" s="1"/>
  <c r="A1706" i="1" s="1"/>
  <c r="A1763" i="1" s="1"/>
  <c r="A1820" i="1" s="1"/>
  <c r="A1877" i="1" s="1"/>
  <c r="A1934" i="1" s="1"/>
  <c r="A1991" i="1" s="1"/>
  <c r="A2048" i="1" s="1"/>
  <c r="A213" i="1"/>
  <c r="A270" i="1" s="1"/>
  <c r="A327" i="1" s="1"/>
  <c r="A384" i="1" s="1"/>
  <c r="A441" i="1" s="1"/>
  <c r="A498" i="1" s="1"/>
  <c r="A555" i="1" s="1"/>
  <c r="A612" i="1" s="1"/>
  <c r="A669" i="1" s="1"/>
  <c r="A726" i="1" s="1"/>
  <c r="A783" i="1" s="1"/>
  <c r="A840" i="1" s="1"/>
  <c r="A897" i="1" s="1"/>
  <c r="A954" i="1" s="1"/>
  <c r="A1011" i="1" s="1"/>
  <c r="A1068" i="1" s="1"/>
  <c r="A1125" i="1" s="1"/>
  <c r="A1182" i="1" s="1"/>
  <c r="A1239" i="1" s="1"/>
  <c r="A1296" i="1" s="1"/>
  <c r="A1353" i="1" s="1"/>
  <c r="A1410" i="1" s="1"/>
  <c r="A1467" i="1" s="1"/>
  <c r="A1524" i="1" s="1"/>
  <c r="A1581" i="1" s="1"/>
  <c r="A1638" i="1" s="1"/>
  <c r="A1695" i="1" s="1"/>
  <c r="A1752" i="1" s="1"/>
  <c r="A1809" i="1" s="1"/>
  <c r="A1866" i="1" s="1"/>
  <c r="A1923" i="1" s="1"/>
  <c r="A1980" i="1" s="1"/>
  <c r="A2037" i="1" s="1"/>
  <c r="A207" i="1"/>
  <c r="A264" i="1" s="1"/>
  <c r="A321" i="1" s="1"/>
  <c r="A378" i="1" s="1"/>
  <c r="A435" i="1" s="1"/>
  <c r="A492" i="1" s="1"/>
  <c r="A549" i="1" s="1"/>
  <c r="A606" i="1" s="1"/>
  <c r="A663" i="1" s="1"/>
  <c r="A720" i="1" s="1"/>
  <c r="A777" i="1" s="1"/>
  <c r="A834" i="1" s="1"/>
  <c r="A891" i="1" s="1"/>
  <c r="A948" i="1" s="1"/>
  <c r="A1005" i="1" s="1"/>
  <c r="A1062" i="1" s="1"/>
  <c r="A1119" i="1" s="1"/>
  <c r="A1176" i="1" s="1"/>
  <c r="A1233" i="1" s="1"/>
  <c r="A1290" i="1" s="1"/>
  <c r="A1347" i="1" s="1"/>
  <c r="A1404" i="1" s="1"/>
  <c r="A1461" i="1" s="1"/>
  <c r="A1518" i="1" s="1"/>
  <c r="A1575" i="1" s="1"/>
  <c r="A1632" i="1" s="1"/>
  <c r="A1689" i="1" s="1"/>
  <c r="A1746" i="1" s="1"/>
  <c r="A1803" i="1" s="1"/>
  <c r="A1860" i="1" s="1"/>
  <c r="A1917" i="1" s="1"/>
  <c r="A1974" i="1" s="1"/>
  <c r="A2031" i="1" s="1"/>
  <c r="A206" i="1"/>
  <c r="A263" i="1" s="1"/>
  <c r="A320" i="1" s="1"/>
  <c r="A377" i="1" s="1"/>
  <c r="A434" i="1" s="1"/>
  <c r="A491" i="1" s="1"/>
  <c r="A548" i="1" s="1"/>
  <c r="A605" i="1" s="1"/>
  <c r="A662" i="1" s="1"/>
  <c r="A719" i="1" s="1"/>
  <c r="A776" i="1" s="1"/>
  <c r="A833" i="1" s="1"/>
  <c r="A890" i="1" s="1"/>
  <c r="A947" i="1" s="1"/>
  <c r="A1004" i="1" s="1"/>
  <c r="A1061" i="1" s="1"/>
  <c r="A1118" i="1" s="1"/>
  <c r="A1175" i="1" s="1"/>
  <c r="A1232" i="1" s="1"/>
  <c r="A1289" i="1" s="1"/>
  <c r="A1346" i="1" s="1"/>
  <c r="A1403" i="1" s="1"/>
  <c r="A1460" i="1" s="1"/>
  <c r="A1517" i="1" s="1"/>
  <c r="A1574" i="1" s="1"/>
  <c r="A1631" i="1" s="1"/>
  <c r="A1688" i="1" s="1"/>
  <c r="A1745" i="1" s="1"/>
  <c r="A1802" i="1" s="1"/>
  <c r="A1859" i="1" s="1"/>
  <c r="A1916" i="1" s="1"/>
  <c r="A1973" i="1" s="1"/>
  <c r="A2030" i="1" s="1"/>
  <c r="A201" i="1"/>
  <c r="A200" i="1"/>
  <c r="A257" i="1" s="1"/>
  <c r="A314" i="1" s="1"/>
  <c r="A371" i="1" s="1"/>
  <c r="A428" i="1" s="1"/>
  <c r="A485" i="1" s="1"/>
  <c r="A542" i="1" s="1"/>
  <c r="A599" i="1" s="1"/>
  <c r="A656" i="1" s="1"/>
  <c r="A713" i="1" s="1"/>
  <c r="A770" i="1" s="1"/>
  <c r="A827" i="1" s="1"/>
  <c r="A884" i="1" s="1"/>
  <c r="A941" i="1" s="1"/>
  <c r="A998" i="1" s="1"/>
  <c r="A1055" i="1" s="1"/>
  <c r="A1112" i="1" s="1"/>
  <c r="A1169" i="1" s="1"/>
  <c r="A1226" i="1" s="1"/>
  <c r="A1283" i="1" s="1"/>
  <c r="A1340" i="1" s="1"/>
  <c r="A1397" i="1" s="1"/>
  <c r="A1454" i="1" s="1"/>
  <c r="A1511" i="1" s="1"/>
  <c r="A1568" i="1" s="1"/>
  <c r="A1625" i="1" s="1"/>
  <c r="A1682" i="1" s="1"/>
  <c r="A1739" i="1" s="1"/>
  <c r="A1796" i="1" s="1"/>
  <c r="A1853" i="1" s="1"/>
  <c r="A1910" i="1" s="1"/>
  <c r="A1967" i="1" s="1"/>
  <c r="A2024" i="1" s="1"/>
  <c r="A194" i="1"/>
  <c r="D193" i="1"/>
  <c r="D192" i="1"/>
  <c r="A189" i="1"/>
  <c r="A246" i="1" s="1"/>
  <c r="A187" i="1"/>
  <c r="A244" i="1" s="1"/>
  <c r="A301" i="1" s="1"/>
  <c r="A358" i="1" s="1"/>
  <c r="A415" i="1" s="1"/>
  <c r="A472" i="1" s="1"/>
  <c r="A529" i="1" s="1"/>
  <c r="A586" i="1" s="1"/>
  <c r="A643" i="1" s="1"/>
  <c r="A700" i="1" s="1"/>
  <c r="A757" i="1" s="1"/>
  <c r="A814" i="1" s="1"/>
  <c r="A871" i="1" s="1"/>
  <c r="A928" i="1" s="1"/>
  <c r="A985" i="1" s="1"/>
  <c r="A1042" i="1" s="1"/>
  <c r="A1099" i="1" s="1"/>
  <c r="A1156" i="1" s="1"/>
  <c r="A1213" i="1" s="1"/>
  <c r="A1270" i="1" s="1"/>
  <c r="A1327" i="1" s="1"/>
  <c r="A1384" i="1" s="1"/>
  <c r="A1441" i="1" s="1"/>
  <c r="A1498" i="1" s="1"/>
  <c r="A1555" i="1" s="1"/>
  <c r="A1612" i="1" s="1"/>
  <c r="A1669" i="1" s="1"/>
  <c r="A1726" i="1" s="1"/>
  <c r="A1783" i="1" s="1"/>
  <c r="A1840" i="1" s="1"/>
  <c r="A1897" i="1" s="1"/>
  <c r="A1954" i="1" s="1"/>
  <c r="A2011" i="1" s="1"/>
  <c r="A183" i="1"/>
  <c r="A240" i="1" s="1"/>
  <c r="A297" i="1" s="1"/>
  <c r="A354" i="1" s="1"/>
  <c r="A411" i="1" s="1"/>
  <c r="A468" i="1" s="1"/>
  <c r="A525" i="1" s="1"/>
  <c r="A582" i="1" s="1"/>
  <c r="A639" i="1" s="1"/>
  <c r="A696" i="1" s="1"/>
  <c r="A753" i="1" s="1"/>
  <c r="A810" i="1" s="1"/>
  <c r="A867" i="1" s="1"/>
  <c r="A924" i="1" s="1"/>
  <c r="A981" i="1" s="1"/>
  <c r="A1038" i="1" s="1"/>
  <c r="A1095" i="1" s="1"/>
  <c r="A1152" i="1" s="1"/>
  <c r="A1209" i="1" s="1"/>
  <c r="A1266" i="1" s="1"/>
  <c r="A1323" i="1" s="1"/>
  <c r="A1380" i="1" s="1"/>
  <c r="A1437" i="1" s="1"/>
  <c r="A1494" i="1" s="1"/>
  <c r="A1551" i="1" s="1"/>
  <c r="A1608" i="1" s="1"/>
  <c r="A1665" i="1" s="1"/>
  <c r="A1722" i="1" s="1"/>
  <c r="A1779" i="1" s="1"/>
  <c r="A1836" i="1" s="1"/>
  <c r="A1893" i="1" s="1"/>
  <c r="A1950" i="1" s="1"/>
  <c r="A2007" i="1" s="1"/>
  <c r="A181" i="1"/>
  <c r="D174" i="1"/>
  <c r="D173" i="1"/>
  <c r="A171" i="1"/>
  <c r="A228" i="1" s="1"/>
  <c r="D169" i="1"/>
  <c r="A168" i="1"/>
  <c r="A225" i="1" s="1"/>
  <c r="A282" i="1" s="1"/>
  <c r="A339" i="1" s="1"/>
  <c r="A396" i="1" s="1"/>
  <c r="A453" i="1" s="1"/>
  <c r="A510" i="1" s="1"/>
  <c r="A567" i="1" s="1"/>
  <c r="A624" i="1" s="1"/>
  <c r="A681" i="1" s="1"/>
  <c r="A738" i="1" s="1"/>
  <c r="A795" i="1" s="1"/>
  <c r="A852" i="1" s="1"/>
  <c r="A909" i="1" s="1"/>
  <c r="A966" i="1" s="1"/>
  <c r="A1023" i="1" s="1"/>
  <c r="A1080" i="1" s="1"/>
  <c r="A1137" i="1" s="1"/>
  <c r="A1194" i="1" s="1"/>
  <c r="A1251" i="1" s="1"/>
  <c r="A1308" i="1" s="1"/>
  <c r="A1365" i="1" s="1"/>
  <c r="A1422" i="1" s="1"/>
  <c r="A1479" i="1" s="1"/>
  <c r="A1536" i="1" s="1"/>
  <c r="A1593" i="1" s="1"/>
  <c r="A1650" i="1" s="1"/>
  <c r="A1707" i="1" s="1"/>
  <c r="A1764" i="1" s="1"/>
  <c r="A1821" i="1" s="1"/>
  <c r="A1878" i="1" s="1"/>
  <c r="A1935" i="1" s="1"/>
  <c r="A1992" i="1" s="1"/>
  <c r="A2049" i="1" s="1"/>
  <c r="A165" i="1"/>
  <c r="A222" i="1" s="1"/>
  <c r="A163" i="1"/>
  <c r="A220" i="1" s="1"/>
  <c r="A277" i="1" s="1"/>
  <c r="A334" i="1" s="1"/>
  <c r="A391" i="1" s="1"/>
  <c r="A448" i="1" s="1"/>
  <c r="A505" i="1" s="1"/>
  <c r="A562" i="1" s="1"/>
  <c r="A619" i="1" s="1"/>
  <c r="A676" i="1" s="1"/>
  <c r="A733" i="1" s="1"/>
  <c r="A790" i="1" s="1"/>
  <c r="A847" i="1" s="1"/>
  <c r="A904" i="1" s="1"/>
  <c r="A961" i="1" s="1"/>
  <c r="A1018" i="1" s="1"/>
  <c r="A1075" i="1" s="1"/>
  <c r="A1132" i="1" s="1"/>
  <c r="A1189" i="1" s="1"/>
  <c r="A1246" i="1" s="1"/>
  <c r="A1303" i="1" s="1"/>
  <c r="A1360" i="1" s="1"/>
  <c r="A1417" i="1" s="1"/>
  <c r="A1474" i="1" s="1"/>
  <c r="A1531" i="1" s="1"/>
  <c r="A1588" i="1" s="1"/>
  <c r="A1645" i="1" s="1"/>
  <c r="A1702" i="1" s="1"/>
  <c r="A1759" i="1" s="1"/>
  <c r="A1816" i="1" s="1"/>
  <c r="A1873" i="1" s="1"/>
  <c r="A1930" i="1" s="1"/>
  <c r="A1987" i="1" s="1"/>
  <c r="A2044" i="1" s="1"/>
  <c r="A162" i="1"/>
  <c r="A219" i="1" s="1"/>
  <c r="A276" i="1" s="1"/>
  <c r="A333" i="1" s="1"/>
  <c r="A390" i="1" s="1"/>
  <c r="A447" i="1" s="1"/>
  <c r="A504" i="1" s="1"/>
  <c r="A561" i="1" s="1"/>
  <c r="A618" i="1" s="1"/>
  <c r="A675" i="1" s="1"/>
  <c r="A732" i="1" s="1"/>
  <c r="A789" i="1" s="1"/>
  <c r="A846" i="1" s="1"/>
  <c r="A903" i="1" s="1"/>
  <c r="A960" i="1" s="1"/>
  <c r="A1017" i="1" s="1"/>
  <c r="A1074" i="1" s="1"/>
  <c r="A1131" i="1" s="1"/>
  <c r="A1188" i="1" s="1"/>
  <c r="A1245" i="1" s="1"/>
  <c r="A1302" i="1" s="1"/>
  <c r="A1359" i="1" s="1"/>
  <c r="A1416" i="1" s="1"/>
  <c r="A1473" i="1" s="1"/>
  <c r="A1530" i="1" s="1"/>
  <c r="A1587" i="1" s="1"/>
  <c r="A1644" i="1" s="1"/>
  <c r="A1701" i="1" s="1"/>
  <c r="A1758" i="1" s="1"/>
  <c r="A1815" i="1" s="1"/>
  <c r="A1872" i="1" s="1"/>
  <c r="A1929" i="1" s="1"/>
  <c r="A1986" i="1" s="1"/>
  <c r="A2043" i="1" s="1"/>
  <c r="A159" i="1"/>
  <c r="A216" i="1" s="1"/>
  <c r="A157" i="1"/>
  <c r="A214" i="1" s="1"/>
  <c r="A271" i="1" s="1"/>
  <c r="A328" i="1" s="1"/>
  <c r="A385" i="1" s="1"/>
  <c r="A442" i="1" s="1"/>
  <c r="A499" i="1" s="1"/>
  <c r="A556" i="1" s="1"/>
  <c r="A613" i="1" s="1"/>
  <c r="A670" i="1" s="1"/>
  <c r="A727" i="1" s="1"/>
  <c r="A784" i="1" s="1"/>
  <c r="A841" i="1" s="1"/>
  <c r="A898" i="1" s="1"/>
  <c r="A955" i="1" s="1"/>
  <c r="A1012" i="1" s="1"/>
  <c r="A1069" i="1" s="1"/>
  <c r="A1126" i="1" s="1"/>
  <c r="A1183" i="1" s="1"/>
  <c r="A1240" i="1" s="1"/>
  <c r="A1297" i="1" s="1"/>
  <c r="A1354" i="1" s="1"/>
  <c r="A1411" i="1" s="1"/>
  <c r="A1468" i="1" s="1"/>
  <c r="A1525" i="1" s="1"/>
  <c r="A1582" i="1" s="1"/>
  <c r="A1639" i="1" s="1"/>
  <c r="A1696" i="1" s="1"/>
  <c r="A1753" i="1" s="1"/>
  <c r="A1810" i="1" s="1"/>
  <c r="A1867" i="1" s="1"/>
  <c r="A1924" i="1" s="1"/>
  <c r="A1981" i="1" s="1"/>
  <c r="A2038" i="1" s="1"/>
  <c r="A156" i="1"/>
  <c r="A154" i="1"/>
  <c r="A211" i="1" s="1"/>
  <c r="A268" i="1" s="1"/>
  <c r="A325" i="1" s="1"/>
  <c r="A382" i="1" s="1"/>
  <c r="A439" i="1" s="1"/>
  <c r="A496" i="1" s="1"/>
  <c r="A553" i="1" s="1"/>
  <c r="A610" i="1" s="1"/>
  <c r="A667" i="1" s="1"/>
  <c r="A724" i="1" s="1"/>
  <c r="A781" i="1" s="1"/>
  <c r="A838" i="1" s="1"/>
  <c r="A895" i="1" s="1"/>
  <c r="A952" i="1" s="1"/>
  <c r="A1009" i="1" s="1"/>
  <c r="A1066" i="1" s="1"/>
  <c r="A1123" i="1" s="1"/>
  <c r="A1180" i="1" s="1"/>
  <c r="A1237" i="1" s="1"/>
  <c r="A1294" i="1" s="1"/>
  <c r="A1351" i="1" s="1"/>
  <c r="A1408" i="1" s="1"/>
  <c r="A1465" i="1" s="1"/>
  <c r="A1522" i="1" s="1"/>
  <c r="A1579" i="1" s="1"/>
  <c r="A1636" i="1" s="1"/>
  <c r="A1693" i="1" s="1"/>
  <c r="A1750" i="1" s="1"/>
  <c r="A1807" i="1" s="1"/>
  <c r="A1864" i="1" s="1"/>
  <c r="A1921" i="1" s="1"/>
  <c r="A1978" i="1" s="1"/>
  <c r="A2035" i="1" s="1"/>
  <c r="A153" i="1"/>
  <c r="A210" i="1" s="1"/>
  <c r="A267" i="1" s="1"/>
  <c r="A324" i="1" s="1"/>
  <c r="A381" i="1" s="1"/>
  <c r="A438" i="1" s="1"/>
  <c r="A495" i="1" s="1"/>
  <c r="A552" i="1" s="1"/>
  <c r="A609" i="1" s="1"/>
  <c r="A666" i="1" s="1"/>
  <c r="A723" i="1" s="1"/>
  <c r="A780" i="1" s="1"/>
  <c r="A837" i="1" s="1"/>
  <c r="A894" i="1" s="1"/>
  <c r="A951" i="1" s="1"/>
  <c r="A1008" i="1" s="1"/>
  <c r="A1065" i="1" s="1"/>
  <c r="A1122" i="1" s="1"/>
  <c r="A1179" i="1" s="1"/>
  <c r="A1236" i="1" s="1"/>
  <c r="A1293" i="1" s="1"/>
  <c r="A1350" i="1" s="1"/>
  <c r="A1407" i="1" s="1"/>
  <c r="A1464" i="1" s="1"/>
  <c r="A1521" i="1" s="1"/>
  <c r="A1578" i="1" s="1"/>
  <c r="A1635" i="1" s="1"/>
  <c r="A1692" i="1" s="1"/>
  <c r="A1749" i="1" s="1"/>
  <c r="A1806" i="1" s="1"/>
  <c r="A1863" i="1" s="1"/>
  <c r="A1920" i="1" s="1"/>
  <c r="A1977" i="1" s="1"/>
  <c r="A2034" i="1" s="1"/>
  <c r="A150" i="1"/>
  <c r="A148" i="1"/>
  <c r="A205" i="1" s="1"/>
  <c r="A262" i="1" s="1"/>
  <c r="A319" i="1" s="1"/>
  <c r="A376" i="1" s="1"/>
  <c r="A433" i="1" s="1"/>
  <c r="A490" i="1" s="1"/>
  <c r="A547" i="1" s="1"/>
  <c r="A604" i="1" s="1"/>
  <c r="A661" i="1" s="1"/>
  <c r="A718" i="1" s="1"/>
  <c r="A775" i="1" s="1"/>
  <c r="A832" i="1" s="1"/>
  <c r="A889" i="1" s="1"/>
  <c r="A946" i="1" s="1"/>
  <c r="A1003" i="1" s="1"/>
  <c r="A1060" i="1" s="1"/>
  <c r="A1117" i="1" s="1"/>
  <c r="A1174" i="1" s="1"/>
  <c r="A1231" i="1" s="1"/>
  <c r="A1288" i="1" s="1"/>
  <c r="A1345" i="1" s="1"/>
  <c r="A1402" i="1" s="1"/>
  <c r="A1459" i="1" s="1"/>
  <c r="A1516" i="1" s="1"/>
  <c r="A1573" i="1" s="1"/>
  <c r="A1630" i="1" s="1"/>
  <c r="A1687" i="1" s="1"/>
  <c r="A1744" i="1" s="1"/>
  <c r="A1801" i="1" s="1"/>
  <c r="A1858" i="1" s="1"/>
  <c r="A1915" i="1" s="1"/>
  <c r="A1972" i="1" s="1"/>
  <c r="A2029" i="1" s="1"/>
  <c r="A147" i="1"/>
  <c r="A204" i="1" s="1"/>
  <c r="A261" i="1" s="1"/>
  <c r="A318" i="1" s="1"/>
  <c r="A375" i="1" s="1"/>
  <c r="A432" i="1" s="1"/>
  <c r="A489" i="1" s="1"/>
  <c r="A546" i="1" s="1"/>
  <c r="A603" i="1" s="1"/>
  <c r="A660" i="1" s="1"/>
  <c r="A717" i="1" s="1"/>
  <c r="A774" i="1" s="1"/>
  <c r="A831" i="1" s="1"/>
  <c r="A888" i="1" s="1"/>
  <c r="A945" i="1" s="1"/>
  <c r="A1002" i="1" s="1"/>
  <c r="A1059" i="1" s="1"/>
  <c r="A1116" i="1" s="1"/>
  <c r="A1173" i="1" s="1"/>
  <c r="A1230" i="1" s="1"/>
  <c r="A1287" i="1" s="1"/>
  <c r="A1344" i="1" s="1"/>
  <c r="A1401" i="1" s="1"/>
  <c r="A1458" i="1" s="1"/>
  <c r="A1515" i="1" s="1"/>
  <c r="A1572" i="1" s="1"/>
  <c r="A1629" i="1" s="1"/>
  <c r="A1686" i="1" s="1"/>
  <c r="A1743" i="1" s="1"/>
  <c r="A1800" i="1" s="1"/>
  <c r="A1857" i="1" s="1"/>
  <c r="A1914" i="1" s="1"/>
  <c r="A1971" i="1" s="1"/>
  <c r="A2028" i="1" s="1"/>
  <c r="A144" i="1"/>
  <c r="A142" i="1"/>
  <c r="A199" i="1" s="1"/>
  <c r="A256" i="1" s="1"/>
  <c r="A313" i="1" s="1"/>
  <c r="A370" i="1" s="1"/>
  <c r="A427" i="1" s="1"/>
  <c r="A484" i="1" s="1"/>
  <c r="A541" i="1" s="1"/>
  <c r="A598" i="1" s="1"/>
  <c r="A655" i="1" s="1"/>
  <c r="A712" i="1" s="1"/>
  <c r="A769" i="1" s="1"/>
  <c r="A826" i="1" s="1"/>
  <c r="A883" i="1" s="1"/>
  <c r="A940" i="1" s="1"/>
  <c r="A997" i="1" s="1"/>
  <c r="A1054" i="1" s="1"/>
  <c r="A1111" i="1" s="1"/>
  <c r="A1168" i="1" s="1"/>
  <c r="A1225" i="1" s="1"/>
  <c r="A1282" i="1" s="1"/>
  <c r="A1339" i="1" s="1"/>
  <c r="A1396" i="1" s="1"/>
  <c r="A1453" i="1" s="1"/>
  <c r="A1510" i="1" s="1"/>
  <c r="A1567" i="1" s="1"/>
  <c r="A1624" i="1" s="1"/>
  <c r="A1681" i="1" s="1"/>
  <c r="A1738" i="1" s="1"/>
  <c r="A1795" i="1" s="1"/>
  <c r="A1852" i="1" s="1"/>
  <c r="A1909" i="1" s="1"/>
  <c r="A1966" i="1" s="1"/>
  <c r="A2023" i="1" s="1"/>
  <c r="A141" i="1"/>
  <c r="A198" i="1" s="1"/>
  <c r="A255" i="1" s="1"/>
  <c r="A312" i="1" s="1"/>
  <c r="A369" i="1" s="1"/>
  <c r="A426" i="1" s="1"/>
  <c r="A483" i="1" s="1"/>
  <c r="A540" i="1" s="1"/>
  <c r="A597" i="1" s="1"/>
  <c r="A654" i="1" s="1"/>
  <c r="A711" i="1" s="1"/>
  <c r="A768" i="1" s="1"/>
  <c r="A825" i="1" s="1"/>
  <c r="A882" i="1" s="1"/>
  <c r="A939" i="1" s="1"/>
  <c r="A996" i="1" s="1"/>
  <c r="A1053" i="1" s="1"/>
  <c r="A1110" i="1" s="1"/>
  <c r="A1167" i="1" s="1"/>
  <c r="A1224" i="1" s="1"/>
  <c r="A1281" i="1" s="1"/>
  <c r="A1338" i="1" s="1"/>
  <c r="A1395" i="1" s="1"/>
  <c r="A1452" i="1" s="1"/>
  <c r="A1509" i="1" s="1"/>
  <c r="A1566" i="1" s="1"/>
  <c r="A1623" i="1" s="1"/>
  <c r="A1680" i="1" s="1"/>
  <c r="A1737" i="1" s="1"/>
  <c r="A1794" i="1" s="1"/>
  <c r="A1851" i="1" s="1"/>
  <c r="A1908" i="1" s="1"/>
  <c r="A1965" i="1" s="1"/>
  <c r="A2022" i="1" s="1"/>
  <c r="A139" i="1"/>
  <c r="A196" i="1" s="1"/>
  <c r="A253" i="1" s="1"/>
  <c r="A310" i="1" s="1"/>
  <c r="A367" i="1" s="1"/>
  <c r="A424" i="1" s="1"/>
  <c r="A481" i="1" s="1"/>
  <c r="A538" i="1" s="1"/>
  <c r="A595" i="1" s="1"/>
  <c r="A652" i="1" s="1"/>
  <c r="A709" i="1" s="1"/>
  <c r="A766" i="1" s="1"/>
  <c r="A823" i="1" s="1"/>
  <c r="A880" i="1" s="1"/>
  <c r="A937" i="1" s="1"/>
  <c r="A994" i="1" s="1"/>
  <c r="A1051" i="1" s="1"/>
  <c r="A1108" i="1" s="1"/>
  <c r="A1165" i="1" s="1"/>
  <c r="A1222" i="1" s="1"/>
  <c r="A1279" i="1" s="1"/>
  <c r="A1336" i="1" s="1"/>
  <c r="A1393" i="1" s="1"/>
  <c r="A1450" i="1" s="1"/>
  <c r="A1507" i="1" s="1"/>
  <c r="A1564" i="1" s="1"/>
  <c r="A1621" i="1" s="1"/>
  <c r="A1678" i="1" s="1"/>
  <c r="A1735" i="1" s="1"/>
  <c r="A1792" i="1" s="1"/>
  <c r="A1849" i="1" s="1"/>
  <c r="A1906" i="1" s="1"/>
  <c r="A1963" i="1" s="1"/>
  <c r="A2020" i="1" s="1"/>
  <c r="D136" i="1"/>
  <c r="A136" i="1"/>
  <c r="A193" i="1" s="1"/>
  <c r="A250" i="1" s="1"/>
  <c r="A307" i="1" s="1"/>
  <c r="A364" i="1" s="1"/>
  <c r="A421" i="1" s="1"/>
  <c r="A478" i="1" s="1"/>
  <c r="A535" i="1" s="1"/>
  <c r="A592" i="1" s="1"/>
  <c r="A649" i="1" s="1"/>
  <c r="A706" i="1" s="1"/>
  <c r="A763" i="1" s="1"/>
  <c r="A820" i="1" s="1"/>
  <c r="A877" i="1" s="1"/>
  <c r="A934" i="1" s="1"/>
  <c r="A991" i="1" s="1"/>
  <c r="A1048" i="1" s="1"/>
  <c r="A1105" i="1" s="1"/>
  <c r="A1162" i="1" s="1"/>
  <c r="A1219" i="1" s="1"/>
  <c r="A1276" i="1" s="1"/>
  <c r="A1333" i="1" s="1"/>
  <c r="A1390" i="1" s="1"/>
  <c r="A1447" i="1" s="1"/>
  <c r="A1504" i="1" s="1"/>
  <c r="A1561" i="1" s="1"/>
  <c r="A1618" i="1" s="1"/>
  <c r="A1675" i="1" s="1"/>
  <c r="A1732" i="1" s="1"/>
  <c r="A1789" i="1" s="1"/>
  <c r="A1846" i="1" s="1"/>
  <c r="A1903" i="1" s="1"/>
  <c r="A1960" i="1" s="1"/>
  <c r="A2017" i="1" s="1"/>
  <c r="A135" i="1"/>
  <c r="A192" i="1" s="1"/>
  <c r="A249" i="1" s="1"/>
  <c r="A306" i="1" s="1"/>
  <c r="A363" i="1" s="1"/>
  <c r="A420" i="1" s="1"/>
  <c r="A477" i="1" s="1"/>
  <c r="A534" i="1" s="1"/>
  <c r="A591" i="1" s="1"/>
  <c r="A648" i="1" s="1"/>
  <c r="A705" i="1" s="1"/>
  <c r="A762" i="1" s="1"/>
  <c r="A819" i="1" s="1"/>
  <c r="A876" i="1" s="1"/>
  <c r="A933" i="1" s="1"/>
  <c r="A990" i="1" s="1"/>
  <c r="A1047" i="1" s="1"/>
  <c r="A1104" i="1" s="1"/>
  <c r="A1161" i="1" s="1"/>
  <c r="A1218" i="1" s="1"/>
  <c r="A1275" i="1" s="1"/>
  <c r="A1332" i="1" s="1"/>
  <c r="A1389" i="1" s="1"/>
  <c r="A1446" i="1" s="1"/>
  <c r="A1503" i="1" s="1"/>
  <c r="A1560" i="1" s="1"/>
  <c r="A1617" i="1" s="1"/>
  <c r="A1674" i="1" s="1"/>
  <c r="A1731" i="1" s="1"/>
  <c r="A1788" i="1" s="1"/>
  <c r="A1845" i="1" s="1"/>
  <c r="A1902" i="1" s="1"/>
  <c r="A1959" i="1" s="1"/>
  <c r="A2016" i="1" s="1"/>
  <c r="A133" i="1"/>
  <c r="A190" i="1" s="1"/>
  <c r="A247" i="1" s="1"/>
  <c r="A304" i="1" s="1"/>
  <c r="A361" i="1" s="1"/>
  <c r="A418" i="1" s="1"/>
  <c r="A475" i="1" s="1"/>
  <c r="A532" i="1" s="1"/>
  <c r="A589" i="1" s="1"/>
  <c r="A646" i="1" s="1"/>
  <c r="A703" i="1" s="1"/>
  <c r="A760" i="1" s="1"/>
  <c r="A817" i="1" s="1"/>
  <c r="A874" i="1" s="1"/>
  <c r="A931" i="1" s="1"/>
  <c r="A988" i="1" s="1"/>
  <c r="A1045" i="1" s="1"/>
  <c r="A1102" i="1" s="1"/>
  <c r="A1159" i="1" s="1"/>
  <c r="A1216" i="1" s="1"/>
  <c r="A1273" i="1" s="1"/>
  <c r="A1330" i="1" s="1"/>
  <c r="A1387" i="1" s="1"/>
  <c r="A1444" i="1" s="1"/>
  <c r="A1501" i="1" s="1"/>
  <c r="A1558" i="1" s="1"/>
  <c r="A1615" i="1" s="1"/>
  <c r="A1672" i="1" s="1"/>
  <c r="A1729" i="1" s="1"/>
  <c r="A1786" i="1" s="1"/>
  <c r="A1843" i="1" s="1"/>
  <c r="A1900" i="1" s="1"/>
  <c r="A1957" i="1" s="1"/>
  <c r="A2014" i="1" s="1"/>
  <c r="A130" i="1"/>
  <c r="A128" i="1"/>
  <c r="A185" i="1" s="1"/>
  <c r="A242" i="1" s="1"/>
  <c r="A299" i="1" s="1"/>
  <c r="A356" i="1" s="1"/>
  <c r="A413" i="1" s="1"/>
  <c r="A470" i="1" s="1"/>
  <c r="A527" i="1" s="1"/>
  <c r="A584" i="1" s="1"/>
  <c r="A641" i="1" s="1"/>
  <c r="A698" i="1" s="1"/>
  <c r="A755" i="1" s="1"/>
  <c r="A812" i="1" s="1"/>
  <c r="A869" i="1" s="1"/>
  <c r="A926" i="1" s="1"/>
  <c r="A983" i="1" s="1"/>
  <c r="A1040" i="1" s="1"/>
  <c r="A1097" i="1" s="1"/>
  <c r="A1154" i="1" s="1"/>
  <c r="A1211" i="1" s="1"/>
  <c r="A1268" i="1" s="1"/>
  <c r="A1325" i="1" s="1"/>
  <c r="A1382" i="1" s="1"/>
  <c r="A1439" i="1" s="1"/>
  <c r="A1496" i="1" s="1"/>
  <c r="A1553" i="1" s="1"/>
  <c r="A1610" i="1" s="1"/>
  <c r="A1667" i="1" s="1"/>
  <c r="A1724" i="1" s="1"/>
  <c r="A1781" i="1" s="1"/>
  <c r="A1838" i="1" s="1"/>
  <c r="A1895" i="1" s="1"/>
  <c r="A1952" i="1" s="1"/>
  <c r="A2009" i="1" s="1"/>
  <c r="A127" i="1"/>
  <c r="A184" i="1" s="1"/>
  <c r="A241" i="1" s="1"/>
  <c r="A298" i="1" s="1"/>
  <c r="A355" i="1" s="1"/>
  <c r="A412" i="1" s="1"/>
  <c r="A469" i="1" s="1"/>
  <c r="A526" i="1" s="1"/>
  <c r="A583" i="1" s="1"/>
  <c r="A640" i="1" s="1"/>
  <c r="A697" i="1" s="1"/>
  <c r="A754" i="1" s="1"/>
  <c r="A811" i="1" s="1"/>
  <c r="A868" i="1" s="1"/>
  <c r="A925" i="1" s="1"/>
  <c r="A982" i="1" s="1"/>
  <c r="A1039" i="1" s="1"/>
  <c r="A1096" i="1" s="1"/>
  <c r="A1153" i="1" s="1"/>
  <c r="A1210" i="1" s="1"/>
  <c r="A1267" i="1" s="1"/>
  <c r="A1324" i="1" s="1"/>
  <c r="A1381" i="1" s="1"/>
  <c r="A1438" i="1" s="1"/>
  <c r="A1495" i="1" s="1"/>
  <c r="A1552" i="1" s="1"/>
  <c r="A1609" i="1" s="1"/>
  <c r="A1666" i="1" s="1"/>
  <c r="A1723" i="1" s="1"/>
  <c r="A1780" i="1" s="1"/>
  <c r="A1837" i="1" s="1"/>
  <c r="A1894" i="1" s="1"/>
  <c r="A1951" i="1" s="1"/>
  <c r="A2008" i="1" s="1"/>
  <c r="A124" i="1"/>
  <c r="A122" i="1"/>
  <c r="A179" i="1" s="1"/>
  <c r="A236" i="1" s="1"/>
  <c r="A293" i="1" s="1"/>
  <c r="A350" i="1" s="1"/>
  <c r="A407" i="1" s="1"/>
  <c r="A464" i="1" s="1"/>
  <c r="A521" i="1" s="1"/>
  <c r="A578" i="1" s="1"/>
  <c r="A635" i="1" s="1"/>
  <c r="A692" i="1" s="1"/>
  <c r="A749" i="1" s="1"/>
  <c r="A806" i="1" s="1"/>
  <c r="A863" i="1" s="1"/>
  <c r="A920" i="1" s="1"/>
  <c r="A977" i="1" s="1"/>
  <c r="A1034" i="1" s="1"/>
  <c r="A1091" i="1" s="1"/>
  <c r="A1148" i="1" s="1"/>
  <c r="A1205" i="1" s="1"/>
  <c r="A1262" i="1" s="1"/>
  <c r="A1319" i="1" s="1"/>
  <c r="A1376" i="1" s="1"/>
  <c r="A1433" i="1" s="1"/>
  <c r="A1490" i="1" s="1"/>
  <c r="A1547" i="1" s="1"/>
  <c r="A1604" i="1" s="1"/>
  <c r="A1661" i="1" s="1"/>
  <c r="A1718" i="1" s="1"/>
  <c r="A1775" i="1" s="1"/>
  <c r="A1832" i="1" s="1"/>
  <c r="A1889" i="1" s="1"/>
  <c r="A1946" i="1" s="1"/>
  <c r="A2003" i="1" s="1"/>
  <c r="A121" i="1"/>
  <c r="A178" i="1" s="1"/>
  <c r="A235" i="1" s="1"/>
  <c r="A292" i="1" s="1"/>
  <c r="A349" i="1" s="1"/>
  <c r="A406" i="1" s="1"/>
  <c r="A463" i="1" s="1"/>
  <c r="A520" i="1" s="1"/>
  <c r="A577" i="1" s="1"/>
  <c r="A634" i="1" s="1"/>
  <c r="A691" i="1" s="1"/>
  <c r="A748" i="1" s="1"/>
  <c r="A805" i="1" s="1"/>
  <c r="A862" i="1" s="1"/>
  <c r="A919" i="1" s="1"/>
  <c r="A976" i="1" s="1"/>
  <c r="A1033" i="1" s="1"/>
  <c r="A1090" i="1" s="1"/>
  <c r="A1147" i="1" s="1"/>
  <c r="A1204" i="1" s="1"/>
  <c r="A1261" i="1" s="1"/>
  <c r="A1318" i="1" s="1"/>
  <c r="A1375" i="1" s="1"/>
  <c r="A1432" i="1" s="1"/>
  <c r="A1489" i="1" s="1"/>
  <c r="A1546" i="1" s="1"/>
  <c r="A1603" i="1" s="1"/>
  <c r="A1660" i="1" s="1"/>
  <c r="A1717" i="1" s="1"/>
  <c r="A1774" i="1" s="1"/>
  <c r="A1831" i="1" s="1"/>
  <c r="A1888" i="1" s="1"/>
  <c r="A1945" i="1" s="1"/>
  <c r="A2002" i="1" s="1"/>
  <c r="A119" i="1"/>
  <c r="A176" i="1" s="1"/>
  <c r="A233" i="1" s="1"/>
  <c r="A290" i="1" s="1"/>
  <c r="A347" i="1" s="1"/>
  <c r="A404" i="1" s="1"/>
  <c r="A461" i="1" s="1"/>
  <c r="A518" i="1" s="1"/>
  <c r="A575" i="1" s="1"/>
  <c r="A632" i="1" s="1"/>
  <c r="A689" i="1" s="1"/>
  <c r="A746" i="1" s="1"/>
  <c r="A803" i="1" s="1"/>
  <c r="A860" i="1" s="1"/>
  <c r="A917" i="1" s="1"/>
  <c r="A974" i="1" s="1"/>
  <c r="A1031" i="1" s="1"/>
  <c r="A1088" i="1" s="1"/>
  <c r="A1145" i="1" s="1"/>
  <c r="A1202" i="1" s="1"/>
  <c r="A1259" i="1" s="1"/>
  <c r="A1316" i="1" s="1"/>
  <c r="A1373" i="1" s="1"/>
  <c r="A1430" i="1" s="1"/>
  <c r="A1487" i="1" s="1"/>
  <c r="A1544" i="1" s="1"/>
  <c r="A1601" i="1" s="1"/>
  <c r="A1658" i="1" s="1"/>
  <c r="A1715" i="1" s="1"/>
  <c r="A1772" i="1" s="1"/>
  <c r="A1829" i="1" s="1"/>
  <c r="A1886" i="1" s="1"/>
  <c r="A1943" i="1" s="1"/>
  <c r="A2000" i="1" s="1"/>
  <c r="A118" i="1"/>
  <c r="A175" i="1" s="1"/>
  <c r="A232" i="1" s="1"/>
  <c r="A289" i="1" s="1"/>
  <c r="A346" i="1" s="1"/>
  <c r="A403" i="1" s="1"/>
  <c r="A460" i="1" s="1"/>
  <c r="A517" i="1" s="1"/>
  <c r="A574" i="1" s="1"/>
  <c r="A631" i="1" s="1"/>
  <c r="A688" i="1" s="1"/>
  <c r="A745" i="1" s="1"/>
  <c r="A802" i="1" s="1"/>
  <c r="A859" i="1" s="1"/>
  <c r="A916" i="1" s="1"/>
  <c r="A973" i="1" s="1"/>
  <c r="A1030" i="1" s="1"/>
  <c r="A1087" i="1" s="1"/>
  <c r="A1144" i="1" s="1"/>
  <c r="A1201" i="1" s="1"/>
  <c r="A1258" i="1" s="1"/>
  <c r="A1315" i="1" s="1"/>
  <c r="A1372" i="1" s="1"/>
  <c r="A1429" i="1" s="1"/>
  <c r="A1486" i="1" s="1"/>
  <c r="A1543" i="1" s="1"/>
  <c r="A1600" i="1" s="1"/>
  <c r="A1657" i="1" s="1"/>
  <c r="A1714" i="1" s="1"/>
  <c r="A1771" i="1" s="1"/>
  <c r="A1828" i="1" s="1"/>
  <c r="A1885" i="1" s="1"/>
  <c r="A1942" i="1" s="1"/>
  <c r="A1999" i="1" s="1"/>
  <c r="A115" i="1"/>
  <c r="A172" i="1" s="1"/>
  <c r="A114" i="1"/>
  <c r="A113" i="1"/>
  <c r="A170" i="1" s="1"/>
  <c r="A227" i="1" s="1"/>
  <c r="A284" i="1" s="1"/>
  <c r="A341" i="1" s="1"/>
  <c r="A398" i="1" s="1"/>
  <c r="A455" i="1" s="1"/>
  <c r="A512" i="1" s="1"/>
  <c r="A569" i="1" s="1"/>
  <c r="A626" i="1" s="1"/>
  <c r="A683" i="1" s="1"/>
  <c r="A740" i="1" s="1"/>
  <c r="A797" i="1" s="1"/>
  <c r="A854" i="1" s="1"/>
  <c r="A911" i="1" s="1"/>
  <c r="A968" i="1" s="1"/>
  <c r="A1025" i="1" s="1"/>
  <c r="A1082" i="1" s="1"/>
  <c r="A1139" i="1" s="1"/>
  <c r="A1196" i="1" s="1"/>
  <c r="A1253" i="1" s="1"/>
  <c r="A1310" i="1" s="1"/>
  <c r="A1367" i="1" s="1"/>
  <c r="A1424" i="1" s="1"/>
  <c r="A1481" i="1" s="1"/>
  <c r="A1538" i="1" s="1"/>
  <c r="A1595" i="1" s="1"/>
  <c r="A1652" i="1" s="1"/>
  <c r="A1709" i="1" s="1"/>
  <c r="A1766" i="1" s="1"/>
  <c r="A1823" i="1" s="1"/>
  <c r="A1880" i="1" s="1"/>
  <c r="A1937" i="1" s="1"/>
  <c r="A1994" i="1" s="1"/>
  <c r="A2051" i="1" s="1"/>
  <c r="A112" i="1"/>
  <c r="A169" i="1" s="1"/>
  <c r="A226" i="1" s="1"/>
  <c r="A283" i="1" s="1"/>
  <c r="A340" i="1" s="1"/>
  <c r="A397" i="1" s="1"/>
  <c r="A454" i="1" s="1"/>
  <c r="A511" i="1" s="1"/>
  <c r="A568" i="1" s="1"/>
  <c r="A625" i="1" s="1"/>
  <c r="A682" i="1" s="1"/>
  <c r="A739" i="1" s="1"/>
  <c r="A796" i="1" s="1"/>
  <c r="A853" i="1" s="1"/>
  <c r="A910" i="1" s="1"/>
  <c r="A967" i="1" s="1"/>
  <c r="A1024" i="1" s="1"/>
  <c r="A1081" i="1" s="1"/>
  <c r="A1138" i="1" s="1"/>
  <c r="A1195" i="1" s="1"/>
  <c r="A1252" i="1" s="1"/>
  <c r="A1309" i="1" s="1"/>
  <c r="A1366" i="1" s="1"/>
  <c r="A1423" i="1" s="1"/>
  <c r="A1480" i="1" s="1"/>
  <c r="A1537" i="1" s="1"/>
  <c r="A1594" i="1" s="1"/>
  <c r="A1651" i="1" s="1"/>
  <c r="A1708" i="1" s="1"/>
  <c r="A1765" i="1" s="1"/>
  <c r="A1822" i="1" s="1"/>
  <c r="A1879" i="1" s="1"/>
  <c r="A1936" i="1" s="1"/>
  <c r="A1993" i="1" s="1"/>
  <c r="A2050" i="1" s="1"/>
  <c r="A111" i="1"/>
  <c r="A110" i="1"/>
  <c r="A167" i="1" s="1"/>
  <c r="A109" i="1"/>
  <c r="A166" i="1" s="1"/>
  <c r="A223" i="1" s="1"/>
  <c r="A108" i="1"/>
  <c r="A107" i="1"/>
  <c r="A164" i="1" s="1"/>
  <c r="A221" i="1" s="1"/>
  <c r="A278" i="1" s="1"/>
  <c r="A335" i="1" s="1"/>
  <c r="A392" i="1" s="1"/>
  <c r="A449" i="1" s="1"/>
  <c r="A506" i="1" s="1"/>
  <c r="A563" i="1" s="1"/>
  <c r="A620" i="1" s="1"/>
  <c r="A677" i="1" s="1"/>
  <c r="A734" i="1" s="1"/>
  <c r="A791" i="1" s="1"/>
  <c r="A848" i="1" s="1"/>
  <c r="A905" i="1" s="1"/>
  <c r="A962" i="1" s="1"/>
  <c r="A1019" i="1" s="1"/>
  <c r="A1076" i="1" s="1"/>
  <c r="A1133" i="1" s="1"/>
  <c r="A1190" i="1" s="1"/>
  <c r="A1247" i="1" s="1"/>
  <c r="A1304" i="1" s="1"/>
  <c r="A1361" i="1" s="1"/>
  <c r="A1418" i="1" s="1"/>
  <c r="A1475" i="1" s="1"/>
  <c r="A1532" i="1" s="1"/>
  <c r="A1589" i="1" s="1"/>
  <c r="A1646" i="1" s="1"/>
  <c r="A1703" i="1" s="1"/>
  <c r="A1760" i="1" s="1"/>
  <c r="A1817" i="1" s="1"/>
  <c r="A1874" i="1" s="1"/>
  <c r="A1931" i="1" s="1"/>
  <c r="A1988" i="1" s="1"/>
  <c r="A2045" i="1" s="1"/>
  <c r="A106" i="1"/>
  <c r="A105" i="1"/>
  <c r="A104" i="1"/>
  <c r="A161" i="1" s="1"/>
  <c r="A218" i="1" s="1"/>
  <c r="A275" i="1" s="1"/>
  <c r="A332" i="1" s="1"/>
  <c r="A389" i="1" s="1"/>
  <c r="A446" i="1" s="1"/>
  <c r="A503" i="1" s="1"/>
  <c r="A560" i="1" s="1"/>
  <c r="A617" i="1" s="1"/>
  <c r="A674" i="1" s="1"/>
  <c r="A731" i="1" s="1"/>
  <c r="A788" i="1" s="1"/>
  <c r="A845" i="1" s="1"/>
  <c r="A902" i="1" s="1"/>
  <c r="A959" i="1" s="1"/>
  <c r="A1016" i="1" s="1"/>
  <c r="A1073" i="1" s="1"/>
  <c r="A1130" i="1" s="1"/>
  <c r="A1187" i="1" s="1"/>
  <c r="A1244" i="1" s="1"/>
  <c r="A1301" i="1" s="1"/>
  <c r="A1358" i="1" s="1"/>
  <c r="A1415" i="1" s="1"/>
  <c r="A1472" i="1" s="1"/>
  <c r="A1529" i="1" s="1"/>
  <c r="A1586" i="1" s="1"/>
  <c r="A1643" i="1" s="1"/>
  <c r="A1700" i="1" s="1"/>
  <c r="A1757" i="1" s="1"/>
  <c r="A1814" i="1" s="1"/>
  <c r="A1871" i="1" s="1"/>
  <c r="A1928" i="1" s="1"/>
  <c r="A1985" i="1" s="1"/>
  <c r="A2042" i="1" s="1"/>
  <c r="A103" i="1"/>
  <c r="A160" i="1" s="1"/>
  <c r="A217" i="1" s="1"/>
  <c r="A274" i="1" s="1"/>
  <c r="A331" i="1" s="1"/>
  <c r="A388" i="1" s="1"/>
  <c r="A445" i="1" s="1"/>
  <c r="A502" i="1" s="1"/>
  <c r="A559" i="1" s="1"/>
  <c r="A616" i="1" s="1"/>
  <c r="A673" i="1" s="1"/>
  <c r="A730" i="1" s="1"/>
  <c r="A787" i="1" s="1"/>
  <c r="A844" i="1" s="1"/>
  <c r="A901" i="1" s="1"/>
  <c r="A958" i="1" s="1"/>
  <c r="A1015" i="1" s="1"/>
  <c r="A1072" i="1" s="1"/>
  <c r="A1129" i="1" s="1"/>
  <c r="A1186" i="1" s="1"/>
  <c r="A1243" i="1" s="1"/>
  <c r="A1300" i="1" s="1"/>
  <c r="A1357" i="1" s="1"/>
  <c r="A1414" i="1" s="1"/>
  <c r="A1471" i="1" s="1"/>
  <c r="A1528" i="1" s="1"/>
  <c r="A1585" i="1" s="1"/>
  <c r="A1642" i="1" s="1"/>
  <c r="A1699" i="1" s="1"/>
  <c r="A1756" i="1" s="1"/>
  <c r="A1813" i="1" s="1"/>
  <c r="A1870" i="1" s="1"/>
  <c r="A1927" i="1" s="1"/>
  <c r="A1984" i="1" s="1"/>
  <c r="A2041" i="1" s="1"/>
  <c r="A102" i="1"/>
  <c r="A101" i="1"/>
  <c r="A158" i="1" s="1"/>
  <c r="A215" i="1" s="1"/>
  <c r="A272" i="1" s="1"/>
  <c r="A329" i="1" s="1"/>
  <c r="A386" i="1" s="1"/>
  <c r="A443" i="1" s="1"/>
  <c r="A500" i="1" s="1"/>
  <c r="A557" i="1" s="1"/>
  <c r="A614" i="1" s="1"/>
  <c r="A671" i="1" s="1"/>
  <c r="A728" i="1" s="1"/>
  <c r="A785" i="1" s="1"/>
  <c r="A842" i="1" s="1"/>
  <c r="A899" i="1" s="1"/>
  <c r="A956" i="1" s="1"/>
  <c r="A1013" i="1" s="1"/>
  <c r="A1070" i="1" s="1"/>
  <c r="A1127" i="1" s="1"/>
  <c r="A1184" i="1" s="1"/>
  <c r="A1241" i="1" s="1"/>
  <c r="A1298" i="1" s="1"/>
  <c r="A1355" i="1" s="1"/>
  <c r="A1412" i="1" s="1"/>
  <c r="A1469" i="1" s="1"/>
  <c r="A1526" i="1" s="1"/>
  <c r="A1583" i="1" s="1"/>
  <c r="A1640" i="1" s="1"/>
  <c r="A1697" i="1" s="1"/>
  <c r="A1754" i="1" s="1"/>
  <c r="A1811" i="1" s="1"/>
  <c r="A1868" i="1" s="1"/>
  <c r="A1925" i="1" s="1"/>
  <c r="A1982" i="1" s="1"/>
  <c r="A2039" i="1" s="1"/>
  <c r="A100" i="1"/>
  <c r="A99" i="1"/>
  <c r="A98" i="1"/>
  <c r="A155" i="1" s="1"/>
  <c r="A212" i="1" s="1"/>
  <c r="A269" i="1" s="1"/>
  <c r="A326" i="1" s="1"/>
  <c r="A383" i="1" s="1"/>
  <c r="A440" i="1" s="1"/>
  <c r="A497" i="1" s="1"/>
  <c r="A554" i="1" s="1"/>
  <c r="A611" i="1" s="1"/>
  <c r="A668" i="1" s="1"/>
  <c r="A725" i="1" s="1"/>
  <c r="A782" i="1" s="1"/>
  <c r="A839" i="1" s="1"/>
  <c r="A896" i="1" s="1"/>
  <c r="A953" i="1" s="1"/>
  <c r="A1010" i="1" s="1"/>
  <c r="A1067" i="1" s="1"/>
  <c r="A1124" i="1" s="1"/>
  <c r="A1181" i="1" s="1"/>
  <c r="A1238" i="1" s="1"/>
  <c r="A1295" i="1" s="1"/>
  <c r="A1352" i="1" s="1"/>
  <c r="A1409" i="1" s="1"/>
  <c r="A1466" i="1" s="1"/>
  <c r="A1523" i="1" s="1"/>
  <c r="A1580" i="1" s="1"/>
  <c r="A1637" i="1" s="1"/>
  <c r="A1694" i="1" s="1"/>
  <c r="A1751" i="1" s="1"/>
  <c r="A1808" i="1" s="1"/>
  <c r="A1865" i="1" s="1"/>
  <c r="A1922" i="1" s="1"/>
  <c r="A1979" i="1" s="1"/>
  <c r="A2036" i="1" s="1"/>
  <c r="A97" i="1"/>
  <c r="A96" i="1"/>
  <c r="A95" i="1"/>
  <c r="A152" i="1" s="1"/>
  <c r="A209" i="1" s="1"/>
  <c r="A266" i="1" s="1"/>
  <c r="A323" i="1" s="1"/>
  <c r="A380" i="1" s="1"/>
  <c r="A437" i="1" s="1"/>
  <c r="A494" i="1" s="1"/>
  <c r="A551" i="1" s="1"/>
  <c r="A608" i="1" s="1"/>
  <c r="A665" i="1" s="1"/>
  <c r="A722" i="1" s="1"/>
  <c r="A779" i="1" s="1"/>
  <c r="A836" i="1" s="1"/>
  <c r="A893" i="1" s="1"/>
  <c r="A950" i="1" s="1"/>
  <c r="A1007" i="1" s="1"/>
  <c r="A1064" i="1" s="1"/>
  <c r="A1121" i="1" s="1"/>
  <c r="A1178" i="1" s="1"/>
  <c r="A1235" i="1" s="1"/>
  <c r="A1292" i="1" s="1"/>
  <c r="A1349" i="1" s="1"/>
  <c r="A1406" i="1" s="1"/>
  <c r="A1463" i="1" s="1"/>
  <c r="A1520" i="1" s="1"/>
  <c r="A1577" i="1" s="1"/>
  <c r="A1634" i="1" s="1"/>
  <c r="A1691" i="1" s="1"/>
  <c r="A1748" i="1" s="1"/>
  <c r="A1805" i="1" s="1"/>
  <c r="A1862" i="1" s="1"/>
  <c r="A1919" i="1" s="1"/>
  <c r="A1976" i="1" s="1"/>
  <c r="A2033" i="1" s="1"/>
  <c r="A94" i="1"/>
  <c r="A151" i="1" s="1"/>
  <c r="A208" i="1" s="1"/>
  <c r="A265" i="1" s="1"/>
  <c r="A322" i="1" s="1"/>
  <c r="A379" i="1" s="1"/>
  <c r="A436" i="1" s="1"/>
  <c r="A493" i="1" s="1"/>
  <c r="A550" i="1" s="1"/>
  <c r="A607" i="1" s="1"/>
  <c r="A664" i="1" s="1"/>
  <c r="A721" i="1" s="1"/>
  <c r="A778" i="1" s="1"/>
  <c r="A835" i="1" s="1"/>
  <c r="A892" i="1" s="1"/>
  <c r="A949" i="1" s="1"/>
  <c r="A1006" i="1" s="1"/>
  <c r="A1063" i="1" s="1"/>
  <c r="A1120" i="1" s="1"/>
  <c r="A1177" i="1" s="1"/>
  <c r="A1234" i="1" s="1"/>
  <c r="A1291" i="1" s="1"/>
  <c r="A1348" i="1" s="1"/>
  <c r="A1405" i="1" s="1"/>
  <c r="A1462" i="1" s="1"/>
  <c r="A1519" i="1" s="1"/>
  <c r="A1576" i="1" s="1"/>
  <c r="A1633" i="1" s="1"/>
  <c r="A1690" i="1" s="1"/>
  <c r="A1747" i="1" s="1"/>
  <c r="A1804" i="1" s="1"/>
  <c r="A1861" i="1" s="1"/>
  <c r="A1918" i="1" s="1"/>
  <c r="A1975" i="1" s="1"/>
  <c r="A2032" i="1" s="1"/>
  <c r="A93" i="1"/>
  <c r="A92" i="1"/>
  <c r="A149" i="1" s="1"/>
  <c r="A91" i="1"/>
  <c r="A90" i="1"/>
  <c r="A89" i="1"/>
  <c r="A146" i="1" s="1"/>
  <c r="A203" i="1" s="1"/>
  <c r="A260" i="1" s="1"/>
  <c r="A317" i="1" s="1"/>
  <c r="A374" i="1" s="1"/>
  <c r="A431" i="1" s="1"/>
  <c r="A488" i="1" s="1"/>
  <c r="A545" i="1" s="1"/>
  <c r="A602" i="1" s="1"/>
  <c r="A659" i="1" s="1"/>
  <c r="A716" i="1" s="1"/>
  <c r="A773" i="1" s="1"/>
  <c r="A830" i="1" s="1"/>
  <c r="A887" i="1" s="1"/>
  <c r="A944" i="1" s="1"/>
  <c r="A1001" i="1" s="1"/>
  <c r="A1058" i="1" s="1"/>
  <c r="A1115" i="1" s="1"/>
  <c r="A1172" i="1" s="1"/>
  <c r="A1229" i="1" s="1"/>
  <c r="A1286" i="1" s="1"/>
  <c r="A1343" i="1" s="1"/>
  <c r="A1400" i="1" s="1"/>
  <c r="A1457" i="1" s="1"/>
  <c r="A1514" i="1" s="1"/>
  <c r="A1571" i="1" s="1"/>
  <c r="A1628" i="1" s="1"/>
  <c r="A1685" i="1" s="1"/>
  <c r="A1742" i="1" s="1"/>
  <c r="A1799" i="1" s="1"/>
  <c r="A1856" i="1" s="1"/>
  <c r="A1913" i="1" s="1"/>
  <c r="A1970" i="1" s="1"/>
  <c r="A2027" i="1" s="1"/>
  <c r="A88" i="1"/>
  <c r="A145" i="1" s="1"/>
  <c r="A202" i="1" s="1"/>
  <c r="A259" i="1" s="1"/>
  <c r="A316" i="1" s="1"/>
  <c r="A373" i="1" s="1"/>
  <c r="A430" i="1" s="1"/>
  <c r="A487" i="1" s="1"/>
  <c r="A544" i="1" s="1"/>
  <c r="A601" i="1" s="1"/>
  <c r="A658" i="1" s="1"/>
  <c r="A715" i="1" s="1"/>
  <c r="A772" i="1" s="1"/>
  <c r="A829" i="1" s="1"/>
  <c r="A886" i="1" s="1"/>
  <c r="A943" i="1" s="1"/>
  <c r="A1000" i="1" s="1"/>
  <c r="A1057" i="1" s="1"/>
  <c r="A1114" i="1" s="1"/>
  <c r="A1171" i="1" s="1"/>
  <c r="A1228" i="1" s="1"/>
  <c r="A1285" i="1" s="1"/>
  <c r="A1342" i="1" s="1"/>
  <c r="A1399" i="1" s="1"/>
  <c r="A1456" i="1" s="1"/>
  <c r="A1513" i="1" s="1"/>
  <c r="A1570" i="1" s="1"/>
  <c r="A1627" i="1" s="1"/>
  <c r="A1684" i="1" s="1"/>
  <c r="A1741" i="1" s="1"/>
  <c r="A1798" i="1" s="1"/>
  <c r="A1855" i="1" s="1"/>
  <c r="A1912" i="1" s="1"/>
  <c r="A1969" i="1" s="1"/>
  <c r="A2026" i="1" s="1"/>
  <c r="A87" i="1"/>
  <c r="A86" i="1"/>
  <c r="A143" i="1" s="1"/>
  <c r="A85" i="1"/>
  <c r="A84" i="1"/>
  <c r="A83" i="1"/>
  <c r="A140" i="1" s="1"/>
  <c r="A197" i="1" s="1"/>
  <c r="A254" i="1" s="1"/>
  <c r="A311" i="1" s="1"/>
  <c r="A368" i="1" s="1"/>
  <c r="A425" i="1" s="1"/>
  <c r="A482" i="1" s="1"/>
  <c r="A539" i="1" s="1"/>
  <c r="A596" i="1" s="1"/>
  <c r="A653" i="1" s="1"/>
  <c r="A710" i="1" s="1"/>
  <c r="A767" i="1" s="1"/>
  <c r="A824" i="1" s="1"/>
  <c r="A881" i="1" s="1"/>
  <c r="A938" i="1" s="1"/>
  <c r="A995" i="1" s="1"/>
  <c r="A1052" i="1" s="1"/>
  <c r="A1109" i="1" s="1"/>
  <c r="A1166" i="1" s="1"/>
  <c r="A1223" i="1" s="1"/>
  <c r="A1280" i="1" s="1"/>
  <c r="A1337" i="1" s="1"/>
  <c r="A1394" i="1" s="1"/>
  <c r="A1451" i="1" s="1"/>
  <c r="A1508" i="1" s="1"/>
  <c r="A1565" i="1" s="1"/>
  <c r="A1622" i="1" s="1"/>
  <c r="A1679" i="1" s="1"/>
  <c r="A1736" i="1" s="1"/>
  <c r="A1793" i="1" s="1"/>
  <c r="A1850" i="1" s="1"/>
  <c r="A1907" i="1" s="1"/>
  <c r="A1964" i="1" s="1"/>
  <c r="A2021" i="1" s="1"/>
  <c r="A82" i="1"/>
  <c r="A81" i="1"/>
  <c r="A138" i="1" s="1"/>
  <c r="A195" i="1" s="1"/>
  <c r="A252" i="1" s="1"/>
  <c r="A309" i="1" s="1"/>
  <c r="A366" i="1" s="1"/>
  <c r="A423" i="1" s="1"/>
  <c r="A480" i="1" s="1"/>
  <c r="A537" i="1" s="1"/>
  <c r="A594" i="1" s="1"/>
  <c r="A651" i="1" s="1"/>
  <c r="A708" i="1" s="1"/>
  <c r="A765" i="1" s="1"/>
  <c r="A822" i="1" s="1"/>
  <c r="A879" i="1" s="1"/>
  <c r="A936" i="1" s="1"/>
  <c r="A993" i="1" s="1"/>
  <c r="A1050" i="1" s="1"/>
  <c r="A1107" i="1" s="1"/>
  <c r="A1164" i="1" s="1"/>
  <c r="A1221" i="1" s="1"/>
  <c r="A1278" i="1" s="1"/>
  <c r="A1335" i="1" s="1"/>
  <c r="A1392" i="1" s="1"/>
  <c r="A1449" i="1" s="1"/>
  <c r="A1506" i="1" s="1"/>
  <c r="A1563" i="1" s="1"/>
  <c r="A1620" i="1" s="1"/>
  <c r="A1677" i="1" s="1"/>
  <c r="A1734" i="1" s="1"/>
  <c r="A1791" i="1" s="1"/>
  <c r="A1848" i="1" s="1"/>
  <c r="A1905" i="1" s="1"/>
  <c r="A1962" i="1" s="1"/>
  <c r="A2019" i="1" s="1"/>
  <c r="A80" i="1"/>
  <c r="A137" i="1" s="1"/>
  <c r="A79" i="1"/>
  <c r="D78" i="1"/>
  <c r="A78" i="1"/>
  <c r="A77" i="1"/>
  <c r="A134" i="1" s="1"/>
  <c r="A191" i="1" s="1"/>
  <c r="A248" i="1" s="1"/>
  <c r="A305" i="1" s="1"/>
  <c r="A362" i="1" s="1"/>
  <c r="A419" i="1" s="1"/>
  <c r="A476" i="1" s="1"/>
  <c r="A533" i="1" s="1"/>
  <c r="A590" i="1" s="1"/>
  <c r="A647" i="1" s="1"/>
  <c r="A704" i="1" s="1"/>
  <c r="A761" i="1" s="1"/>
  <c r="A818" i="1" s="1"/>
  <c r="A875" i="1" s="1"/>
  <c r="A932" i="1" s="1"/>
  <c r="A989" i="1" s="1"/>
  <c r="A1046" i="1" s="1"/>
  <c r="A1103" i="1" s="1"/>
  <c r="A1160" i="1" s="1"/>
  <c r="A1217" i="1" s="1"/>
  <c r="A1274" i="1" s="1"/>
  <c r="A1331" i="1" s="1"/>
  <c r="A1388" i="1" s="1"/>
  <c r="A1445" i="1" s="1"/>
  <c r="A1502" i="1" s="1"/>
  <c r="A1559" i="1" s="1"/>
  <c r="A1616" i="1" s="1"/>
  <c r="A1673" i="1" s="1"/>
  <c r="A1730" i="1" s="1"/>
  <c r="A1787" i="1" s="1"/>
  <c r="A1844" i="1" s="1"/>
  <c r="A1901" i="1" s="1"/>
  <c r="A1958" i="1" s="1"/>
  <c r="A2015" i="1" s="1"/>
  <c r="A76" i="1"/>
  <c r="A75" i="1"/>
  <c r="A132" i="1" s="1"/>
  <c r="A74" i="1"/>
  <c r="A131" i="1" s="1"/>
  <c r="A188" i="1" s="1"/>
  <c r="A73" i="1"/>
  <c r="A72" i="1"/>
  <c r="A129" i="1" s="1"/>
  <c r="A186" i="1" s="1"/>
  <c r="A243" i="1" s="1"/>
  <c r="A300" i="1" s="1"/>
  <c r="A357" i="1" s="1"/>
  <c r="A414" i="1" s="1"/>
  <c r="A471" i="1" s="1"/>
  <c r="A528" i="1" s="1"/>
  <c r="A585" i="1" s="1"/>
  <c r="A642" i="1" s="1"/>
  <c r="A699" i="1" s="1"/>
  <c r="A756" i="1" s="1"/>
  <c r="A813" i="1" s="1"/>
  <c r="A870" i="1" s="1"/>
  <c r="A927" i="1" s="1"/>
  <c r="A984" i="1" s="1"/>
  <c r="A1041" i="1" s="1"/>
  <c r="A1098" i="1" s="1"/>
  <c r="A1155" i="1" s="1"/>
  <c r="A1212" i="1" s="1"/>
  <c r="A1269" i="1" s="1"/>
  <c r="A1326" i="1" s="1"/>
  <c r="A1383" i="1" s="1"/>
  <c r="A1440" i="1" s="1"/>
  <c r="A1497" i="1" s="1"/>
  <c r="A1554" i="1" s="1"/>
  <c r="A1611" i="1" s="1"/>
  <c r="A1668" i="1" s="1"/>
  <c r="A1725" i="1" s="1"/>
  <c r="A1782" i="1" s="1"/>
  <c r="A1839" i="1" s="1"/>
  <c r="A1896" i="1" s="1"/>
  <c r="A1953" i="1" s="1"/>
  <c r="A2010" i="1" s="1"/>
  <c r="A71" i="1"/>
  <c r="A70" i="1"/>
  <c r="A69" i="1"/>
  <c r="A126" i="1" s="1"/>
  <c r="A68" i="1"/>
  <c r="A125" i="1" s="1"/>
  <c r="A182" i="1" s="1"/>
  <c r="A239" i="1" s="1"/>
  <c r="A296" i="1" s="1"/>
  <c r="A353" i="1" s="1"/>
  <c r="A410" i="1" s="1"/>
  <c r="A467" i="1" s="1"/>
  <c r="A524" i="1" s="1"/>
  <c r="A581" i="1" s="1"/>
  <c r="A638" i="1" s="1"/>
  <c r="A695" i="1" s="1"/>
  <c r="A752" i="1" s="1"/>
  <c r="A809" i="1" s="1"/>
  <c r="A866" i="1" s="1"/>
  <c r="A923" i="1" s="1"/>
  <c r="A980" i="1" s="1"/>
  <c r="A1037" i="1" s="1"/>
  <c r="A1094" i="1" s="1"/>
  <c r="A1151" i="1" s="1"/>
  <c r="A1208" i="1" s="1"/>
  <c r="A1265" i="1" s="1"/>
  <c r="A1322" i="1" s="1"/>
  <c r="A1379" i="1" s="1"/>
  <c r="A1436" i="1" s="1"/>
  <c r="A1493" i="1" s="1"/>
  <c r="A1550" i="1" s="1"/>
  <c r="A1607" i="1" s="1"/>
  <c r="A1664" i="1" s="1"/>
  <c r="A1721" i="1" s="1"/>
  <c r="A1778" i="1" s="1"/>
  <c r="A1835" i="1" s="1"/>
  <c r="A1892" i="1" s="1"/>
  <c r="A1949" i="1" s="1"/>
  <c r="A2006" i="1" s="1"/>
  <c r="A67" i="1"/>
  <c r="A66" i="1"/>
  <c r="A123" i="1" s="1"/>
  <c r="A180" i="1" s="1"/>
  <c r="A237" i="1" s="1"/>
  <c r="A294" i="1" s="1"/>
  <c r="A351" i="1" s="1"/>
  <c r="A408" i="1" s="1"/>
  <c r="A465" i="1" s="1"/>
  <c r="A522" i="1" s="1"/>
  <c r="A579" i="1" s="1"/>
  <c r="A636" i="1" s="1"/>
  <c r="A693" i="1" s="1"/>
  <c r="A750" i="1" s="1"/>
  <c r="A807" i="1" s="1"/>
  <c r="A864" i="1" s="1"/>
  <c r="A921" i="1" s="1"/>
  <c r="A978" i="1" s="1"/>
  <c r="A1035" i="1" s="1"/>
  <c r="A1092" i="1" s="1"/>
  <c r="A1149" i="1" s="1"/>
  <c r="A1206" i="1" s="1"/>
  <c r="A1263" i="1" s="1"/>
  <c r="A1320" i="1" s="1"/>
  <c r="A1377" i="1" s="1"/>
  <c r="A1434" i="1" s="1"/>
  <c r="A1491" i="1" s="1"/>
  <c r="A1548" i="1" s="1"/>
  <c r="A1605" i="1" s="1"/>
  <c r="A1662" i="1" s="1"/>
  <c r="A1719" i="1" s="1"/>
  <c r="A1776" i="1" s="1"/>
  <c r="A1833" i="1" s="1"/>
  <c r="A1890" i="1" s="1"/>
  <c r="A1947" i="1" s="1"/>
  <c r="A2004" i="1" s="1"/>
  <c r="A65" i="1"/>
  <c r="A64" i="1"/>
  <c r="A63" i="1"/>
  <c r="A120" i="1" s="1"/>
  <c r="A177" i="1" s="1"/>
  <c r="A234" i="1" s="1"/>
  <c r="A291" i="1" s="1"/>
  <c r="A348" i="1" s="1"/>
  <c r="A405" i="1" s="1"/>
  <c r="A462" i="1" s="1"/>
  <c r="A519" i="1" s="1"/>
  <c r="A576" i="1" s="1"/>
  <c r="A633" i="1" s="1"/>
  <c r="A690" i="1" s="1"/>
  <c r="A747" i="1" s="1"/>
  <c r="A804" i="1" s="1"/>
  <c r="A861" i="1" s="1"/>
  <c r="A918" i="1" s="1"/>
  <c r="A975" i="1" s="1"/>
  <c r="A1032" i="1" s="1"/>
  <c r="A1089" i="1" s="1"/>
  <c r="A1146" i="1" s="1"/>
  <c r="A1203" i="1" s="1"/>
  <c r="A1260" i="1" s="1"/>
  <c r="A1317" i="1" s="1"/>
  <c r="A1374" i="1" s="1"/>
  <c r="A1431" i="1" s="1"/>
  <c r="A1488" i="1" s="1"/>
  <c r="A1545" i="1" s="1"/>
  <c r="A1602" i="1" s="1"/>
  <c r="A1659" i="1" s="1"/>
  <c r="A1716" i="1" s="1"/>
  <c r="A1773" i="1" s="1"/>
  <c r="A1830" i="1" s="1"/>
  <c r="A1887" i="1" s="1"/>
  <c r="A1944" i="1" s="1"/>
  <c r="A2001" i="1" s="1"/>
  <c r="A62" i="1"/>
  <c r="A61" i="1"/>
  <c r="A60" i="1"/>
  <c r="A117" i="1" s="1"/>
  <c r="A174" i="1" s="1"/>
  <c r="A231" i="1" s="1"/>
  <c r="A288" i="1" s="1"/>
  <c r="A345" i="1" s="1"/>
  <c r="A402" i="1" s="1"/>
  <c r="A459" i="1" s="1"/>
  <c r="A516" i="1" s="1"/>
  <c r="A573" i="1" s="1"/>
  <c r="A630" i="1" s="1"/>
  <c r="A687" i="1" s="1"/>
  <c r="A744" i="1" s="1"/>
  <c r="A801" i="1" s="1"/>
  <c r="A858" i="1" s="1"/>
  <c r="A915" i="1" s="1"/>
  <c r="A972" i="1" s="1"/>
  <c r="A1029" i="1" s="1"/>
  <c r="A1086" i="1" s="1"/>
  <c r="A1143" i="1" s="1"/>
  <c r="A1200" i="1" s="1"/>
  <c r="A1257" i="1" s="1"/>
  <c r="A1314" i="1" s="1"/>
  <c r="A1371" i="1" s="1"/>
  <c r="A1428" i="1" s="1"/>
  <c r="A1485" i="1" s="1"/>
  <c r="A1542" i="1" s="1"/>
  <c r="A1599" i="1" s="1"/>
  <c r="A1656" i="1" s="1"/>
  <c r="A1713" i="1" s="1"/>
  <c r="A1770" i="1" s="1"/>
  <c r="A1827" i="1" s="1"/>
  <c r="A1884" i="1" s="1"/>
  <c r="A1941" i="1" s="1"/>
  <c r="A1998" i="1" s="1"/>
  <c r="A59" i="1"/>
  <c r="A116" i="1" s="1"/>
  <c r="A173" i="1" s="1"/>
  <c r="A230" i="1" s="1"/>
  <c r="A287" i="1" s="1"/>
  <c r="A344" i="1" s="1"/>
  <c r="A401" i="1" s="1"/>
  <c r="A458" i="1" s="1"/>
  <c r="A515" i="1" s="1"/>
  <c r="A572" i="1" s="1"/>
  <c r="A629" i="1" s="1"/>
  <c r="A686" i="1" s="1"/>
  <c r="A743" i="1" s="1"/>
  <c r="A800" i="1" s="1"/>
  <c r="A857" i="1" s="1"/>
  <c r="A914" i="1" s="1"/>
  <c r="A971" i="1" s="1"/>
  <c r="A1028" i="1" s="1"/>
  <c r="A1085" i="1" s="1"/>
  <c r="A1142" i="1" s="1"/>
  <c r="A1199" i="1" s="1"/>
  <c r="A1256" i="1" s="1"/>
  <c r="A1313" i="1" s="1"/>
  <c r="A1370" i="1" s="1"/>
  <c r="A1427" i="1" s="1"/>
  <c r="A1484" i="1" s="1"/>
  <c r="A1541" i="1" s="1"/>
  <c r="A1598" i="1" s="1"/>
  <c r="A1655" i="1" s="1"/>
  <c r="A1712" i="1" s="1"/>
  <c r="A1769" i="1" s="1"/>
  <c r="A1826" i="1" s="1"/>
  <c r="A1883" i="1" s="1"/>
  <c r="A1940" i="1" s="1"/>
  <c r="A1997" i="1" s="1"/>
  <c r="D21" i="1"/>
</calcChain>
</file>

<file path=xl/sharedStrings.xml><?xml version="1.0" encoding="utf-8"?>
<sst xmlns="http://schemas.openxmlformats.org/spreadsheetml/2006/main" count="4109" uniqueCount="64">
  <si>
    <t>ID</t>
  </si>
  <si>
    <t>Category</t>
  </si>
  <si>
    <t>n/value</t>
  </si>
  <si>
    <t>Total measured values</t>
  </si>
  <si>
    <t>Notes</t>
  </si>
  <si>
    <t>Age</t>
  </si>
  <si>
    <t>Mean</t>
  </si>
  <si>
    <t>SD</t>
  </si>
  <si>
    <t>Median</t>
  </si>
  <si>
    <t>Lower IQR</t>
  </si>
  <si>
    <t>Upper IQR</t>
  </si>
  <si>
    <t>Lower Range</t>
  </si>
  <si>
    <t>Upper Range</t>
  </si>
  <si>
    <t>BMI</t>
  </si>
  <si>
    <t>History of Smoke</t>
  </si>
  <si>
    <t>Current</t>
  </si>
  <si>
    <t>Former</t>
  </si>
  <si>
    <t>Non-smoker</t>
  </si>
  <si>
    <t>Ever</t>
  </si>
  <si>
    <t>Never-smoker</t>
  </si>
  <si>
    <t>Sex</t>
  </si>
  <si>
    <t>Male</t>
  </si>
  <si>
    <t>Female</t>
  </si>
  <si>
    <t xml:space="preserve">Ethinicity </t>
  </si>
  <si>
    <t>Hispanic or Latino</t>
  </si>
  <si>
    <t>Non-Hispanic or Latino</t>
  </si>
  <si>
    <t>Unknown</t>
  </si>
  <si>
    <t>Race</t>
  </si>
  <si>
    <t>White</t>
  </si>
  <si>
    <t>Black</t>
  </si>
  <si>
    <t>Asian</t>
  </si>
  <si>
    <t>Other</t>
  </si>
  <si>
    <t>Mixed</t>
  </si>
  <si>
    <t>Comorbidities</t>
  </si>
  <si>
    <t>Hypertension</t>
  </si>
  <si>
    <t>Diabetes</t>
  </si>
  <si>
    <t>Alcohol Use Disorder</t>
  </si>
  <si>
    <t>General Heart Disease</t>
  </si>
  <si>
    <t>Heart failure</t>
  </si>
  <si>
    <t>Asthma</t>
  </si>
  <si>
    <t>Kidney Disease</t>
  </si>
  <si>
    <t>Liver Disease</t>
  </si>
  <si>
    <t>Rheumatic Diseases</t>
  </si>
  <si>
    <t>General Respiratory Disease</t>
  </si>
  <si>
    <t>Malignancy/Cancer</t>
  </si>
  <si>
    <t>Chronic Obstructive Pulmonary disease (COPD)</t>
  </si>
  <si>
    <t>COPD or Asthma</t>
  </si>
  <si>
    <t>Cerebrovascular Disease</t>
  </si>
  <si>
    <t>Tuberculosis</t>
  </si>
  <si>
    <t>Hyperlipidemia</t>
  </si>
  <si>
    <t>Thyroid Disease</t>
  </si>
  <si>
    <t>Obesity</t>
  </si>
  <si>
    <t>HIV/AIDS</t>
  </si>
  <si>
    <t>Immunocompromised</t>
  </si>
  <si>
    <t>Coexisting disease</t>
  </si>
  <si>
    <t>Pregnancy</t>
  </si>
  <si>
    <t>Pregnant</t>
  </si>
  <si>
    <t>Oxygen therapy on admission</t>
  </si>
  <si>
    <t>Oxygen therapy</t>
  </si>
  <si>
    <t>Study Flow Chart</t>
  </si>
  <si>
    <t xml:space="preserve">N meeting eligibility criteria </t>
  </si>
  <si>
    <t>Age Eligibility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</si>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</sst>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59BF-74DD-954C-A600-D9372D8A8C14}">
  <dimension ref="A1:F2053"/>
  <sheetViews>
    <sheetView tabSelected="1" workbookViewId="0">
      <selection activeCell="I16" sqref="I16"/>
    </sheetView>
  </sheetViews>
  <sheetFormatPr baseColWidth="10" defaultRowHeight="16" x14ac:dyDescent="0.2"/>
  <cols>
    <col min="3" max="3" width="41.1640625" customWidth="1"/>
    <col min="259" max="259" width="41.1640625" customWidth="1"/>
    <col min="515" max="515" width="41.1640625" customWidth="1"/>
    <col min="771" max="771" width="41.1640625" customWidth="1"/>
    <col min="1027" max="1027" width="41.1640625" customWidth="1"/>
    <col min="1283" max="1283" width="41.1640625" customWidth="1"/>
    <col min="1539" max="1539" width="41.1640625" customWidth="1"/>
    <col min="1795" max="1795" width="41.1640625" customWidth="1"/>
    <col min="2051" max="2051" width="41.1640625" customWidth="1"/>
    <col min="2307" max="2307" width="41.1640625" customWidth="1"/>
    <col min="2563" max="2563" width="41.1640625" customWidth="1"/>
    <col min="2819" max="2819" width="41.1640625" customWidth="1"/>
    <col min="3075" max="3075" width="41.1640625" customWidth="1"/>
    <col min="3331" max="3331" width="41.1640625" customWidth="1"/>
    <col min="3587" max="3587" width="41.1640625" customWidth="1"/>
    <col min="3843" max="3843" width="41.1640625" customWidth="1"/>
    <col min="4099" max="4099" width="41.1640625" customWidth="1"/>
    <col min="4355" max="4355" width="41.1640625" customWidth="1"/>
    <col min="4611" max="4611" width="41.1640625" customWidth="1"/>
    <col min="4867" max="4867" width="41.1640625" customWidth="1"/>
    <col min="5123" max="5123" width="41.1640625" customWidth="1"/>
    <col min="5379" max="5379" width="41.1640625" customWidth="1"/>
    <col min="5635" max="5635" width="41.1640625" customWidth="1"/>
    <col min="5891" max="5891" width="41.1640625" customWidth="1"/>
    <col min="6147" max="6147" width="41.1640625" customWidth="1"/>
    <col min="6403" max="6403" width="41.1640625" customWidth="1"/>
    <col min="6659" max="6659" width="41.1640625" customWidth="1"/>
    <col min="6915" max="6915" width="41.1640625" customWidth="1"/>
    <col min="7171" max="7171" width="41.1640625" customWidth="1"/>
    <col min="7427" max="7427" width="41.1640625" customWidth="1"/>
    <col min="7683" max="7683" width="41.1640625" customWidth="1"/>
    <col min="7939" max="7939" width="41.1640625" customWidth="1"/>
    <col min="8195" max="8195" width="41.1640625" customWidth="1"/>
    <col min="8451" max="8451" width="41.1640625" customWidth="1"/>
    <col min="8707" max="8707" width="41.1640625" customWidth="1"/>
    <col min="8963" max="8963" width="41.1640625" customWidth="1"/>
    <col min="9219" max="9219" width="41.1640625" customWidth="1"/>
    <col min="9475" max="9475" width="41.1640625" customWidth="1"/>
    <col min="9731" max="9731" width="41.1640625" customWidth="1"/>
    <col min="9987" max="9987" width="41.1640625" customWidth="1"/>
    <col min="10243" max="10243" width="41.1640625" customWidth="1"/>
    <col min="10499" max="10499" width="41.1640625" customWidth="1"/>
    <col min="10755" max="10755" width="41.1640625" customWidth="1"/>
    <col min="11011" max="11011" width="41.1640625" customWidth="1"/>
    <col min="11267" max="11267" width="41.1640625" customWidth="1"/>
    <col min="11523" max="11523" width="41.1640625" customWidth="1"/>
    <col min="11779" max="11779" width="41.1640625" customWidth="1"/>
    <col min="12035" max="12035" width="41.1640625" customWidth="1"/>
    <col min="12291" max="12291" width="41.1640625" customWidth="1"/>
    <col min="12547" max="12547" width="41.1640625" customWidth="1"/>
    <col min="12803" max="12803" width="41.1640625" customWidth="1"/>
    <col min="13059" max="13059" width="41.1640625" customWidth="1"/>
    <col min="13315" max="13315" width="41.1640625" customWidth="1"/>
    <col min="13571" max="13571" width="41.1640625" customWidth="1"/>
    <col min="13827" max="13827" width="41.1640625" customWidth="1"/>
    <col min="14083" max="14083" width="41.1640625" customWidth="1"/>
    <col min="14339" max="14339" width="41.1640625" customWidth="1"/>
    <col min="14595" max="14595" width="41.1640625" customWidth="1"/>
    <col min="14851" max="14851" width="41.1640625" customWidth="1"/>
    <col min="15107" max="15107" width="41.1640625" customWidth="1"/>
    <col min="15363" max="15363" width="41.1640625" customWidth="1"/>
    <col min="15619" max="15619" width="41.1640625" customWidth="1"/>
    <col min="15875" max="15875" width="41.1640625" customWidth="1"/>
    <col min="16131" max="16131" width="41.1640625" customWidth="1"/>
  </cols>
  <sheetData>
    <row r="1" spans="1:6" x14ac:dyDescent="0.2">
      <c r="A1" s="1" t="s">
        <v>0</v>
      </c>
      <c r="B1" s="2" t="s">
        <v>1</v>
      </c>
      <c r="C1" s="2"/>
      <c r="D1" s="2" t="s">
        <v>2</v>
      </c>
      <c r="E1" s="2" t="s">
        <v>3</v>
      </c>
      <c r="F1" s="3" t="s">
        <v>4</v>
      </c>
    </row>
    <row r="2" spans="1:6" x14ac:dyDescent="0.2">
      <c r="A2">
        <v>114</v>
      </c>
      <c r="B2" t="s">
        <v>5</v>
      </c>
      <c r="C2" t="s">
        <v>6</v>
      </c>
      <c r="D2">
        <v>37.4</v>
      </c>
      <c r="E2">
        <v>300</v>
      </c>
    </row>
    <row r="3" spans="1:6" x14ac:dyDescent="0.2">
      <c r="A3">
        <v>114</v>
      </c>
      <c r="B3" t="s">
        <v>5</v>
      </c>
      <c r="C3" t="s">
        <v>7</v>
      </c>
    </row>
    <row r="4" spans="1:6" x14ac:dyDescent="0.2">
      <c r="A4">
        <v>114</v>
      </c>
      <c r="B4" t="s">
        <v>5</v>
      </c>
      <c r="C4" t="s">
        <v>8</v>
      </c>
    </row>
    <row r="5" spans="1:6" x14ac:dyDescent="0.2">
      <c r="A5">
        <v>114</v>
      </c>
      <c r="B5" t="s">
        <v>5</v>
      </c>
      <c r="C5" t="s">
        <v>9</v>
      </c>
    </row>
    <row r="6" spans="1:6" x14ac:dyDescent="0.2">
      <c r="A6">
        <v>114</v>
      </c>
      <c r="B6" t="s">
        <v>5</v>
      </c>
      <c r="C6" t="s">
        <v>10</v>
      </c>
    </row>
    <row r="7" spans="1:6" x14ac:dyDescent="0.2">
      <c r="A7">
        <v>114</v>
      </c>
      <c r="B7" t="s">
        <v>5</v>
      </c>
      <c r="C7" t="s">
        <v>11</v>
      </c>
      <c r="D7">
        <v>18</v>
      </c>
      <c r="E7">
        <v>300</v>
      </c>
    </row>
    <row r="8" spans="1:6" x14ac:dyDescent="0.2">
      <c r="A8">
        <v>114</v>
      </c>
      <c r="B8" t="s">
        <v>5</v>
      </c>
      <c r="C8" t="s">
        <v>12</v>
      </c>
      <c r="D8">
        <v>54</v>
      </c>
      <c r="E8">
        <v>300</v>
      </c>
    </row>
    <row r="9" spans="1:6" x14ac:dyDescent="0.2">
      <c r="A9">
        <v>114</v>
      </c>
      <c r="B9" t="s">
        <v>13</v>
      </c>
      <c r="C9" t="s">
        <v>6</v>
      </c>
      <c r="D9">
        <v>25.2</v>
      </c>
      <c r="E9">
        <v>300</v>
      </c>
    </row>
    <row r="10" spans="1:6" x14ac:dyDescent="0.2">
      <c r="A10">
        <v>114</v>
      </c>
      <c r="B10" t="s">
        <v>13</v>
      </c>
      <c r="C10" t="s">
        <v>7</v>
      </c>
      <c r="D10">
        <v>3</v>
      </c>
      <c r="E10">
        <v>300</v>
      </c>
    </row>
    <row r="11" spans="1:6" x14ac:dyDescent="0.2">
      <c r="A11">
        <v>114</v>
      </c>
      <c r="B11" t="s">
        <v>13</v>
      </c>
      <c r="C11" t="s">
        <v>8</v>
      </c>
    </row>
    <row r="12" spans="1:6" x14ac:dyDescent="0.2">
      <c r="A12">
        <v>114</v>
      </c>
      <c r="B12" t="s">
        <v>13</v>
      </c>
      <c r="C12" t="s">
        <v>9</v>
      </c>
    </row>
    <row r="13" spans="1:6" x14ac:dyDescent="0.2">
      <c r="A13">
        <v>114</v>
      </c>
      <c r="B13" t="s">
        <v>13</v>
      </c>
      <c r="C13" t="s">
        <v>10</v>
      </c>
    </row>
    <row r="14" spans="1:6" x14ac:dyDescent="0.2">
      <c r="A14">
        <v>114</v>
      </c>
      <c r="B14" t="s">
        <v>13</v>
      </c>
      <c r="C14" t="s">
        <v>11</v>
      </c>
    </row>
    <row r="15" spans="1:6" x14ac:dyDescent="0.2">
      <c r="A15">
        <v>114</v>
      </c>
      <c r="B15" t="s">
        <v>13</v>
      </c>
      <c r="C15" t="s">
        <v>12</v>
      </c>
    </row>
    <row r="16" spans="1:6" x14ac:dyDescent="0.2">
      <c r="A16">
        <v>114</v>
      </c>
      <c r="B16" t="s">
        <v>14</v>
      </c>
      <c r="C16" t="s">
        <v>15</v>
      </c>
    </row>
    <row r="17" spans="1:5" x14ac:dyDescent="0.2">
      <c r="A17">
        <v>114</v>
      </c>
      <c r="B17" t="s">
        <v>14</v>
      </c>
      <c r="C17" t="s">
        <v>16</v>
      </c>
    </row>
    <row r="18" spans="1:5" x14ac:dyDescent="0.2">
      <c r="A18">
        <v>114</v>
      </c>
      <c r="B18" t="s">
        <v>14</v>
      </c>
      <c r="C18" t="s">
        <v>17</v>
      </c>
    </row>
    <row r="19" spans="1:5" x14ac:dyDescent="0.2">
      <c r="A19">
        <v>114</v>
      </c>
      <c r="B19" t="s">
        <v>14</v>
      </c>
      <c r="C19" t="s">
        <v>18</v>
      </c>
    </row>
    <row r="20" spans="1:5" x14ac:dyDescent="0.2">
      <c r="A20">
        <v>114</v>
      </c>
      <c r="B20" t="s">
        <v>14</v>
      </c>
      <c r="C20" t="s">
        <v>19</v>
      </c>
    </row>
    <row r="21" spans="1:5" x14ac:dyDescent="0.2">
      <c r="A21">
        <v>114</v>
      </c>
      <c r="B21" t="s">
        <v>20</v>
      </c>
      <c r="C21" t="s">
        <v>21</v>
      </c>
      <c r="D21">
        <f>300-177</f>
        <v>123</v>
      </c>
      <c r="E21">
        <v>300</v>
      </c>
    </row>
    <row r="22" spans="1:5" x14ac:dyDescent="0.2">
      <c r="A22">
        <v>114</v>
      </c>
      <c r="B22" t="s">
        <v>20</v>
      </c>
      <c r="C22" t="s">
        <v>22</v>
      </c>
      <c r="D22">
        <v>177</v>
      </c>
      <c r="E22">
        <v>300</v>
      </c>
    </row>
    <row r="23" spans="1:5" x14ac:dyDescent="0.2">
      <c r="A23">
        <v>114</v>
      </c>
      <c r="B23" t="s">
        <v>23</v>
      </c>
      <c r="C23" t="s">
        <v>24</v>
      </c>
    </row>
    <row r="24" spans="1:5" x14ac:dyDescent="0.2">
      <c r="A24">
        <v>114</v>
      </c>
      <c r="B24" t="s">
        <v>23</v>
      </c>
      <c r="C24" t="s">
        <v>25</v>
      </c>
    </row>
    <row r="25" spans="1:5" x14ac:dyDescent="0.2">
      <c r="A25">
        <v>114</v>
      </c>
      <c r="B25" t="s">
        <v>23</v>
      </c>
      <c r="C25" t="s">
        <v>26</v>
      </c>
    </row>
    <row r="26" spans="1:5" x14ac:dyDescent="0.2">
      <c r="A26">
        <v>114</v>
      </c>
      <c r="B26" t="s">
        <v>27</v>
      </c>
      <c r="C26" t="s">
        <v>28</v>
      </c>
      <c r="D26">
        <v>277</v>
      </c>
      <c r="E26">
        <v>300</v>
      </c>
    </row>
    <row r="27" spans="1:5" x14ac:dyDescent="0.2">
      <c r="A27">
        <v>114</v>
      </c>
      <c r="B27" t="s">
        <v>27</v>
      </c>
      <c r="C27" t="s">
        <v>29</v>
      </c>
      <c r="D27">
        <v>13</v>
      </c>
      <c r="E27">
        <v>300</v>
      </c>
    </row>
    <row r="28" spans="1:5" x14ac:dyDescent="0.2">
      <c r="A28">
        <v>114</v>
      </c>
      <c r="B28" t="s">
        <v>27</v>
      </c>
      <c r="C28" t="s">
        <v>30</v>
      </c>
      <c r="D28">
        <v>0</v>
      </c>
      <c r="E28">
        <v>300</v>
      </c>
    </row>
    <row r="29" spans="1:5" x14ac:dyDescent="0.2">
      <c r="A29">
        <v>114</v>
      </c>
      <c r="B29" t="s">
        <v>27</v>
      </c>
      <c r="C29" t="s">
        <v>31</v>
      </c>
      <c r="D29">
        <v>2</v>
      </c>
      <c r="E29">
        <v>300</v>
      </c>
    </row>
    <row r="30" spans="1:5" x14ac:dyDescent="0.2">
      <c r="A30">
        <v>114</v>
      </c>
      <c r="B30" t="s">
        <v>27</v>
      </c>
      <c r="C30" t="s">
        <v>32</v>
      </c>
      <c r="D30">
        <v>4</v>
      </c>
      <c r="E30">
        <v>300</v>
      </c>
    </row>
    <row r="31" spans="1:5" x14ac:dyDescent="0.2">
      <c r="A31">
        <v>114</v>
      </c>
      <c r="B31" t="s">
        <v>27</v>
      </c>
      <c r="C31" t="s">
        <v>26</v>
      </c>
    </row>
    <row r="32" spans="1:5" x14ac:dyDescent="0.2">
      <c r="A32">
        <v>114</v>
      </c>
      <c r="B32" t="s">
        <v>33</v>
      </c>
      <c r="C32" s="4" t="s">
        <v>34</v>
      </c>
    </row>
    <row r="33" spans="1:3" x14ac:dyDescent="0.2">
      <c r="A33">
        <v>114</v>
      </c>
      <c r="B33" t="s">
        <v>33</v>
      </c>
      <c r="C33" s="4" t="s">
        <v>35</v>
      </c>
    </row>
    <row r="34" spans="1:3" x14ac:dyDescent="0.2">
      <c r="A34">
        <v>114</v>
      </c>
      <c r="B34" t="s">
        <v>33</v>
      </c>
      <c r="C34" s="4" t="s">
        <v>36</v>
      </c>
    </row>
    <row r="35" spans="1:3" x14ac:dyDescent="0.2">
      <c r="A35">
        <v>114</v>
      </c>
      <c r="B35" t="s">
        <v>33</v>
      </c>
      <c r="C35" s="4" t="s">
        <v>37</v>
      </c>
    </row>
    <row r="36" spans="1:3" x14ac:dyDescent="0.2">
      <c r="A36">
        <v>114</v>
      </c>
      <c r="B36" t="s">
        <v>33</v>
      </c>
      <c r="C36" s="4" t="s">
        <v>38</v>
      </c>
    </row>
    <row r="37" spans="1:3" x14ac:dyDescent="0.2">
      <c r="A37">
        <v>114</v>
      </c>
      <c r="B37" t="s">
        <v>33</v>
      </c>
      <c r="C37" s="4" t="s">
        <v>39</v>
      </c>
    </row>
    <row r="38" spans="1:3" x14ac:dyDescent="0.2">
      <c r="A38">
        <v>114</v>
      </c>
      <c r="B38" t="s">
        <v>33</v>
      </c>
      <c r="C38" s="4" t="s">
        <v>40</v>
      </c>
    </row>
    <row r="39" spans="1:3" x14ac:dyDescent="0.2">
      <c r="A39">
        <v>114</v>
      </c>
      <c r="B39" t="s">
        <v>33</v>
      </c>
      <c r="C39" s="4" t="s">
        <v>41</v>
      </c>
    </row>
    <row r="40" spans="1:3" x14ac:dyDescent="0.2">
      <c r="A40">
        <v>114</v>
      </c>
      <c r="B40" t="s">
        <v>33</v>
      </c>
      <c r="C40" s="4" t="s">
        <v>42</v>
      </c>
    </row>
    <row r="41" spans="1:3" x14ac:dyDescent="0.2">
      <c r="A41">
        <v>114</v>
      </c>
      <c r="B41" t="s">
        <v>33</v>
      </c>
      <c r="C41" s="4" t="s">
        <v>43</v>
      </c>
    </row>
    <row r="42" spans="1:3" x14ac:dyDescent="0.2">
      <c r="A42">
        <v>114</v>
      </c>
      <c r="B42" t="s">
        <v>33</v>
      </c>
      <c r="C42" s="4" t="s">
        <v>44</v>
      </c>
    </row>
    <row r="43" spans="1:3" x14ac:dyDescent="0.2">
      <c r="A43">
        <v>114</v>
      </c>
      <c r="B43" t="s">
        <v>33</v>
      </c>
      <c r="C43" s="4" t="s">
        <v>45</v>
      </c>
    </row>
    <row r="44" spans="1:3" x14ac:dyDescent="0.2">
      <c r="A44">
        <v>114</v>
      </c>
      <c r="B44" t="s">
        <v>33</v>
      </c>
      <c r="C44" s="4" t="s">
        <v>46</v>
      </c>
    </row>
    <row r="45" spans="1:3" x14ac:dyDescent="0.2">
      <c r="A45">
        <v>114</v>
      </c>
      <c r="B45" t="s">
        <v>33</v>
      </c>
      <c r="C45" s="4" t="s">
        <v>47</v>
      </c>
    </row>
    <row r="46" spans="1:3" x14ac:dyDescent="0.2">
      <c r="A46">
        <v>114</v>
      </c>
      <c r="B46" t="s">
        <v>33</v>
      </c>
      <c r="C46" s="4" t="s">
        <v>48</v>
      </c>
    </row>
    <row r="47" spans="1:3" x14ac:dyDescent="0.2">
      <c r="A47">
        <v>114</v>
      </c>
      <c r="B47" t="s">
        <v>33</v>
      </c>
      <c r="C47" s="4" t="s">
        <v>49</v>
      </c>
    </row>
    <row r="48" spans="1:3" x14ac:dyDescent="0.2">
      <c r="A48">
        <v>114</v>
      </c>
      <c r="B48" t="s">
        <v>33</v>
      </c>
      <c r="C48" s="4" t="s">
        <v>50</v>
      </c>
    </row>
    <row r="49" spans="1:5" x14ac:dyDescent="0.2">
      <c r="A49">
        <v>114</v>
      </c>
      <c r="B49" t="s">
        <v>33</v>
      </c>
      <c r="C49" s="4" t="s">
        <v>51</v>
      </c>
    </row>
    <row r="50" spans="1:5" x14ac:dyDescent="0.2">
      <c r="A50">
        <v>114</v>
      </c>
      <c r="B50" t="s">
        <v>33</v>
      </c>
      <c r="C50" s="4" t="s">
        <v>52</v>
      </c>
    </row>
    <row r="51" spans="1:5" x14ac:dyDescent="0.2">
      <c r="A51">
        <v>114</v>
      </c>
      <c r="B51" t="s">
        <v>33</v>
      </c>
      <c r="C51" s="4" t="s">
        <v>53</v>
      </c>
    </row>
    <row r="52" spans="1:5" x14ac:dyDescent="0.2">
      <c r="A52">
        <v>114</v>
      </c>
      <c r="B52" t="s">
        <v>33</v>
      </c>
      <c r="C52" s="4" t="s">
        <v>31</v>
      </c>
    </row>
    <row r="53" spans="1:5" x14ac:dyDescent="0.2">
      <c r="A53">
        <v>114</v>
      </c>
      <c r="B53" t="s">
        <v>33</v>
      </c>
      <c r="C53" s="4" t="s">
        <v>54</v>
      </c>
    </row>
    <row r="54" spans="1:5" x14ac:dyDescent="0.2">
      <c r="A54">
        <v>114</v>
      </c>
      <c r="B54" t="s">
        <v>55</v>
      </c>
      <c r="C54" t="s">
        <v>56</v>
      </c>
    </row>
    <row r="55" spans="1:5" x14ac:dyDescent="0.2">
      <c r="A55">
        <v>114</v>
      </c>
      <c r="B55" t="s">
        <v>57</v>
      </c>
      <c r="C55" t="s">
        <v>58</v>
      </c>
    </row>
    <row r="56" spans="1:5" x14ac:dyDescent="0.2">
      <c r="A56">
        <v>114</v>
      </c>
      <c r="B56" t="s">
        <v>59</v>
      </c>
      <c r="C56" t="s">
        <v>60</v>
      </c>
      <c r="D56">
        <v>300</v>
      </c>
      <c r="E56">
        <v>1090</v>
      </c>
    </row>
    <row r="57" spans="1:5" x14ac:dyDescent="0.2">
      <c r="A57">
        <v>114</v>
      </c>
      <c r="B57" t="s">
        <v>61</v>
      </c>
      <c r="C57" t="s">
        <v>62</v>
      </c>
      <c r="D57">
        <v>18</v>
      </c>
    </row>
    <row r="58" spans="1:5" x14ac:dyDescent="0.2">
      <c r="A58">
        <v>114</v>
      </c>
      <c r="B58" t="s">
        <v>61</v>
      </c>
      <c r="C58" t="s">
        <v>63</v>
      </c>
      <c r="D58">
        <v>55</v>
      </c>
    </row>
    <row r="59" spans="1:5" x14ac:dyDescent="0.2">
      <c r="A59">
        <f>A2+1</f>
        <v>115</v>
      </c>
      <c r="B59" t="s">
        <v>5</v>
      </c>
      <c r="C59" t="s">
        <v>6</v>
      </c>
      <c r="D59">
        <v>64.3</v>
      </c>
      <c r="E59">
        <v>300</v>
      </c>
    </row>
    <row r="60" spans="1:5" x14ac:dyDescent="0.2">
      <c r="A60">
        <f t="shared" ref="A60:A123" si="0">A3+1</f>
        <v>115</v>
      </c>
      <c r="B60" t="s">
        <v>5</v>
      </c>
      <c r="C60" t="s">
        <v>7</v>
      </c>
    </row>
    <row r="61" spans="1:5" x14ac:dyDescent="0.2">
      <c r="A61">
        <f t="shared" si="0"/>
        <v>115</v>
      </c>
      <c r="B61" t="s">
        <v>5</v>
      </c>
      <c r="C61" t="s">
        <v>8</v>
      </c>
    </row>
    <row r="62" spans="1:5" x14ac:dyDescent="0.2">
      <c r="A62">
        <f t="shared" si="0"/>
        <v>115</v>
      </c>
      <c r="B62" t="s">
        <v>5</v>
      </c>
      <c r="C62" t="s">
        <v>9</v>
      </c>
    </row>
    <row r="63" spans="1:5" x14ac:dyDescent="0.2">
      <c r="A63">
        <f t="shared" si="0"/>
        <v>115</v>
      </c>
      <c r="B63" t="s">
        <v>5</v>
      </c>
      <c r="C63" t="s">
        <v>10</v>
      </c>
    </row>
    <row r="64" spans="1:5" x14ac:dyDescent="0.2">
      <c r="A64">
        <f t="shared" si="0"/>
        <v>115</v>
      </c>
      <c r="B64" t="s">
        <v>5</v>
      </c>
      <c r="C64" t="s">
        <v>11</v>
      </c>
      <c r="D64">
        <v>55</v>
      </c>
      <c r="E64">
        <v>300</v>
      </c>
    </row>
    <row r="65" spans="1:5" x14ac:dyDescent="0.2">
      <c r="A65">
        <f t="shared" si="0"/>
        <v>115</v>
      </c>
      <c r="B65" t="s">
        <v>5</v>
      </c>
      <c r="C65" t="s">
        <v>12</v>
      </c>
      <c r="D65">
        <v>87</v>
      </c>
      <c r="E65">
        <v>300</v>
      </c>
    </row>
    <row r="66" spans="1:5" x14ac:dyDescent="0.2">
      <c r="A66">
        <f t="shared" si="0"/>
        <v>115</v>
      </c>
      <c r="B66" t="s">
        <v>13</v>
      </c>
      <c r="C66" t="s">
        <v>6</v>
      </c>
      <c r="D66">
        <v>25.4</v>
      </c>
      <c r="E66">
        <v>300</v>
      </c>
    </row>
    <row r="67" spans="1:5" x14ac:dyDescent="0.2">
      <c r="A67">
        <f t="shared" si="0"/>
        <v>115</v>
      </c>
      <c r="B67" t="s">
        <v>13</v>
      </c>
      <c r="C67" t="s">
        <v>7</v>
      </c>
      <c r="D67">
        <v>3</v>
      </c>
      <c r="E67">
        <v>300</v>
      </c>
    </row>
    <row r="68" spans="1:5" x14ac:dyDescent="0.2">
      <c r="A68">
        <f t="shared" si="0"/>
        <v>115</v>
      </c>
      <c r="B68" t="s">
        <v>13</v>
      </c>
      <c r="C68" t="s">
        <v>8</v>
      </c>
    </row>
    <row r="69" spans="1:5" x14ac:dyDescent="0.2">
      <c r="A69">
        <f t="shared" si="0"/>
        <v>115</v>
      </c>
      <c r="B69" t="s">
        <v>13</v>
      </c>
      <c r="C69" t="s">
        <v>9</v>
      </c>
    </row>
    <row r="70" spans="1:5" x14ac:dyDescent="0.2">
      <c r="A70">
        <f t="shared" si="0"/>
        <v>115</v>
      </c>
      <c r="B70" t="s">
        <v>13</v>
      </c>
      <c r="C70" t="s">
        <v>10</v>
      </c>
    </row>
    <row r="71" spans="1:5" x14ac:dyDescent="0.2">
      <c r="A71">
        <f t="shared" si="0"/>
        <v>115</v>
      </c>
      <c r="B71" t="s">
        <v>13</v>
      </c>
      <c r="C71" t="s">
        <v>11</v>
      </c>
    </row>
    <row r="72" spans="1:5" x14ac:dyDescent="0.2">
      <c r="A72">
        <f t="shared" si="0"/>
        <v>115</v>
      </c>
      <c r="B72" t="s">
        <v>13</v>
      </c>
      <c r="C72" t="s">
        <v>12</v>
      </c>
    </row>
    <row r="73" spans="1:5" x14ac:dyDescent="0.2">
      <c r="A73">
        <f t="shared" si="0"/>
        <v>115</v>
      </c>
      <c r="B73" t="s">
        <v>14</v>
      </c>
      <c r="C73" t="s">
        <v>15</v>
      </c>
    </row>
    <row r="74" spans="1:5" x14ac:dyDescent="0.2">
      <c r="A74">
        <f t="shared" si="0"/>
        <v>115</v>
      </c>
      <c r="B74" t="s">
        <v>14</v>
      </c>
      <c r="C74" t="s">
        <v>16</v>
      </c>
    </row>
    <row r="75" spans="1:5" x14ac:dyDescent="0.2">
      <c r="A75">
        <f t="shared" si="0"/>
        <v>115</v>
      </c>
      <c r="B75" t="s">
        <v>14</v>
      </c>
      <c r="C75" t="s">
        <v>17</v>
      </c>
    </row>
    <row r="76" spans="1:5" x14ac:dyDescent="0.2">
      <c r="A76">
        <f t="shared" si="0"/>
        <v>115</v>
      </c>
      <c r="B76" t="s">
        <v>14</v>
      </c>
      <c r="C76" t="s">
        <v>18</v>
      </c>
    </row>
    <row r="77" spans="1:5" x14ac:dyDescent="0.2">
      <c r="A77">
        <f t="shared" si="0"/>
        <v>115</v>
      </c>
      <c r="B77" t="s">
        <v>14</v>
      </c>
      <c r="C77" t="s">
        <v>19</v>
      </c>
    </row>
    <row r="78" spans="1:5" x14ac:dyDescent="0.2">
      <c r="A78">
        <f t="shared" si="0"/>
        <v>115</v>
      </c>
      <c r="B78" t="s">
        <v>20</v>
      </c>
      <c r="C78" t="s">
        <v>21</v>
      </c>
      <c r="D78">
        <f>300-213</f>
        <v>87</v>
      </c>
      <c r="E78">
        <v>300</v>
      </c>
    </row>
    <row r="79" spans="1:5" x14ac:dyDescent="0.2">
      <c r="A79">
        <f t="shared" si="0"/>
        <v>115</v>
      </c>
      <c r="B79" t="s">
        <v>20</v>
      </c>
      <c r="C79" t="s">
        <v>22</v>
      </c>
      <c r="D79">
        <v>213</v>
      </c>
      <c r="E79">
        <v>300</v>
      </c>
    </row>
    <row r="80" spans="1:5" x14ac:dyDescent="0.2">
      <c r="A80">
        <f t="shared" si="0"/>
        <v>115</v>
      </c>
      <c r="B80" t="s">
        <v>23</v>
      </c>
      <c r="C80" t="s">
        <v>24</v>
      </c>
    </row>
    <row r="81" spans="1:5" x14ac:dyDescent="0.2">
      <c r="A81">
        <f t="shared" si="0"/>
        <v>115</v>
      </c>
      <c r="B81" t="s">
        <v>23</v>
      </c>
      <c r="C81" t="s">
        <v>25</v>
      </c>
    </row>
    <row r="82" spans="1:5" x14ac:dyDescent="0.2">
      <c r="A82">
        <f t="shared" si="0"/>
        <v>115</v>
      </c>
      <c r="B82" t="s">
        <v>23</v>
      </c>
      <c r="C82" t="s">
        <v>26</v>
      </c>
    </row>
    <row r="83" spans="1:5" x14ac:dyDescent="0.2">
      <c r="A83">
        <f t="shared" si="0"/>
        <v>115</v>
      </c>
      <c r="B83" t="s">
        <v>27</v>
      </c>
      <c r="C83" t="s">
        <v>28</v>
      </c>
      <c r="D83">
        <v>292</v>
      </c>
      <c r="E83">
        <v>300</v>
      </c>
    </row>
    <row r="84" spans="1:5" x14ac:dyDescent="0.2">
      <c r="A84">
        <f t="shared" si="0"/>
        <v>115</v>
      </c>
      <c r="B84" t="s">
        <v>27</v>
      </c>
      <c r="C84" t="s">
        <v>29</v>
      </c>
      <c r="D84">
        <v>3</v>
      </c>
      <c r="E84">
        <v>300</v>
      </c>
    </row>
    <row r="85" spans="1:5" x14ac:dyDescent="0.2">
      <c r="A85">
        <f t="shared" si="0"/>
        <v>115</v>
      </c>
      <c r="B85" t="s">
        <v>27</v>
      </c>
      <c r="C85" t="s">
        <v>30</v>
      </c>
      <c r="D85">
        <v>4</v>
      </c>
      <c r="E85">
        <v>300</v>
      </c>
    </row>
    <row r="86" spans="1:5" x14ac:dyDescent="0.2">
      <c r="A86">
        <f t="shared" si="0"/>
        <v>115</v>
      </c>
      <c r="B86" t="s">
        <v>27</v>
      </c>
      <c r="C86" t="s">
        <v>31</v>
      </c>
      <c r="D86">
        <v>1</v>
      </c>
      <c r="E86">
        <v>300</v>
      </c>
    </row>
    <row r="87" spans="1:5" x14ac:dyDescent="0.2">
      <c r="A87">
        <f t="shared" si="0"/>
        <v>115</v>
      </c>
      <c r="B87" t="s">
        <v>27</v>
      </c>
      <c r="C87" t="s">
        <v>32</v>
      </c>
      <c r="D87">
        <v>0</v>
      </c>
      <c r="E87">
        <v>300</v>
      </c>
    </row>
    <row r="88" spans="1:5" x14ac:dyDescent="0.2">
      <c r="A88">
        <f t="shared" si="0"/>
        <v>115</v>
      </c>
      <c r="B88" t="s">
        <v>27</v>
      </c>
      <c r="C88" t="s">
        <v>26</v>
      </c>
    </row>
    <row r="89" spans="1:5" x14ac:dyDescent="0.2">
      <c r="A89">
        <f t="shared" si="0"/>
        <v>115</v>
      </c>
      <c r="B89" t="s">
        <v>33</v>
      </c>
      <c r="C89" s="4" t="s">
        <v>34</v>
      </c>
    </row>
    <row r="90" spans="1:5" x14ac:dyDescent="0.2">
      <c r="A90">
        <f t="shared" si="0"/>
        <v>115</v>
      </c>
      <c r="B90" t="s">
        <v>33</v>
      </c>
      <c r="C90" s="4" t="s">
        <v>35</v>
      </c>
    </row>
    <row r="91" spans="1:5" x14ac:dyDescent="0.2">
      <c r="A91">
        <f t="shared" si="0"/>
        <v>115</v>
      </c>
      <c r="B91" t="s">
        <v>33</v>
      </c>
      <c r="C91" s="4" t="s">
        <v>36</v>
      </c>
    </row>
    <row r="92" spans="1:5" x14ac:dyDescent="0.2">
      <c r="A92">
        <f t="shared" si="0"/>
        <v>115</v>
      </c>
      <c r="B92" t="s">
        <v>33</v>
      </c>
      <c r="C92" s="4" t="s">
        <v>37</v>
      </c>
    </row>
    <row r="93" spans="1:5" x14ac:dyDescent="0.2">
      <c r="A93">
        <f t="shared" si="0"/>
        <v>115</v>
      </c>
      <c r="B93" t="s">
        <v>33</v>
      </c>
      <c r="C93" s="4" t="s">
        <v>38</v>
      </c>
    </row>
    <row r="94" spans="1:5" x14ac:dyDescent="0.2">
      <c r="A94">
        <f t="shared" si="0"/>
        <v>115</v>
      </c>
      <c r="B94" t="s">
        <v>33</v>
      </c>
      <c r="C94" s="4" t="s">
        <v>39</v>
      </c>
    </row>
    <row r="95" spans="1:5" x14ac:dyDescent="0.2">
      <c r="A95">
        <f t="shared" si="0"/>
        <v>115</v>
      </c>
      <c r="B95" t="s">
        <v>33</v>
      </c>
      <c r="C95" s="4" t="s">
        <v>40</v>
      </c>
    </row>
    <row r="96" spans="1:5" x14ac:dyDescent="0.2">
      <c r="A96">
        <f t="shared" si="0"/>
        <v>115</v>
      </c>
      <c r="B96" t="s">
        <v>33</v>
      </c>
      <c r="C96" s="4" t="s">
        <v>41</v>
      </c>
    </row>
    <row r="97" spans="1:3" x14ac:dyDescent="0.2">
      <c r="A97">
        <f t="shared" si="0"/>
        <v>115</v>
      </c>
      <c r="B97" t="s">
        <v>33</v>
      </c>
      <c r="C97" s="4" t="s">
        <v>42</v>
      </c>
    </row>
    <row r="98" spans="1:3" x14ac:dyDescent="0.2">
      <c r="A98">
        <f t="shared" si="0"/>
        <v>115</v>
      </c>
      <c r="B98" t="s">
        <v>33</v>
      </c>
      <c r="C98" s="4" t="s">
        <v>43</v>
      </c>
    </row>
    <row r="99" spans="1:3" x14ac:dyDescent="0.2">
      <c r="A99">
        <f t="shared" si="0"/>
        <v>115</v>
      </c>
      <c r="B99" t="s">
        <v>33</v>
      </c>
      <c r="C99" s="4" t="s">
        <v>44</v>
      </c>
    </row>
    <row r="100" spans="1:3" x14ac:dyDescent="0.2">
      <c r="A100">
        <f t="shared" si="0"/>
        <v>115</v>
      </c>
      <c r="B100" t="s">
        <v>33</v>
      </c>
      <c r="C100" s="4" t="s">
        <v>45</v>
      </c>
    </row>
    <row r="101" spans="1:3" x14ac:dyDescent="0.2">
      <c r="A101">
        <f t="shared" si="0"/>
        <v>115</v>
      </c>
      <c r="B101" t="s">
        <v>33</v>
      </c>
      <c r="C101" s="4" t="s">
        <v>46</v>
      </c>
    </row>
    <row r="102" spans="1:3" x14ac:dyDescent="0.2">
      <c r="A102">
        <f t="shared" si="0"/>
        <v>115</v>
      </c>
      <c r="B102" t="s">
        <v>33</v>
      </c>
      <c r="C102" s="4" t="s">
        <v>47</v>
      </c>
    </row>
    <row r="103" spans="1:3" x14ac:dyDescent="0.2">
      <c r="A103">
        <f t="shared" si="0"/>
        <v>115</v>
      </c>
      <c r="B103" t="s">
        <v>33</v>
      </c>
      <c r="C103" s="4" t="s">
        <v>48</v>
      </c>
    </row>
    <row r="104" spans="1:3" x14ac:dyDescent="0.2">
      <c r="A104">
        <f t="shared" si="0"/>
        <v>115</v>
      </c>
      <c r="B104" t="s">
        <v>33</v>
      </c>
      <c r="C104" s="4" t="s">
        <v>49</v>
      </c>
    </row>
    <row r="105" spans="1:3" x14ac:dyDescent="0.2">
      <c r="A105">
        <f t="shared" si="0"/>
        <v>115</v>
      </c>
      <c r="B105" t="s">
        <v>33</v>
      </c>
      <c r="C105" s="4" t="s">
        <v>50</v>
      </c>
    </row>
    <row r="106" spans="1:3" x14ac:dyDescent="0.2">
      <c r="A106">
        <f t="shared" si="0"/>
        <v>115</v>
      </c>
      <c r="B106" t="s">
        <v>33</v>
      </c>
      <c r="C106" s="4" t="s">
        <v>51</v>
      </c>
    </row>
    <row r="107" spans="1:3" x14ac:dyDescent="0.2">
      <c r="A107">
        <f t="shared" si="0"/>
        <v>115</v>
      </c>
      <c r="B107" t="s">
        <v>33</v>
      </c>
      <c r="C107" s="4" t="s">
        <v>52</v>
      </c>
    </row>
    <row r="108" spans="1:3" x14ac:dyDescent="0.2">
      <c r="A108">
        <f t="shared" si="0"/>
        <v>115</v>
      </c>
      <c r="B108" t="s">
        <v>33</v>
      </c>
      <c r="C108" s="4" t="s">
        <v>53</v>
      </c>
    </row>
    <row r="109" spans="1:3" x14ac:dyDescent="0.2">
      <c r="A109">
        <f t="shared" si="0"/>
        <v>115</v>
      </c>
      <c r="B109" t="s">
        <v>33</v>
      </c>
      <c r="C109" s="4" t="s">
        <v>31</v>
      </c>
    </row>
    <row r="110" spans="1:3" x14ac:dyDescent="0.2">
      <c r="A110">
        <f t="shared" si="0"/>
        <v>115</v>
      </c>
      <c r="B110" t="s">
        <v>33</v>
      </c>
      <c r="C110" s="4" t="s">
        <v>54</v>
      </c>
    </row>
    <row r="111" spans="1:3" x14ac:dyDescent="0.2">
      <c r="A111">
        <f t="shared" si="0"/>
        <v>115</v>
      </c>
      <c r="B111" t="s">
        <v>55</v>
      </c>
      <c r="C111" t="s">
        <v>56</v>
      </c>
    </row>
    <row r="112" spans="1:3" x14ac:dyDescent="0.2">
      <c r="A112">
        <f t="shared" si="0"/>
        <v>115</v>
      </c>
      <c r="B112" t="s">
        <v>57</v>
      </c>
      <c r="C112" t="s">
        <v>58</v>
      </c>
    </row>
    <row r="113" spans="1:5" x14ac:dyDescent="0.2">
      <c r="A113">
        <f t="shared" si="0"/>
        <v>115</v>
      </c>
      <c r="B113" t="s">
        <v>59</v>
      </c>
      <c r="C113" t="s">
        <v>60</v>
      </c>
      <c r="D113">
        <v>300</v>
      </c>
      <c r="E113">
        <v>1090</v>
      </c>
    </row>
    <row r="114" spans="1:5" x14ac:dyDescent="0.2">
      <c r="A114">
        <f t="shared" si="0"/>
        <v>115</v>
      </c>
      <c r="B114" t="s">
        <v>61</v>
      </c>
      <c r="C114" t="s">
        <v>62</v>
      </c>
      <c r="D114">
        <v>55</v>
      </c>
    </row>
    <row r="115" spans="1:5" x14ac:dyDescent="0.2">
      <c r="A115">
        <f t="shared" si="0"/>
        <v>115</v>
      </c>
      <c r="B115" t="s">
        <v>61</v>
      </c>
      <c r="C115" t="s">
        <v>63</v>
      </c>
    </row>
    <row r="116" spans="1:5" x14ac:dyDescent="0.2">
      <c r="A116">
        <f t="shared" si="0"/>
        <v>116</v>
      </c>
      <c r="B116" t="s">
        <v>5</v>
      </c>
      <c r="C116" t="s">
        <v>6</v>
      </c>
    </row>
    <row r="117" spans="1:5" x14ac:dyDescent="0.2">
      <c r="A117">
        <f t="shared" si="0"/>
        <v>116</v>
      </c>
      <c r="B117" t="s">
        <v>5</v>
      </c>
      <c r="C117" t="s">
        <v>7</v>
      </c>
    </row>
    <row r="118" spans="1:5" x14ac:dyDescent="0.2">
      <c r="A118">
        <f t="shared" si="0"/>
        <v>116</v>
      </c>
      <c r="B118" t="s">
        <v>5</v>
      </c>
      <c r="C118" t="s">
        <v>8</v>
      </c>
      <c r="D118">
        <v>56</v>
      </c>
      <c r="E118">
        <v>42</v>
      </c>
    </row>
    <row r="119" spans="1:5" x14ac:dyDescent="0.2">
      <c r="A119">
        <f t="shared" si="0"/>
        <v>116</v>
      </c>
      <c r="B119" t="s">
        <v>5</v>
      </c>
      <c r="C119" t="s">
        <v>9</v>
      </c>
      <c r="D119">
        <v>50</v>
      </c>
      <c r="E119">
        <v>42</v>
      </c>
    </row>
    <row r="120" spans="1:5" x14ac:dyDescent="0.2">
      <c r="A120">
        <f t="shared" si="0"/>
        <v>116</v>
      </c>
      <c r="B120" t="s">
        <v>5</v>
      </c>
      <c r="C120" t="s">
        <v>10</v>
      </c>
      <c r="D120">
        <v>65</v>
      </c>
      <c r="E120">
        <v>42</v>
      </c>
    </row>
    <row r="121" spans="1:5" x14ac:dyDescent="0.2">
      <c r="A121">
        <f t="shared" si="0"/>
        <v>116</v>
      </c>
      <c r="B121" t="s">
        <v>5</v>
      </c>
      <c r="C121" t="s">
        <v>11</v>
      </c>
    </row>
    <row r="122" spans="1:5" x14ac:dyDescent="0.2">
      <c r="A122">
        <f t="shared" si="0"/>
        <v>116</v>
      </c>
      <c r="B122" t="s">
        <v>5</v>
      </c>
      <c r="C122" t="s">
        <v>12</v>
      </c>
    </row>
    <row r="123" spans="1:5" x14ac:dyDescent="0.2">
      <c r="A123">
        <f t="shared" si="0"/>
        <v>116</v>
      </c>
      <c r="B123" t="s">
        <v>13</v>
      </c>
      <c r="C123" t="s">
        <v>6</v>
      </c>
    </row>
    <row r="124" spans="1:5" x14ac:dyDescent="0.2">
      <c r="A124">
        <f t="shared" ref="A124:A187" si="1">A67+1</f>
        <v>116</v>
      </c>
      <c r="B124" t="s">
        <v>13</v>
      </c>
      <c r="C124" t="s">
        <v>7</v>
      </c>
    </row>
    <row r="125" spans="1:5" x14ac:dyDescent="0.2">
      <c r="A125">
        <f t="shared" si="1"/>
        <v>116</v>
      </c>
      <c r="B125" t="s">
        <v>13</v>
      </c>
      <c r="C125" t="s">
        <v>8</v>
      </c>
    </row>
    <row r="126" spans="1:5" x14ac:dyDescent="0.2">
      <c r="A126">
        <f t="shared" si="1"/>
        <v>116</v>
      </c>
      <c r="B126" t="s">
        <v>13</v>
      </c>
      <c r="C126" t="s">
        <v>9</v>
      </c>
    </row>
    <row r="127" spans="1:5" x14ac:dyDescent="0.2">
      <c r="A127">
        <f t="shared" si="1"/>
        <v>116</v>
      </c>
      <c r="B127" t="s">
        <v>13</v>
      </c>
      <c r="C127" t="s">
        <v>10</v>
      </c>
    </row>
    <row r="128" spans="1:5" x14ac:dyDescent="0.2">
      <c r="A128">
        <f t="shared" si="1"/>
        <v>116</v>
      </c>
      <c r="B128" t="s">
        <v>13</v>
      </c>
      <c r="C128" t="s">
        <v>11</v>
      </c>
    </row>
    <row r="129" spans="1:5" x14ac:dyDescent="0.2">
      <c r="A129">
        <f t="shared" si="1"/>
        <v>116</v>
      </c>
      <c r="B129" t="s">
        <v>13</v>
      </c>
      <c r="C129" t="s">
        <v>12</v>
      </c>
    </row>
    <row r="130" spans="1:5" x14ac:dyDescent="0.2">
      <c r="A130">
        <f t="shared" si="1"/>
        <v>116</v>
      </c>
      <c r="B130" t="s">
        <v>14</v>
      </c>
      <c r="C130" t="s">
        <v>15</v>
      </c>
    </row>
    <row r="131" spans="1:5" x14ac:dyDescent="0.2">
      <c r="A131">
        <f t="shared" si="1"/>
        <v>116</v>
      </c>
      <c r="B131" t="s">
        <v>14</v>
      </c>
      <c r="C131" t="s">
        <v>16</v>
      </c>
    </row>
    <row r="132" spans="1:5" x14ac:dyDescent="0.2">
      <c r="A132">
        <f t="shared" si="1"/>
        <v>116</v>
      </c>
      <c r="B132" t="s">
        <v>14</v>
      </c>
      <c r="C132" t="s">
        <v>17</v>
      </c>
    </row>
    <row r="133" spans="1:5" x14ac:dyDescent="0.2">
      <c r="A133">
        <f t="shared" si="1"/>
        <v>116</v>
      </c>
      <c r="B133" t="s">
        <v>14</v>
      </c>
      <c r="C133" t="s">
        <v>18</v>
      </c>
    </row>
    <row r="134" spans="1:5" x14ac:dyDescent="0.2">
      <c r="A134">
        <f t="shared" si="1"/>
        <v>116</v>
      </c>
      <c r="B134" t="s">
        <v>14</v>
      </c>
      <c r="C134" t="s">
        <v>19</v>
      </c>
    </row>
    <row r="135" spans="1:5" x14ac:dyDescent="0.2">
      <c r="A135">
        <f t="shared" si="1"/>
        <v>116</v>
      </c>
      <c r="B135" t="s">
        <v>20</v>
      </c>
      <c r="C135" t="s">
        <v>21</v>
      </c>
      <c r="D135">
        <v>29</v>
      </c>
      <c r="E135">
        <v>42</v>
      </c>
    </row>
    <row r="136" spans="1:5" x14ac:dyDescent="0.2">
      <c r="A136">
        <f t="shared" si="1"/>
        <v>116</v>
      </c>
      <c r="B136" t="s">
        <v>20</v>
      </c>
      <c r="C136" t="s">
        <v>22</v>
      </c>
      <c r="D136">
        <f>42-29</f>
        <v>13</v>
      </c>
      <c r="E136">
        <v>42</v>
      </c>
    </row>
    <row r="137" spans="1:5" x14ac:dyDescent="0.2">
      <c r="A137">
        <f t="shared" si="1"/>
        <v>116</v>
      </c>
      <c r="B137" t="s">
        <v>23</v>
      </c>
      <c r="C137" t="s">
        <v>24</v>
      </c>
    </row>
    <row r="138" spans="1:5" x14ac:dyDescent="0.2">
      <c r="A138">
        <f t="shared" si="1"/>
        <v>116</v>
      </c>
      <c r="B138" t="s">
        <v>23</v>
      </c>
      <c r="C138" t="s">
        <v>25</v>
      </c>
    </row>
    <row r="139" spans="1:5" x14ac:dyDescent="0.2">
      <c r="A139">
        <f t="shared" si="1"/>
        <v>116</v>
      </c>
      <c r="B139" t="s">
        <v>23</v>
      </c>
      <c r="C139" t="s">
        <v>26</v>
      </c>
    </row>
    <row r="140" spans="1:5" x14ac:dyDescent="0.2">
      <c r="A140">
        <f t="shared" si="1"/>
        <v>116</v>
      </c>
      <c r="B140" t="s">
        <v>27</v>
      </c>
      <c r="C140" t="s">
        <v>28</v>
      </c>
    </row>
    <row r="141" spans="1:5" x14ac:dyDescent="0.2">
      <c r="A141">
        <f t="shared" si="1"/>
        <v>116</v>
      </c>
      <c r="B141" t="s">
        <v>27</v>
      </c>
      <c r="C141" t="s">
        <v>29</v>
      </c>
    </row>
    <row r="142" spans="1:5" x14ac:dyDescent="0.2">
      <c r="A142">
        <f t="shared" si="1"/>
        <v>116</v>
      </c>
      <c r="B142" t="s">
        <v>27</v>
      </c>
      <c r="C142" t="s">
        <v>30</v>
      </c>
    </row>
    <row r="143" spans="1:5" x14ac:dyDescent="0.2">
      <c r="A143">
        <f t="shared" si="1"/>
        <v>116</v>
      </c>
      <c r="B143" t="s">
        <v>27</v>
      </c>
      <c r="C143" t="s">
        <v>31</v>
      </c>
    </row>
    <row r="144" spans="1:5" x14ac:dyDescent="0.2">
      <c r="A144">
        <f t="shared" si="1"/>
        <v>116</v>
      </c>
      <c r="B144" t="s">
        <v>27</v>
      </c>
      <c r="C144" t="s">
        <v>32</v>
      </c>
    </row>
    <row r="145" spans="1:5" x14ac:dyDescent="0.2">
      <c r="A145">
        <f t="shared" si="1"/>
        <v>116</v>
      </c>
      <c r="B145" t="s">
        <v>27</v>
      </c>
      <c r="C145" t="s">
        <v>26</v>
      </c>
    </row>
    <row r="146" spans="1:5" x14ac:dyDescent="0.2">
      <c r="A146">
        <f t="shared" si="1"/>
        <v>116</v>
      </c>
      <c r="B146" t="s">
        <v>33</v>
      </c>
      <c r="C146" s="4" t="s">
        <v>34</v>
      </c>
      <c r="D146">
        <v>13</v>
      </c>
      <c r="E146">
        <v>42</v>
      </c>
    </row>
    <row r="147" spans="1:5" x14ac:dyDescent="0.2">
      <c r="A147">
        <f t="shared" si="1"/>
        <v>116</v>
      </c>
      <c r="B147" t="s">
        <v>33</v>
      </c>
      <c r="C147" s="4" t="s">
        <v>35</v>
      </c>
      <c r="D147">
        <v>14</v>
      </c>
      <c r="E147">
        <v>42</v>
      </c>
    </row>
    <row r="148" spans="1:5" x14ac:dyDescent="0.2">
      <c r="A148">
        <f t="shared" si="1"/>
        <v>116</v>
      </c>
      <c r="B148" t="s">
        <v>33</v>
      </c>
      <c r="C148" s="4" t="s">
        <v>36</v>
      </c>
    </row>
    <row r="149" spans="1:5" x14ac:dyDescent="0.2">
      <c r="A149">
        <f t="shared" si="1"/>
        <v>116</v>
      </c>
      <c r="B149" t="s">
        <v>33</v>
      </c>
      <c r="C149" s="4" t="s">
        <v>37</v>
      </c>
    </row>
    <row r="150" spans="1:5" x14ac:dyDescent="0.2">
      <c r="A150">
        <f t="shared" si="1"/>
        <v>116</v>
      </c>
      <c r="B150" t="s">
        <v>33</v>
      </c>
      <c r="C150" s="4" t="s">
        <v>38</v>
      </c>
    </row>
    <row r="151" spans="1:5" x14ac:dyDescent="0.2">
      <c r="A151">
        <f t="shared" si="1"/>
        <v>116</v>
      </c>
      <c r="B151" t="s">
        <v>33</v>
      </c>
      <c r="C151" s="4" t="s">
        <v>39</v>
      </c>
      <c r="D151">
        <v>2</v>
      </c>
      <c r="E151">
        <v>42</v>
      </c>
    </row>
    <row r="152" spans="1:5" x14ac:dyDescent="0.2">
      <c r="A152">
        <f t="shared" si="1"/>
        <v>116</v>
      </c>
      <c r="B152" t="s">
        <v>33</v>
      </c>
      <c r="C152" s="4" t="s">
        <v>40</v>
      </c>
    </row>
    <row r="153" spans="1:5" x14ac:dyDescent="0.2">
      <c r="A153">
        <f t="shared" si="1"/>
        <v>116</v>
      </c>
      <c r="B153" t="s">
        <v>33</v>
      </c>
      <c r="C153" s="4" t="s">
        <v>41</v>
      </c>
    </row>
    <row r="154" spans="1:5" x14ac:dyDescent="0.2">
      <c r="A154">
        <f t="shared" si="1"/>
        <v>116</v>
      </c>
      <c r="B154" t="s">
        <v>33</v>
      </c>
      <c r="C154" s="4" t="s">
        <v>42</v>
      </c>
    </row>
    <row r="155" spans="1:5" x14ac:dyDescent="0.2">
      <c r="A155">
        <f t="shared" si="1"/>
        <v>116</v>
      </c>
      <c r="B155" t="s">
        <v>33</v>
      </c>
      <c r="C155" s="4" t="s">
        <v>43</v>
      </c>
    </row>
    <row r="156" spans="1:5" x14ac:dyDescent="0.2">
      <c r="A156">
        <f t="shared" si="1"/>
        <v>116</v>
      </c>
      <c r="B156" t="s">
        <v>33</v>
      </c>
      <c r="C156" s="4" t="s">
        <v>44</v>
      </c>
    </row>
    <row r="157" spans="1:5" x14ac:dyDescent="0.2">
      <c r="A157">
        <f t="shared" si="1"/>
        <v>116</v>
      </c>
      <c r="B157" t="s">
        <v>33</v>
      </c>
      <c r="C157" s="4" t="s">
        <v>45</v>
      </c>
      <c r="D157">
        <v>2</v>
      </c>
      <c r="E157">
        <v>42</v>
      </c>
    </row>
    <row r="158" spans="1:5" x14ac:dyDescent="0.2">
      <c r="A158">
        <f t="shared" si="1"/>
        <v>116</v>
      </c>
      <c r="B158" t="s">
        <v>33</v>
      </c>
      <c r="C158" s="4" t="s">
        <v>46</v>
      </c>
    </row>
    <row r="159" spans="1:5" x14ac:dyDescent="0.2">
      <c r="A159">
        <f t="shared" si="1"/>
        <v>116</v>
      </c>
      <c r="B159" t="s">
        <v>33</v>
      </c>
      <c r="C159" s="4" t="s">
        <v>47</v>
      </c>
    </row>
    <row r="160" spans="1:5" x14ac:dyDescent="0.2">
      <c r="A160">
        <f t="shared" si="1"/>
        <v>116</v>
      </c>
      <c r="B160" t="s">
        <v>33</v>
      </c>
      <c r="C160" s="4" t="s">
        <v>48</v>
      </c>
    </row>
    <row r="161" spans="1:5" x14ac:dyDescent="0.2">
      <c r="A161">
        <f t="shared" si="1"/>
        <v>116</v>
      </c>
      <c r="B161" t="s">
        <v>33</v>
      </c>
      <c r="C161" s="4" t="s">
        <v>49</v>
      </c>
    </row>
    <row r="162" spans="1:5" x14ac:dyDescent="0.2">
      <c r="A162">
        <f t="shared" si="1"/>
        <v>116</v>
      </c>
      <c r="B162" t="s">
        <v>33</v>
      </c>
      <c r="C162" s="4" t="s">
        <v>50</v>
      </c>
    </row>
    <row r="163" spans="1:5" x14ac:dyDescent="0.2">
      <c r="A163">
        <f t="shared" si="1"/>
        <v>116</v>
      </c>
      <c r="B163" t="s">
        <v>33</v>
      </c>
      <c r="C163" s="4" t="s">
        <v>51</v>
      </c>
    </row>
    <row r="164" spans="1:5" x14ac:dyDescent="0.2">
      <c r="A164">
        <f t="shared" si="1"/>
        <v>116</v>
      </c>
      <c r="B164" t="s">
        <v>33</v>
      </c>
      <c r="C164" s="4" t="s">
        <v>52</v>
      </c>
    </row>
    <row r="165" spans="1:5" x14ac:dyDescent="0.2">
      <c r="A165">
        <f t="shared" si="1"/>
        <v>116</v>
      </c>
      <c r="B165" t="s">
        <v>33</v>
      </c>
      <c r="C165" s="4" t="s">
        <v>53</v>
      </c>
    </row>
    <row r="166" spans="1:5" x14ac:dyDescent="0.2">
      <c r="A166">
        <f t="shared" si="1"/>
        <v>116</v>
      </c>
      <c r="B166" t="s">
        <v>33</v>
      </c>
      <c r="C166" s="4" t="s">
        <v>31</v>
      </c>
    </row>
    <row r="167" spans="1:5" x14ac:dyDescent="0.2">
      <c r="A167">
        <f t="shared" si="1"/>
        <v>116</v>
      </c>
      <c r="B167" t="s">
        <v>33</v>
      </c>
      <c r="C167" s="4" t="s">
        <v>54</v>
      </c>
    </row>
    <row r="168" spans="1:5" x14ac:dyDescent="0.2">
      <c r="A168">
        <f t="shared" si="1"/>
        <v>116</v>
      </c>
      <c r="B168" t="s">
        <v>55</v>
      </c>
      <c r="C168" t="s">
        <v>56</v>
      </c>
    </row>
    <row r="169" spans="1:5" x14ac:dyDescent="0.2">
      <c r="A169">
        <f t="shared" si="1"/>
        <v>116</v>
      </c>
      <c r="B169" t="s">
        <v>57</v>
      </c>
      <c r="C169" t="s">
        <v>58</v>
      </c>
      <c r="D169">
        <f>29+12</f>
        <v>41</v>
      </c>
      <c r="E169">
        <v>42</v>
      </c>
    </row>
    <row r="170" spans="1:5" x14ac:dyDescent="0.2">
      <c r="A170">
        <f t="shared" si="1"/>
        <v>116</v>
      </c>
      <c r="B170" t="s">
        <v>59</v>
      </c>
      <c r="C170" t="s">
        <v>60</v>
      </c>
      <c r="D170">
        <v>42</v>
      </c>
      <c r="E170">
        <v>50</v>
      </c>
    </row>
    <row r="171" spans="1:5" x14ac:dyDescent="0.2">
      <c r="A171">
        <f t="shared" si="1"/>
        <v>116</v>
      </c>
      <c r="B171" t="s">
        <v>61</v>
      </c>
      <c r="C171" t="s">
        <v>62</v>
      </c>
      <c r="D171">
        <v>19</v>
      </c>
    </row>
    <row r="172" spans="1:5" x14ac:dyDescent="0.2">
      <c r="A172">
        <f t="shared" si="1"/>
        <v>116</v>
      </c>
      <c r="B172" t="s">
        <v>61</v>
      </c>
      <c r="C172" t="s">
        <v>63</v>
      </c>
    </row>
    <row r="173" spans="1:5" x14ac:dyDescent="0.2">
      <c r="A173">
        <f t="shared" si="1"/>
        <v>117</v>
      </c>
      <c r="B173" t="s">
        <v>5</v>
      </c>
      <c r="C173" t="s">
        <v>6</v>
      </c>
      <c r="D173">
        <f>(53.5+57.2)/2</f>
        <v>55.35</v>
      </c>
      <c r="E173">
        <v>60</v>
      </c>
    </row>
    <row r="174" spans="1:5" x14ac:dyDescent="0.2">
      <c r="A174">
        <f t="shared" si="1"/>
        <v>117</v>
      </c>
      <c r="B174" t="s">
        <v>5</v>
      </c>
      <c r="C174" t="s">
        <v>7</v>
      </c>
      <c r="D174">
        <f>(10.3+17)/2</f>
        <v>13.65</v>
      </c>
      <c r="E174">
        <v>60</v>
      </c>
    </row>
    <row r="175" spans="1:5" x14ac:dyDescent="0.2">
      <c r="A175">
        <f t="shared" si="1"/>
        <v>117</v>
      </c>
      <c r="B175" t="s">
        <v>5</v>
      </c>
      <c r="C175" t="s">
        <v>8</v>
      </c>
    </row>
    <row r="176" spans="1:5" x14ac:dyDescent="0.2">
      <c r="A176">
        <f t="shared" si="1"/>
        <v>117</v>
      </c>
      <c r="B176" t="s">
        <v>5</v>
      </c>
      <c r="C176" t="s">
        <v>9</v>
      </c>
    </row>
    <row r="177" spans="1:5" x14ac:dyDescent="0.2">
      <c r="A177">
        <f t="shared" si="1"/>
        <v>117</v>
      </c>
      <c r="B177" t="s">
        <v>5</v>
      </c>
      <c r="C177" t="s">
        <v>10</v>
      </c>
    </row>
    <row r="178" spans="1:5" x14ac:dyDescent="0.2">
      <c r="A178">
        <f t="shared" si="1"/>
        <v>117</v>
      </c>
      <c r="B178" t="s">
        <v>5</v>
      </c>
      <c r="C178" t="s">
        <v>11</v>
      </c>
    </row>
    <row r="179" spans="1:5" x14ac:dyDescent="0.2">
      <c r="A179">
        <f t="shared" si="1"/>
        <v>117</v>
      </c>
      <c r="B179" t="s">
        <v>5</v>
      </c>
      <c r="C179" t="s">
        <v>12</v>
      </c>
    </row>
    <row r="180" spans="1:5" x14ac:dyDescent="0.2">
      <c r="A180">
        <f t="shared" si="1"/>
        <v>117</v>
      </c>
      <c r="B180" t="s">
        <v>13</v>
      </c>
      <c r="C180" t="s">
        <v>6</v>
      </c>
    </row>
    <row r="181" spans="1:5" x14ac:dyDescent="0.2">
      <c r="A181">
        <f t="shared" si="1"/>
        <v>117</v>
      </c>
      <c r="B181" t="s">
        <v>13</v>
      </c>
      <c r="C181" t="s">
        <v>7</v>
      </c>
    </row>
    <row r="182" spans="1:5" x14ac:dyDescent="0.2">
      <c r="A182">
        <f t="shared" si="1"/>
        <v>117</v>
      </c>
      <c r="B182" t="s">
        <v>13</v>
      </c>
      <c r="C182" t="s">
        <v>8</v>
      </c>
    </row>
    <row r="183" spans="1:5" x14ac:dyDescent="0.2">
      <c r="A183">
        <f t="shared" si="1"/>
        <v>117</v>
      </c>
      <c r="B183" t="s">
        <v>13</v>
      </c>
      <c r="C183" t="s">
        <v>9</v>
      </c>
    </row>
    <row r="184" spans="1:5" x14ac:dyDescent="0.2">
      <c r="A184">
        <f t="shared" si="1"/>
        <v>117</v>
      </c>
      <c r="B184" t="s">
        <v>13</v>
      </c>
      <c r="C184" t="s">
        <v>10</v>
      </c>
    </row>
    <row r="185" spans="1:5" x14ac:dyDescent="0.2">
      <c r="A185">
        <f t="shared" si="1"/>
        <v>117</v>
      </c>
      <c r="B185" t="s">
        <v>13</v>
      </c>
      <c r="C185" t="s">
        <v>11</v>
      </c>
    </row>
    <row r="186" spans="1:5" x14ac:dyDescent="0.2">
      <c r="A186">
        <f t="shared" si="1"/>
        <v>117</v>
      </c>
      <c r="B186" t="s">
        <v>13</v>
      </c>
      <c r="C186" t="s">
        <v>12</v>
      </c>
    </row>
    <row r="187" spans="1:5" x14ac:dyDescent="0.2">
      <c r="A187">
        <f t="shared" si="1"/>
        <v>117</v>
      </c>
      <c r="B187" t="s">
        <v>14</v>
      </c>
      <c r="C187" t="s">
        <v>15</v>
      </c>
    </row>
    <row r="188" spans="1:5" x14ac:dyDescent="0.2">
      <c r="A188">
        <f t="shared" ref="A188:A251" si="2">A131+1</f>
        <v>117</v>
      </c>
      <c r="B188" t="s">
        <v>14</v>
      </c>
      <c r="C188" t="s">
        <v>16</v>
      </c>
    </row>
    <row r="189" spans="1:5" x14ac:dyDescent="0.2">
      <c r="A189">
        <f t="shared" si="2"/>
        <v>117</v>
      </c>
      <c r="B189" t="s">
        <v>14</v>
      </c>
      <c r="C189" t="s">
        <v>17</v>
      </c>
    </row>
    <row r="190" spans="1:5" x14ac:dyDescent="0.2">
      <c r="A190">
        <f t="shared" si="2"/>
        <v>117</v>
      </c>
      <c r="B190" t="s">
        <v>14</v>
      </c>
      <c r="C190" t="s">
        <v>18</v>
      </c>
    </row>
    <row r="191" spans="1:5" x14ac:dyDescent="0.2">
      <c r="A191">
        <f t="shared" si="2"/>
        <v>117</v>
      </c>
      <c r="B191" t="s">
        <v>14</v>
      </c>
      <c r="C191" t="s">
        <v>19</v>
      </c>
    </row>
    <row r="192" spans="1:5" x14ac:dyDescent="0.2">
      <c r="A192">
        <f t="shared" si="2"/>
        <v>117</v>
      </c>
      <c r="B192" t="s">
        <v>20</v>
      </c>
      <c r="C192" t="s">
        <v>21</v>
      </c>
      <c r="D192">
        <f>16+17</f>
        <v>33</v>
      </c>
      <c r="E192">
        <v>60</v>
      </c>
    </row>
    <row r="193" spans="1:5" x14ac:dyDescent="0.2">
      <c r="A193">
        <f t="shared" si="2"/>
        <v>117</v>
      </c>
      <c r="B193" t="s">
        <v>20</v>
      </c>
      <c r="C193" t="s">
        <v>22</v>
      </c>
      <c r="D193">
        <f>14+13</f>
        <v>27</v>
      </c>
      <c r="E193">
        <v>60</v>
      </c>
    </row>
    <row r="194" spans="1:5" x14ac:dyDescent="0.2">
      <c r="A194">
        <f t="shared" si="2"/>
        <v>117</v>
      </c>
      <c r="B194" t="s">
        <v>23</v>
      </c>
      <c r="C194" t="s">
        <v>24</v>
      </c>
    </row>
    <row r="195" spans="1:5" x14ac:dyDescent="0.2">
      <c r="A195">
        <f t="shared" si="2"/>
        <v>117</v>
      </c>
      <c r="B195" t="s">
        <v>23</v>
      </c>
      <c r="C195" t="s">
        <v>25</v>
      </c>
    </row>
    <row r="196" spans="1:5" x14ac:dyDescent="0.2">
      <c r="A196">
        <f t="shared" si="2"/>
        <v>117</v>
      </c>
      <c r="B196" t="s">
        <v>23</v>
      </c>
      <c r="C196" t="s">
        <v>26</v>
      </c>
    </row>
    <row r="197" spans="1:5" x14ac:dyDescent="0.2">
      <c r="A197">
        <f t="shared" si="2"/>
        <v>117</v>
      </c>
      <c r="B197" t="s">
        <v>27</v>
      </c>
      <c r="C197" t="s">
        <v>28</v>
      </c>
    </row>
    <row r="198" spans="1:5" x14ac:dyDescent="0.2">
      <c r="A198">
        <f t="shared" si="2"/>
        <v>117</v>
      </c>
      <c r="B198" t="s">
        <v>27</v>
      </c>
      <c r="C198" t="s">
        <v>29</v>
      </c>
    </row>
    <row r="199" spans="1:5" x14ac:dyDescent="0.2">
      <c r="A199">
        <f t="shared" si="2"/>
        <v>117</v>
      </c>
      <c r="B199" t="s">
        <v>27</v>
      </c>
      <c r="C199" t="s">
        <v>30</v>
      </c>
    </row>
    <row r="200" spans="1:5" x14ac:dyDescent="0.2">
      <c r="A200">
        <f t="shared" si="2"/>
        <v>117</v>
      </c>
      <c r="B200" t="s">
        <v>27</v>
      </c>
      <c r="C200" t="s">
        <v>31</v>
      </c>
    </row>
    <row r="201" spans="1:5" x14ac:dyDescent="0.2">
      <c r="A201">
        <f t="shared" si="2"/>
        <v>117</v>
      </c>
      <c r="B201" t="s">
        <v>27</v>
      </c>
      <c r="C201" t="s">
        <v>32</v>
      </c>
    </row>
    <row r="202" spans="1:5" x14ac:dyDescent="0.2">
      <c r="A202">
        <f t="shared" si="2"/>
        <v>117</v>
      </c>
      <c r="B202" t="s">
        <v>27</v>
      </c>
      <c r="C202" t="s">
        <v>26</v>
      </c>
    </row>
    <row r="203" spans="1:5" x14ac:dyDescent="0.2">
      <c r="A203">
        <f t="shared" si="2"/>
        <v>117</v>
      </c>
      <c r="B203" t="s">
        <v>33</v>
      </c>
      <c r="C203" s="4" t="s">
        <v>34</v>
      </c>
    </row>
    <row r="204" spans="1:5" x14ac:dyDescent="0.2">
      <c r="A204">
        <f t="shared" si="2"/>
        <v>117</v>
      </c>
      <c r="B204" t="s">
        <v>33</v>
      </c>
      <c r="C204" s="4" t="s">
        <v>35</v>
      </c>
    </row>
    <row r="205" spans="1:5" x14ac:dyDescent="0.2">
      <c r="A205">
        <f t="shared" si="2"/>
        <v>117</v>
      </c>
      <c r="B205" t="s">
        <v>33</v>
      </c>
      <c r="C205" s="4" t="s">
        <v>36</v>
      </c>
    </row>
    <row r="206" spans="1:5" x14ac:dyDescent="0.2">
      <c r="A206">
        <f t="shared" si="2"/>
        <v>117</v>
      </c>
      <c r="B206" t="s">
        <v>33</v>
      </c>
      <c r="C206" s="4" t="s">
        <v>37</v>
      </c>
    </row>
    <row r="207" spans="1:5" x14ac:dyDescent="0.2">
      <c r="A207">
        <f t="shared" si="2"/>
        <v>117</v>
      </c>
      <c r="B207" t="s">
        <v>33</v>
      </c>
      <c r="C207" s="4" t="s">
        <v>38</v>
      </c>
    </row>
    <row r="208" spans="1:5" x14ac:dyDescent="0.2">
      <c r="A208">
        <f t="shared" si="2"/>
        <v>117</v>
      </c>
      <c r="B208" t="s">
        <v>33</v>
      </c>
      <c r="C208" s="4" t="s">
        <v>39</v>
      </c>
    </row>
    <row r="209" spans="1:4" x14ac:dyDescent="0.2">
      <c r="A209">
        <f t="shared" si="2"/>
        <v>117</v>
      </c>
      <c r="B209" t="s">
        <v>33</v>
      </c>
      <c r="C209" s="4" t="s">
        <v>40</v>
      </c>
    </row>
    <row r="210" spans="1:4" x14ac:dyDescent="0.2">
      <c r="A210">
        <f t="shared" si="2"/>
        <v>117</v>
      </c>
      <c r="B210" t="s">
        <v>33</v>
      </c>
      <c r="C210" s="4" t="s">
        <v>41</v>
      </c>
    </row>
    <row r="211" spans="1:4" x14ac:dyDescent="0.2">
      <c r="A211">
        <f t="shared" si="2"/>
        <v>117</v>
      </c>
      <c r="B211" t="s">
        <v>33</v>
      </c>
      <c r="C211" s="4" t="s">
        <v>42</v>
      </c>
    </row>
    <row r="212" spans="1:4" x14ac:dyDescent="0.2">
      <c r="A212">
        <f t="shared" si="2"/>
        <v>117</v>
      </c>
      <c r="B212" t="s">
        <v>33</v>
      </c>
      <c r="C212" s="4" t="s">
        <v>43</v>
      </c>
    </row>
    <row r="213" spans="1:4" x14ac:dyDescent="0.2">
      <c r="A213">
        <f t="shared" si="2"/>
        <v>117</v>
      </c>
      <c r="B213" t="s">
        <v>33</v>
      </c>
      <c r="C213" s="4" t="s">
        <v>44</v>
      </c>
    </row>
    <row r="214" spans="1:4" x14ac:dyDescent="0.2">
      <c r="A214">
        <f t="shared" si="2"/>
        <v>117</v>
      </c>
      <c r="B214" t="s">
        <v>33</v>
      </c>
      <c r="C214" s="4" t="s">
        <v>45</v>
      </c>
    </row>
    <row r="215" spans="1:4" x14ac:dyDescent="0.2">
      <c r="A215">
        <f t="shared" si="2"/>
        <v>117</v>
      </c>
      <c r="B215" t="s">
        <v>33</v>
      </c>
      <c r="C215" s="4" t="s">
        <v>46</v>
      </c>
    </row>
    <row r="216" spans="1:4" x14ac:dyDescent="0.2">
      <c r="A216">
        <f t="shared" si="2"/>
        <v>117</v>
      </c>
      <c r="B216" t="s">
        <v>33</v>
      </c>
      <c r="C216" s="4" t="s">
        <v>47</v>
      </c>
    </row>
    <row r="217" spans="1:4" x14ac:dyDescent="0.2">
      <c r="A217">
        <f t="shared" si="2"/>
        <v>117</v>
      </c>
      <c r="B217" t="s">
        <v>33</v>
      </c>
      <c r="C217" s="4" t="s">
        <v>48</v>
      </c>
    </row>
    <row r="218" spans="1:4" x14ac:dyDescent="0.2">
      <c r="A218">
        <f t="shared" si="2"/>
        <v>117</v>
      </c>
      <c r="B218" t="s">
        <v>33</v>
      </c>
      <c r="C218" s="4" t="s">
        <v>49</v>
      </c>
    </row>
    <row r="219" spans="1:4" x14ac:dyDescent="0.2">
      <c r="A219">
        <f t="shared" si="2"/>
        <v>117</v>
      </c>
      <c r="B219" t="s">
        <v>33</v>
      </c>
      <c r="C219" s="4" t="s">
        <v>50</v>
      </c>
    </row>
    <row r="220" spans="1:4" x14ac:dyDescent="0.2">
      <c r="A220">
        <f t="shared" si="2"/>
        <v>117</v>
      </c>
      <c r="B220" t="s">
        <v>33</v>
      </c>
      <c r="C220" s="4" t="s">
        <v>51</v>
      </c>
    </row>
    <row r="221" spans="1:4" x14ac:dyDescent="0.2">
      <c r="A221">
        <f t="shared" si="2"/>
        <v>117</v>
      </c>
      <c r="B221" t="s">
        <v>33</v>
      </c>
      <c r="C221" s="4" t="s">
        <v>52</v>
      </c>
    </row>
    <row r="222" spans="1:4" x14ac:dyDescent="0.2">
      <c r="A222">
        <f t="shared" si="2"/>
        <v>117</v>
      </c>
      <c r="B222" t="s">
        <v>33</v>
      </c>
      <c r="C222" s="4" t="s">
        <v>53</v>
      </c>
    </row>
    <row r="223" spans="1:4" x14ac:dyDescent="0.2">
      <c r="A223">
        <f t="shared" si="2"/>
        <v>117</v>
      </c>
      <c r="B223" t="s">
        <v>33</v>
      </c>
      <c r="C223" s="4" t="s">
        <v>31</v>
      </c>
    </row>
    <row r="224" spans="1:4" x14ac:dyDescent="0.2">
      <c r="A224">
        <f t="shared" si="2"/>
        <v>117</v>
      </c>
      <c r="B224" t="s">
        <v>33</v>
      </c>
      <c r="C224" s="4" t="s">
        <v>54</v>
      </c>
      <c r="D224">
        <v>30</v>
      </c>
    </row>
    <row r="225" spans="1:5" x14ac:dyDescent="0.2">
      <c r="A225">
        <f t="shared" si="2"/>
        <v>117</v>
      </c>
      <c r="B225" t="s">
        <v>55</v>
      </c>
      <c r="C225" t="s">
        <v>56</v>
      </c>
    </row>
    <row r="226" spans="1:5" x14ac:dyDescent="0.2">
      <c r="A226">
        <f t="shared" si="2"/>
        <v>117</v>
      </c>
      <c r="B226" t="s">
        <v>57</v>
      </c>
      <c r="C226" t="s">
        <v>58</v>
      </c>
    </row>
    <row r="227" spans="1:5" x14ac:dyDescent="0.2">
      <c r="A227">
        <f t="shared" si="2"/>
        <v>117</v>
      </c>
      <c r="B227" t="s">
        <v>59</v>
      </c>
      <c r="C227" t="s">
        <v>60</v>
      </c>
      <c r="D227">
        <v>60</v>
      </c>
      <c r="E227">
        <v>62</v>
      </c>
    </row>
    <row r="228" spans="1:5" x14ac:dyDescent="0.2">
      <c r="A228">
        <f t="shared" si="2"/>
        <v>117</v>
      </c>
      <c r="B228" t="s">
        <v>61</v>
      </c>
      <c r="C228" t="s">
        <v>62</v>
      </c>
      <c r="D228">
        <v>20</v>
      </c>
    </row>
    <row r="229" spans="1:5" x14ac:dyDescent="0.2">
      <c r="A229">
        <f t="shared" si="2"/>
        <v>117</v>
      </c>
      <c r="B229" t="s">
        <v>61</v>
      </c>
      <c r="C229" t="s">
        <v>63</v>
      </c>
      <c r="D229">
        <v>45</v>
      </c>
    </row>
    <row r="230" spans="1:5" x14ac:dyDescent="0.2">
      <c r="A230">
        <f t="shared" si="2"/>
        <v>118</v>
      </c>
      <c r="B230" t="s">
        <v>5</v>
      </c>
      <c r="C230" t="s">
        <v>6</v>
      </c>
      <c r="D230">
        <f>((53*54.7)+(52*52.8))/105</f>
        <v>53.759047619047628</v>
      </c>
      <c r="E230">
        <v>105</v>
      </c>
    </row>
    <row r="231" spans="1:5" x14ac:dyDescent="0.2">
      <c r="A231">
        <f t="shared" si="2"/>
        <v>118</v>
      </c>
      <c r="B231" t="s">
        <v>5</v>
      </c>
      <c r="C231" t="s">
        <v>7</v>
      </c>
      <c r="D231">
        <f>((53*12.1)+(52*12.6))/105</f>
        <v>12.347619047619048</v>
      </c>
      <c r="E231">
        <v>105</v>
      </c>
    </row>
    <row r="232" spans="1:5" x14ac:dyDescent="0.2">
      <c r="A232">
        <f t="shared" si="2"/>
        <v>118</v>
      </c>
      <c r="B232" t="s">
        <v>5</v>
      </c>
      <c r="C232" t="s">
        <v>8</v>
      </c>
    </row>
    <row r="233" spans="1:5" x14ac:dyDescent="0.2">
      <c r="A233">
        <f t="shared" si="2"/>
        <v>118</v>
      </c>
      <c r="B233" t="s">
        <v>5</v>
      </c>
      <c r="C233" t="s">
        <v>9</v>
      </c>
    </row>
    <row r="234" spans="1:5" x14ac:dyDescent="0.2">
      <c r="A234">
        <f t="shared" si="2"/>
        <v>118</v>
      </c>
      <c r="B234" t="s">
        <v>5</v>
      </c>
      <c r="C234" t="s">
        <v>10</v>
      </c>
    </row>
    <row r="235" spans="1:5" x14ac:dyDescent="0.2">
      <c r="A235">
        <f t="shared" si="2"/>
        <v>118</v>
      </c>
      <c r="B235" t="s">
        <v>5</v>
      </c>
      <c r="C235" t="s">
        <v>11</v>
      </c>
    </row>
    <row r="236" spans="1:5" x14ac:dyDescent="0.2">
      <c r="A236">
        <f t="shared" si="2"/>
        <v>118</v>
      </c>
      <c r="B236" t="s">
        <v>5</v>
      </c>
      <c r="C236" t="s">
        <v>12</v>
      </c>
    </row>
    <row r="237" spans="1:5" x14ac:dyDescent="0.2">
      <c r="A237">
        <f t="shared" si="2"/>
        <v>118</v>
      </c>
      <c r="B237" t="s">
        <v>13</v>
      </c>
      <c r="C237" t="s">
        <v>6</v>
      </c>
      <c r="D237">
        <f>((53*31.3)+(52*30.8))/105</f>
        <v>31.052380952380954</v>
      </c>
      <c r="E237">
        <v>105</v>
      </c>
    </row>
    <row r="238" spans="1:5" x14ac:dyDescent="0.2">
      <c r="A238">
        <f t="shared" si="2"/>
        <v>118</v>
      </c>
      <c r="B238" t="s">
        <v>13</v>
      </c>
      <c r="C238" t="s">
        <v>7</v>
      </c>
      <c r="D238">
        <f>((53*5.7)+(52*5.5))/105</f>
        <v>5.6009523809523811</v>
      </c>
      <c r="E238">
        <v>105</v>
      </c>
    </row>
    <row r="239" spans="1:5" x14ac:dyDescent="0.2">
      <c r="A239">
        <f t="shared" si="2"/>
        <v>118</v>
      </c>
      <c r="B239" t="s">
        <v>13</v>
      </c>
      <c r="C239" t="s">
        <v>8</v>
      </c>
    </row>
    <row r="240" spans="1:5" x14ac:dyDescent="0.2">
      <c r="A240">
        <f t="shared" si="2"/>
        <v>118</v>
      </c>
      <c r="B240" t="s">
        <v>13</v>
      </c>
      <c r="C240" t="s">
        <v>9</v>
      </c>
    </row>
    <row r="241" spans="1:3" x14ac:dyDescent="0.2">
      <c r="A241">
        <f t="shared" si="2"/>
        <v>118</v>
      </c>
      <c r="B241" t="s">
        <v>13</v>
      </c>
      <c r="C241" t="s">
        <v>10</v>
      </c>
    </row>
    <row r="242" spans="1:3" x14ac:dyDescent="0.2">
      <c r="A242">
        <f t="shared" si="2"/>
        <v>118</v>
      </c>
      <c r="B242" t="s">
        <v>13</v>
      </c>
      <c r="C242" t="s">
        <v>11</v>
      </c>
    </row>
    <row r="243" spans="1:3" x14ac:dyDescent="0.2">
      <c r="A243">
        <f t="shared" si="2"/>
        <v>118</v>
      </c>
      <c r="B243" t="s">
        <v>13</v>
      </c>
      <c r="C243" t="s">
        <v>12</v>
      </c>
    </row>
    <row r="244" spans="1:3" x14ac:dyDescent="0.2">
      <c r="A244">
        <f t="shared" si="2"/>
        <v>118</v>
      </c>
      <c r="B244" t="s">
        <v>14</v>
      </c>
      <c r="C244" t="s">
        <v>15</v>
      </c>
    </row>
    <row r="245" spans="1:3" x14ac:dyDescent="0.2">
      <c r="A245">
        <f t="shared" si="2"/>
        <v>118</v>
      </c>
      <c r="B245" t="s">
        <v>14</v>
      </c>
      <c r="C245" t="s">
        <v>16</v>
      </c>
    </row>
    <row r="246" spans="1:3" x14ac:dyDescent="0.2">
      <c r="A246">
        <f t="shared" si="2"/>
        <v>118</v>
      </c>
      <c r="B246" t="s">
        <v>14</v>
      </c>
      <c r="C246" t="s">
        <v>17</v>
      </c>
    </row>
    <row r="247" spans="1:3" x14ac:dyDescent="0.2">
      <c r="A247">
        <f t="shared" si="2"/>
        <v>118</v>
      </c>
      <c r="B247" t="s">
        <v>14</v>
      </c>
      <c r="C247" t="s">
        <v>18</v>
      </c>
    </row>
    <row r="248" spans="1:3" x14ac:dyDescent="0.2">
      <c r="A248">
        <f t="shared" si="2"/>
        <v>118</v>
      </c>
      <c r="B248" t="s">
        <v>14</v>
      </c>
      <c r="C248" t="s">
        <v>19</v>
      </c>
    </row>
    <row r="249" spans="1:3" x14ac:dyDescent="0.2">
      <c r="A249">
        <f t="shared" si="2"/>
        <v>118</v>
      </c>
      <c r="B249" t="s">
        <v>20</v>
      </c>
      <c r="C249" t="s">
        <v>21</v>
      </c>
    </row>
    <row r="250" spans="1:3" x14ac:dyDescent="0.2">
      <c r="A250">
        <f t="shared" si="2"/>
        <v>118</v>
      </c>
      <c r="B250" t="s">
        <v>20</v>
      </c>
      <c r="C250" t="s">
        <v>22</v>
      </c>
    </row>
    <row r="251" spans="1:3" x14ac:dyDescent="0.2">
      <c r="A251">
        <f t="shared" si="2"/>
        <v>118</v>
      </c>
      <c r="B251" t="s">
        <v>23</v>
      </c>
      <c r="C251" t="s">
        <v>24</v>
      </c>
    </row>
    <row r="252" spans="1:3" x14ac:dyDescent="0.2">
      <c r="A252">
        <f t="shared" ref="A252:A315" si="3">A195+1</f>
        <v>118</v>
      </c>
      <c r="B252" t="s">
        <v>23</v>
      </c>
      <c r="C252" t="s">
        <v>25</v>
      </c>
    </row>
    <row r="253" spans="1:3" x14ac:dyDescent="0.2">
      <c r="A253">
        <f t="shared" si="3"/>
        <v>118</v>
      </c>
      <c r="B253" t="s">
        <v>23</v>
      </c>
      <c r="C253" t="s">
        <v>26</v>
      </c>
    </row>
    <row r="254" spans="1:3" x14ac:dyDescent="0.2">
      <c r="A254">
        <f t="shared" si="3"/>
        <v>118</v>
      </c>
      <c r="B254" t="s">
        <v>27</v>
      </c>
      <c r="C254" t="s">
        <v>28</v>
      </c>
    </row>
    <row r="255" spans="1:3" x14ac:dyDescent="0.2">
      <c r="A255">
        <f t="shared" si="3"/>
        <v>118</v>
      </c>
      <c r="B255" t="s">
        <v>27</v>
      </c>
      <c r="C255" t="s">
        <v>29</v>
      </c>
    </row>
    <row r="256" spans="1:3" x14ac:dyDescent="0.2">
      <c r="A256">
        <f t="shared" si="3"/>
        <v>118</v>
      </c>
      <c r="B256" t="s">
        <v>27</v>
      </c>
      <c r="C256" t="s">
        <v>30</v>
      </c>
    </row>
    <row r="257" spans="1:5" x14ac:dyDescent="0.2">
      <c r="A257">
        <f t="shared" si="3"/>
        <v>118</v>
      </c>
      <c r="B257" t="s">
        <v>27</v>
      </c>
      <c r="C257" t="s">
        <v>31</v>
      </c>
    </row>
    <row r="258" spans="1:5" x14ac:dyDescent="0.2">
      <c r="A258">
        <f t="shared" si="3"/>
        <v>118</v>
      </c>
      <c r="B258" t="s">
        <v>27</v>
      </c>
      <c r="C258" t="s">
        <v>32</v>
      </c>
    </row>
    <row r="259" spans="1:5" x14ac:dyDescent="0.2">
      <c r="A259">
        <f t="shared" si="3"/>
        <v>118</v>
      </c>
      <c r="B259" t="s">
        <v>27</v>
      </c>
      <c r="C259" t="s">
        <v>26</v>
      </c>
    </row>
    <row r="260" spans="1:5" x14ac:dyDescent="0.2">
      <c r="A260">
        <f t="shared" si="3"/>
        <v>118</v>
      </c>
      <c r="B260" t="s">
        <v>33</v>
      </c>
      <c r="C260" s="4" t="s">
        <v>34</v>
      </c>
      <c r="D260">
        <v>40</v>
      </c>
      <c r="E260">
        <v>105</v>
      </c>
    </row>
    <row r="261" spans="1:5" x14ac:dyDescent="0.2">
      <c r="A261">
        <f t="shared" si="3"/>
        <v>118</v>
      </c>
      <c r="B261" t="s">
        <v>33</v>
      </c>
      <c r="C261" s="4" t="s">
        <v>35</v>
      </c>
      <c r="D261">
        <f>11+16</f>
        <v>27</v>
      </c>
      <c r="E261">
        <v>105</v>
      </c>
    </row>
    <row r="262" spans="1:5" x14ac:dyDescent="0.2">
      <c r="A262">
        <f t="shared" si="3"/>
        <v>118</v>
      </c>
      <c r="B262" t="s">
        <v>33</v>
      </c>
      <c r="C262" s="4" t="s">
        <v>36</v>
      </c>
    </row>
    <row r="263" spans="1:5" x14ac:dyDescent="0.2">
      <c r="A263">
        <f t="shared" si="3"/>
        <v>118</v>
      </c>
      <c r="B263" t="s">
        <v>33</v>
      </c>
      <c r="C263" s="4" t="s">
        <v>37</v>
      </c>
    </row>
    <row r="264" spans="1:5" x14ac:dyDescent="0.2">
      <c r="A264">
        <f t="shared" si="3"/>
        <v>118</v>
      </c>
      <c r="B264" t="s">
        <v>33</v>
      </c>
      <c r="C264" s="4" t="s">
        <v>38</v>
      </c>
    </row>
    <row r="265" spans="1:5" x14ac:dyDescent="0.2">
      <c r="A265">
        <f t="shared" si="3"/>
        <v>118</v>
      </c>
      <c r="B265" t="s">
        <v>33</v>
      </c>
      <c r="C265" s="4" t="s">
        <v>39</v>
      </c>
    </row>
    <row r="266" spans="1:5" x14ac:dyDescent="0.2">
      <c r="A266">
        <f t="shared" si="3"/>
        <v>118</v>
      </c>
      <c r="B266" t="s">
        <v>33</v>
      </c>
      <c r="C266" s="4" t="s">
        <v>40</v>
      </c>
    </row>
    <row r="267" spans="1:5" x14ac:dyDescent="0.2">
      <c r="A267">
        <f t="shared" si="3"/>
        <v>118</v>
      </c>
      <c r="B267" t="s">
        <v>33</v>
      </c>
      <c r="C267" s="4" t="s">
        <v>41</v>
      </c>
    </row>
    <row r="268" spans="1:5" x14ac:dyDescent="0.2">
      <c r="A268">
        <f t="shared" si="3"/>
        <v>118</v>
      </c>
      <c r="B268" t="s">
        <v>33</v>
      </c>
      <c r="C268" s="4" t="s">
        <v>42</v>
      </c>
    </row>
    <row r="269" spans="1:5" x14ac:dyDescent="0.2">
      <c r="A269">
        <f t="shared" si="3"/>
        <v>118</v>
      </c>
      <c r="B269" t="s">
        <v>33</v>
      </c>
      <c r="C269" s="4" t="s">
        <v>43</v>
      </c>
      <c r="D269">
        <v>9</v>
      </c>
      <c r="E269">
        <v>105</v>
      </c>
    </row>
    <row r="270" spans="1:5" x14ac:dyDescent="0.2">
      <c r="A270">
        <f t="shared" si="3"/>
        <v>118</v>
      </c>
      <c r="B270" t="s">
        <v>33</v>
      </c>
      <c r="C270" s="4" t="s">
        <v>44</v>
      </c>
    </row>
    <row r="271" spans="1:5" x14ac:dyDescent="0.2">
      <c r="A271">
        <f t="shared" si="3"/>
        <v>118</v>
      </c>
      <c r="B271" t="s">
        <v>33</v>
      </c>
      <c r="C271" s="4" t="s">
        <v>45</v>
      </c>
    </row>
    <row r="272" spans="1:5" x14ac:dyDescent="0.2">
      <c r="A272">
        <f t="shared" si="3"/>
        <v>118</v>
      </c>
      <c r="B272" t="s">
        <v>33</v>
      </c>
      <c r="C272" s="4" t="s">
        <v>46</v>
      </c>
    </row>
    <row r="273" spans="1:5" x14ac:dyDescent="0.2">
      <c r="A273">
        <f t="shared" si="3"/>
        <v>118</v>
      </c>
      <c r="B273" t="s">
        <v>33</v>
      </c>
      <c r="C273" s="4" t="s">
        <v>47</v>
      </c>
    </row>
    <row r="274" spans="1:5" x14ac:dyDescent="0.2">
      <c r="A274">
        <f t="shared" si="3"/>
        <v>118</v>
      </c>
      <c r="B274" t="s">
        <v>33</v>
      </c>
      <c r="C274" s="4" t="s">
        <v>48</v>
      </c>
    </row>
    <row r="275" spans="1:5" x14ac:dyDescent="0.2">
      <c r="A275">
        <f t="shared" si="3"/>
        <v>118</v>
      </c>
      <c r="B275" t="s">
        <v>33</v>
      </c>
      <c r="C275" s="4" t="s">
        <v>49</v>
      </c>
    </row>
    <row r="276" spans="1:5" x14ac:dyDescent="0.2">
      <c r="A276">
        <f t="shared" si="3"/>
        <v>118</v>
      </c>
      <c r="B276" t="s">
        <v>33</v>
      </c>
      <c r="C276" s="4" t="s">
        <v>50</v>
      </c>
    </row>
    <row r="277" spans="1:5" x14ac:dyDescent="0.2">
      <c r="A277">
        <f t="shared" si="3"/>
        <v>118</v>
      </c>
      <c r="B277" t="s">
        <v>33</v>
      </c>
      <c r="C277" s="4" t="s">
        <v>51</v>
      </c>
    </row>
    <row r="278" spans="1:5" x14ac:dyDescent="0.2">
      <c r="A278">
        <f t="shared" si="3"/>
        <v>118</v>
      </c>
      <c r="B278" t="s">
        <v>33</v>
      </c>
      <c r="C278" s="4" t="s">
        <v>52</v>
      </c>
    </row>
    <row r="279" spans="1:5" x14ac:dyDescent="0.2">
      <c r="A279">
        <f t="shared" si="3"/>
        <v>118</v>
      </c>
      <c r="B279" t="s">
        <v>33</v>
      </c>
      <c r="C279" s="4" t="s">
        <v>53</v>
      </c>
      <c r="D279">
        <v>6</v>
      </c>
      <c r="E279">
        <v>105</v>
      </c>
    </row>
    <row r="280" spans="1:5" x14ac:dyDescent="0.2">
      <c r="A280">
        <f t="shared" si="3"/>
        <v>118</v>
      </c>
      <c r="B280" t="s">
        <v>33</v>
      </c>
      <c r="C280" s="4" t="s">
        <v>31</v>
      </c>
    </row>
    <row r="281" spans="1:5" x14ac:dyDescent="0.2">
      <c r="A281">
        <f t="shared" si="3"/>
        <v>118</v>
      </c>
      <c r="B281" t="s">
        <v>33</v>
      </c>
      <c r="C281" s="4" t="s">
        <v>54</v>
      </c>
    </row>
    <row r="282" spans="1:5" x14ac:dyDescent="0.2">
      <c r="A282">
        <f t="shared" si="3"/>
        <v>118</v>
      </c>
      <c r="B282" t="s">
        <v>55</v>
      </c>
      <c r="C282" t="s">
        <v>56</v>
      </c>
    </row>
    <row r="283" spans="1:5" x14ac:dyDescent="0.2">
      <c r="A283">
        <f t="shared" si="3"/>
        <v>118</v>
      </c>
      <c r="B283" t="s">
        <v>57</v>
      </c>
      <c r="C283" t="s">
        <v>58</v>
      </c>
    </row>
    <row r="284" spans="1:5" x14ac:dyDescent="0.2">
      <c r="A284">
        <f t="shared" si="3"/>
        <v>118</v>
      </c>
      <c r="B284" t="s">
        <v>59</v>
      </c>
      <c r="C284" t="s">
        <v>60</v>
      </c>
      <c r="D284">
        <f>53+52</f>
        <v>105</v>
      </c>
      <c r="E284">
        <v>142</v>
      </c>
    </row>
    <row r="285" spans="1:5" x14ac:dyDescent="0.2">
      <c r="A285">
        <f t="shared" si="3"/>
        <v>118</v>
      </c>
      <c r="B285" t="s">
        <v>61</v>
      </c>
      <c r="C285" t="s">
        <v>62</v>
      </c>
      <c r="D285">
        <v>18</v>
      </c>
    </row>
    <row r="286" spans="1:5" x14ac:dyDescent="0.2">
      <c r="A286">
        <f t="shared" si="3"/>
        <v>118</v>
      </c>
      <c r="B286" t="s">
        <v>61</v>
      </c>
      <c r="C286" t="s">
        <v>63</v>
      </c>
    </row>
    <row r="287" spans="1:5" x14ac:dyDescent="0.2">
      <c r="A287">
        <f t="shared" si="3"/>
        <v>119</v>
      </c>
      <c r="B287" t="s">
        <v>5</v>
      </c>
      <c r="C287" t="s">
        <v>6</v>
      </c>
      <c r="D287">
        <f>(34.2+35.6)/2</f>
        <v>34.900000000000006</v>
      </c>
      <c r="E287">
        <v>60</v>
      </c>
    </row>
    <row r="288" spans="1:5" x14ac:dyDescent="0.2">
      <c r="A288">
        <f t="shared" si="3"/>
        <v>119</v>
      </c>
      <c r="B288" t="s">
        <v>5</v>
      </c>
      <c r="C288" t="s">
        <v>7</v>
      </c>
      <c r="D288">
        <f>(9.4+11.3)/2</f>
        <v>10.350000000000001</v>
      </c>
      <c r="E288">
        <v>60</v>
      </c>
    </row>
    <row r="289" spans="1:5" x14ac:dyDescent="0.2">
      <c r="A289">
        <f t="shared" si="3"/>
        <v>119</v>
      </c>
      <c r="B289" t="s">
        <v>5</v>
      </c>
      <c r="C289" t="s">
        <v>8</v>
      </c>
    </row>
    <row r="290" spans="1:5" x14ac:dyDescent="0.2">
      <c r="A290">
        <f t="shared" si="3"/>
        <v>119</v>
      </c>
      <c r="B290" t="s">
        <v>5</v>
      </c>
      <c r="C290" t="s">
        <v>9</v>
      </c>
    </row>
    <row r="291" spans="1:5" x14ac:dyDescent="0.2">
      <c r="A291">
        <f t="shared" si="3"/>
        <v>119</v>
      </c>
      <c r="B291" t="s">
        <v>5</v>
      </c>
      <c r="C291" t="s">
        <v>10</v>
      </c>
    </row>
    <row r="292" spans="1:5" x14ac:dyDescent="0.2">
      <c r="A292">
        <f t="shared" si="3"/>
        <v>119</v>
      </c>
      <c r="B292" t="s">
        <v>5</v>
      </c>
      <c r="C292" t="s">
        <v>11</v>
      </c>
      <c r="D292">
        <v>18</v>
      </c>
      <c r="E292">
        <v>60</v>
      </c>
    </row>
    <row r="293" spans="1:5" x14ac:dyDescent="0.2">
      <c r="A293">
        <f t="shared" si="3"/>
        <v>119</v>
      </c>
      <c r="B293" t="s">
        <v>5</v>
      </c>
      <c r="C293" t="s">
        <v>12</v>
      </c>
      <c r="D293">
        <v>58</v>
      </c>
      <c r="E293">
        <v>60</v>
      </c>
    </row>
    <row r="294" spans="1:5" x14ac:dyDescent="0.2">
      <c r="A294">
        <f t="shared" si="3"/>
        <v>119</v>
      </c>
      <c r="B294" t="s">
        <v>13</v>
      </c>
      <c r="C294" t="s">
        <v>6</v>
      </c>
    </row>
    <row r="295" spans="1:5" x14ac:dyDescent="0.2">
      <c r="A295">
        <f t="shared" si="3"/>
        <v>119</v>
      </c>
      <c r="B295" t="s">
        <v>13</v>
      </c>
      <c r="C295" t="s">
        <v>7</v>
      </c>
    </row>
    <row r="296" spans="1:5" x14ac:dyDescent="0.2">
      <c r="A296">
        <f t="shared" si="3"/>
        <v>119</v>
      </c>
      <c r="B296" t="s">
        <v>13</v>
      </c>
      <c r="C296" t="s">
        <v>8</v>
      </c>
    </row>
    <row r="297" spans="1:5" x14ac:dyDescent="0.2">
      <c r="A297">
        <f t="shared" si="3"/>
        <v>119</v>
      </c>
      <c r="B297" t="s">
        <v>13</v>
      </c>
      <c r="C297" t="s">
        <v>9</v>
      </c>
    </row>
    <row r="298" spans="1:5" x14ac:dyDescent="0.2">
      <c r="A298">
        <f t="shared" si="3"/>
        <v>119</v>
      </c>
      <c r="B298" t="s">
        <v>13</v>
      </c>
      <c r="C298" t="s">
        <v>10</v>
      </c>
    </row>
    <row r="299" spans="1:5" x14ac:dyDescent="0.2">
      <c r="A299">
        <f t="shared" si="3"/>
        <v>119</v>
      </c>
      <c r="B299" t="s">
        <v>13</v>
      </c>
      <c r="C299" t="s">
        <v>11</v>
      </c>
    </row>
    <row r="300" spans="1:5" x14ac:dyDescent="0.2">
      <c r="A300">
        <f t="shared" si="3"/>
        <v>119</v>
      </c>
      <c r="B300" t="s">
        <v>13</v>
      </c>
      <c r="C300" t="s">
        <v>12</v>
      </c>
    </row>
    <row r="301" spans="1:5" x14ac:dyDescent="0.2">
      <c r="A301">
        <f t="shared" si="3"/>
        <v>119</v>
      </c>
      <c r="B301" t="s">
        <v>14</v>
      </c>
      <c r="C301" t="s">
        <v>15</v>
      </c>
      <c r="D301">
        <v>9</v>
      </c>
      <c r="E301">
        <v>60</v>
      </c>
    </row>
    <row r="302" spans="1:5" x14ac:dyDescent="0.2">
      <c r="A302">
        <f t="shared" si="3"/>
        <v>119</v>
      </c>
      <c r="B302" t="s">
        <v>14</v>
      </c>
      <c r="C302" t="s">
        <v>16</v>
      </c>
      <c r="D302">
        <v>1</v>
      </c>
      <c r="E302">
        <v>60</v>
      </c>
    </row>
    <row r="303" spans="1:5" x14ac:dyDescent="0.2">
      <c r="A303">
        <f t="shared" si="3"/>
        <v>119</v>
      </c>
      <c r="B303" t="s">
        <v>14</v>
      </c>
      <c r="C303" t="s">
        <v>17</v>
      </c>
      <c r="D303">
        <f>23+27</f>
        <v>50</v>
      </c>
      <c r="E303">
        <v>60</v>
      </c>
    </row>
    <row r="304" spans="1:5" x14ac:dyDescent="0.2">
      <c r="A304">
        <f t="shared" si="3"/>
        <v>119</v>
      </c>
      <c r="B304" t="s">
        <v>14</v>
      </c>
      <c r="C304" t="s">
        <v>18</v>
      </c>
    </row>
    <row r="305" spans="1:5" x14ac:dyDescent="0.2">
      <c r="A305">
        <f t="shared" si="3"/>
        <v>119</v>
      </c>
      <c r="B305" t="s">
        <v>14</v>
      </c>
      <c r="C305" t="s">
        <v>19</v>
      </c>
    </row>
    <row r="306" spans="1:5" x14ac:dyDescent="0.2">
      <c r="A306">
        <f t="shared" si="3"/>
        <v>119</v>
      </c>
      <c r="B306" t="s">
        <v>20</v>
      </c>
      <c r="C306" t="s">
        <v>21</v>
      </c>
      <c r="D306">
        <f>21+26</f>
        <v>47</v>
      </c>
      <c r="E306">
        <v>60</v>
      </c>
    </row>
    <row r="307" spans="1:5" x14ac:dyDescent="0.2">
      <c r="A307">
        <f t="shared" si="3"/>
        <v>119</v>
      </c>
      <c r="B307" t="s">
        <v>20</v>
      </c>
      <c r="C307" t="s">
        <v>22</v>
      </c>
      <c r="D307">
        <v>10</v>
      </c>
      <c r="E307">
        <v>60</v>
      </c>
    </row>
    <row r="308" spans="1:5" x14ac:dyDescent="0.2">
      <c r="A308">
        <f t="shared" si="3"/>
        <v>119</v>
      </c>
      <c r="B308" t="s">
        <v>23</v>
      </c>
      <c r="C308" t="s">
        <v>24</v>
      </c>
    </row>
    <row r="309" spans="1:5" x14ac:dyDescent="0.2">
      <c r="A309">
        <f t="shared" si="3"/>
        <v>119</v>
      </c>
      <c r="B309" t="s">
        <v>23</v>
      </c>
      <c r="C309" t="s">
        <v>25</v>
      </c>
    </row>
    <row r="310" spans="1:5" x14ac:dyDescent="0.2">
      <c r="A310">
        <f t="shared" si="3"/>
        <v>119</v>
      </c>
      <c r="B310" t="s">
        <v>23</v>
      </c>
      <c r="C310" t="s">
        <v>26</v>
      </c>
    </row>
    <row r="311" spans="1:5" x14ac:dyDescent="0.2">
      <c r="A311">
        <f t="shared" si="3"/>
        <v>119</v>
      </c>
      <c r="B311" t="s">
        <v>27</v>
      </c>
      <c r="C311" t="s">
        <v>28</v>
      </c>
    </row>
    <row r="312" spans="1:5" x14ac:dyDescent="0.2">
      <c r="A312">
        <f t="shared" si="3"/>
        <v>119</v>
      </c>
      <c r="B312" t="s">
        <v>27</v>
      </c>
      <c r="C312" t="s">
        <v>29</v>
      </c>
    </row>
    <row r="313" spans="1:5" x14ac:dyDescent="0.2">
      <c r="A313">
        <f t="shared" si="3"/>
        <v>119</v>
      </c>
      <c r="B313" t="s">
        <v>27</v>
      </c>
      <c r="C313" t="s">
        <v>30</v>
      </c>
    </row>
    <row r="314" spans="1:5" x14ac:dyDescent="0.2">
      <c r="A314">
        <f t="shared" si="3"/>
        <v>119</v>
      </c>
      <c r="B314" t="s">
        <v>27</v>
      </c>
      <c r="C314" t="s">
        <v>31</v>
      </c>
    </row>
    <row r="315" spans="1:5" x14ac:dyDescent="0.2">
      <c r="A315">
        <f t="shared" si="3"/>
        <v>119</v>
      </c>
      <c r="B315" t="s">
        <v>27</v>
      </c>
      <c r="C315" t="s">
        <v>32</v>
      </c>
    </row>
    <row r="316" spans="1:5" x14ac:dyDescent="0.2">
      <c r="A316">
        <f t="shared" ref="A316:A379" si="4">A259+1</f>
        <v>119</v>
      </c>
      <c r="B316" t="s">
        <v>27</v>
      </c>
      <c r="C316" t="s">
        <v>26</v>
      </c>
    </row>
    <row r="317" spans="1:5" x14ac:dyDescent="0.2">
      <c r="A317">
        <f t="shared" si="4"/>
        <v>119</v>
      </c>
      <c r="B317" t="s">
        <v>33</v>
      </c>
      <c r="C317" s="4" t="s">
        <v>34</v>
      </c>
    </row>
    <row r="318" spans="1:5" x14ac:dyDescent="0.2">
      <c r="A318">
        <f t="shared" si="4"/>
        <v>119</v>
      </c>
      <c r="B318" t="s">
        <v>33</v>
      </c>
      <c r="C318" s="4" t="s">
        <v>35</v>
      </c>
    </row>
    <row r="319" spans="1:5" x14ac:dyDescent="0.2">
      <c r="A319">
        <f t="shared" si="4"/>
        <v>119</v>
      </c>
      <c r="B319" t="s">
        <v>33</v>
      </c>
      <c r="C319" s="4" t="s">
        <v>36</v>
      </c>
    </row>
    <row r="320" spans="1:5" x14ac:dyDescent="0.2">
      <c r="A320">
        <f t="shared" si="4"/>
        <v>119</v>
      </c>
      <c r="B320" t="s">
        <v>33</v>
      </c>
      <c r="C320" s="4" t="s">
        <v>37</v>
      </c>
    </row>
    <row r="321" spans="1:3" x14ac:dyDescent="0.2">
      <c r="A321">
        <f t="shared" si="4"/>
        <v>119</v>
      </c>
      <c r="B321" t="s">
        <v>33</v>
      </c>
      <c r="C321" s="4" t="s">
        <v>38</v>
      </c>
    </row>
    <row r="322" spans="1:3" x14ac:dyDescent="0.2">
      <c r="A322">
        <f t="shared" si="4"/>
        <v>119</v>
      </c>
      <c r="B322" t="s">
        <v>33</v>
      </c>
      <c r="C322" s="4" t="s">
        <v>39</v>
      </c>
    </row>
    <row r="323" spans="1:3" x14ac:dyDescent="0.2">
      <c r="A323">
        <f t="shared" si="4"/>
        <v>119</v>
      </c>
      <c r="B323" t="s">
        <v>33</v>
      </c>
      <c r="C323" s="4" t="s">
        <v>40</v>
      </c>
    </row>
    <row r="324" spans="1:3" x14ac:dyDescent="0.2">
      <c r="A324">
        <f t="shared" si="4"/>
        <v>119</v>
      </c>
      <c r="B324" t="s">
        <v>33</v>
      </c>
      <c r="C324" s="4" t="s">
        <v>41</v>
      </c>
    </row>
    <row r="325" spans="1:3" x14ac:dyDescent="0.2">
      <c r="A325">
        <f t="shared" si="4"/>
        <v>119</v>
      </c>
      <c r="B325" t="s">
        <v>33</v>
      </c>
      <c r="C325" s="4" t="s">
        <v>42</v>
      </c>
    </row>
    <row r="326" spans="1:3" x14ac:dyDescent="0.2">
      <c r="A326">
        <f t="shared" si="4"/>
        <v>119</v>
      </c>
      <c r="B326" t="s">
        <v>33</v>
      </c>
      <c r="C326" s="4" t="s">
        <v>43</v>
      </c>
    </row>
    <row r="327" spans="1:3" x14ac:dyDescent="0.2">
      <c r="A327">
        <f t="shared" si="4"/>
        <v>119</v>
      </c>
      <c r="B327" t="s">
        <v>33</v>
      </c>
      <c r="C327" s="4" t="s">
        <v>44</v>
      </c>
    </row>
    <row r="328" spans="1:3" x14ac:dyDescent="0.2">
      <c r="A328">
        <f t="shared" si="4"/>
        <v>119</v>
      </c>
      <c r="B328" t="s">
        <v>33</v>
      </c>
      <c r="C328" s="4" t="s">
        <v>45</v>
      </c>
    </row>
    <row r="329" spans="1:3" x14ac:dyDescent="0.2">
      <c r="A329">
        <f t="shared" si="4"/>
        <v>119</v>
      </c>
      <c r="B329" t="s">
        <v>33</v>
      </c>
      <c r="C329" s="4" t="s">
        <v>46</v>
      </c>
    </row>
    <row r="330" spans="1:3" x14ac:dyDescent="0.2">
      <c r="A330">
        <f t="shared" si="4"/>
        <v>119</v>
      </c>
      <c r="B330" t="s">
        <v>33</v>
      </c>
      <c r="C330" s="4" t="s">
        <v>47</v>
      </c>
    </row>
    <row r="331" spans="1:3" x14ac:dyDescent="0.2">
      <c r="A331">
        <f t="shared" si="4"/>
        <v>119</v>
      </c>
      <c r="B331" t="s">
        <v>33</v>
      </c>
      <c r="C331" s="4" t="s">
        <v>48</v>
      </c>
    </row>
    <row r="332" spans="1:3" x14ac:dyDescent="0.2">
      <c r="A332">
        <f t="shared" si="4"/>
        <v>119</v>
      </c>
      <c r="B332" t="s">
        <v>33</v>
      </c>
      <c r="C332" s="4" t="s">
        <v>49</v>
      </c>
    </row>
    <row r="333" spans="1:3" x14ac:dyDescent="0.2">
      <c r="A333">
        <f t="shared" si="4"/>
        <v>119</v>
      </c>
      <c r="B333" t="s">
        <v>33</v>
      </c>
      <c r="C333" s="4" t="s">
        <v>50</v>
      </c>
    </row>
    <row r="334" spans="1:3" x14ac:dyDescent="0.2">
      <c r="A334">
        <f t="shared" si="4"/>
        <v>119</v>
      </c>
      <c r="B334" t="s">
        <v>33</v>
      </c>
      <c r="C334" s="4" t="s">
        <v>51</v>
      </c>
    </row>
    <row r="335" spans="1:3" x14ac:dyDescent="0.2">
      <c r="A335">
        <f t="shared" si="4"/>
        <v>119</v>
      </c>
      <c r="B335" t="s">
        <v>33</v>
      </c>
      <c r="C335" s="4" t="s">
        <v>52</v>
      </c>
    </row>
    <row r="336" spans="1:3" x14ac:dyDescent="0.2">
      <c r="A336">
        <f t="shared" si="4"/>
        <v>119</v>
      </c>
      <c r="B336" t="s">
        <v>33</v>
      </c>
      <c r="C336" s="4" t="s">
        <v>53</v>
      </c>
    </row>
    <row r="337" spans="1:5" x14ac:dyDescent="0.2">
      <c r="A337">
        <f t="shared" si="4"/>
        <v>119</v>
      </c>
      <c r="B337" t="s">
        <v>33</v>
      </c>
      <c r="C337" s="4" t="s">
        <v>31</v>
      </c>
    </row>
    <row r="338" spans="1:5" x14ac:dyDescent="0.2">
      <c r="A338">
        <f t="shared" si="4"/>
        <v>119</v>
      </c>
      <c r="B338" t="s">
        <v>33</v>
      </c>
      <c r="C338" s="4" t="s">
        <v>54</v>
      </c>
      <c r="D338">
        <v>1</v>
      </c>
      <c r="E338">
        <v>60</v>
      </c>
    </row>
    <row r="339" spans="1:5" x14ac:dyDescent="0.2">
      <c r="A339">
        <f t="shared" si="4"/>
        <v>119</v>
      </c>
      <c r="B339" t="s">
        <v>55</v>
      </c>
      <c r="C339" t="s">
        <v>56</v>
      </c>
    </row>
    <row r="340" spans="1:5" x14ac:dyDescent="0.2">
      <c r="A340">
        <f t="shared" si="4"/>
        <v>119</v>
      </c>
      <c r="B340" t="s">
        <v>57</v>
      </c>
      <c r="C340" t="s">
        <v>58</v>
      </c>
    </row>
    <row r="341" spans="1:5" x14ac:dyDescent="0.2">
      <c r="A341">
        <f t="shared" si="4"/>
        <v>119</v>
      </c>
      <c r="B341" t="s">
        <v>59</v>
      </c>
      <c r="C341" t="s">
        <v>60</v>
      </c>
      <c r="D341">
        <v>60</v>
      </c>
      <c r="E341">
        <v>359</v>
      </c>
    </row>
    <row r="342" spans="1:5" x14ac:dyDescent="0.2">
      <c r="A342">
        <f t="shared" si="4"/>
        <v>119</v>
      </c>
      <c r="B342" t="s">
        <v>61</v>
      </c>
      <c r="C342" t="s">
        <v>62</v>
      </c>
      <c r="D342">
        <v>18</v>
      </c>
    </row>
    <row r="343" spans="1:5" x14ac:dyDescent="0.2">
      <c r="A343">
        <f t="shared" si="4"/>
        <v>119</v>
      </c>
      <c r="B343" t="s">
        <v>61</v>
      </c>
      <c r="C343" t="s">
        <v>63</v>
      </c>
    </row>
    <row r="344" spans="1:5" x14ac:dyDescent="0.2">
      <c r="A344">
        <f t="shared" si="4"/>
        <v>120</v>
      </c>
      <c r="B344" t="s">
        <v>5</v>
      </c>
      <c r="C344" t="s">
        <v>6</v>
      </c>
      <c r="D344">
        <f>(67.3+60.1)/2</f>
        <v>63.7</v>
      </c>
      <c r="E344">
        <v>80</v>
      </c>
    </row>
    <row r="345" spans="1:5" x14ac:dyDescent="0.2">
      <c r="A345">
        <f t="shared" si="4"/>
        <v>120</v>
      </c>
      <c r="B345" t="s">
        <v>5</v>
      </c>
      <c r="C345" t="s">
        <v>7</v>
      </c>
      <c r="D345">
        <f>(14.8+17.3)/2</f>
        <v>16.05</v>
      </c>
      <c r="E345">
        <v>80</v>
      </c>
    </row>
    <row r="346" spans="1:5" x14ac:dyDescent="0.2">
      <c r="A346">
        <f t="shared" si="4"/>
        <v>120</v>
      </c>
      <c r="B346" t="s">
        <v>5</v>
      </c>
      <c r="C346" t="s">
        <v>8</v>
      </c>
    </row>
    <row r="347" spans="1:5" x14ac:dyDescent="0.2">
      <c r="A347">
        <f t="shared" si="4"/>
        <v>120</v>
      </c>
      <c r="B347" t="s">
        <v>5</v>
      </c>
      <c r="C347" t="s">
        <v>9</v>
      </c>
    </row>
    <row r="348" spans="1:5" x14ac:dyDescent="0.2">
      <c r="A348">
        <f t="shared" si="4"/>
        <v>120</v>
      </c>
      <c r="B348" t="s">
        <v>5</v>
      </c>
      <c r="C348" t="s">
        <v>10</v>
      </c>
    </row>
    <row r="349" spans="1:5" x14ac:dyDescent="0.2">
      <c r="A349">
        <f t="shared" si="4"/>
        <v>120</v>
      </c>
      <c r="B349" t="s">
        <v>5</v>
      </c>
      <c r="C349" t="s">
        <v>11</v>
      </c>
    </row>
    <row r="350" spans="1:5" x14ac:dyDescent="0.2">
      <c r="A350">
        <f t="shared" si="4"/>
        <v>120</v>
      </c>
      <c r="B350" t="s">
        <v>5</v>
      </c>
      <c r="C350" t="s">
        <v>12</v>
      </c>
    </row>
    <row r="351" spans="1:5" x14ac:dyDescent="0.2">
      <c r="A351">
        <f t="shared" si="4"/>
        <v>120</v>
      </c>
      <c r="B351" t="s">
        <v>13</v>
      </c>
      <c r="C351" t="s">
        <v>6</v>
      </c>
    </row>
    <row r="352" spans="1:5" x14ac:dyDescent="0.2">
      <c r="A352">
        <f t="shared" si="4"/>
        <v>120</v>
      </c>
      <c r="B352" t="s">
        <v>13</v>
      </c>
      <c r="C352" t="s">
        <v>7</v>
      </c>
    </row>
    <row r="353" spans="1:5" x14ac:dyDescent="0.2">
      <c r="A353">
        <f t="shared" si="4"/>
        <v>120</v>
      </c>
      <c r="B353" t="s">
        <v>13</v>
      </c>
      <c r="C353" t="s">
        <v>8</v>
      </c>
    </row>
    <row r="354" spans="1:5" x14ac:dyDescent="0.2">
      <c r="A354">
        <f t="shared" si="4"/>
        <v>120</v>
      </c>
      <c r="B354" t="s">
        <v>13</v>
      </c>
      <c r="C354" t="s">
        <v>9</v>
      </c>
    </row>
    <row r="355" spans="1:5" x14ac:dyDescent="0.2">
      <c r="A355">
        <f t="shared" si="4"/>
        <v>120</v>
      </c>
      <c r="B355" t="s">
        <v>13</v>
      </c>
      <c r="C355" t="s">
        <v>10</v>
      </c>
    </row>
    <row r="356" spans="1:5" x14ac:dyDescent="0.2">
      <c r="A356">
        <f t="shared" si="4"/>
        <v>120</v>
      </c>
      <c r="B356" t="s">
        <v>13</v>
      </c>
      <c r="C356" t="s">
        <v>11</v>
      </c>
    </row>
    <row r="357" spans="1:5" x14ac:dyDescent="0.2">
      <c r="A357">
        <f t="shared" si="4"/>
        <v>120</v>
      </c>
      <c r="B357" t="s">
        <v>13</v>
      </c>
      <c r="C357" t="s">
        <v>12</v>
      </c>
    </row>
    <row r="358" spans="1:5" x14ac:dyDescent="0.2">
      <c r="A358">
        <f t="shared" si="4"/>
        <v>120</v>
      </c>
      <c r="B358" t="s">
        <v>14</v>
      </c>
      <c r="C358" t="s">
        <v>15</v>
      </c>
      <c r="D358">
        <v>11</v>
      </c>
      <c r="E358">
        <v>80</v>
      </c>
    </row>
    <row r="359" spans="1:5" x14ac:dyDescent="0.2">
      <c r="A359">
        <f t="shared" si="4"/>
        <v>120</v>
      </c>
      <c r="B359" t="s">
        <v>14</v>
      </c>
      <c r="C359" t="s">
        <v>16</v>
      </c>
    </row>
    <row r="360" spans="1:5" x14ac:dyDescent="0.2">
      <c r="A360">
        <f t="shared" si="4"/>
        <v>120</v>
      </c>
      <c r="B360" t="s">
        <v>14</v>
      </c>
      <c r="C360" t="s">
        <v>17</v>
      </c>
      <c r="D360">
        <f>80-11</f>
        <v>69</v>
      </c>
      <c r="E360">
        <v>80</v>
      </c>
    </row>
    <row r="361" spans="1:5" x14ac:dyDescent="0.2">
      <c r="A361">
        <f t="shared" si="4"/>
        <v>120</v>
      </c>
      <c r="B361" t="s">
        <v>14</v>
      </c>
      <c r="C361" t="s">
        <v>18</v>
      </c>
    </row>
    <row r="362" spans="1:5" x14ac:dyDescent="0.2">
      <c r="A362">
        <f t="shared" si="4"/>
        <v>120</v>
      </c>
      <c r="B362" t="s">
        <v>14</v>
      </c>
      <c r="C362" t="s">
        <v>19</v>
      </c>
    </row>
    <row r="363" spans="1:5" x14ac:dyDescent="0.2">
      <c r="A363">
        <f t="shared" si="4"/>
        <v>120</v>
      </c>
      <c r="B363" t="s">
        <v>20</v>
      </c>
      <c r="C363" t="s">
        <v>21</v>
      </c>
      <c r="D363">
        <f>22+19</f>
        <v>41</v>
      </c>
      <c r="E363">
        <v>80</v>
      </c>
    </row>
    <row r="364" spans="1:5" x14ac:dyDescent="0.2">
      <c r="A364">
        <f t="shared" si="4"/>
        <v>120</v>
      </c>
      <c r="B364" t="s">
        <v>20</v>
      </c>
      <c r="C364" t="s">
        <v>22</v>
      </c>
      <c r="D364">
        <f>21+18</f>
        <v>39</v>
      </c>
      <c r="E364">
        <v>80</v>
      </c>
    </row>
    <row r="365" spans="1:5" x14ac:dyDescent="0.2">
      <c r="A365">
        <f t="shared" si="4"/>
        <v>120</v>
      </c>
      <c r="B365" t="s">
        <v>23</v>
      </c>
      <c r="C365" t="s">
        <v>24</v>
      </c>
    </row>
    <row r="366" spans="1:5" x14ac:dyDescent="0.2">
      <c r="A366">
        <f t="shared" si="4"/>
        <v>120</v>
      </c>
      <c r="B366" t="s">
        <v>23</v>
      </c>
      <c r="C366" t="s">
        <v>25</v>
      </c>
    </row>
    <row r="367" spans="1:5" x14ac:dyDescent="0.2">
      <c r="A367">
        <f t="shared" si="4"/>
        <v>120</v>
      </c>
      <c r="B367" t="s">
        <v>23</v>
      </c>
      <c r="C367" t="s">
        <v>26</v>
      </c>
    </row>
    <row r="368" spans="1:5" x14ac:dyDescent="0.2">
      <c r="A368">
        <f t="shared" si="4"/>
        <v>120</v>
      </c>
      <c r="B368" t="s">
        <v>27</v>
      </c>
      <c r="C368" t="s">
        <v>28</v>
      </c>
    </row>
    <row r="369" spans="1:5" x14ac:dyDescent="0.2">
      <c r="A369">
        <f t="shared" si="4"/>
        <v>120</v>
      </c>
      <c r="B369" t="s">
        <v>27</v>
      </c>
      <c r="C369" t="s">
        <v>29</v>
      </c>
    </row>
    <row r="370" spans="1:5" x14ac:dyDescent="0.2">
      <c r="A370">
        <f t="shared" si="4"/>
        <v>120</v>
      </c>
      <c r="B370" t="s">
        <v>27</v>
      </c>
      <c r="C370" t="s">
        <v>30</v>
      </c>
    </row>
    <row r="371" spans="1:5" x14ac:dyDescent="0.2">
      <c r="A371">
        <f t="shared" si="4"/>
        <v>120</v>
      </c>
      <c r="B371" t="s">
        <v>27</v>
      </c>
      <c r="C371" t="s">
        <v>31</v>
      </c>
    </row>
    <row r="372" spans="1:5" x14ac:dyDescent="0.2">
      <c r="A372">
        <f t="shared" si="4"/>
        <v>120</v>
      </c>
      <c r="B372" t="s">
        <v>27</v>
      </c>
      <c r="C372" t="s">
        <v>32</v>
      </c>
    </row>
    <row r="373" spans="1:5" x14ac:dyDescent="0.2">
      <c r="A373">
        <f t="shared" si="4"/>
        <v>120</v>
      </c>
      <c r="B373" t="s">
        <v>27</v>
      </c>
      <c r="C373" t="s">
        <v>26</v>
      </c>
    </row>
    <row r="374" spans="1:5" x14ac:dyDescent="0.2">
      <c r="A374">
        <f t="shared" si="4"/>
        <v>120</v>
      </c>
      <c r="B374" t="s">
        <v>33</v>
      </c>
      <c r="C374" s="4" t="s">
        <v>34</v>
      </c>
    </row>
    <row r="375" spans="1:5" x14ac:dyDescent="0.2">
      <c r="A375">
        <f t="shared" si="4"/>
        <v>120</v>
      </c>
      <c r="B375" t="s">
        <v>33</v>
      </c>
      <c r="C375" s="4" t="s">
        <v>35</v>
      </c>
      <c r="D375">
        <f>19</f>
        <v>19</v>
      </c>
      <c r="E375">
        <v>80</v>
      </c>
    </row>
    <row r="376" spans="1:5" x14ac:dyDescent="0.2">
      <c r="A376">
        <f t="shared" si="4"/>
        <v>120</v>
      </c>
      <c r="B376" t="s">
        <v>33</v>
      </c>
      <c r="C376" s="4" t="s">
        <v>36</v>
      </c>
    </row>
    <row r="377" spans="1:5" x14ac:dyDescent="0.2">
      <c r="A377">
        <f t="shared" si="4"/>
        <v>120</v>
      </c>
      <c r="B377" t="s">
        <v>33</v>
      </c>
      <c r="C377" s="4" t="s">
        <v>37</v>
      </c>
      <c r="D377">
        <v>15</v>
      </c>
      <c r="E377">
        <v>80</v>
      </c>
    </row>
    <row r="378" spans="1:5" x14ac:dyDescent="0.2">
      <c r="A378">
        <f t="shared" si="4"/>
        <v>120</v>
      </c>
      <c r="B378" t="s">
        <v>33</v>
      </c>
      <c r="C378" s="4" t="s">
        <v>38</v>
      </c>
    </row>
    <row r="379" spans="1:5" x14ac:dyDescent="0.2">
      <c r="A379">
        <f t="shared" si="4"/>
        <v>120</v>
      </c>
      <c r="B379" t="s">
        <v>33</v>
      </c>
      <c r="C379" s="4" t="s">
        <v>39</v>
      </c>
    </row>
    <row r="380" spans="1:5" x14ac:dyDescent="0.2">
      <c r="A380">
        <f t="shared" ref="A380:A443" si="5">A323+1</f>
        <v>120</v>
      </c>
      <c r="B380" t="s">
        <v>33</v>
      </c>
      <c r="C380" s="4" t="s">
        <v>40</v>
      </c>
    </row>
    <row r="381" spans="1:5" x14ac:dyDescent="0.2">
      <c r="A381">
        <f t="shared" si="5"/>
        <v>120</v>
      </c>
      <c r="B381" t="s">
        <v>33</v>
      </c>
      <c r="C381" s="4" t="s">
        <v>41</v>
      </c>
    </row>
    <row r="382" spans="1:5" x14ac:dyDescent="0.2">
      <c r="A382">
        <f t="shared" si="5"/>
        <v>120</v>
      </c>
      <c r="B382" t="s">
        <v>33</v>
      </c>
      <c r="C382" s="4" t="s">
        <v>42</v>
      </c>
    </row>
    <row r="383" spans="1:5" x14ac:dyDescent="0.2">
      <c r="A383">
        <f t="shared" si="5"/>
        <v>120</v>
      </c>
      <c r="B383" t="s">
        <v>33</v>
      </c>
      <c r="C383" s="4" t="s">
        <v>43</v>
      </c>
    </row>
    <row r="384" spans="1:5" x14ac:dyDescent="0.2">
      <c r="A384">
        <f t="shared" si="5"/>
        <v>120</v>
      </c>
      <c r="B384" t="s">
        <v>33</v>
      </c>
      <c r="C384" s="4" t="s">
        <v>44</v>
      </c>
    </row>
    <row r="385" spans="1:5" x14ac:dyDescent="0.2">
      <c r="A385">
        <f t="shared" si="5"/>
        <v>120</v>
      </c>
      <c r="B385" t="s">
        <v>33</v>
      </c>
      <c r="C385" s="4" t="s">
        <v>45</v>
      </c>
    </row>
    <row r="386" spans="1:5" x14ac:dyDescent="0.2">
      <c r="A386">
        <f t="shared" si="5"/>
        <v>120</v>
      </c>
      <c r="B386" t="s">
        <v>33</v>
      </c>
      <c r="C386" s="4" t="s">
        <v>46</v>
      </c>
      <c r="D386">
        <v>12</v>
      </c>
      <c r="E386">
        <v>80</v>
      </c>
    </row>
    <row r="387" spans="1:5" x14ac:dyDescent="0.2">
      <c r="A387">
        <f t="shared" si="5"/>
        <v>120</v>
      </c>
      <c r="B387" t="s">
        <v>33</v>
      </c>
      <c r="C387" s="4" t="s">
        <v>47</v>
      </c>
    </row>
    <row r="388" spans="1:5" x14ac:dyDescent="0.2">
      <c r="A388">
        <f t="shared" si="5"/>
        <v>120</v>
      </c>
      <c r="B388" t="s">
        <v>33</v>
      </c>
      <c r="C388" s="4" t="s">
        <v>48</v>
      </c>
    </row>
    <row r="389" spans="1:5" x14ac:dyDescent="0.2">
      <c r="A389">
        <f t="shared" si="5"/>
        <v>120</v>
      </c>
      <c r="B389" t="s">
        <v>33</v>
      </c>
      <c r="C389" s="4" t="s">
        <v>49</v>
      </c>
      <c r="D389">
        <v>7</v>
      </c>
      <c r="E389">
        <v>80</v>
      </c>
    </row>
    <row r="390" spans="1:5" x14ac:dyDescent="0.2">
      <c r="A390">
        <f t="shared" si="5"/>
        <v>120</v>
      </c>
      <c r="B390" t="s">
        <v>33</v>
      </c>
      <c r="C390" s="4" t="s">
        <v>50</v>
      </c>
    </row>
    <row r="391" spans="1:5" x14ac:dyDescent="0.2">
      <c r="A391">
        <f t="shared" si="5"/>
        <v>120</v>
      </c>
      <c r="B391" t="s">
        <v>33</v>
      </c>
      <c r="C391" s="4" t="s">
        <v>51</v>
      </c>
    </row>
    <row r="392" spans="1:5" x14ac:dyDescent="0.2">
      <c r="A392">
        <f t="shared" si="5"/>
        <v>120</v>
      </c>
      <c r="B392" t="s">
        <v>33</v>
      </c>
      <c r="C392" s="4" t="s">
        <v>52</v>
      </c>
    </row>
    <row r="393" spans="1:5" x14ac:dyDescent="0.2">
      <c r="A393">
        <f t="shared" si="5"/>
        <v>120</v>
      </c>
      <c r="B393" t="s">
        <v>33</v>
      </c>
      <c r="C393" s="4" t="s">
        <v>53</v>
      </c>
    </row>
    <row r="394" spans="1:5" x14ac:dyDescent="0.2">
      <c r="A394">
        <f t="shared" si="5"/>
        <v>120</v>
      </c>
      <c r="B394" t="s">
        <v>33</v>
      </c>
      <c r="C394" s="4" t="s">
        <v>31</v>
      </c>
    </row>
    <row r="395" spans="1:5" x14ac:dyDescent="0.2">
      <c r="A395">
        <f t="shared" si="5"/>
        <v>120</v>
      </c>
      <c r="B395" t="s">
        <v>33</v>
      </c>
      <c r="C395" s="4" t="s">
        <v>54</v>
      </c>
    </row>
    <row r="396" spans="1:5" x14ac:dyDescent="0.2">
      <c r="A396">
        <f t="shared" si="5"/>
        <v>120</v>
      </c>
      <c r="B396" t="s">
        <v>55</v>
      </c>
      <c r="C396" t="s">
        <v>56</v>
      </c>
    </row>
    <row r="397" spans="1:5" x14ac:dyDescent="0.2">
      <c r="A397">
        <f t="shared" si="5"/>
        <v>120</v>
      </c>
      <c r="B397" t="s">
        <v>57</v>
      </c>
      <c r="C397" t="s">
        <v>58</v>
      </c>
    </row>
    <row r="398" spans="1:5" x14ac:dyDescent="0.2">
      <c r="A398">
        <f t="shared" si="5"/>
        <v>120</v>
      </c>
      <c r="B398" t="s">
        <v>59</v>
      </c>
      <c r="C398" t="s">
        <v>60</v>
      </c>
      <c r="D398">
        <f>39+41</f>
        <v>80</v>
      </c>
      <c r="E398">
        <v>90</v>
      </c>
    </row>
    <row r="399" spans="1:5" x14ac:dyDescent="0.2">
      <c r="A399">
        <f t="shared" si="5"/>
        <v>120</v>
      </c>
      <c r="B399" t="s">
        <v>61</v>
      </c>
      <c r="C399" t="s">
        <v>62</v>
      </c>
      <c r="D399">
        <v>18</v>
      </c>
    </row>
    <row r="400" spans="1:5" x14ac:dyDescent="0.2">
      <c r="A400">
        <f t="shared" si="5"/>
        <v>120</v>
      </c>
      <c r="B400" t="s">
        <v>61</v>
      </c>
      <c r="C400" t="s">
        <v>63</v>
      </c>
    </row>
    <row r="401" spans="1:5" x14ac:dyDescent="0.2">
      <c r="A401">
        <f t="shared" si="5"/>
        <v>121</v>
      </c>
      <c r="B401" t="s">
        <v>5</v>
      </c>
      <c r="C401" t="s">
        <v>6</v>
      </c>
      <c r="D401">
        <f>((63.5*5795)+(5763*63.4))/11558</f>
        <v>63.450138432254711</v>
      </c>
      <c r="E401">
        <f>5795+5763</f>
        <v>11558</v>
      </c>
    </row>
    <row r="402" spans="1:5" x14ac:dyDescent="0.2">
      <c r="A402">
        <f t="shared" si="5"/>
        <v>121</v>
      </c>
      <c r="B402" t="s">
        <v>5</v>
      </c>
      <c r="C402" t="s">
        <v>7</v>
      </c>
      <c r="D402">
        <f>((14.7*5795)+(5763*14.6))/11558</f>
        <v>14.650138432254714</v>
      </c>
      <c r="E402">
        <f>5795+5763</f>
        <v>11558</v>
      </c>
    </row>
    <row r="403" spans="1:5" x14ac:dyDescent="0.2">
      <c r="A403">
        <f t="shared" si="5"/>
        <v>121</v>
      </c>
      <c r="B403" t="s">
        <v>5</v>
      </c>
      <c r="C403" t="s">
        <v>8</v>
      </c>
    </row>
    <row r="404" spans="1:5" x14ac:dyDescent="0.2">
      <c r="A404">
        <f t="shared" si="5"/>
        <v>121</v>
      </c>
      <c r="B404" t="s">
        <v>5</v>
      </c>
      <c r="C404" t="s">
        <v>9</v>
      </c>
    </row>
    <row r="405" spans="1:5" x14ac:dyDescent="0.2">
      <c r="A405">
        <f t="shared" si="5"/>
        <v>121</v>
      </c>
      <c r="B405" t="s">
        <v>5</v>
      </c>
      <c r="C405" t="s">
        <v>10</v>
      </c>
    </row>
    <row r="406" spans="1:5" x14ac:dyDescent="0.2">
      <c r="A406">
        <f t="shared" si="5"/>
        <v>121</v>
      </c>
      <c r="B406" t="s">
        <v>5</v>
      </c>
      <c r="C406" t="s">
        <v>11</v>
      </c>
    </row>
    <row r="407" spans="1:5" x14ac:dyDescent="0.2">
      <c r="A407">
        <f t="shared" si="5"/>
        <v>121</v>
      </c>
      <c r="B407" t="s">
        <v>5</v>
      </c>
      <c r="C407" t="s">
        <v>12</v>
      </c>
    </row>
    <row r="408" spans="1:5" x14ac:dyDescent="0.2">
      <c r="A408">
        <f t="shared" si="5"/>
        <v>121</v>
      </c>
      <c r="B408" t="s">
        <v>13</v>
      </c>
      <c r="C408" t="s">
        <v>6</v>
      </c>
    </row>
    <row r="409" spans="1:5" x14ac:dyDescent="0.2">
      <c r="A409">
        <f t="shared" si="5"/>
        <v>121</v>
      </c>
      <c r="B409" t="s">
        <v>13</v>
      </c>
      <c r="C409" t="s">
        <v>7</v>
      </c>
    </row>
    <row r="410" spans="1:5" x14ac:dyDescent="0.2">
      <c r="A410">
        <f t="shared" si="5"/>
        <v>121</v>
      </c>
      <c r="B410" t="s">
        <v>13</v>
      </c>
      <c r="C410" t="s">
        <v>8</v>
      </c>
    </row>
    <row r="411" spans="1:5" x14ac:dyDescent="0.2">
      <c r="A411">
        <f t="shared" si="5"/>
        <v>121</v>
      </c>
      <c r="B411" t="s">
        <v>13</v>
      </c>
      <c r="C411" t="s">
        <v>9</v>
      </c>
    </row>
    <row r="412" spans="1:5" x14ac:dyDescent="0.2">
      <c r="A412">
        <f t="shared" si="5"/>
        <v>121</v>
      </c>
      <c r="B412" t="s">
        <v>13</v>
      </c>
      <c r="C412" t="s">
        <v>10</v>
      </c>
    </row>
    <row r="413" spans="1:5" x14ac:dyDescent="0.2">
      <c r="A413">
        <f t="shared" si="5"/>
        <v>121</v>
      </c>
      <c r="B413" t="s">
        <v>13</v>
      </c>
      <c r="C413" t="s">
        <v>11</v>
      </c>
    </row>
    <row r="414" spans="1:5" x14ac:dyDescent="0.2">
      <c r="A414">
        <f t="shared" si="5"/>
        <v>121</v>
      </c>
      <c r="B414" t="s">
        <v>13</v>
      </c>
      <c r="C414" t="s">
        <v>12</v>
      </c>
    </row>
    <row r="415" spans="1:5" x14ac:dyDescent="0.2">
      <c r="A415">
        <f t="shared" si="5"/>
        <v>121</v>
      </c>
      <c r="B415" t="s">
        <v>14</v>
      </c>
      <c r="C415" t="s">
        <v>15</v>
      </c>
    </row>
    <row r="416" spans="1:5" x14ac:dyDescent="0.2">
      <c r="A416">
        <f t="shared" si="5"/>
        <v>121</v>
      </c>
      <c r="B416" t="s">
        <v>14</v>
      </c>
      <c r="C416" t="s">
        <v>16</v>
      </c>
    </row>
    <row r="417" spans="1:5" x14ac:dyDescent="0.2">
      <c r="A417">
        <f t="shared" si="5"/>
        <v>121</v>
      </c>
      <c r="B417" t="s">
        <v>14</v>
      </c>
      <c r="C417" t="s">
        <v>17</v>
      </c>
    </row>
    <row r="418" spans="1:5" x14ac:dyDescent="0.2">
      <c r="A418">
        <f t="shared" si="5"/>
        <v>121</v>
      </c>
      <c r="B418" t="s">
        <v>14</v>
      </c>
      <c r="C418" t="s">
        <v>18</v>
      </c>
    </row>
    <row r="419" spans="1:5" x14ac:dyDescent="0.2">
      <c r="A419">
        <f t="shared" si="5"/>
        <v>121</v>
      </c>
      <c r="B419" t="s">
        <v>14</v>
      </c>
      <c r="C419" t="s">
        <v>19</v>
      </c>
    </row>
    <row r="420" spans="1:5" x14ac:dyDescent="0.2">
      <c r="A420">
        <f t="shared" si="5"/>
        <v>121</v>
      </c>
      <c r="B420" t="s">
        <v>20</v>
      </c>
      <c r="C420" t="s">
        <v>21</v>
      </c>
      <c r="D420">
        <f>3643+3787</f>
        <v>7430</v>
      </c>
      <c r="E420">
        <f>5795+5763</f>
        <v>11558</v>
      </c>
    </row>
    <row r="421" spans="1:5" x14ac:dyDescent="0.2">
      <c r="A421">
        <f t="shared" si="5"/>
        <v>121</v>
      </c>
      <c r="B421" t="s">
        <v>20</v>
      </c>
      <c r="C421" t="s">
        <v>22</v>
      </c>
      <c r="D421">
        <f>2152+1976</f>
        <v>4128</v>
      </c>
      <c r="E421">
        <f>5795+5763</f>
        <v>11558</v>
      </c>
    </row>
    <row r="422" spans="1:5" x14ac:dyDescent="0.2">
      <c r="A422">
        <f t="shared" si="5"/>
        <v>121</v>
      </c>
      <c r="B422" t="s">
        <v>23</v>
      </c>
      <c r="C422" t="s">
        <v>24</v>
      </c>
    </row>
    <row r="423" spans="1:5" x14ac:dyDescent="0.2">
      <c r="A423">
        <f t="shared" si="5"/>
        <v>121</v>
      </c>
      <c r="B423" t="s">
        <v>23</v>
      </c>
      <c r="C423" t="s">
        <v>25</v>
      </c>
    </row>
    <row r="424" spans="1:5" x14ac:dyDescent="0.2">
      <c r="A424">
        <f t="shared" si="5"/>
        <v>121</v>
      </c>
      <c r="B424" t="s">
        <v>23</v>
      </c>
      <c r="C424" t="s">
        <v>26</v>
      </c>
    </row>
    <row r="425" spans="1:5" x14ac:dyDescent="0.2">
      <c r="A425">
        <f t="shared" si="5"/>
        <v>121</v>
      </c>
      <c r="B425" t="s">
        <v>27</v>
      </c>
      <c r="C425" t="s">
        <v>28</v>
      </c>
      <c r="D425">
        <f>4493+4421</f>
        <v>8914</v>
      </c>
      <c r="E425">
        <f>5795+5763</f>
        <v>11558</v>
      </c>
    </row>
    <row r="426" spans="1:5" x14ac:dyDescent="0.2">
      <c r="A426">
        <f t="shared" si="5"/>
        <v>121</v>
      </c>
      <c r="B426" t="s">
        <v>27</v>
      </c>
      <c r="C426" t="s">
        <v>29</v>
      </c>
    </row>
    <row r="427" spans="1:5" x14ac:dyDescent="0.2">
      <c r="A427">
        <f t="shared" si="5"/>
        <v>121</v>
      </c>
      <c r="B427" t="s">
        <v>27</v>
      </c>
      <c r="C427" t="s">
        <v>30</v>
      </c>
    </row>
    <row r="428" spans="1:5" x14ac:dyDescent="0.2">
      <c r="A428">
        <f t="shared" si="5"/>
        <v>121</v>
      </c>
      <c r="B428" t="s">
        <v>27</v>
      </c>
      <c r="C428" t="s">
        <v>31</v>
      </c>
      <c r="D428">
        <f>833+887</f>
        <v>1720</v>
      </c>
      <c r="E428">
        <f>5795+5763</f>
        <v>11558</v>
      </c>
    </row>
    <row r="429" spans="1:5" x14ac:dyDescent="0.2">
      <c r="A429">
        <f t="shared" si="5"/>
        <v>121</v>
      </c>
      <c r="B429" t="s">
        <v>27</v>
      </c>
      <c r="C429" t="s">
        <v>32</v>
      </c>
    </row>
    <row r="430" spans="1:5" x14ac:dyDescent="0.2">
      <c r="A430">
        <f t="shared" si="5"/>
        <v>121</v>
      </c>
      <c r="B430" t="s">
        <v>27</v>
      </c>
      <c r="C430" t="s">
        <v>26</v>
      </c>
      <c r="D430">
        <f>469+455</f>
        <v>924</v>
      </c>
      <c r="E430">
        <f>5795+5763</f>
        <v>11558</v>
      </c>
    </row>
    <row r="431" spans="1:5" x14ac:dyDescent="0.2">
      <c r="A431">
        <f t="shared" si="5"/>
        <v>121</v>
      </c>
      <c r="B431" t="s">
        <v>33</v>
      </c>
      <c r="C431" s="4" t="s">
        <v>34</v>
      </c>
    </row>
    <row r="432" spans="1:5" x14ac:dyDescent="0.2">
      <c r="A432">
        <f t="shared" si="5"/>
        <v>121</v>
      </c>
      <c r="B432" t="s">
        <v>33</v>
      </c>
      <c r="C432" s="4" t="s">
        <v>35</v>
      </c>
      <c r="D432">
        <f>1535+1569</f>
        <v>3104</v>
      </c>
      <c r="E432">
        <f>5795+5763</f>
        <v>11558</v>
      </c>
    </row>
    <row r="433" spans="1:3" x14ac:dyDescent="0.2">
      <c r="A433">
        <f t="shared" si="5"/>
        <v>121</v>
      </c>
      <c r="B433" t="s">
        <v>33</v>
      </c>
      <c r="C433" s="4" t="s">
        <v>36</v>
      </c>
    </row>
    <row r="434" spans="1:3" x14ac:dyDescent="0.2">
      <c r="A434">
        <f t="shared" si="5"/>
        <v>121</v>
      </c>
      <c r="B434" t="s">
        <v>33</v>
      </c>
      <c r="C434" s="4" t="s">
        <v>37</v>
      </c>
    </row>
    <row r="435" spans="1:3" x14ac:dyDescent="0.2">
      <c r="A435">
        <f t="shared" si="5"/>
        <v>121</v>
      </c>
      <c r="B435" t="s">
        <v>33</v>
      </c>
      <c r="C435" s="4" t="s">
        <v>38</v>
      </c>
    </row>
    <row r="436" spans="1:3" x14ac:dyDescent="0.2">
      <c r="A436">
        <f t="shared" si="5"/>
        <v>121</v>
      </c>
      <c r="B436" t="s">
        <v>33</v>
      </c>
      <c r="C436" s="4" t="s">
        <v>39</v>
      </c>
    </row>
    <row r="437" spans="1:3" x14ac:dyDescent="0.2">
      <c r="A437">
        <f t="shared" si="5"/>
        <v>121</v>
      </c>
      <c r="B437" t="s">
        <v>33</v>
      </c>
      <c r="C437" s="4" t="s">
        <v>40</v>
      </c>
    </row>
    <row r="438" spans="1:3" x14ac:dyDescent="0.2">
      <c r="A438">
        <f t="shared" si="5"/>
        <v>121</v>
      </c>
      <c r="B438" t="s">
        <v>33</v>
      </c>
      <c r="C438" s="4" t="s">
        <v>41</v>
      </c>
    </row>
    <row r="439" spans="1:3" x14ac:dyDescent="0.2">
      <c r="A439">
        <f t="shared" si="5"/>
        <v>121</v>
      </c>
      <c r="B439" t="s">
        <v>33</v>
      </c>
      <c r="C439" s="4" t="s">
        <v>42</v>
      </c>
    </row>
    <row r="440" spans="1:3" x14ac:dyDescent="0.2">
      <c r="A440">
        <f t="shared" si="5"/>
        <v>121</v>
      </c>
      <c r="B440" t="s">
        <v>33</v>
      </c>
      <c r="C440" s="4" t="s">
        <v>43</v>
      </c>
    </row>
    <row r="441" spans="1:3" x14ac:dyDescent="0.2">
      <c r="A441">
        <f t="shared" si="5"/>
        <v>121</v>
      </c>
      <c r="B441" t="s">
        <v>33</v>
      </c>
      <c r="C441" s="4" t="s">
        <v>44</v>
      </c>
    </row>
    <row r="442" spans="1:3" x14ac:dyDescent="0.2">
      <c r="A442">
        <f t="shared" si="5"/>
        <v>121</v>
      </c>
      <c r="B442" t="s">
        <v>33</v>
      </c>
      <c r="C442" s="4" t="s">
        <v>45</v>
      </c>
    </row>
    <row r="443" spans="1:3" x14ac:dyDescent="0.2">
      <c r="A443">
        <f t="shared" si="5"/>
        <v>121</v>
      </c>
      <c r="B443" t="s">
        <v>33</v>
      </c>
      <c r="C443" s="4" t="s">
        <v>46</v>
      </c>
    </row>
    <row r="444" spans="1:3" x14ac:dyDescent="0.2">
      <c r="A444">
        <f t="shared" ref="A444:A507" si="6">A387+1</f>
        <v>121</v>
      </c>
      <c r="B444" t="s">
        <v>33</v>
      </c>
      <c r="C444" s="4" t="s">
        <v>47</v>
      </c>
    </row>
    <row r="445" spans="1:3" x14ac:dyDescent="0.2">
      <c r="A445">
        <f t="shared" si="6"/>
        <v>121</v>
      </c>
      <c r="B445" t="s">
        <v>33</v>
      </c>
      <c r="C445" s="4" t="s">
        <v>48</v>
      </c>
    </row>
    <row r="446" spans="1:3" x14ac:dyDescent="0.2">
      <c r="A446">
        <f t="shared" si="6"/>
        <v>121</v>
      </c>
      <c r="B446" t="s">
        <v>33</v>
      </c>
      <c r="C446" s="4" t="s">
        <v>49</v>
      </c>
    </row>
    <row r="447" spans="1:3" x14ac:dyDescent="0.2">
      <c r="A447">
        <f t="shared" si="6"/>
        <v>121</v>
      </c>
      <c r="B447" t="s">
        <v>33</v>
      </c>
      <c r="C447" s="4" t="s">
        <v>50</v>
      </c>
    </row>
    <row r="448" spans="1:3" x14ac:dyDescent="0.2">
      <c r="A448">
        <f t="shared" si="6"/>
        <v>121</v>
      </c>
      <c r="B448" t="s">
        <v>33</v>
      </c>
      <c r="C448" s="4" t="s">
        <v>51</v>
      </c>
    </row>
    <row r="449" spans="1:5" x14ac:dyDescent="0.2">
      <c r="A449">
        <f t="shared" si="6"/>
        <v>121</v>
      </c>
      <c r="B449" t="s">
        <v>33</v>
      </c>
      <c r="C449" s="4" t="s">
        <v>52</v>
      </c>
    </row>
    <row r="450" spans="1:5" x14ac:dyDescent="0.2">
      <c r="A450">
        <f t="shared" si="6"/>
        <v>121</v>
      </c>
      <c r="B450" t="s">
        <v>33</v>
      </c>
      <c r="C450" s="4" t="s">
        <v>53</v>
      </c>
    </row>
    <row r="451" spans="1:5" x14ac:dyDescent="0.2">
      <c r="A451">
        <f t="shared" si="6"/>
        <v>121</v>
      </c>
      <c r="B451" t="s">
        <v>33</v>
      </c>
      <c r="C451" s="4" t="s">
        <v>31</v>
      </c>
    </row>
    <row r="452" spans="1:5" x14ac:dyDescent="0.2">
      <c r="A452">
        <f t="shared" si="6"/>
        <v>121</v>
      </c>
      <c r="B452" t="s">
        <v>33</v>
      </c>
      <c r="C452" s="4" t="s">
        <v>54</v>
      </c>
    </row>
    <row r="453" spans="1:5" x14ac:dyDescent="0.2">
      <c r="A453">
        <f t="shared" si="6"/>
        <v>121</v>
      </c>
      <c r="B453" t="s">
        <v>55</v>
      </c>
      <c r="C453" t="s">
        <v>56</v>
      </c>
      <c r="D453">
        <v>28</v>
      </c>
      <c r="E453">
        <v>11558</v>
      </c>
    </row>
    <row r="454" spans="1:5" x14ac:dyDescent="0.2">
      <c r="A454">
        <f t="shared" si="6"/>
        <v>121</v>
      </c>
      <c r="B454" t="s">
        <v>57</v>
      </c>
      <c r="C454" t="s">
        <v>58</v>
      </c>
    </row>
    <row r="455" spans="1:5" x14ac:dyDescent="0.2">
      <c r="A455">
        <f t="shared" si="6"/>
        <v>121</v>
      </c>
      <c r="B455" t="s">
        <v>59</v>
      </c>
      <c r="C455" t="s">
        <v>60</v>
      </c>
      <c r="D455">
        <f>5795+5763</f>
        <v>11558</v>
      </c>
      <c r="E455">
        <v>16287</v>
      </c>
    </row>
    <row r="456" spans="1:5" x14ac:dyDescent="0.2">
      <c r="A456">
        <f t="shared" si="6"/>
        <v>121</v>
      </c>
      <c r="B456" t="s">
        <v>61</v>
      </c>
      <c r="C456" t="s">
        <v>62</v>
      </c>
    </row>
    <row r="457" spans="1:5" x14ac:dyDescent="0.2">
      <c r="A457">
        <f t="shared" si="6"/>
        <v>121</v>
      </c>
      <c r="B457" t="s">
        <v>61</v>
      </c>
      <c r="C457" t="s">
        <v>63</v>
      </c>
    </row>
    <row r="458" spans="1:5" x14ac:dyDescent="0.2">
      <c r="A458">
        <f t="shared" si="6"/>
        <v>122</v>
      </c>
      <c r="B458" t="s">
        <v>5</v>
      </c>
      <c r="C458" t="s">
        <v>6</v>
      </c>
      <c r="D458">
        <f>((12743*36.2)+(12726*36.1)+(12737*36.1))/38206</f>
        <v>36.133353399989531</v>
      </c>
      <c r="E458">
        <f>12743+12726+12737</f>
        <v>38206</v>
      </c>
    </row>
    <row r="459" spans="1:5" x14ac:dyDescent="0.2">
      <c r="A459">
        <f t="shared" si="6"/>
        <v>122</v>
      </c>
      <c r="B459" t="s">
        <v>5</v>
      </c>
      <c r="C459" t="s">
        <v>7</v>
      </c>
      <c r="D459">
        <f>((12743*9.2)+(12726*9.3)+(12737*9.3))/38206</f>
        <v>9.2666466000104695</v>
      </c>
      <c r="E459">
        <f>12743+12726+12737</f>
        <v>38206</v>
      </c>
    </row>
    <row r="460" spans="1:5" x14ac:dyDescent="0.2">
      <c r="A460">
        <f t="shared" si="6"/>
        <v>122</v>
      </c>
      <c r="B460" t="s">
        <v>5</v>
      </c>
      <c r="C460" t="s">
        <v>8</v>
      </c>
    </row>
    <row r="461" spans="1:5" x14ac:dyDescent="0.2">
      <c r="A461">
        <f t="shared" si="6"/>
        <v>122</v>
      </c>
      <c r="B461" t="s">
        <v>5</v>
      </c>
      <c r="C461" t="s">
        <v>9</v>
      </c>
    </row>
    <row r="462" spans="1:5" x14ac:dyDescent="0.2">
      <c r="A462">
        <f t="shared" si="6"/>
        <v>122</v>
      </c>
      <c r="B462" t="s">
        <v>5</v>
      </c>
      <c r="C462" t="s">
        <v>10</v>
      </c>
    </row>
    <row r="463" spans="1:5" x14ac:dyDescent="0.2">
      <c r="A463">
        <f t="shared" si="6"/>
        <v>122</v>
      </c>
      <c r="B463" t="s">
        <v>5</v>
      </c>
      <c r="C463" t="s">
        <v>11</v>
      </c>
    </row>
    <row r="464" spans="1:5" x14ac:dyDescent="0.2">
      <c r="A464">
        <f t="shared" si="6"/>
        <v>122</v>
      </c>
      <c r="B464" t="s">
        <v>5</v>
      </c>
      <c r="C464" t="s">
        <v>12</v>
      </c>
    </row>
    <row r="465" spans="1:5" x14ac:dyDescent="0.2">
      <c r="A465">
        <f t="shared" si="6"/>
        <v>122</v>
      </c>
      <c r="B465" t="s">
        <v>13</v>
      </c>
      <c r="C465" t="s">
        <v>6</v>
      </c>
      <c r="D465">
        <v>27</v>
      </c>
      <c r="E465">
        <f>12743+12726+12737</f>
        <v>38206</v>
      </c>
    </row>
    <row r="466" spans="1:5" x14ac:dyDescent="0.2">
      <c r="A466">
        <f t="shared" si="6"/>
        <v>122</v>
      </c>
      <c r="B466" t="s">
        <v>13</v>
      </c>
      <c r="C466" t="s">
        <v>7</v>
      </c>
      <c r="D466">
        <f>((12736*5)+(12717*5.1)+(12731*5))/(12736+12717+12731)</f>
        <v>5.033304525455689</v>
      </c>
      <c r="E466">
        <f>12743+12726+12737</f>
        <v>38206</v>
      </c>
    </row>
    <row r="467" spans="1:5" x14ac:dyDescent="0.2">
      <c r="A467">
        <f t="shared" si="6"/>
        <v>122</v>
      </c>
      <c r="B467" t="s">
        <v>13</v>
      </c>
      <c r="C467" t="s">
        <v>8</v>
      </c>
    </row>
    <row r="468" spans="1:5" x14ac:dyDescent="0.2">
      <c r="A468">
        <f t="shared" si="6"/>
        <v>122</v>
      </c>
      <c r="B468" t="s">
        <v>13</v>
      </c>
      <c r="C468" t="s">
        <v>9</v>
      </c>
    </row>
    <row r="469" spans="1:5" x14ac:dyDescent="0.2">
      <c r="A469">
        <f t="shared" si="6"/>
        <v>122</v>
      </c>
      <c r="B469" t="s">
        <v>13</v>
      </c>
      <c r="C469" t="s">
        <v>10</v>
      </c>
    </row>
    <row r="470" spans="1:5" x14ac:dyDescent="0.2">
      <c r="A470">
        <f t="shared" si="6"/>
        <v>122</v>
      </c>
      <c r="B470" t="s">
        <v>13</v>
      </c>
      <c r="C470" t="s">
        <v>11</v>
      </c>
    </row>
    <row r="471" spans="1:5" x14ac:dyDescent="0.2">
      <c r="A471">
        <f t="shared" si="6"/>
        <v>122</v>
      </c>
      <c r="B471" t="s">
        <v>13</v>
      </c>
      <c r="C471" t="s">
        <v>12</v>
      </c>
    </row>
    <row r="472" spans="1:5" x14ac:dyDescent="0.2">
      <c r="A472">
        <f t="shared" si="6"/>
        <v>122</v>
      </c>
      <c r="B472" t="s">
        <v>14</v>
      </c>
      <c r="C472" t="s">
        <v>15</v>
      </c>
    </row>
    <row r="473" spans="1:5" x14ac:dyDescent="0.2">
      <c r="A473">
        <f t="shared" si="6"/>
        <v>122</v>
      </c>
      <c r="B473" t="s">
        <v>14</v>
      </c>
      <c r="C473" t="s">
        <v>16</v>
      </c>
    </row>
    <row r="474" spans="1:5" x14ac:dyDescent="0.2">
      <c r="A474">
        <f t="shared" si="6"/>
        <v>122</v>
      </c>
      <c r="B474" t="s">
        <v>14</v>
      </c>
      <c r="C474" t="s">
        <v>17</v>
      </c>
    </row>
    <row r="475" spans="1:5" x14ac:dyDescent="0.2">
      <c r="A475">
        <f t="shared" si="6"/>
        <v>122</v>
      </c>
      <c r="B475" t="s">
        <v>14</v>
      </c>
      <c r="C475" t="s">
        <v>18</v>
      </c>
    </row>
    <row r="476" spans="1:5" x14ac:dyDescent="0.2">
      <c r="A476">
        <f t="shared" si="6"/>
        <v>122</v>
      </c>
      <c r="B476" t="s">
        <v>14</v>
      </c>
      <c r="C476" t="s">
        <v>19</v>
      </c>
    </row>
    <row r="477" spans="1:5" x14ac:dyDescent="0.2">
      <c r="A477">
        <f t="shared" si="6"/>
        <v>122</v>
      </c>
      <c r="B477" t="s">
        <v>20</v>
      </c>
      <c r="C477" t="s">
        <v>21</v>
      </c>
      <c r="D477">
        <f>10706+10750+10805</f>
        <v>32261</v>
      </c>
      <c r="E477">
        <f>12743+12726+12737</f>
        <v>38206</v>
      </c>
    </row>
    <row r="478" spans="1:5" x14ac:dyDescent="0.2">
      <c r="A478">
        <f t="shared" si="6"/>
        <v>122</v>
      </c>
      <c r="B478" t="s">
        <v>20</v>
      </c>
      <c r="C478" t="s">
        <v>22</v>
      </c>
      <c r="D478">
        <f>2037+1976+1932</f>
        <v>5945</v>
      </c>
      <c r="E478">
        <f>12743+12726+12737</f>
        <v>38206</v>
      </c>
    </row>
    <row r="479" spans="1:5" x14ac:dyDescent="0.2">
      <c r="A479">
        <f t="shared" si="6"/>
        <v>122</v>
      </c>
      <c r="B479" t="s">
        <v>23</v>
      </c>
      <c r="C479" t="s">
        <v>24</v>
      </c>
    </row>
    <row r="480" spans="1:5" x14ac:dyDescent="0.2">
      <c r="A480">
        <f t="shared" si="6"/>
        <v>122</v>
      </c>
      <c r="B480" t="s">
        <v>23</v>
      </c>
      <c r="C480" t="s">
        <v>25</v>
      </c>
    </row>
    <row r="481" spans="1:5" x14ac:dyDescent="0.2">
      <c r="A481">
        <f t="shared" si="6"/>
        <v>122</v>
      </c>
      <c r="B481" t="s">
        <v>23</v>
      </c>
      <c r="C481" t="s">
        <v>26</v>
      </c>
    </row>
    <row r="482" spans="1:5" x14ac:dyDescent="0.2">
      <c r="A482">
        <f t="shared" si="6"/>
        <v>122</v>
      </c>
      <c r="B482" t="s">
        <v>27</v>
      </c>
      <c r="C482" t="s">
        <v>28</v>
      </c>
    </row>
    <row r="483" spans="1:5" x14ac:dyDescent="0.2">
      <c r="A483">
        <f t="shared" si="6"/>
        <v>122</v>
      </c>
      <c r="B483" t="s">
        <v>27</v>
      </c>
      <c r="C483" t="s">
        <v>29</v>
      </c>
    </row>
    <row r="484" spans="1:5" x14ac:dyDescent="0.2">
      <c r="A484">
        <f t="shared" si="6"/>
        <v>122</v>
      </c>
      <c r="B484" t="s">
        <v>27</v>
      </c>
      <c r="C484" t="s">
        <v>30</v>
      </c>
      <c r="D484">
        <f>38206-4905</f>
        <v>33301</v>
      </c>
      <c r="E484">
        <f>12743+12726+12737</f>
        <v>38206</v>
      </c>
    </row>
    <row r="485" spans="1:5" x14ac:dyDescent="0.2">
      <c r="A485">
        <f t="shared" si="6"/>
        <v>122</v>
      </c>
      <c r="B485" t="s">
        <v>27</v>
      </c>
      <c r="C485" t="s">
        <v>31</v>
      </c>
      <c r="D485">
        <f>1626+1671+1608</f>
        <v>4905</v>
      </c>
      <c r="E485">
        <f>12743+12726+12737</f>
        <v>38206</v>
      </c>
    </row>
    <row r="486" spans="1:5" x14ac:dyDescent="0.2">
      <c r="A486">
        <f t="shared" si="6"/>
        <v>122</v>
      </c>
      <c r="B486" t="s">
        <v>27</v>
      </c>
      <c r="C486" t="s">
        <v>32</v>
      </c>
    </row>
    <row r="487" spans="1:5" x14ac:dyDescent="0.2">
      <c r="A487">
        <f t="shared" si="6"/>
        <v>122</v>
      </c>
      <c r="B487" t="s">
        <v>27</v>
      </c>
      <c r="C487" t="s">
        <v>26</v>
      </c>
    </row>
    <row r="488" spans="1:5" x14ac:dyDescent="0.2">
      <c r="A488">
        <f t="shared" si="6"/>
        <v>122</v>
      </c>
      <c r="B488" t="s">
        <v>33</v>
      </c>
      <c r="C488" s="4" t="s">
        <v>34</v>
      </c>
    </row>
    <row r="489" spans="1:5" x14ac:dyDescent="0.2">
      <c r="A489">
        <f t="shared" si="6"/>
        <v>122</v>
      </c>
      <c r="B489" t="s">
        <v>33</v>
      </c>
      <c r="C489" s="4" t="s">
        <v>35</v>
      </c>
    </row>
    <row r="490" spans="1:5" x14ac:dyDescent="0.2">
      <c r="A490">
        <f t="shared" si="6"/>
        <v>122</v>
      </c>
      <c r="B490" t="s">
        <v>33</v>
      </c>
      <c r="C490" s="4" t="s">
        <v>36</v>
      </c>
    </row>
    <row r="491" spans="1:5" x14ac:dyDescent="0.2">
      <c r="A491">
        <f t="shared" si="6"/>
        <v>122</v>
      </c>
      <c r="B491" t="s">
        <v>33</v>
      </c>
      <c r="C491" s="4" t="s">
        <v>37</v>
      </c>
    </row>
    <row r="492" spans="1:5" x14ac:dyDescent="0.2">
      <c r="A492">
        <f t="shared" si="6"/>
        <v>122</v>
      </c>
      <c r="B492" t="s">
        <v>33</v>
      </c>
      <c r="C492" s="4" t="s">
        <v>38</v>
      </c>
    </row>
    <row r="493" spans="1:5" x14ac:dyDescent="0.2">
      <c r="A493">
        <f t="shared" si="6"/>
        <v>122</v>
      </c>
      <c r="B493" t="s">
        <v>33</v>
      </c>
      <c r="C493" s="4" t="s">
        <v>39</v>
      </c>
    </row>
    <row r="494" spans="1:5" x14ac:dyDescent="0.2">
      <c r="A494">
        <f t="shared" si="6"/>
        <v>122</v>
      </c>
      <c r="B494" t="s">
        <v>33</v>
      </c>
      <c r="C494" s="4" t="s">
        <v>40</v>
      </c>
    </row>
    <row r="495" spans="1:5" x14ac:dyDescent="0.2">
      <c r="A495">
        <f t="shared" si="6"/>
        <v>122</v>
      </c>
      <c r="B495" t="s">
        <v>33</v>
      </c>
      <c r="C495" s="4" t="s">
        <v>41</v>
      </c>
    </row>
    <row r="496" spans="1:5" x14ac:dyDescent="0.2">
      <c r="A496">
        <f t="shared" si="6"/>
        <v>122</v>
      </c>
      <c r="B496" t="s">
        <v>33</v>
      </c>
      <c r="C496" s="4" t="s">
        <v>42</v>
      </c>
    </row>
    <row r="497" spans="1:5" x14ac:dyDescent="0.2">
      <c r="A497">
        <f t="shared" si="6"/>
        <v>122</v>
      </c>
      <c r="B497" t="s">
        <v>33</v>
      </c>
      <c r="C497" s="4" t="s">
        <v>43</v>
      </c>
    </row>
    <row r="498" spans="1:5" x14ac:dyDescent="0.2">
      <c r="A498">
        <f t="shared" si="6"/>
        <v>122</v>
      </c>
      <c r="B498" t="s">
        <v>33</v>
      </c>
      <c r="C498" s="4" t="s">
        <v>44</v>
      </c>
    </row>
    <row r="499" spans="1:5" x14ac:dyDescent="0.2">
      <c r="A499">
        <f t="shared" si="6"/>
        <v>122</v>
      </c>
      <c r="B499" t="s">
        <v>33</v>
      </c>
      <c r="C499" s="4" t="s">
        <v>45</v>
      </c>
    </row>
    <row r="500" spans="1:5" x14ac:dyDescent="0.2">
      <c r="A500">
        <f t="shared" si="6"/>
        <v>122</v>
      </c>
      <c r="B500" t="s">
        <v>33</v>
      </c>
      <c r="C500" s="4" t="s">
        <v>46</v>
      </c>
    </row>
    <row r="501" spans="1:5" x14ac:dyDescent="0.2">
      <c r="A501">
        <f t="shared" si="6"/>
        <v>122</v>
      </c>
      <c r="B501" t="s">
        <v>33</v>
      </c>
      <c r="C501" s="4" t="s">
        <v>47</v>
      </c>
    </row>
    <row r="502" spans="1:5" x14ac:dyDescent="0.2">
      <c r="A502">
        <f t="shared" si="6"/>
        <v>122</v>
      </c>
      <c r="B502" t="s">
        <v>33</v>
      </c>
      <c r="C502" s="4" t="s">
        <v>48</v>
      </c>
    </row>
    <row r="503" spans="1:5" x14ac:dyDescent="0.2">
      <c r="A503">
        <f t="shared" si="6"/>
        <v>122</v>
      </c>
      <c r="B503" t="s">
        <v>33</v>
      </c>
      <c r="C503" s="4" t="s">
        <v>49</v>
      </c>
    </row>
    <row r="504" spans="1:5" x14ac:dyDescent="0.2">
      <c r="A504">
        <f t="shared" si="6"/>
        <v>122</v>
      </c>
      <c r="B504" t="s">
        <v>33</v>
      </c>
      <c r="C504" s="4" t="s">
        <v>50</v>
      </c>
    </row>
    <row r="505" spans="1:5" x14ac:dyDescent="0.2">
      <c r="A505">
        <f t="shared" si="6"/>
        <v>122</v>
      </c>
      <c r="B505" t="s">
        <v>33</v>
      </c>
      <c r="C505" s="4" t="s">
        <v>51</v>
      </c>
    </row>
    <row r="506" spans="1:5" x14ac:dyDescent="0.2">
      <c r="A506">
        <f t="shared" si="6"/>
        <v>122</v>
      </c>
      <c r="B506" t="s">
        <v>33</v>
      </c>
      <c r="C506" s="4" t="s">
        <v>52</v>
      </c>
    </row>
    <row r="507" spans="1:5" x14ac:dyDescent="0.2">
      <c r="A507">
        <f t="shared" si="6"/>
        <v>122</v>
      </c>
      <c r="B507" t="s">
        <v>33</v>
      </c>
      <c r="C507" s="4" t="s">
        <v>53</v>
      </c>
    </row>
    <row r="508" spans="1:5" x14ac:dyDescent="0.2">
      <c r="A508">
        <f t="shared" ref="A508:A571" si="7">A451+1</f>
        <v>122</v>
      </c>
      <c r="B508" t="s">
        <v>33</v>
      </c>
      <c r="C508" s="4" t="s">
        <v>31</v>
      </c>
    </row>
    <row r="509" spans="1:5" x14ac:dyDescent="0.2">
      <c r="A509">
        <f t="shared" si="7"/>
        <v>122</v>
      </c>
      <c r="B509" t="s">
        <v>33</v>
      </c>
      <c r="C509" s="4" t="s">
        <v>54</v>
      </c>
    </row>
    <row r="510" spans="1:5" x14ac:dyDescent="0.2">
      <c r="A510">
        <f t="shared" si="7"/>
        <v>122</v>
      </c>
      <c r="B510" t="s">
        <v>55</v>
      </c>
      <c r="C510" t="s">
        <v>56</v>
      </c>
    </row>
    <row r="511" spans="1:5" x14ac:dyDescent="0.2">
      <c r="A511">
        <f t="shared" si="7"/>
        <v>122</v>
      </c>
      <c r="B511" t="s">
        <v>57</v>
      </c>
      <c r="C511" t="s">
        <v>58</v>
      </c>
    </row>
    <row r="512" spans="1:5" x14ac:dyDescent="0.2">
      <c r="A512">
        <f t="shared" si="7"/>
        <v>122</v>
      </c>
      <c r="B512" t="s">
        <v>59</v>
      </c>
      <c r="C512" t="s">
        <v>60</v>
      </c>
      <c r="D512">
        <f>12743+12726+12737</f>
        <v>38206</v>
      </c>
      <c r="E512">
        <v>46270</v>
      </c>
    </row>
    <row r="513" spans="1:5" x14ac:dyDescent="0.2">
      <c r="A513">
        <f t="shared" si="7"/>
        <v>122</v>
      </c>
      <c r="B513" t="s">
        <v>61</v>
      </c>
      <c r="C513" t="s">
        <v>62</v>
      </c>
      <c r="D513">
        <v>18</v>
      </c>
    </row>
    <row r="514" spans="1:5" x14ac:dyDescent="0.2">
      <c r="A514">
        <f t="shared" si="7"/>
        <v>122</v>
      </c>
      <c r="B514" t="s">
        <v>61</v>
      </c>
      <c r="C514" t="s">
        <v>63</v>
      </c>
    </row>
    <row r="515" spans="1:5" x14ac:dyDescent="0.2">
      <c r="A515">
        <f t="shared" si="7"/>
        <v>123</v>
      </c>
      <c r="B515" t="s">
        <v>5</v>
      </c>
      <c r="C515" t="s">
        <v>6</v>
      </c>
    </row>
    <row r="516" spans="1:5" x14ac:dyDescent="0.2">
      <c r="A516">
        <f t="shared" si="7"/>
        <v>123</v>
      </c>
      <c r="B516" t="s">
        <v>5</v>
      </c>
      <c r="C516" t="s">
        <v>7</v>
      </c>
    </row>
    <row r="517" spans="1:5" x14ac:dyDescent="0.2">
      <c r="A517">
        <f t="shared" si="7"/>
        <v>123</v>
      </c>
      <c r="B517" t="s">
        <v>5</v>
      </c>
      <c r="C517" t="s">
        <v>8</v>
      </c>
      <c r="D517">
        <f>((76*161)+(75*139)+(43*323)+(42*343))/966</f>
        <v>52.749482401656316</v>
      </c>
      <c r="E517">
        <v>966</v>
      </c>
    </row>
    <row r="518" spans="1:5" x14ac:dyDescent="0.2">
      <c r="A518">
        <f t="shared" si="7"/>
        <v>123</v>
      </c>
      <c r="B518" t="s">
        <v>5</v>
      </c>
      <c r="C518" t="s">
        <v>9</v>
      </c>
    </row>
    <row r="519" spans="1:5" x14ac:dyDescent="0.2">
      <c r="A519">
        <f t="shared" si="7"/>
        <v>123</v>
      </c>
      <c r="B519" t="s">
        <v>5</v>
      </c>
      <c r="C519" t="s">
        <v>10</v>
      </c>
    </row>
    <row r="520" spans="1:5" x14ac:dyDescent="0.2">
      <c r="A520">
        <f t="shared" si="7"/>
        <v>123</v>
      </c>
      <c r="B520" t="s">
        <v>5</v>
      </c>
      <c r="C520" t="s">
        <v>11</v>
      </c>
      <c r="D520">
        <f>((31*161)+(41*139)+(18*323)+(18*343))/966</f>
        <v>23.476190476190474</v>
      </c>
      <c r="E520">
        <v>966</v>
      </c>
    </row>
    <row r="521" spans="1:5" x14ac:dyDescent="0.2">
      <c r="A521">
        <f t="shared" si="7"/>
        <v>123</v>
      </c>
      <c r="B521" t="s">
        <v>5</v>
      </c>
      <c r="C521" t="s">
        <v>12</v>
      </c>
      <c r="D521">
        <f>((104*161)+(96*139)+(82*323)+(74*343))/966</f>
        <v>84.840579710144922</v>
      </c>
      <c r="E521">
        <v>966</v>
      </c>
    </row>
    <row r="522" spans="1:5" x14ac:dyDescent="0.2">
      <c r="A522">
        <f t="shared" si="7"/>
        <v>123</v>
      </c>
      <c r="B522" t="s">
        <v>13</v>
      </c>
      <c r="C522" t="s">
        <v>6</v>
      </c>
    </row>
    <row r="523" spans="1:5" x14ac:dyDescent="0.2">
      <c r="A523">
        <f t="shared" si="7"/>
        <v>123</v>
      </c>
      <c r="B523" t="s">
        <v>13</v>
      </c>
      <c r="C523" t="s">
        <v>7</v>
      </c>
    </row>
    <row r="524" spans="1:5" x14ac:dyDescent="0.2">
      <c r="A524">
        <f t="shared" si="7"/>
        <v>123</v>
      </c>
      <c r="B524" t="s">
        <v>13</v>
      </c>
      <c r="C524" t="s">
        <v>8</v>
      </c>
      <c r="D524">
        <f>((28.2*161)+(29.1*139)+(29.9*323)+(30.3*343))/966</f>
        <v>29.643581780538298</v>
      </c>
      <c r="E524">
        <v>966</v>
      </c>
    </row>
    <row r="525" spans="1:5" x14ac:dyDescent="0.2">
      <c r="A525">
        <f t="shared" si="7"/>
        <v>123</v>
      </c>
      <c r="B525" t="s">
        <v>13</v>
      </c>
      <c r="C525" t="s">
        <v>9</v>
      </c>
    </row>
    <row r="526" spans="1:5" x14ac:dyDescent="0.2">
      <c r="A526">
        <f t="shared" si="7"/>
        <v>123</v>
      </c>
      <c r="B526" t="s">
        <v>13</v>
      </c>
      <c r="C526" t="s">
        <v>10</v>
      </c>
    </row>
    <row r="527" spans="1:5" x14ac:dyDescent="0.2">
      <c r="A527">
        <f t="shared" si="7"/>
        <v>123</v>
      </c>
      <c r="B527" t="s">
        <v>13</v>
      </c>
      <c r="C527" t="s">
        <v>11</v>
      </c>
      <c r="D527">
        <f>((15.4*161)+(14.1*139)+(16.4*323)+(16.5*343))/966</f>
        <v>15.937888198757763</v>
      </c>
      <c r="E527">
        <v>966</v>
      </c>
    </row>
    <row r="528" spans="1:5" x14ac:dyDescent="0.2">
      <c r="A528">
        <f t="shared" si="7"/>
        <v>123</v>
      </c>
      <c r="B528" t="s">
        <v>13</v>
      </c>
      <c r="C528" t="s">
        <v>12</v>
      </c>
      <c r="D528">
        <f>((64.7*161)+(77.4*139)+(62*323)+(65.7*343))/966</f>
        <v>65.979710144927552</v>
      </c>
      <c r="E528">
        <v>966</v>
      </c>
    </row>
    <row r="529" spans="1:5" x14ac:dyDescent="0.2">
      <c r="A529">
        <f t="shared" si="7"/>
        <v>123</v>
      </c>
      <c r="B529" t="s">
        <v>14</v>
      </c>
      <c r="C529" t="s">
        <v>15</v>
      </c>
    </row>
    <row r="530" spans="1:5" x14ac:dyDescent="0.2">
      <c r="A530">
        <f t="shared" si="7"/>
        <v>123</v>
      </c>
      <c r="B530" t="s">
        <v>14</v>
      </c>
      <c r="C530" t="s">
        <v>16</v>
      </c>
    </row>
    <row r="531" spans="1:5" x14ac:dyDescent="0.2">
      <c r="A531">
        <f t="shared" si="7"/>
        <v>123</v>
      </c>
      <c r="B531" t="s">
        <v>14</v>
      </c>
      <c r="C531" t="s">
        <v>17</v>
      </c>
    </row>
    <row r="532" spans="1:5" x14ac:dyDescent="0.2">
      <c r="A532">
        <f t="shared" si="7"/>
        <v>123</v>
      </c>
      <c r="B532" t="s">
        <v>14</v>
      </c>
      <c r="C532" t="s">
        <v>18</v>
      </c>
    </row>
    <row r="533" spans="1:5" x14ac:dyDescent="0.2">
      <c r="A533">
        <f t="shared" si="7"/>
        <v>123</v>
      </c>
      <c r="B533" t="s">
        <v>14</v>
      </c>
      <c r="C533" t="s">
        <v>19</v>
      </c>
    </row>
    <row r="534" spans="1:5" x14ac:dyDescent="0.2">
      <c r="A534">
        <f t="shared" si="7"/>
        <v>123</v>
      </c>
      <c r="B534" t="s">
        <v>20</v>
      </c>
      <c r="C534" t="s">
        <v>21</v>
      </c>
      <c r="D534">
        <f>66+55+63+60</f>
        <v>244</v>
      </c>
      <c r="E534">
        <v>966</v>
      </c>
    </row>
    <row r="535" spans="1:5" x14ac:dyDescent="0.2">
      <c r="A535">
        <f t="shared" si="7"/>
        <v>123</v>
      </c>
      <c r="B535" t="s">
        <v>20</v>
      </c>
      <c r="C535" t="s">
        <v>22</v>
      </c>
      <c r="D535">
        <f>95+84+260+283</f>
        <v>722</v>
      </c>
      <c r="E535">
        <v>966</v>
      </c>
    </row>
    <row r="536" spans="1:5" x14ac:dyDescent="0.2">
      <c r="A536">
        <f t="shared" si="7"/>
        <v>123</v>
      </c>
      <c r="B536" t="s">
        <v>23</v>
      </c>
      <c r="C536" t="s">
        <v>24</v>
      </c>
      <c r="D536">
        <f>10+17+21</f>
        <v>48</v>
      </c>
      <c r="E536">
        <f>160+139+323+343</f>
        <v>965</v>
      </c>
    </row>
    <row r="537" spans="1:5" x14ac:dyDescent="0.2">
      <c r="A537">
        <f t="shared" si="7"/>
        <v>123</v>
      </c>
      <c r="B537" t="s">
        <v>23</v>
      </c>
      <c r="C537" t="s">
        <v>25</v>
      </c>
    </row>
    <row r="538" spans="1:5" x14ac:dyDescent="0.2">
      <c r="A538">
        <f t="shared" si="7"/>
        <v>123</v>
      </c>
      <c r="B538" t="s">
        <v>23</v>
      </c>
      <c r="C538" t="s">
        <v>26</v>
      </c>
    </row>
    <row r="539" spans="1:5" x14ac:dyDescent="0.2">
      <c r="A539">
        <f t="shared" si="7"/>
        <v>123</v>
      </c>
      <c r="B539" t="s">
        <v>27</v>
      </c>
      <c r="C539" t="s">
        <v>28</v>
      </c>
      <c r="D539">
        <f>145+126+284+303</f>
        <v>858</v>
      </c>
      <c r="E539">
        <f>160+138+322+340</f>
        <v>960</v>
      </c>
    </row>
    <row r="540" spans="1:5" x14ac:dyDescent="0.2">
      <c r="A540">
        <f t="shared" si="7"/>
        <v>123</v>
      </c>
      <c r="B540" t="s">
        <v>27</v>
      </c>
      <c r="C540" t="s">
        <v>29</v>
      </c>
      <c r="D540">
        <f>13+11+25+30</f>
        <v>79</v>
      </c>
      <c r="E540">
        <f t="shared" ref="E540:E543" si="8">160+138+322+340</f>
        <v>960</v>
      </c>
    </row>
    <row r="541" spans="1:5" x14ac:dyDescent="0.2">
      <c r="A541">
        <f t="shared" si="7"/>
        <v>123</v>
      </c>
      <c r="B541" t="s">
        <v>27</v>
      </c>
      <c r="C541" t="s">
        <v>30</v>
      </c>
      <c r="D541">
        <v>14</v>
      </c>
      <c r="E541">
        <f t="shared" si="8"/>
        <v>960</v>
      </c>
    </row>
    <row r="542" spans="1:5" x14ac:dyDescent="0.2">
      <c r="A542">
        <f t="shared" si="7"/>
        <v>123</v>
      </c>
      <c r="B542" t="s">
        <v>27</v>
      </c>
      <c r="C542" t="s">
        <v>31</v>
      </c>
      <c r="D542">
        <v>5</v>
      </c>
      <c r="E542">
        <f t="shared" si="8"/>
        <v>960</v>
      </c>
    </row>
    <row r="543" spans="1:5" x14ac:dyDescent="0.2">
      <c r="A543">
        <f t="shared" si="7"/>
        <v>123</v>
      </c>
      <c r="B543" t="s">
        <v>27</v>
      </c>
      <c r="C543" t="s">
        <v>32</v>
      </c>
      <c r="D543">
        <v>4</v>
      </c>
      <c r="E543">
        <f t="shared" si="8"/>
        <v>960</v>
      </c>
    </row>
    <row r="544" spans="1:5" x14ac:dyDescent="0.2">
      <c r="A544">
        <f t="shared" si="7"/>
        <v>123</v>
      </c>
      <c r="B544" t="s">
        <v>27</v>
      </c>
      <c r="C544" t="s">
        <v>26</v>
      </c>
    </row>
    <row r="545" spans="1:3" x14ac:dyDescent="0.2">
      <c r="A545">
        <f t="shared" si="7"/>
        <v>123</v>
      </c>
      <c r="B545" t="s">
        <v>33</v>
      </c>
      <c r="C545" s="4" t="s">
        <v>34</v>
      </c>
    </row>
    <row r="546" spans="1:3" x14ac:dyDescent="0.2">
      <c r="A546">
        <f t="shared" si="7"/>
        <v>123</v>
      </c>
      <c r="B546" t="s">
        <v>33</v>
      </c>
      <c r="C546" s="4" t="s">
        <v>35</v>
      </c>
    </row>
    <row r="547" spans="1:3" x14ac:dyDescent="0.2">
      <c r="A547">
        <f t="shared" si="7"/>
        <v>123</v>
      </c>
      <c r="B547" t="s">
        <v>33</v>
      </c>
      <c r="C547" s="4" t="s">
        <v>36</v>
      </c>
    </row>
    <row r="548" spans="1:3" x14ac:dyDescent="0.2">
      <c r="A548">
        <f t="shared" si="7"/>
        <v>123</v>
      </c>
      <c r="B548" t="s">
        <v>33</v>
      </c>
      <c r="C548" s="4" t="s">
        <v>37</v>
      </c>
    </row>
    <row r="549" spans="1:3" x14ac:dyDescent="0.2">
      <c r="A549">
        <f t="shared" si="7"/>
        <v>123</v>
      </c>
      <c r="B549" t="s">
        <v>33</v>
      </c>
      <c r="C549" s="4" t="s">
        <v>38</v>
      </c>
    </row>
    <row r="550" spans="1:3" x14ac:dyDescent="0.2">
      <c r="A550">
        <f t="shared" si="7"/>
        <v>123</v>
      </c>
      <c r="B550" t="s">
        <v>33</v>
      </c>
      <c r="C550" s="4" t="s">
        <v>39</v>
      </c>
    </row>
    <row r="551" spans="1:3" x14ac:dyDescent="0.2">
      <c r="A551">
        <f t="shared" si="7"/>
        <v>123</v>
      </c>
      <c r="B551" t="s">
        <v>33</v>
      </c>
      <c r="C551" s="4" t="s">
        <v>40</v>
      </c>
    </row>
    <row r="552" spans="1:3" x14ac:dyDescent="0.2">
      <c r="A552">
        <f t="shared" si="7"/>
        <v>123</v>
      </c>
      <c r="B552" t="s">
        <v>33</v>
      </c>
      <c r="C552" s="4" t="s">
        <v>41</v>
      </c>
    </row>
    <row r="553" spans="1:3" x14ac:dyDescent="0.2">
      <c r="A553">
        <f t="shared" si="7"/>
        <v>123</v>
      </c>
      <c r="B553" t="s">
        <v>33</v>
      </c>
      <c r="C553" s="4" t="s">
        <v>42</v>
      </c>
    </row>
    <row r="554" spans="1:3" x14ac:dyDescent="0.2">
      <c r="A554">
        <f t="shared" si="7"/>
        <v>123</v>
      </c>
      <c r="B554" t="s">
        <v>33</v>
      </c>
      <c r="C554" s="4" t="s">
        <v>43</v>
      </c>
    </row>
    <row r="555" spans="1:3" x14ac:dyDescent="0.2">
      <c r="A555">
        <f t="shared" si="7"/>
        <v>123</v>
      </c>
      <c r="B555" t="s">
        <v>33</v>
      </c>
      <c r="C555" s="4" t="s">
        <v>44</v>
      </c>
    </row>
    <row r="556" spans="1:3" x14ac:dyDescent="0.2">
      <c r="A556">
        <f t="shared" si="7"/>
        <v>123</v>
      </c>
      <c r="B556" t="s">
        <v>33</v>
      </c>
      <c r="C556" s="4" t="s">
        <v>45</v>
      </c>
    </row>
    <row r="557" spans="1:3" x14ac:dyDescent="0.2">
      <c r="A557">
        <f t="shared" si="7"/>
        <v>123</v>
      </c>
      <c r="B557" t="s">
        <v>33</v>
      </c>
      <c r="C557" s="4" t="s">
        <v>46</v>
      </c>
    </row>
    <row r="558" spans="1:3" x14ac:dyDescent="0.2">
      <c r="A558">
        <f t="shared" si="7"/>
        <v>123</v>
      </c>
      <c r="B558" t="s">
        <v>33</v>
      </c>
      <c r="C558" s="4" t="s">
        <v>47</v>
      </c>
    </row>
    <row r="559" spans="1:3" x14ac:dyDescent="0.2">
      <c r="A559">
        <f t="shared" si="7"/>
        <v>123</v>
      </c>
      <c r="B559" t="s">
        <v>33</v>
      </c>
      <c r="C559" s="4" t="s">
        <v>48</v>
      </c>
    </row>
    <row r="560" spans="1:3" x14ac:dyDescent="0.2">
      <c r="A560">
        <f t="shared" si="7"/>
        <v>123</v>
      </c>
      <c r="B560" t="s">
        <v>33</v>
      </c>
      <c r="C560" s="4" t="s">
        <v>49</v>
      </c>
    </row>
    <row r="561" spans="1:5" x14ac:dyDescent="0.2">
      <c r="A561">
        <f t="shared" si="7"/>
        <v>123</v>
      </c>
      <c r="B561" t="s">
        <v>33</v>
      </c>
      <c r="C561" s="4" t="s">
        <v>50</v>
      </c>
    </row>
    <row r="562" spans="1:5" x14ac:dyDescent="0.2">
      <c r="A562">
        <f t="shared" si="7"/>
        <v>123</v>
      </c>
      <c r="B562" t="s">
        <v>33</v>
      </c>
      <c r="C562" s="4" t="s">
        <v>51</v>
      </c>
    </row>
    <row r="563" spans="1:5" x14ac:dyDescent="0.2">
      <c r="A563">
        <f t="shared" si="7"/>
        <v>123</v>
      </c>
      <c r="B563" t="s">
        <v>33</v>
      </c>
      <c r="C563" s="4" t="s">
        <v>52</v>
      </c>
    </row>
    <row r="564" spans="1:5" x14ac:dyDescent="0.2">
      <c r="A564">
        <f t="shared" si="7"/>
        <v>123</v>
      </c>
      <c r="B564" t="s">
        <v>33</v>
      </c>
      <c r="C564" s="4" t="s">
        <v>53</v>
      </c>
    </row>
    <row r="565" spans="1:5" x14ac:dyDescent="0.2">
      <c r="A565">
        <f t="shared" si="7"/>
        <v>123</v>
      </c>
      <c r="B565" t="s">
        <v>33</v>
      </c>
      <c r="C565" s="4" t="s">
        <v>31</v>
      </c>
    </row>
    <row r="566" spans="1:5" x14ac:dyDescent="0.2">
      <c r="A566">
        <f t="shared" si="7"/>
        <v>123</v>
      </c>
      <c r="B566" t="s">
        <v>33</v>
      </c>
      <c r="C566" s="4" t="s">
        <v>54</v>
      </c>
    </row>
    <row r="567" spans="1:5" x14ac:dyDescent="0.2">
      <c r="A567">
        <f t="shared" si="7"/>
        <v>123</v>
      </c>
      <c r="B567" t="s">
        <v>55</v>
      </c>
      <c r="C567" t="s">
        <v>56</v>
      </c>
    </row>
    <row r="568" spans="1:5" x14ac:dyDescent="0.2">
      <c r="A568">
        <f t="shared" si="7"/>
        <v>123</v>
      </c>
      <c r="B568" t="s">
        <v>57</v>
      </c>
      <c r="C568" t="s">
        <v>58</v>
      </c>
    </row>
    <row r="569" spans="1:5" x14ac:dyDescent="0.2">
      <c r="A569">
        <f t="shared" si="7"/>
        <v>123</v>
      </c>
      <c r="B569" t="s">
        <v>59</v>
      </c>
      <c r="C569" t="s">
        <v>60</v>
      </c>
      <c r="D569">
        <f>161+139+323+343</f>
        <v>966</v>
      </c>
      <c r="E569">
        <v>1297</v>
      </c>
    </row>
    <row r="570" spans="1:5" x14ac:dyDescent="0.2">
      <c r="A570">
        <f t="shared" si="7"/>
        <v>123</v>
      </c>
      <c r="B570" t="s">
        <v>61</v>
      </c>
      <c r="C570" t="s">
        <v>62</v>
      </c>
      <c r="D570">
        <v>18</v>
      </c>
    </row>
    <row r="571" spans="1:5" x14ac:dyDescent="0.2">
      <c r="A571">
        <f t="shared" si="7"/>
        <v>123</v>
      </c>
      <c r="B571" t="s">
        <v>61</v>
      </c>
      <c r="C571" t="s">
        <v>63</v>
      </c>
    </row>
    <row r="572" spans="1:5" x14ac:dyDescent="0.2">
      <c r="A572">
        <f t="shared" ref="A572:A635" si="9">A515+1</f>
        <v>124</v>
      </c>
      <c r="B572" t="s">
        <v>5</v>
      </c>
      <c r="C572" t="s">
        <v>6</v>
      </c>
    </row>
    <row r="573" spans="1:5" x14ac:dyDescent="0.2">
      <c r="A573">
        <f t="shared" si="9"/>
        <v>124</v>
      </c>
      <c r="B573" t="s">
        <v>5</v>
      </c>
      <c r="C573" t="s">
        <v>7</v>
      </c>
    </row>
    <row r="574" spans="1:5" x14ac:dyDescent="0.2">
      <c r="A574">
        <f t="shared" si="9"/>
        <v>124</v>
      </c>
      <c r="B574" t="s">
        <v>5</v>
      </c>
      <c r="C574" t="s">
        <v>8</v>
      </c>
      <c r="D574">
        <v>53</v>
      </c>
      <c r="E574">
        <v>685</v>
      </c>
    </row>
    <row r="575" spans="1:5" x14ac:dyDescent="0.2">
      <c r="A575">
        <f t="shared" si="9"/>
        <v>124</v>
      </c>
      <c r="B575" t="s">
        <v>5</v>
      </c>
      <c r="C575" t="s">
        <v>9</v>
      </c>
      <c r="D575">
        <v>18</v>
      </c>
      <c r="E575">
        <v>685</v>
      </c>
    </row>
    <row r="576" spans="1:5" x14ac:dyDescent="0.2">
      <c r="A576">
        <f t="shared" si="9"/>
        <v>124</v>
      </c>
      <c r="B576" t="s">
        <v>5</v>
      </c>
      <c r="C576" t="s">
        <v>10</v>
      </c>
      <c r="D576">
        <v>94</v>
      </c>
      <c r="E576">
        <v>685</v>
      </c>
    </row>
    <row r="577" spans="1:5" x14ac:dyDescent="0.2">
      <c r="A577">
        <f t="shared" si="9"/>
        <v>124</v>
      </c>
      <c r="B577" t="s">
        <v>5</v>
      </c>
      <c r="C577" t="s">
        <v>11</v>
      </c>
    </row>
    <row r="578" spans="1:5" x14ac:dyDescent="0.2">
      <c r="A578">
        <f t="shared" si="9"/>
        <v>124</v>
      </c>
      <c r="B578" t="s">
        <v>5</v>
      </c>
      <c r="C578" t="s">
        <v>12</v>
      </c>
    </row>
    <row r="579" spans="1:5" x14ac:dyDescent="0.2">
      <c r="A579">
        <f t="shared" si="9"/>
        <v>124</v>
      </c>
      <c r="B579" t="s">
        <v>13</v>
      </c>
      <c r="C579" t="s">
        <v>6</v>
      </c>
    </row>
    <row r="580" spans="1:5" x14ac:dyDescent="0.2">
      <c r="A580">
        <f t="shared" si="9"/>
        <v>124</v>
      </c>
      <c r="B580" t="s">
        <v>13</v>
      </c>
      <c r="C580" t="s">
        <v>7</v>
      </c>
    </row>
    <row r="581" spans="1:5" x14ac:dyDescent="0.2">
      <c r="A581">
        <f t="shared" si="9"/>
        <v>124</v>
      </c>
      <c r="B581" t="s">
        <v>13</v>
      </c>
      <c r="C581" t="s">
        <v>8</v>
      </c>
      <c r="D581">
        <v>28.7</v>
      </c>
      <c r="E581">
        <v>685</v>
      </c>
    </row>
    <row r="582" spans="1:5" x14ac:dyDescent="0.2">
      <c r="A582">
        <f t="shared" si="9"/>
        <v>124</v>
      </c>
      <c r="B582" t="s">
        <v>13</v>
      </c>
      <c r="C582" t="s">
        <v>9</v>
      </c>
      <c r="D582">
        <v>25.4</v>
      </c>
      <c r="E582">
        <v>685</v>
      </c>
    </row>
    <row r="583" spans="1:5" x14ac:dyDescent="0.2">
      <c r="A583">
        <f t="shared" si="9"/>
        <v>124</v>
      </c>
      <c r="B583" t="s">
        <v>13</v>
      </c>
      <c r="C583" t="s">
        <v>10</v>
      </c>
      <c r="D583">
        <v>32.6</v>
      </c>
      <c r="E583">
        <v>685</v>
      </c>
    </row>
    <row r="584" spans="1:5" x14ac:dyDescent="0.2">
      <c r="A584">
        <f t="shared" si="9"/>
        <v>124</v>
      </c>
      <c r="B584" t="s">
        <v>13</v>
      </c>
      <c r="C584" t="s">
        <v>11</v>
      </c>
    </row>
    <row r="585" spans="1:5" x14ac:dyDescent="0.2">
      <c r="A585">
        <f t="shared" si="9"/>
        <v>124</v>
      </c>
      <c r="B585" t="s">
        <v>13</v>
      </c>
      <c r="C585" t="s">
        <v>12</v>
      </c>
    </row>
    <row r="586" spans="1:5" x14ac:dyDescent="0.2">
      <c r="A586">
        <f t="shared" si="9"/>
        <v>124</v>
      </c>
      <c r="B586" t="s">
        <v>14</v>
      </c>
      <c r="C586" t="s">
        <v>15</v>
      </c>
      <c r="D586">
        <v>35</v>
      </c>
      <c r="E586">
        <v>685</v>
      </c>
    </row>
    <row r="587" spans="1:5" x14ac:dyDescent="0.2">
      <c r="A587">
        <f t="shared" si="9"/>
        <v>124</v>
      </c>
      <c r="B587" t="s">
        <v>14</v>
      </c>
      <c r="C587" t="s">
        <v>16</v>
      </c>
    </row>
    <row r="588" spans="1:5" x14ac:dyDescent="0.2">
      <c r="A588">
        <f t="shared" si="9"/>
        <v>124</v>
      </c>
      <c r="B588" t="s">
        <v>14</v>
      </c>
      <c r="C588" t="s">
        <v>17</v>
      </c>
      <c r="D588">
        <f>685-35</f>
        <v>650</v>
      </c>
      <c r="E588">
        <v>685</v>
      </c>
    </row>
    <row r="589" spans="1:5" x14ac:dyDescent="0.2">
      <c r="A589">
        <f t="shared" si="9"/>
        <v>124</v>
      </c>
      <c r="B589" t="s">
        <v>14</v>
      </c>
      <c r="C589" t="s">
        <v>18</v>
      </c>
    </row>
    <row r="590" spans="1:5" x14ac:dyDescent="0.2">
      <c r="A590">
        <f t="shared" si="9"/>
        <v>124</v>
      </c>
      <c r="B590" t="s">
        <v>14</v>
      </c>
      <c r="C590" t="s">
        <v>19</v>
      </c>
    </row>
    <row r="591" spans="1:5" x14ac:dyDescent="0.2">
      <c r="A591">
        <f t="shared" si="9"/>
        <v>124</v>
      </c>
      <c r="B591" t="s">
        <v>20</v>
      </c>
      <c r="C591" t="s">
        <v>21</v>
      </c>
      <c r="D591">
        <v>308</v>
      </c>
      <c r="E591">
        <v>685</v>
      </c>
    </row>
    <row r="592" spans="1:5" x14ac:dyDescent="0.2">
      <c r="A592">
        <f t="shared" si="9"/>
        <v>124</v>
      </c>
      <c r="B592" t="s">
        <v>20</v>
      </c>
      <c r="C592" t="s">
        <v>22</v>
      </c>
      <c r="D592">
        <v>377</v>
      </c>
      <c r="E592">
        <v>685</v>
      </c>
    </row>
    <row r="593" spans="1:5" x14ac:dyDescent="0.2">
      <c r="A593">
        <f t="shared" si="9"/>
        <v>124</v>
      </c>
      <c r="B593" t="s">
        <v>23</v>
      </c>
      <c r="C593" t="s">
        <v>24</v>
      </c>
    </row>
    <row r="594" spans="1:5" x14ac:dyDescent="0.2">
      <c r="A594">
        <f t="shared" si="9"/>
        <v>124</v>
      </c>
      <c r="B594" t="s">
        <v>23</v>
      </c>
      <c r="C594" t="s">
        <v>25</v>
      </c>
    </row>
    <row r="595" spans="1:5" x14ac:dyDescent="0.2">
      <c r="A595">
        <f t="shared" si="9"/>
        <v>124</v>
      </c>
      <c r="B595" t="s">
        <v>23</v>
      </c>
      <c r="C595" t="s">
        <v>26</v>
      </c>
    </row>
    <row r="596" spans="1:5" x14ac:dyDescent="0.2">
      <c r="A596">
        <f t="shared" si="9"/>
        <v>124</v>
      </c>
      <c r="B596" t="s">
        <v>27</v>
      </c>
      <c r="C596" t="s">
        <v>28</v>
      </c>
      <c r="D596">
        <v>18</v>
      </c>
      <c r="E596">
        <v>685</v>
      </c>
    </row>
    <row r="597" spans="1:5" x14ac:dyDescent="0.2">
      <c r="A597">
        <f t="shared" si="9"/>
        <v>124</v>
      </c>
      <c r="B597" t="s">
        <v>27</v>
      </c>
      <c r="C597" t="s">
        <v>29</v>
      </c>
      <c r="D597">
        <v>13</v>
      </c>
      <c r="E597">
        <v>685</v>
      </c>
    </row>
    <row r="598" spans="1:5" x14ac:dyDescent="0.2">
      <c r="A598">
        <f t="shared" si="9"/>
        <v>124</v>
      </c>
      <c r="B598" t="s">
        <v>27</v>
      </c>
      <c r="C598" t="s">
        <v>30</v>
      </c>
    </row>
    <row r="599" spans="1:5" x14ac:dyDescent="0.2">
      <c r="A599">
        <f t="shared" si="9"/>
        <v>124</v>
      </c>
      <c r="B599" t="s">
        <v>27</v>
      </c>
      <c r="C599" t="s">
        <v>31</v>
      </c>
      <c r="D599">
        <v>2</v>
      </c>
      <c r="E599">
        <v>685</v>
      </c>
    </row>
    <row r="600" spans="1:5" x14ac:dyDescent="0.2">
      <c r="A600">
        <f t="shared" si="9"/>
        <v>124</v>
      </c>
      <c r="B600" t="s">
        <v>27</v>
      </c>
      <c r="C600" t="s">
        <v>32</v>
      </c>
      <c r="D600">
        <v>632</v>
      </c>
      <c r="E600">
        <v>685</v>
      </c>
    </row>
    <row r="601" spans="1:5" x14ac:dyDescent="0.2">
      <c r="A601">
        <f t="shared" si="9"/>
        <v>124</v>
      </c>
      <c r="B601" t="s">
        <v>27</v>
      </c>
      <c r="C601" t="s">
        <v>26</v>
      </c>
      <c r="D601">
        <v>20</v>
      </c>
      <c r="E601">
        <v>685</v>
      </c>
    </row>
    <row r="602" spans="1:5" x14ac:dyDescent="0.2">
      <c r="A602">
        <f t="shared" si="9"/>
        <v>124</v>
      </c>
      <c r="B602" t="s">
        <v>33</v>
      </c>
      <c r="C602" s="4" t="s">
        <v>34</v>
      </c>
      <c r="D602">
        <v>338</v>
      </c>
      <c r="E602">
        <v>685</v>
      </c>
    </row>
    <row r="603" spans="1:5" x14ac:dyDescent="0.2">
      <c r="A603">
        <f t="shared" si="9"/>
        <v>124</v>
      </c>
      <c r="B603" t="s">
        <v>33</v>
      </c>
      <c r="C603" s="4" t="s">
        <v>35</v>
      </c>
      <c r="D603">
        <f>43+90</f>
        <v>133</v>
      </c>
      <c r="E603">
        <v>685</v>
      </c>
    </row>
    <row r="604" spans="1:5" x14ac:dyDescent="0.2">
      <c r="A604">
        <f t="shared" si="9"/>
        <v>124</v>
      </c>
      <c r="B604" t="s">
        <v>33</v>
      </c>
      <c r="C604" s="4" t="s">
        <v>36</v>
      </c>
    </row>
    <row r="605" spans="1:5" x14ac:dyDescent="0.2">
      <c r="A605">
        <f t="shared" si="9"/>
        <v>124</v>
      </c>
      <c r="B605" t="s">
        <v>33</v>
      </c>
      <c r="C605" s="4" t="s">
        <v>37</v>
      </c>
      <c r="D605">
        <v>27</v>
      </c>
      <c r="E605">
        <v>685</v>
      </c>
    </row>
    <row r="606" spans="1:5" x14ac:dyDescent="0.2">
      <c r="A606">
        <f t="shared" si="9"/>
        <v>124</v>
      </c>
      <c r="B606" t="s">
        <v>33</v>
      </c>
      <c r="C606" s="4" t="s">
        <v>38</v>
      </c>
    </row>
    <row r="607" spans="1:5" x14ac:dyDescent="0.2">
      <c r="A607">
        <f t="shared" si="9"/>
        <v>124</v>
      </c>
      <c r="B607" t="s">
        <v>33</v>
      </c>
      <c r="C607" s="4" t="s">
        <v>39</v>
      </c>
      <c r="D607">
        <v>59</v>
      </c>
      <c r="E607">
        <v>685</v>
      </c>
    </row>
    <row r="608" spans="1:5" x14ac:dyDescent="0.2">
      <c r="A608">
        <f t="shared" si="9"/>
        <v>124</v>
      </c>
      <c r="B608" t="s">
        <v>33</v>
      </c>
      <c r="C608" s="4" t="s">
        <v>40</v>
      </c>
      <c r="D608">
        <v>5</v>
      </c>
      <c r="E608">
        <v>685</v>
      </c>
    </row>
    <row r="609" spans="1:5" x14ac:dyDescent="0.2">
      <c r="A609">
        <f t="shared" si="9"/>
        <v>124</v>
      </c>
      <c r="B609" t="s">
        <v>33</v>
      </c>
      <c r="C609" s="4" t="s">
        <v>41</v>
      </c>
      <c r="D609">
        <v>2</v>
      </c>
      <c r="E609">
        <v>685</v>
      </c>
    </row>
    <row r="610" spans="1:5" x14ac:dyDescent="0.2">
      <c r="A610">
        <f t="shared" si="9"/>
        <v>124</v>
      </c>
      <c r="B610" t="s">
        <v>33</v>
      </c>
      <c r="C610" s="4" t="s">
        <v>42</v>
      </c>
      <c r="D610">
        <v>9</v>
      </c>
      <c r="E610">
        <v>685</v>
      </c>
    </row>
    <row r="611" spans="1:5" x14ac:dyDescent="0.2">
      <c r="A611">
        <f t="shared" si="9"/>
        <v>124</v>
      </c>
      <c r="B611" t="s">
        <v>33</v>
      </c>
      <c r="C611" s="4" t="s">
        <v>43</v>
      </c>
    </row>
    <row r="612" spans="1:5" x14ac:dyDescent="0.2">
      <c r="A612">
        <f t="shared" si="9"/>
        <v>124</v>
      </c>
      <c r="B612" t="s">
        <v>33</v>
      </c>
      <c r="C612" s="4" t="s">
        <v>44</v>
      </c>
    </row>
    <row r="613" spans="1:5" x14ac:dyDescent="0.2">
      <c r="A613">
        <f t="shared" si="9"/>
        <v>124</v>
      </c>
      <c r="B613" t="s">
        <v>33</v>
      </c>
      <c r="C613" s="4" t="s">
        <v>45</v>
      </c>
      <c r="D613">
        <v>17</v>
      </c>
      <c r="E613">
        <v>685</v>
      </c>
    </row>
    <row r="614" spans="1:5" x14ac:dyDescent="0.2">
      <c r="A614">
        <f t="shared" si="9"/>
        <v>124</v>
      </c>
      <c r="B614" t="s">
        <v>33</v>
      </c>
      <c r="C614" s="4" t="s">
        <v>46</v>
      </c>
    </row>
    <row r="615" spans="1:5" x14ac:dyDescent="0.2">
      <c r="A615">
        <f t="shared" si="9"/>
        <v>124</v>
      </c>
      <c r="B615" t="s">
        <v>33</v>
      </c>
      <c r="C615" s="4" t="s">
        <v>47</v>
      </c>
      <c r="D615">
        <v>1</v>
      </c>
      <c r="E615">
        <v>685</v>
      </c>
    </row>
    <row r="616" spans="1:5" x14ac:dyDescent="0.2">
      <c r="A616">
        <f t="shared" si="9"/>
        <v>124</v>
      </c>
      <c r="B616" t="s">
        <v>33</v>
      </c>
      <c r="C616" s="4" t="s">
        <v>48</v>
      </c>
    </row>
    <row r="617" spans="1:5" x14ac:dyDescent="0.2">
      <c r="A617">
        <f t="shared" si="9"/>
        <v>124</v>
      </c>
      <c r="B617" t="s">
        <v>33</v>
      </c>
      <c r="C617" s="4" t="s">
        <v>49</v>
      </c>
    </row>
    <row r="618" spans="1:5" x14ac:dyDescent="0.2">
      <c r="A618">
        <f t="shared" si="9"/>
        <v>124</v>
      </c>
      <c r="B618" t="s">
        <v>33</v>
      </c>
      <c r="C618" s="4" t="s">
        <v>50</v>
      </c>
    </row>
    <row r="619" spans="1:5" x14ac:dyDescent="0.2">
      <c r="A619">
        <f t="shared" si="9"/>
        <v>124</v>
      </c>
      <c r="B619" t="s">
        <v>33</v>
      </c>
      <c r="C619" s="4" t="s">
        <v>51</v>
      </c>
      <c r="D619">
        <v>234</v>
      </c>
      <c r="E619">
        <v>685</v>
      </c>
    </row>
    <row r="620" spans="1:5" x14ac:dyDescent="0.2">
      <c r="A620">
        <f t="shared" si="9"/>
        <v>124</v>
      </c>
      <c r="B620" t="s">
        <v>33</v>
      </c>
      <c r="C620" s="4" t="s">
        <v>52</v>
      </c>
      <c r="D620">
        <v>7</v>
      </c>
      <c r="E620">
        <v>685</v>
      </c>
    </row>
    <row r="621" spans="1:5" x14ac:dyDescent="0.2">
      <c r="A621">
        <f t="shared" si="9"/>
        <v>124</v>
      </c>
      <c r="B621" t="s">
        <v>33</v>
      </c>
      <c r="C621" s="4" t="s">
        <v>53</v>
      </c>
      <c r="D621">
        <v>5</v>
      </c>
      <c r="E621">
        <v>685</v>
      </c>
    </row>
    <row r="622" spans="1:5" x14ac:dyDescent="0.2">
      <c r="A622">
        <f t="shared" si="9"/>
        <v>124</v>
      </c>
      <c r="B622" t="s">
        <v>33</v>
      </c>
      <c r="C622" s="4" t="s">
        <v>31</v>
      </c>
      <c r="D622">
        <v>25</v>
      </c>
      <c r="E622">
        <v>685</v>
      </c>
    </row>
    <row r="623" spans="1:5" x14ac:dyDescent="0.2">
      <c r="A623">
        <f t="shared" si="9"/>
        <v>124</v>
      </c>
      <c r="B623" t="s">
        <v>33</v>
      </c>
      <c r="C623" s="4" t="s">
        <v>54</v>
      </c>
    </row>
    <row r="624" spans="1:5" x14ac:dyDescent="0.2">
      <c r="A624">
        <f t="shared" si="9"/>
        <v>124</v>
      </c>
      <c r="B624" t="s">
        <v>55</v>
      </c>
      <c r="C624" t="s">
        <v>56</v>
      </c>
    </row>
    <row r="625" spans="1:5" x14ac:dyDescent="0.2">
      <c r="A625">
        <f t="shared" si="9"/>
        <v>124</v>
      </c>
      <c r="B625" t="s">
        <v>57</v>
      </c>
      <c r="C625" t="s">
        <v>58</v>
      </c>
    </row>
    <row r="626" spans="1:5" x14ac:dyDescent="0.2">
      <c r="A626">
        <f t="shared" si="9"/>
        <v>124</v>
      </c>
      <c r="B626" t="s">
        <v>59</v>
      </c>
      <c r="C626" t="s">
        <v>60</v>
      </c>
      <c r="D626">
        <v>685</v>
      </c>
      <c r="E626">
        <v>1568</v>
      </c>
    </row>
    <row r="627" spans="1:5" x14ac:dyDescent="0.2">
      <c r="A627">
        <f t="shared" si="9"/>
        <v>124</v>
      </c>
      <c r="B627" t="s">
        <v>61</v>
      </c>
      <c r="C627" t="s">
        <v>62</v>
      </c>
      <c r="D627">
        <v>18</v>
      </c>
    </row>
    <row r="628" spans="1:5" x14ac:dyDescent="0.2">
      <c r="A628">
        <f t="shared" si="9"/>
        <v>124</v>
      </c>
      <c r="B628" t="s">
        <v>61</v>
      </c>
      <c r="C628" t="s">
        <v>63</v>
      </c>
    </row>
    <row r="629" spans="1:5" x14ac:dyDescent="0.2">
      <c r="A629">
        <f t="shared" si="9"/>
        <v>125</v>
      </c>
      <c r="B629" t="s">
        <v>5</v>
      </c>
      <c r="C629" t="s">
        <v>6</v>
      </c>
    </row>
    <row r="630" spans="1:5" x14ac:dyDescent="0.2">
      <c r="A630">
        <f t="shared" si="9"/>
        <v>125</v>
      </c>
      <c r="B630" t="s">
        <v>5</v>
      </c>
      <c r="C630" t="s">
        <v>7</v>
      </c>
    </row>
    <row r="631" spans="1:5" x14ac:dyDescent="0.2">
      <c r="A631">
        <f t="shared" si="9"/>
        <v>125</v>
      </c>
      <c r="B631" t="s">
        <v>5</v>
      </c>
      <c r="C631" t="s">
        <v>8</v>
      </c>
      <c r="D631">
        <f>((66*54)+(63*55))/(109)</f>
        <v>64.486238532110093</v>
      </c>
      <c r="E631">
        <f>54+55</f>
        <v>109</v>
      </c>
    </row>
    <row r="632" spans="1:5" x14ac:dyDescent="0.2">
      <c r="A632">
        <f t="shared" si="9"/>
        <v>125</v>
      </c>
      <c r="B632" t="s">
        <v>5</v>
      </c>
      <c r="C632" t="s">
        <v>9</v>
      </c>
      <c r="D632">
        <f>((57*54)+(55*55))/(109)</f>
        <v>55.990825688073393</v>
      </c>
      <c r="E632">
        <f t="shared" ref="E632:E633" si="10">54+55</f>
        <v>109</v>
      </c>
    </row>
    <row r="633" spans="1:5" x14ac:dyDescent="0.2">
      <c r="A633">
        <f t="shared" si="9"/>
        <v>125</v>
      </c>
      <c r="B633" t="s">
        <v>5</v>
      </c>
      <c r="C633" t="s">
        <v>10</v>
      </c>
      <c r="D633">
        <f>((72*54)+(69*55))/(109)</f>
        <v>70.486238532110093</v>
      </c>
      <c r="E633">
        <f t="shared" si="10"/>
        <v>109</v>
      </c>
    </row>
    <row r="634" spans="1:5" x14ac:dyDescent="0.2">
      <c r="A634">
        <f t="shared" si="9"/>
        <v>125</v>
      </c>
      <c r="B634" t="s">
        <v>5</v>
      </c>
      <c r="C634" t="s">
        <v>11</v>
      </c>
    </row>
    <row r="635" spans="1:5" x14ac:dyDescent="0.2">
      <c r="A635">
        <f t="shared" si="9"/>
        <v>125</v>
      </c>
      <c r="B635" t="s">
        <v>5</v>
      </c>
      <c r="C635" t="s">
        <v>12</v>
      </c>
    </row>
    <row r="636" spans="1:5" x14ac:dyDescent="0.2">
      <c r="A636">
        <f t="shared" ref="A636:A699" si="11">A579+1</f>
        <v>125</v>
      </c>
      <c r="B636" t="s">
        <v>13</v>
      </c>
      <c r="C636" t="s">
        <v>6</v>
      </c>
    </row>
    <row r="637" spans="1:5" x14ac:dyDescent="0.2">
      <c r="A637">
        <f t="shared" si="11"/>
        <v>125</v>
      </c>
      <c r="B637" t="s">
        <v>13</v>
      </c>
      <c r="C637" t="s">
        <v>7</v>
      </c>
    </row>
    <row r="638" spans="1:5" x14ac:dyDescent="0.2">
      <c r="A638">
        <f t="shared" si="11"/>
        <v>125</v>
      </c>
      <c r="B638" t="s">
        <v>13</v>
      </c>
      <c r="C638" t="s">
        <v>8</v>
      </c>
      <c r="D638">
        <f>((27*54)+(28*55))/(109)</f>
        <v>27.504587155963304</v>
      </c>
      <c r="E638">
        <f t="shared" ref="E638:E640" si="12">54+55</f>
        <v>109</v>
      </c>
    </row>
    <row r="639" spans="1:5" x14ac:dyDescent="0.2">
      <c r="A639">
        <f t="shared" si="11"/>
        <v>125</v>
      </c>
      <c r="B639" t="s">
        <v>13</v>
      </c>
      <c r="C639" t="s">
        <v>9</v>
      </c>
      <c r="D639">
        <v>26</v>
      </c>
      <c r="E639">
        <f t="shared" si="12"/>
        <v>109</v>
      </c>
    </row>
    <row r="640" spans="1:5" x14ac:dyDescent="0.2">
      <c r="A640">
        <f t="shared" si="11"/>
        <v>125</v>
      </c>
      <c r="B640" t="s">
        <v>13</v>
      </c>
      <c r="C640" t="s">
        <v>10</v>
      </c>
      <c r="D640">
        <f>((30*54)+(31*55))/(109)</f>
        <v>30.504587155963304</v>
      </c>
      <c r="E640">
        <f t="shared" si="12"/>
        <v>109</v>
      </c>
    </row>
    <row r="641" spans="1:5" x14ac:dyDescent="0.2">
      <c r="A641">
        <f t="shared" si="11"/>
        <v>125</v>
      </c>
      <c r="B641" t="s">
        <v>13</v>
      </c>
      <c r="C641" t="s">
        <v>11</v>
      </c>
    </row>
    <row r="642" spans="1:5" x14ac:dyDescent="0.2">
      <c r="A642">
        <f t="shared" si="11"/>
        <v>125</v>
      </c>
      <c r="B642" t="s">
        <v>13</v>
      </c>
      <c r="C642" t="s">
        <v>12</v>
      </c>
    </row>
    <row r="643" spans="1:5" x14ac:dyDescent="0.2">
      <c r="A643">
        <f t="shared" si="11"/>
        <v>125</v>
      </c>
      <c r="B643" t="s">
        <v>14</v>
      </c>
      <c r="C643" t="s">
        <v>15</v>
      </c>
      <c r="D643">
        <v>16</v>
      </c>
      <c r="E643">
        <f t="shared" ref="E643" si="13">54+55</f>
        <v>109</v>
      </c>
    </row>
    <row r="644" spans="1:5" x14ac:dyDescent="0.2">
      <c r="A644">
        <f t="shared" si="11"/>
        <v>125</v>
      </c>
      <c r="B644" t="s">
        <v>14</v>
      </c>
      <c r="C644" t="s">
        <v>16</v>
      </c>
    </row>
    <row r="645" spans="1:5" x14ac:dyDescent="0.2">
      <c r="A645">
        <f t="shared" si="11"/>
        <v>125</v>
      </c>
      <c r="B645" t="s">
        <v>14</v>
      </c>
      <c r="C645" t="s">
        <v>17</v>
      </c>
      <c r="D645">
        <f>109-16</f>
        <v>93</v>
      </c>
      <c r="E645">
        <f t="shared" ref="E645" si="14">54+55</f>
        <v>109</v>
      </c>
    </row>
    <row r="646" spans="1:5" x14ac:dyDescent="0.2">
      <c r="A646">
        <f t="shared" si="11"/>
        <v>125</v>
      </c>
      <c r="B646" t="s">
        <v>14</v>
      </c>
      <c r="C646" t="s">
        <v>18</v>
      </c>
    </row>
    <row r="647" spans="1:5" x14ac:dyDescent="0.2">
      <c r="A647">
        <f t="shared" si="11"/>
        <v>125</v>
      </c>
      <c r="B647" t="s">
        <v>14</v>
      </c>
      <c r="C647" t="s">
        <v>19</v>
      </c>
    </row>
    <row r="648" spans="1:5" x14ac:dyDescent="0.2">
      <c r="A648">
        <f t="shared" si="11"/>
        <v>125</v>
      </c>
      <c r="B648" t="s">
        <v>20</v>
      </c>
      <c r="C648" t="s">
        <v>21</v>
      </c>
      <c r="D648">
        <f>42+46</f>
        <v>88</v>
      </c>
      <c r="E648">
        <f t="shared" ref="E648:E649" si="15">54+55</f>
        <v>109</v>
      </c>
    </row>
    <row r="649" spans="1:5" x14ac:dyDescent="0.2">
      <c r="A649">
        <f t="shared" si="11"/>
        <v>125</v>
      </c>
      <c r="B649" t="s">
        <v>20</v>
      </c>
      <c r="C649" t="s">
        <v>22</v>
      </c>
      <c r="D649">
        <f>12+9</f>
        <v>21</v>
      </c>
      <c r="E649">
        <f t="shared" si="15"/>
        <v>109</v>
      </c>
    </row>
    <row r="650" spans="1:5" x14ac:dyDescent="0.2">
      <c r="A650">
        <f t="shared" si="11"/>
        <v>125</v>
      </c>
      <c r="B650" t="s">
        <v>23</v>
      </c>
      <c r="C650" t="s">
        <v>24</v>
      </c>
    </row>
    <row r="651" spans="1:5" x14ac:dyDescent="0.2">
      <c r="A651">
        <f t="shared" si="11"/>
        <v>125</v>
      </c>
      <c r="B651" t="s">
        <v>23</v>
      </c>
      <c r="C651" t="s">
        <v>25</v>
      </c>
    </row>
    <row r="652" spans="1:5" x14ac:dyDescent="0.2">
      <c r="A652">
        <f t="shared" si="11"/>
        <v>125</v>
      </c>
      <c r="B652" t="s">
        <v>23</v>
      </c>
      <c r="C652" t="s">
        <v>26</v>
      </c>
    </row>
    <row r="653" spans="1:5" x14ac:dyDescent="0.2">
      <c r="A653">
        <f t="shared" si="11"/>
        <v>125</v>
      </c>
      <c r="B653" t="s">
        <v>27</v>
      </c>
      <c r="C653" t="s">
        <v>28</v>
      </c>
    </row>
    <row r="654" spans="1:5" x14ac:dyDescent="0.2">
      <c r="A654">
        <f t="shared" si="11"/>
        <v>125</v>
      </c>
      <c r="B654" t="s">
        <v>27</v>
      </c>
      <c r="C654" t="s">
        <v>29</v>
      </c>
    </row>
    <row r="655" spans="1:5" x14ac:dyDescent="0.2">
      <c r="A655">
        <f t="shared" si="11"/>
        <v>125</v>
      </c>
      <c r="B655" t="s">
        <v>27</v>
      </c>
      <c r="C655" t="s">
        <v>30</v>
      </c>
    </row>
    <row r="656" spans="1:5" x14ac:dyDescent="0.2">
      <c r="A656">
        <f t="shared" si="11"/>
        <v>125</v>
      </c>
      <c r="B656" t="s">
        <v>27</v>
      </c>
      <c r="C656" t="s">
        <v>31</v>
      </c>
    </row>
    <row r="657" spans="1:5" x14ac:dyDescent="0.2">
      <c r="A657">
        <f t="shared" si="11"/>
        <v>125</v>
      </c>
      <c r="B657" t="s">
        <v>27</v>
      </c>
      <c r="C657" t="s">
        <v>32</v>
      </c>
    </row>
    <row r="658" spans="1:5" x14ac:dyDescent="0.2">
      <c r="A658">
        <f t="shared" si="11"/>
        <v>125</v>
      </c>
      <c r="B658" t="s">
        <v>27</v>
      </c>
      <c r="C658" t="s">
        <v>26</v>
      </c>
    </row>
    <row r="659" spans="1:5" x14ac:dyDescent="0.2">
      <c r="A659">
        <f t="shared" si="11"/>
        <v>125</v>
      </c>
      <c r="B659" t="s">
        <v>33</v>
      </c>
      <c r="C659" s="4" t="s">
        <v>34</v>
      </c>
      <c r="D659">
        <f>24+33</f>
        <v>57</v>
      </c>
      <c r="E659">
        <f t="shared" ref="E659:E660" si="16">54+55</f>
        <v>109</v>
      </c>
    </row>
    <row r="660" spans="1:5" x14ac:dyDescent="0.2">
      <c r="A660">
        <f t="shared" si="11"/>
        <v>125</v>
      </c>
      <c r="B660" t="s">
        <v>33</v>
      </c>
      <c r="C660" s="4" t="s">
        <v>35</v>
      </c>
      <c r="D660">
        <f>13+10</f>
        <v>23</v>
      </c>
      <c r="E660">
        <f t="shared" si="16"/>
        <v>109</v>
      </c>
    </row>
    <row r="661" spans="1:5" x14ac:dyDescent="0.2">
      <c r="A661">
        <f t="shared" si="11"/>
        <v>125</v>
      </c>
      <c r="B661" t="s">
        <v>33</v>
      </c>
      <c r="C661" s="4" t="s">
        <v>36</v>
      </c>
    </row>
    <row r="662" spans="1:5" x14ac:dyDescent="0.2">
      <c r="A662">
        <f t="shared" si="11"/>
        <v>125</v>
      </c>
      <c r="B662" t="s">
        <v>33</v>
      </c>
      <c r="C662" s="4" t="s">
        <v>37</v>
      </c>
    </row>
    <row r="663" spans="1:5" x14ac:dyDescent="0.2">
      <c r="A663">
        <f t="shared" si="11"/>
        <v>125</v>
      </c>
      <c r="B663" t="s">
        <v>33</v>
      </c>
      <c r="C663" s="4" t="s">
        <v>38</v>
      </c>
    </row>
    <row r="664" spans="1:5" x14ac:dyDescent="0.2">
      <c r="A664">
        <f t="shared" si="11"/>
        <v>125</v>
      </c>
      <c r="B664" t="s">
        <v>33</v>
      </c>
      <c r="C664" s="4" t="s">
        <v>39</v>
      </c>
    </row>
    <row r="665" spans="1:5" x14ac:dyDescent="0.2">
      <c r="A665">
        <f t="shared" si="11"/>
        <v>125</v>
      </c>
      <c r="B665" t="s">
        <v>33</v>
      </c>
      <c r="C665" s="4" t="s">
        <v>40</v>
      </c>
    </row>
    <row r="666" spans="1:5" x14ac:dyDescent="0.2">
      <c r="A666">
        <f t="shared" si="11"/>
        <v>125</v>
      </c>
      <c r="B666" t="s">
        <v>33</v>
      </c>
      <c r="C666" s="4" t="s">
        <v>41</v>
      </c>
    </row>
    <row r="667" spans="1:5" x14ac:dyDescent="0.2">
      <c r="A667">
        <f t="shared" si="11"/>
        <v>125</v>
      </c>
      <c r="B667" t="s">
        <v>33</v>
      </c>
      <c r="C667" s="4" t="s">
        <v>42</v>
      </c>
    </row>
    <row r="668" spans="1:5" x14ac:dyDescent="0.2">
      <c r="A668">
        <f t="shared" si="11"/>
        <v>125</v>
      </c>
      <c r="B668" t="s">
        <v>33</v>
      </c>
      <c r="C668" s="4" t="s">
        <v>43</v>
      </c>
    </row>
    <row r="669" spans="1:5" x14ac:dyDescent="0.2">
      <c r="A669">
        <f t="shared" si="11"/>
        <v>125</v>
      </c>
      <c r="B669" t="s">
        <v>33</v>
      </c>
      <c r="C669" s="4" t="s">
        <v>44</v>
      </c>
      <c r="D669">
        <v>4</v>
      </c>
      <c r="E669">
        <f t="shared" ref="E669" si="17">54+55</f>
        <v>109</v>
      </c>
    </row>
    <row r="670" spans="1:5" x14ac:dyDescent="0.2">
      <c r="A670">
        <f t="shared" si="11"/>
        <v>125</v>
      </c>
      <c r="B670" t="s">
        <v>33</v>
      </c>
      <c r="C670" s="4" t="s">
        <v>45</v>
      </c>
    </row>
    <row r="671" spans="1:5" x14ac:dyDescent="0.2">
      <c r="A671">
        <f t="shared" si="11"/>
        <v>125</v>
      </c>
      <c r="B671" t="s">
        <v>33</v>
      </c>
      <c r="C671" s="4" t="s">
        <v>46</v>
      </c>
    </row>
    <row r="672" spans="1:5" x14ac:dyDescent="0.2">
      <c r="A672">
        <f t="shared" si="11"/>
        <v>125</v>
      </c>
      <c r="B672" t="s">
        <v>33</v>
      </c>
      <c r="C672" s="4" t="s">
        <v>47</v>
      </c>
    </row>
    <row r="673" spans="1:5" x14ac:dyDescent="0.2">
      <c r="A673">
        <f t="shared" si="11"/>
        <v>125</v>
      </c>
      <c r="B673" t="s">
        <v>33</v>
      </c>
      <c r="C673" s="4" t="s">
        <v>48</v>
      </c>
    </row>
    <row r="674" spans="1:5" x14ac:dyDescent="0.2">
      <c r="A674">
        <f t="shared" si="11"/>
        <v>125</v>
      </c>
      <c r="B674" t="s">
        <v>33</v>
      </c>
      <c r="C674" s="4" t="s">
        <v>49</v>
      </c>
    </row>
    <row r="675" spans="1:5" x14ac:dyDescent="0.2">
      <c r="A675">
        <f t="shared" si="11"/>
        <v>125</v>
      </c>
      <c r="B675" t="s">
        <v>33</v>
      </c>
      <c r="C675" s="4" t="s">
        <v>50</v>
      </c>
    </row>
    <row r="676" spans="1:5" x14ac:dyDescent="0.2">
      <c r="A676">
        <f t="shared" si="11"/>
        <v>125</v>
      </c>
      <c r="B676" t="s">
        <v>33</v>
      </c>
      <c r="C676" s="4" t="s">
        <v>51</v>
      </c>
    </row>
    <row r="677" spans="1:5" x14ac:dyDescent="0.2">
      <c r="A677">
        <f t="shared" si="11"/>
        <v>125</v>
      </c>
      <c r="B677" t="s">
        <v>33</v>
      </c>
      <c r="C677" s="4" t="s">
        <v>52</v>
      </c>
      <c r="D677">
        <v>2</v>
      </c>
      <c r="E677">
        <f t="shared" ref="E677:E678" si="18">54+55</f>
        <v>109</v>
      </c>
    </row>
    <row r="678" spans="1:5" x14ac:dyDescent="0.2">
      <c r="A678">
        <f t="shared" si="11"/>
        <v>125</v>
      </c>
      <c r="B678" t="s">
        <v>33</v>
      </c>
      <c r="C678" s="4" t="s">
        <v>53</v>
      </c>
      <c r="D678">
        <v>8</v>
      </c>
      <c r="E678">
        <f t="shared" si="18"/>
        <v>109</v>
      </c>
    </row>
    <row r="679" spans="1:5" x14ac:dyDescent="0.2">
      <c r="A679">
        <f t="shared" si="11"/>
        <v>125</v>
      </c>
      <c r="B679" t="s">
        <v>33</v>
      </c>
      <c r="C679" s="4" t="s">
        <v>31</v>
      </c>
    </row>
    <row r="680" spans="1:5" x14ac:dyDescent="0.2">
      <c r="A680">
        <f t="shared" si="11"/>
        <v>125</v>
      </c>
      <c r="B680" t="s">
        <v>33</v>
      </c>
      <c r="C680" s="4" t="s">
        <v>54</v>
      </c>
    </row>
    <row r="681" spans="1:5" x14ac:dyDescent="0.2">
      <c r="A681">
        <f t="shared" si="11"/>
        <v>125</v>
      </c>
      <c r="B681" t="s">
        <v>55</v>
      </c>
      <c r="C681" t="s">
        <v>56</v>
      </c>
    </row>
    <row r="682" spans="1:5" x14ac:dyDescent="0.2">
      <c r="A682">
        <f t="shared" si="11"/>
        <v>125</v>
      </c>
      <c r="B682" t="s">
        <v>57</v>
      </c>
      <c r="C682" t="s">
        <v>58</v>
      </c>
    </row>
    <row r="683" spans="1:5" x14ac:dyDescent="0.2">
      <c r="A683">
        <f t="shared" si="11"/>
        <v>125</v>
      </c>
      <c r="B683" t="s">
        <v>59</v>
      </c>
      <c r="C683" t="s">
        <v>60</v>
      </c>
      <c r="D683">
        <f>54+55</f>
        <v>109</v>
      </c>
      <c r="E683">
        <v>182</v>
      </c>
    </row>
    <row r="684" spans="1:5" x14ac:dyDescent="0.2">
      <c r="A684">
        <f t="shared" si="11"/>
        <v>125</v>
      </c>
      <c r="B684" t="s">
        <v>61</v>
      </c>
      <c r="C684" t="s">
        <v>62</v>
      </c>
    </row>
    <row r="685" spans="1:5" x14ac:dyDescent="0.2">
      <c r="A685">
        <f t="shared" si="11"/>
        <v>125</v>
      </c>
      <c r="B685" t="s">
        <v>61</v>
      </c>
      <c r="C685" t="s">
        <v>63</v>
      </c>
    </row>
    <row r="686" spans="1:5" x14ac:dyDescent="0.2">
      <c r="A686">
        <f t="shared" si="11"/>
        <v>126</v>
      </c>
      <c r="B686" t="s">
        <v>5</v>
      </c>
      <c r="C686" t="s">
        <v>6</v>
      </c>
      <c r="D686">
        <f>(31.58+31.78)/2</f>
        <v>31.68</v>
      </c>
      <c r="E686">
        <v>100</v>
      </c>
    </row>
    <row r="687" spans="1:5" x14ac:dyDescent="0.2">
      <c r="A687">
        <f t="shared" si="11"/>
        <v>126</v>
      </c>
      <c r="B687" t="s">
        <v>5</v>
      </c>
      <c r="C687" t="s">
        <v>7</v>
      </c>
      <c r="D687">
        <f>(7.68+7.85)/2</f>
        <v>7.7649999999999997</v>
      </c>
      <c r="E687">
        <v>100</v>
      </c>
    </row>
    <row r="688" spans="1:5" x14ac:dyDescent="0.2">
      <c r="A688">
        <f t="shared" si="11"/>
        <v>126</v>
      </c>
      <c r="B688" t="s">
        <v>5</v>
      </c>
      <c r="C688" t="s">
        <v>8</v>
      </c>
    </row>
    <row r="689" spans="1:3" x14ac:dyDescent="0.2">
      <c r="A689">
        <f t="shared" si="11"/>
        <v>126</v>
      </c>
      <c r="B689" t="s">
        <v>5</v>
      </c>
      <c r="C689" t="s">
        <v>9</v>
      </c>
    </row>
    <row r="690" spans="1:3" x14ac:dyDescent="0.2">
      <c r="A690">
        <f t="shared" si="11"/>
        <v>126</v>
      </c>
      <c r="B690" t="s">
        <v>5</v>
      </c>
      <c r="C690" t="s">
        <v>10</v>
      </c>
    </row>
    <row r="691" spans="1:3" x14ac:dyDescent="0.2">
      <c r="A691">
        <f t="shared" si="11"/>
        <v>126</v>
      </c>
      <c r="B691" t="s">
        <v>5</v>
      </c>
      <c r="C691" t="s">
        <v>11</v>
      </c>
    </row>
    <row r="692" spans="1:3" x14ac:dyDescent="0.2">
      <c r="A692">
        <f t="shared" si="11"/>
        <v>126</v>
      </c>
      <c r="B692" t="s">
        <v>5</v>
      </c>
      <c r="C692" t="s">
        <v>12</v>
      </c>
    </row>
    <row r="693" spans="1:3" x14ac:dyDescent="0.2">
      <c r="A693">
        <f t="shared" si="11"/>
        <v>126</v>
      </c>
      <c r="B693" t="s">
        <v>13</v>
      </c>
      <c r="C693" t="s">
        <v>6</v>
      </c>
    </row>
    <row r="694" spans="1:3" x14ac:dyDescent="0.2">
      <c r="A694">
        <f t="shared" si="11"/>
        <v>126</v>
      </c>
      <c r="B694" t="s">
        <v>13</v>
      </c>
      <c r="C694" t="s">
        <v>7</v>
      </c>
    </row>
    <row r="695" spans="1:3" x14ac:dyDescent="0.2">
      <c r="A695">
        <f t="shared" si="11"/>
        <v>126</v>
      </c>
      <c r="B695" t="s">
        <v>13</v>
      </c>
      <c r="C695" t="s">
        <v>8</v>
      </c>
    </row>
    <row r="696" spans="1:3" x14ac:dyDescent="0.2">
      <c r="A696">
        <f t="shared" si="11"/>
        <v>126</v>
      </c>
      <c r="B696" t="s">
        <v>13</v>
      </c>
      <c r="C696" t="s">
        <v>9</v>
      </c>
    </row>
    <row r="697" spans="1:3" x14ac:dyDescent="0.2">
      <c r="A697">
        <f t="shared" si="11"/>
        <v>126</v>
      </c>
      <c r="B697" t="s">
        <v>13</v>
      </c>
      <c r="C697" t="s">
        <v>10</v>
      </c>
    </row>
    <row r="698" spans="1:3" x14ac:dyDescent="0.2">
      <c r="A698">
        <f t="shared" si="11"/>
        <v>126</v>
      </c>
      <c r="B698" t="s">
        <v>13</v>
      </c>
      <c r="C698" t="s">
        <v>11</v>
      </c>
    </row>
    <row r="699" spans="1:3" x14ac:dyDescent="0.2">
      <c r="A699">
        <f t="shared" si="11"/>
        <v>126</v>
      </c>
      <c r="B699" t="s">
        <v>13</v>
      </c>
      <c r="C699" t="s">
        <v>12</v>
      </c>
    </row>
    <row r="700" spans="1:3" x14ac:dyDescent="0.2">
      <c r="A700">
        <f t="shared" ref="A700:A763" si="19">A643+1</f>
        <v>126</v>
      </c>
      <c r="B700" t="s">
        <v>14</v>
      </c>
      <c r="C700" t="s">
        <v>15</v>
      </c>
    </row>
    <row r="701" spans="1:3" x14ac:dyDescent="0.2">
      <c r="A701">
        <f t="shared" si="19"/>
        <v>126</v>
      </c>
      <c r="B701" t="s">
        <v>14</v>
      </c>
      <c r="C701" t="s">
        <v>16</v>
      </c>
    </row>
    <row r="702" spans="1:3" x14ac:dyDescent="0.2">
      <c r="A702">
        <f t="shared" si="19"/>
        <v>126</v>
      </c>
      <c r="B702" t="s">
        <v>14</v>
      </c>
      <c r="C702" t="s">
        <v>17</v>
      </c>
    </row>
    <row r="703" spans="1:3" x14ac:dyDescent="0.2">
      <c r="A703">
        <f t="shared" si="19"/>
        <v>126</v>
      </c>
      <c r="B703" t="s">
        <v>14</v>
      </c>
      <c r="C703" t="s">
        <v>18</v>
      </c>
    </row>
    <row r="704" spans="1:3" x14ac:dyDescent="0.2">
      <c r="A704">
        <f t="shared" si="19"/>
        <v>126</v>
      </c>
      <c r="B704" t="s">
        <v>14</v>
      </c>
      <c r="C704" t="s">
        <v>19</v>
      </c>
    </row>
    <row r="705" spans="1:5" x14ac:dyDescent="0.2">
      <c r="A705">
        <f t="shared" si="19"/>
        <v>126</v>
      </c>
      <c r="B705" t="s">
        <v>20</v>
      </c>
      <c r="C705" t="s">
        <v>21</v>
      </c>
      <c r="D705">
        <v>50</v>
      </c>
      <c r="E705">
        <v>100</v>
      </c>
    </row>
    <row r="706" spans="1:5" x14ac:dyDescent="0.2">
      <c r="A706">
        <f t="shared" si="19"/>
        <v>126</v>
      </c>
      <c r="B706" t="s">
        <v>20</v>
      </c>
      <c r="C706" t="s">
        <v>22</v>
      </c>
      <c r="D706">
        <v>50</v>
      </c>
      <c r="E706">
        <v>100</v>
      </c>
    </row>
    <row r="707" spans="1:5" x14ac:dyDescent="0.2">
      <c r="A707">
        <f t="shared" si="19"/>
        <v>126</v>
      </c>
      <c r="B707" t="s">
        <v>23</v>
      </c>
      <c r="C707" t="s">
        <v>24</v>
      </c>
    </row>
    <row r="708" spans="1:5" x14ac:dyDescent="0.2">
      <c r="A708">
        <f t="shared" si="19"/>
        <v>126</v>
      </c>
      <c r="B708" t="s">
        <v>23</v>
      </c>
      <c r="C708" t="s">
        <v>25</v>
      </c>
    </row>
    <row r="709" spans="1:5" x14ac:dyDescent="0.2">
      <c r="A709">
        <f t="shared" si="19"/>
        <v>126</v>
      </c>
      <c r="B709" t="s">
        <v>23</v>
      </c>
      <c r="C709" t="s">
        <v>26</v>
      </c>
    </row>
    <row r="710" spans="1:5" x14ac:dyDescent="0.2">
      <c r="A710">
        <f t="shared" si="19"/>
        <v>126</v>
      </c>
      <c r="B710" t="s">
        <v>27</v>
      </c>
      <c r="C710" t="s">
        <v>28</v>
      </c>
    </row>
    <row r="711" spans="1:5" x14ac:dyDescent="0.2">
      <c r="A711">
        <f t="shared" si="19"/>
        <v>126</v>
      </c>
      <c r="B711" t="s">
        <v>27</v>
      </c>
      <c r="C711" t="s">
        <v>29</v>
      </c>
    </row>
    <row r="712" spans="1:5" x14ac:dyDescent="0.2">
      <c r="A712">
        <f t="shared" si="19"/>
        <v>126</v>
      </c>
      <c r="B712" t="s">
        <v>27</v>
      </c>
      <c r="C712" t="s">
        <v>30</v>
      </c>
    </row>
    <row r="713" spans="1:5" x14ac:dyDescent="0.2">
      <c r="A713">
        <f t="shared" si="19"/>
        <v>126</v>
      </c>
      <c r="B713" t="s">
        <v>27</v>
      </c>
      <c r="C713" t="s">
        <v>31</v>
      </c>
    </row>
    <row r="714" spans="1:5" x14ac:dyDescent="0.2">
      <c r="A714">
        <f t="shared" si="19"/>
        <v>126</v>
      </c>
      <c r="B714" t="s">
        <v>27</v>
      </c>
      <c r="C714" t="s">
        <v>32</v>
      </c>
    </row>
    <row r="715" spans="1:5" x14ac:dyDescent="0.2">
      <c r="A715">
        <f t="shared" si="19"/>
        <v>126</v>
      </c>
      <c r="B715" t="s">
        <v>27</v>
      </c>
      <c r="C715" t="s">
        <v>26</v>
      </c>
    </row>
    <row r="716" spans="1:5" x14ac:dyDescent="0.2">
      <c r="A716">
        <f t="shared" si="19"/>
        <v>126</v>
      </c>
      <c r="B716" t="s">
        <v>33</v>
      </c>
      <c r="C716" s="4" t="s">
        <v>34</v>
      </c>
      <c r="D716">
        <v>8</v>
      </c>
      <c r="E716">
        <v>100</v>
      </c>
    </row>
    <row r="717" spans="1:5" x14ac:dyDescent="0.2">
      <c r="A717">
        <f t="shared" si="19"/>
        <v>126</v>
      </c>
      <c r="B717" t="s">
        <v>33</v>
      </c>
      <c r="C717" s="4" t="s">
        <v>35</v>
      </c>
      <c r="D717">
        <v>6</v>
      </c>
      <c r="E717">
        <v>100</v>
      </c>
    </row>
    <row r="718" spans="1:5" x14ac:dyDescent="0.2">
      <c r="A718">
        <f t="shared" si="19"/>
        <v>126</v>
      </c>
      <c r="B718" t="s">
        <v>33</v>
      </c>
      <c r="C718" s="4" t="s">
        <v>36</v>
      </c>
    </row>
    <row r="719" spans="1:5" x14ac:dyDescent="0.2">
      <c r="A719">
        <f t="shared" si="19"/>
        <v>126</v>
      </c>
      <c r="B719" t="s">
        <v>33</v>
      </c>
      <c r="C719" s="4" t="s">
        <v>37</v>
      </c>
    </row>
    <row r="720" spans="1:5" x14ac:dyDescent="0.2">
      <c r="A720">
        <f t="shared" si="19"/>
        <v>126</v>
      </c>
      <c r="B720" t="s">
        <v>33</v>
      </c>
      <c r="C720" s="4" t="s">
        <v>38</v>
      </c>
    </row>
    <row r="721" spans="1:5" x14ac:dyDescent="0.2">
      <c r="A721">
        <f t="shared" si="19"/>
        <v>126</v>
      </c>
      <c r="B721" t="s">
        <v>33</v>
      </c>
      <c r="C721" s="4" t="s">
        <v>39</v>
      </c>
    </row>
    <row r="722" spans="1:5" x14ac:dyDescent="0.2">
      <c r="A722">
        <f t="shared" si="19"/>
        <v>126</v>
      </c>
      <c r="B722" t="s">
        <v>33</v>
      </c>
      <c r="C722" s="4" t="s">
        <v>40</v>
      </c>
    </row>
    <row r="723" spans="1:5" x14ac:dyDescent="0.2">
      <c r="A723">
        <f t="shared" si="19"/>
        <v>126</v>
      </c>
      <c r="B723" t="s">
        <v>33</v>
      </c>
      <c r="C723" s="4" t="s">
        <v>41</v>
      </c>
    </row>
    <row r="724" spans="1:5" x14ac:dyDescent="0.2">
      <c r="A724">
        <f t="shared" si="19"/>
        <v>126</v>
      </c>
      <c r="B724" t="s">
        <v>33</v>
      </c>
      <c r="C724" s="4" t="s">
        <v>42</v>
      </c>
    </row>
    <row r="725" spans="1:5" x14ac:dyDescent="0.2">
      <c r="A725">
        <f t="shared" si="19"/>
        <v>126</v>
      </c>
      <c r="B725" t="s">
        <v>33</v>
      </c>
      <c r="C725" s="4" t="s">
        <v>43</v>
      </c>
    </row>
    <row r="726" spans="1:5" x14ac:dyDescent="0.2">
      <c r="A726">
        <f t="shared" si="19"/>
        <v>126</v>
      </c>
      <c r="B726" t="s">
        <v>33</v>
      </c>
      <c r="C726" s="4" t="s">
        <v>44</v>
      </c>
    </row>
    <row r="727" spans="1:5" x14ac:dyDescent="0.2">
      <c r="A727">
        <f t="shared" si="19"/>
        <v>126</v>
      </c>
      <c r="B727" t="s">
        <v>33</v>
      </c>
      <c r="C727" s="4" t="s">
        <v>45</v>
      </c>
    </row>
    <row r="728" spans="1:5" x14ac:dyDescent="0.2">
      <c r="A728">
        <f t="shared" si="19"/>
        <v>126</v>
      </c>
      <c r="B728" t="s">
        <v>33</v>
      </c>
      <c r="C728" s="4" t="s">
        <v>46</v>
      </c>
    </row>
    <row r="729" spans="1:5" x14ac:dyDescent="0.2">
      <c r="A729">
        <f t="shared" si="19"/>
        <v>126</v>
      </c>
      <c r="B729" t="s">
        <v>33</v>
      </c>
      <c r="C729" s="4" t="s">
        <v>47</v>
      </c>
    </row>
    <row r="730" spans="1:5" x14ac:dyDescent="0.2">
      <c r="A730">
        <f t="shared" si="19"/>
        <v>126</v>
      </c>
      <c r="B730" t="s">
        <v>33</v>
      </c>
      <c r="C730" s="4" t="s">
        <v>48</v>
      </c>
    </row>
    <row r="731" spans="1:5" x14ac:dyDescent="0.2">
      <c r="A731">
        <f t="shared" si="19"/>
        <v>126</v>
      </c>
      <c r="B731" t="s">
        <v>33</v>
      </c>
      <c r="C731" s="4" t="s">
        <v>49</v>
      </c>
      <c r="D731">
        <v>6</v>
      </c>
      <c r="E731">
        <v>100</v>
      </c>
    </row>
    <row r="732" spans="1:5" x14ac:dyDescent="0.2">
      <c r="A732">
        <f t="shared" si="19"/>
        <v>126</v>
      </c>
      <c r="B732" t="s">
        <v>33</v>
      </c>
      <c r="C732" s="4" t="s">
        <v>50</v>
      </c>
    </row>
    <row r="733" spans="1:5" x14ac:dyDescent="0.2">
      <c r="A733">
        <f t="shared" si="19"/>
        <v>126</v>
      </c>
      <c r="B733" t="s">
        <v>33</v>
      </c>
      <c r="C733" s="4" t="s">
        <v>51</v>
      </c>
    </row>
    <row r="734" spans="1:5" x14ac:dyDescent="0.2">
      <c r="A734">
        <f t="shared" si="19"/>
        <v>126</v>
      </c>
      <c r="B734" t="s">
        <v>33</v>
      </c>
      <c r="C734" s="4" t="s">
        <v>52</v>
      </c>
    </row>
    <row r="735" spans="1:5" x14ac:dyDescent="0.2">
      <c r="A735">
        <f t="shared" si="19"/>
        <v>126</v>
      </c>
      <c r="B735" t="s">
        <v>33</v>
      </c>
      <c r="C735" s="4" t="s">
        <v>53</v>
      </c>
    </row>
    <row r="736" spans="1:5" x14ac:dyDescent="0.2">
      <c r="A736">
        <f t="shared" si="19"/>
        <v>126</v>
      </c>
      <c r="B736" t="s">
        <v>33</v>
      </c>
      <c r="C736" s="4" t="s">
        <v>31</v>
      </c>
    </row>
    <row r="737" spans="1:5" x14ac:dyDescent="0.2">
      <c r="A737">
        <f t="shared" si="19"/>
        <v>126</v>
      </c>
      <c r="B737" t="s">
        <v>33</v>
      </c>
      <c r="C737" s="4" t="s">
        <v>54</v>
      </c>
    </row>
    <row r="738" spans="1:5" x14ac:dyDescent="0.2">
      <c r="A738">
        <f t="shared" si="19"/>
        <v>126</v>
      </c>
      <c r="B738" t="s">
        <v>55</v>
      </c>
      <c r="C738" t="s">
        <v>56</v>
      </c>
    </row>
    <row r="739" spans="1:5" x14ac:dyDescent="0.2">
      <c r="A739">
        <f t="shared" si="19"/>
        <v>126</v>
      </c>
      <c r="B739" t="s">
        <v>57</v>
      </c>
      <c r="C739" t="s">
        <v>58</v>
      </c>
    </row>
    <row r="740" spans="1:5" x14ac:dyDescent="0.2">
      <c r="A740">
        <f t="shared" si="19"/>
        <v>126</v>
      </c>
      <c r="B740" t="s">
        <v>59</v>
      </c>
      <c r="C740" t="s">
        <v>60</v>
      </c>
      <c r="D740">
        <v>100</v>
      </c>
      <c r="E740">
        <v>152</v>
      </c>
    </row>
    <row r="741" spans="1:5" x14ac:dyDescent="0.2">
      <c r="A741">
        <f t="shared" si="19"/>
        <v>126</v>
      </c>
      <c r="B741" t="s">
        <v>61</v>
      </c>
      <c r="C741" t="s">
        <v>62</v>
      </c>
      <c r="D741">
        <v>18</v>
      </c>
    </row>
    <row r="742" spans="1:5" x14ac:dyDescent="0.2">
      <c r="A742">
        <f t="shared" si="19"/>
        <v>126</v>
      </c>
      <c r="B742" t="s">
        <v>61</v>
      </c>
      <c r="C742" t="s">
        <v>63</v>
      </c>
    </row>
    <row r="743" spans="1:5" x14ac:dyDescent="0.2">
      <c r="A743">
        <f t="shared" si="19"/>
        <v>127</v>
      </c>
      <c r="B743" t="s">
        <v>5</v>
      </c>
      <c r="C743" t="s">
        <v>6</v>
      </c>
      <c r="D743">
        <f>(50.4+51.8)/2</f>
        <v>51.099999999999994</v>
      </c>
      <c r="E743">
        <f>142+142</f>
        <v>284</v>
      </c>
    </row>
    <row r="744" spans="1:5" x14ac:dyDescent="0.2">
      <c r="A744">
        <f t="shared" si="19"/>
        <v>127</v>
      </c>
      <c r="B744" t="s">
        <v>5</v>
      </c>
      <c r="C744" t="s">
        <v>7</v>
      </c>
      <c r="D744">
        <f>(15.2+14.8)/2</f>
        <v>15</v>
      </c>
      <c r="E744">
        <f>142+142</f>
        <v>284</v>
      </c>
    </row>
    <row r="745" spans="1:5" x14ac:dyDescent="0.2">
      <c r="A745">
        <f t="shared" si="19"/>
        <v>127</v>
      </c>
      <c r="B745" t="s">
        <v>5</v>
      </c>
      <c r="C745" t="s">
        <v>8</v>
      </c>
    </row>
    <row r="746" spans="1:5" x14ac:dyDescent="0.2">
      <c r="A746">
        <f t="shared" si="19"/>
        <v>127</v>
      </c>
      <c r="B746" t="s">
        <v>5</v>
      </c>
      <c r="C746" t="s">
        <v>9</v>
      </c>
    </row>
    <row r="747" spans="1:5" x14ac:dyDescent="0.2">
      <c r="A747">
        <f t="shared" si="19"/>
        <v>127</v>
      </c>
      <c r="B747" t="s">
        <v>5</v>
      </c>
      <c r="C747" t="s">
        <v>10</v>
      </c>
    </row>
    <row r="748" spans="1:5" x14ac:dyDescent="0.2">
      <c r="A748">
        <f t="shared" si="19"/>
        <v>127</v>
      </c>
      <c r="B748" t="s">
        <v>5</v>
      </c>
      <c r="C748" t="s">
        <v>11</v>
      </c>
    </row>
    <row r="749" spans="1:5" x14ac:dyDescent="0.2">
      <c r="A749">
        <f t="shared" si="19"/>
        <v>127</v>
      </c>
      <c r="B749" t="s">
        <v>5</v>
      </c>
      <c r="C749" t="s">
        <v>12</v>
      </c>
    </row>
    <row r="750" spans="1:5" x14ac:dyDescent="0.2">
      <c r="A750">
        <f t="shared" si="19"/>
        <v>127</v>
      </c>
      <c r="B750" t="s">
        <v>13</v>
      </c>
      <c r="C750" t="s">
        <v>6</v>
      </c>
    </row>
    <row r="751" spans="1:5" x14ac:dyDescent="0.2">
      <c r="A751">
        <f t="shared" si="19"/>
        <v>127</v>
      </c>
      <c r="B751" t="s">
        <v>13</v>
      </c>
      <c r="C751" t="s">
        <v>7</v>
      </c>
    </row>
    <row r="752" spans="1:5" x14ac:dyDescent="0.2">
      <c r="A752">
        <f t="shared" si="19"/>
        <v>127</v>
      </c>
      <c r="B752" t="s">
        <v>13</v>
      </c>
      <c r="C752" t="s">
        <v>8</v>
      </c>
    </row>
    <row r="753" spans="1:5" x14ac:dyDescent="0.2">
      <c r="A753">
        <f t="shared" si="19"/>
        <v>127</v>
      </c>
      <c r="B753" t="s">
        <v>13</v>
      </c>
      <c r="C753" t="s">
        <v>9</v>
      </c>
    </row>
    <row r="754" spans="1:5" x14ac:dyDescent="0.2">
      <c r="A754">
        <f t="shared" si="19"/>
        <v>127</v>
      </c>
      <c r="B754" t="s">
        <v>13</v>
      </c>
      <c r="C754" t="s">
        <v>10</v>
      </c>
    </row>
    <row r="755" spans="1:5" x14ac:dyDescent="0.2">
      <c r="A755">
        <f t="shared" si="19"/>
        <v>127</v>
      </c>
      <c r="B755" t="s">
        <v>13</v>
      </c>
      <c r="C755" t="s">
        <v>11</v>
      </c>
    </row>
    <row r="756" spans="1:5" x14ac:dyDescent="0.2">
      <c r="A756">
        <f t="shared" si="19"/>
        <v>127</v>
      </c>
      <c r="B756" t="s">
        <v>13</v>
      </c>
      <c r="C756" t="s">
        <v>12</v>
      </c>
    </row>
    <row r="757" spans="1:5" x14ac:dyDescent="0.2">
      <c r="A757">
        <f t="shared" si="19"/>
        <v>127</v>
      </c>
      <c r="B757" t="s">
        <v>14</v>
      </c>
      <c r="C757" t="s">
        <v>15</v>
      </c>
    </row>
    <row r="758" spans="1:5" x14ac:dyDescent="0.2">
      <c r="A758">
        <f t="shared" si="19"/>
        <v>127</v>
      </c>
      <c r="B758" t="s">
        <v>14</v>
      </c>
      <c r="C758" t="s">
        <v>16</v>
      </c>
    </row>
    <row r="759" spans="1:5" x14ac:dyDescent="0.2">
      <c r="A759">
        <f t="shared" si="19"/>
        <v>127</v>
      </c>
      <c r="B759" t="s">
        <v>14</v>
      </c>
      <c r="C759" t="s">
        <v>17</v>
      </c>
    </row>
    <row r="760" spans="1:5" x14ac:dyDescent="0.2">
      <c r="A760">
        <f t="shared" si="19"/>
        <v>127</v>
      </c>
      <c r="B760" t="s">
        <v>14</v>
      </c>
      <c r="C760" t="s">
        <v>18</v>
      </c>
    </row>
    <row r="761" spans="1:5" x14ac:dyDescent="0.2">
      <c r="A761">
        <f t="shared" si="19"/>
        <v>127</v>
      </c>
      <c r="B761" t="s">
        <v>14</v>
      </c>
      <c r="C761" t="s">
        <v>19</v>
      </c>
    </row>
    <row r="762" spans="1:5" x14ac:dyDescent="0.2">
      <c r="A762">
        <f t="shared" si="19"/>
        <v>127</v>
      </c>
      <c r="B762" t="s">
        <v>20</v>
      </c>
      <c r="C762" t="s">
        <v>21</v>
      </c>
      <c r="D762">
        <f>79+71</f>
        <v>150</v>
      </c>
      <c r="E762">
        <f>142+142</f>
        <v>284</v>
      </c>
    </row>
    <row r="763" spans="1:5" x14ac:dyDescent="0.2">
      <c r="A763">
        <f t="shared" si="19"/>
        <v>127</v>
      </c>
      <c r="B763" t="s">
        <v>20</v>
      </c>
      <c r="C763" t="s">
        <v>22</v>
      </c>
      <c r="D763">
        <f>284-150</f>
        <v>134</v>
      </c>
      <c r="E763">
        <f>142+142</f>
        <v>284</v>
      </c>
    </row>
    <row r="764" spans="1:5" x14ac:dyDescent="0.2">
      <c r="A764">
        <f t="shared" ref="A764:A827" si="20">A707+1</f>
        <v>127</v>
      </c>
      <c r="B764" t="s">
        <v>23</v>
      </c>
      <c r="C764" t="s">
        <v>24</v>
      </c>
    </row>
    <row r="765" spans="1:5" x14ac:dyDescent="0.2">
      <c r="A765">
        <f t="shared" si="20"/>
        <v>127</v>
      </c>
      <c r="B765" t="s">
        <v>23</v>
      </c>
      <c r="C765" t="s">
        <v>25</v>
      </c>
    </row>
    <row r="766" spans="1:5" x14ac:dyDescent="0.2">
      <c r="A766">
        <f t="shared" si="20"/>
        <v>127</v>
      </c>
      <c r="B766" t="s">
        <v>23</v>
      </c>
      <c r="C766" t="s">
        <v>26</v>
      </c>
    </row>
    <row r="767" spans="1:5" x14ac:dyDescent="0.2">
      <c r="A767">
        <f t="shared" si="20"/>
        <v>127</v>
      </c>
      <c r="B767" t="s">
        <v>27</v>
      </c>
      <c r="C767" t="s">
        <v>28</v>
      </c>
    </row>
    <row r="768" spans="1:5" x14ac:dyDescent="0.2">
      <c r="A768">
        <f t="shared" si="20"/>
        <v>127</v>
      </c>
      <c r="B768" t="s">
        <v>27</v>
      </c>
      <c r="C768" t="s">
        <v>29</v>
      </c>
    </row>
    <row r="769" spans="1:3" x14ac:dyDescent="0.2">
      <c r="A769">
        <f t="shared" si="20"/>
        <v>127</v>
      </c>
      <c r="B769" t="s">
        <v>27</v>
      </c>
      <c r="C769" t="s">
        <v>30</v>
      </c>
    </row>
    <row r="770" spans="1:3" x14ac:dyDescent="0.2">
      <c r="A770">
        <f t="shared" si="20"/>
        <v>127</v>
      </c>
      <c r="B770" t="s">
        <v>27</v>
      </c>
      <c r="C770" t="s">
        <v>31</v>
      </c>
    </row>
    <row r="771" spans="1:3" x14ac:dyDescent="0.2">
      <c r="A771">
        <f t="shared" si="20"/>
        <v>127</v>
      </c>
      <c r="B771" t="s">
        <v>27</v>
      </c>
      <c r="C771" t="s">
        <v>32</v>
      </c>
    </row>
    <row r="772" spans="1:3" x14ac:dyDescent="0.2">
      <c r="A772">
        <f t="shared" si="20"/>
        <v>127</v>
      </c>
      <c r="B772" t="s">
        <v>27</v>
      </c>
      <c r="C772" t="s">
        <v>26</v>
      </c>
    </row>
    <row r="773" spans="1:3" x14ac:dyDescent="0.2">
      <c r="A773">
        <f t="shared" si="20"/>
        <v>127</v>
      </c>
      <c r="B773" t="s">
        <v>33</v>
      </c>
      <c r="C773" s="4" t="s">
        <v>34</v>
      </c>
    </row>
    <row r="774" spans="1:3" x14ac:dyDescent="0.2">
      <c r="A774">
        <f t="shared" si="20"/>
        <v>127</v>
      </c>
      <c r="B774" t="s">
        <v>33</v>
      </c>
      <c r="C774" s="4" t="s">
        <v>35</v>
      </c>
    </row>
    <row r="775" spans="1:3" x14ac:dyDescent="0.2">
      <c r="A775">
        <f t="shared" si="20"/>
        <v>127</v>
      </c>
      <c r="B775" t="s">
        <v>33</v>
      </c>
      <c r="C775" s="4" t="s">
        <v>36</v>
      </c>
    </row>
    <row r="776" spans="1:3" x14ac:dyDescent="0.2">
      <c r="A776">
        <f t="shared" si="20"/>
        <v>127</v>
      </c>
      <c r="B776" t="s">
        <v>33</v>
      </c>
      <c r="C776" s="4" t="s">
        <v>37</v>
      </c>
    </row>
    <row r="777" spans="1:3" x14ac:dyDescent="0.2">
      <c r="A777">
        <f t="shared" si="20"/>
        <v>127</v>
      </c>
      <c r="B777" t="s">
        <v>33</v>
      </c>
      <c r="C777" s="4" t="s">
        <v>38</v>
      </c>
    </row>
    <row r="778" spans="1:3" x14ac:dyDescent="0.2">
      <c r="A778">
        <f t="shared" si="20"/>
        <v>127</v>
      </c>
      <c r="B778" t="s">
        <v>33</v>
      </c>
      <c r="C778" s="4" t="s">
        <v>39</v>
      </c>
    </row>
    <row r="779" spans="1:3" x14ac:dyDescent="0.2">
      <c r="A779">
        <f t="shared" si="20"/>
        <v>127</v>
      </c>
      <c r="B779" t="s">
        <v>33</v>
      </c>
      <c r="C779" s="4" t="s">
        <v>40</v>
      </c>
    </row>
    <row r="780" spans="1:3" x14ac:dyDescent="0.2">
      <c r="A780">
        <f t="shared" si="20"/>
        <v>127</v>
      </c>
      <c r="B780" t="s">
        <v>33</v>
      </c>
      <c r="C780" s="4" t="s">
        <v>41</v>
      </c>
    </row>
    <row r="781" spans="1:3" x14ac:dyDescent="0.2">
      <c r="A781">
        <f t="shared" si="20"/>
        <v>127</v>
      </c>
      <c r="B781" t="s">
        <v>33</v>
      </c>
      <c r="C781" s="4" t="s">
        <v>42</v>
      </c>
    </row>
    <row r="782" spans="1:3" x14ac:dyDescent="0.2">
      <c r="A782">
        <f t="shared" si="20"/>
        <v>127</v>
      </c>
      <c r="B782" t="s">
        <v>33</v>
      </c>
      <c r="C782" s="4" t="s">
        <v>43</v>
      </c>
    </row>
    <row r="783" spans="1:3" x14ac:dyDescent="0.2">
      <c r="A783">
        <f t="shared" si="20"/>
        <v>127</v>
      </c>
      <c r="B783" t="s">
        <v>33</v>
      </c>
      <c r="C783" s="4" t="s">
        <v>44</v>
      </c>
    </row>
    <row r="784" spans="1:3" x14ac:dyDescent="0.2">
      <c r="A784">
        <f t="shared" si="20"/>
        <v>127</v>
      </c>
      <c r="B784" t="s">
        <v>33</v>
      </c>
      <c r="C784" s="4" t="s">
        <v>45</v>
      </c>
    </row>
    <row r="785" spans="1:5" x14ac:dyDescent="0.2">
      <c r="A785">
        <f t="shared" si="20"/>
        <v>127</v>
      </c>
      <c r="B785" t="s">
        <v>33</v>
      </c>
      <c r="C785" s="4" t="s">
        <v>46</v>
      </c>
    </row>
    <row r="786" spans="1:5" x14ac:dyDescent="0.2">
      <c r="A786">
        <f t="shared" si="20"/>
        <v>127</v>
      </c>
      <c r="B786" t="s">
        <v>33</v>
      </c>
      <c r="C786" s="4" t="s">
        <v>47</v>
      </c>
    </row>
    <row r="787" spans="1:5" x14ac:dyDescent="0.2">
      <c r="A787">
        <f t="shared" si="20"/>
        <v>127</v>
      </c>
      <c r="B787" t="s">
        <v>33</v>
      </c>
      <c r="C787" s="4" t="s">
        <v>48</v>
      </c>
    </row>
    <row r="788" spans="1:5" x14ac:dyDescent="0.2">
      <c r="A788">
        <f t="shared" si="20"/>
        <v>127</v>
      </c>
      <c r="B788" t="s">
        <v>33</v>
      </c>
      <c r="C788" s="4" t="s">
        <v>49</v>
      </c>
    </row>
    <row r="789" spans="1:5" x14ac:dyDescent="0.2">
      <c r="A789">
        <f t="shared" si="20"/>
        <v>127</v>
      </c>
      <c r="B789" t="s">
        <v>33</v>
      </c>
      <c r="C789" s="4" t="s">
        <v>50</v>
      </c>
    </row>
    <row r="790" spans="1:5" x14ac:dyDescent="0.2">
      <c r="A790">
        <f t="shared" si="20"/>
        <v>127</v>
      </c>
      <c r="B790" t="s">
        <v>33</v>
      </c>
      <c r="C790" s="4" t="s">
        <v>51</v>
      </c>
    </row>
    <row r="791" spans="1:5" x14ac:dyDescent="0.2">
      <c r="A791">
        <f t="shared" si="20"/>
        <v>127</v>
      </c>
      <c r="B791" t="s">
        <v>33</v>
      </c>
      <c r="C791" s="4" t="s">
        <v>52</v>
      </c>
    </row>
    <row r="792" spans="1:5" x14ac:dyDescent="0.2">
      <c r="A792">
        <f t="shared" si="20"/>
        <v>127</v>
      </c>
      <c r="B792" t="s">
        <v>33</v>
      </c>
      <c r="C792" s="4" t="s">
        <v>53</v>
      </c>
    </row>
    <row r="793" spans="1:5" x14ac:dyDescent="0.2">
      <c r="A793">
        <f t="shared" si="20"/>
        <v>127</v>
      </c>
      <c r="B793" t="s">
        <v>33</v>
      </c>
      <c r="C793" s="4" t="s">
        <v>31</v>
      </c>
    </row>
    <row r="794" spans="1:5" x14ac:dyDescent="0.2">
      <c r="A794">
        <f t="shared" si="20"/>
        <v>127</v>
      </c>
      <c r="B794" t="s">
        <v>33</v>
      </c>
      <c r="C794" s="4" t="s">
        <v>54</v>
      </c>
    </row>
    <row r="795" spans="1:5" x14ac:dyDescent="0.2">
      <c r="A795">
        <f t="shared" si="20"/>
        <v>127</v>
      </c>
      <c r="B795" t="s">
        <v>55</v>
      </c>
      <c r="C795" t="s">
        <v>56</v>
      </c>
    </row>
    <row r="796" spans="1:5" x14ac:dyDescent="0.2">
      <c r="A796">
        <f t="shared" si="20"/>
        <v>127</v>
      </c>
      <c r="B796" t="s">
        <v>57</v>
      </c>
      <c r="C796" t="s">
        <v>58</v>
      </c>
    </row>
    <row r="797" spans="1:5" x14ac:dyDescent="0.2">
      <c r="A797">
        <f t="shared" si="20"/>
        <v>127</v>
      </c>
      <c r="B797" t="s">
        <v>59</v>
      </c>
      <c r="C797" t="s">
        <v>60</v>
      </c>
      <c r="D797">
        <f>142+142</f>
        <v>284</v>
      </c>
      <c r="E797">
        <v>480</v>
      </c>
    </row>
    <row r="798" spans="1:5" x14ac:dyDescent="0.2">
      <c r="A798">
        <f t="shared" si="20"/>
        <v>127</v>
      </c>
      <c r="B798" t="s">
        <v>61</v>
      </c>
      <c r="C798" t="s">
        <v>62</v>
      </c>
      <c r="D798">
        <v>18</v>
      </c>
    </row>
    <row r="799" spans="1:5" x14ac:dyDescent="0.2">
      <c r="A799">
        <f t="shared" si="20"/>
        <v>127</v>
      </c>
      <c r="B799" t="s">
        <v>61</v>
      </c>
      <c r="C799" t="s">
        <v>63</v>
      </c>
    </row>
    <row r="800" spans="1:5" x14ac:dyDescent="0.2">
      <c r="A800">
        <f t="shared" si="20"/>
        <v>128</v>
      </c>
      <c r="B800" t="s">
        <v>5</v>
      </c>
      <c r="C800" t="s">
        <v>6</v>
      </c>
      <c r="D800">
        <v>49.8</v>
      </c>
      <c r="E800">
        <v>157</v>
      </c>
    </row>
    <row r="801" spans="1:5" x14ac:dyDescent="0.2">
      <c r="A801">
        <f t="shared" si="20"/>
        <v>128</v>
      </c>
      <c r="B801" t="s">
        <v>5</v>
      </c>
      <c r="C801" t="s">
        <v>7</v>
      </c>
      <c r="D801">
        <v>15.8</v>
      </c>
      <c r="E801">
        <v>157</v>
      </c>
    </row>
    <row r="802" spans="1:5" x14ac:dyDescent="0.2">
      <c r="A802">
        <f t="shared" si="20"/>
        <v>128</v>
      </c>
      <c r="B802" t="s">
        <v>5</v>
      </c>
      <c r="C802" t="s">
        <v>8</v>
      </c>
    </row>
    <row r="803" spans="1:5" x14ac:dyDescent="0.2">
      <c r="A803">
        <f t="shared" si="20"/>
        <v>128</v>
      </c>
      <c r="B803" t="s">
        <v>5</v>
      </c>
      <c r="C803" t="s">
        <v>9</v>
      </c>
    </row>
    <row r="804" spans="1:5" x14ac:dyDescent="0.2">
      <c r="A804">
        <f t="shared" si="20"/>
        <v>128</v>
      </c>
      <c r="B804" t="s">
        <v>5</v>
      </c>
      <c r="C804" t="s">
        <v>10</v>
      </c>
    </row>
    <row r="805" spans="1:5" x14ac:dyDescent="0.2">
      <c r="A805">
        <f t="shared" si="20"/>
        <v>128</v>
      </c>
      <c r="B805" t="s">
        <v>5</v>
      </c>
      <c r="C805" t="s">
        <v>11</v>
      </c>
    </row>
    <row r="806" spans="1:5" x14ac:dyDescent="0.2">
      <c r="A806">
        <f t="shared" si="20"/>
        <v>128</v>
      </c>
      <c r="B806" t="s">
        <v>5</v>
      </c>
      <c r="C806" t="s">
        <v>12</v>
      </c>
    </row>
    <row r="807" spans="1:5" x14ac:dyDescent="0.2">
      <c r="A807">
        <f t="shared" si="20"/>
        <v>128</v>
      </c>
      <c r="B807" t="s">
        <v>13</v>
      </c>
      <c r="C807" t="s">
        <v>6</v>
      </c>
    </row>
    <row r="808" spans="1:5" x14ac:dyDescent="0.2">
      <c r="A808">
        <f t="shared" si="20"/>
        <v>128</v>
      </c>
      <c r="B808" t="s">
        <v>13</v>
      </c>
      <c r="C808" t="s">
        <v>7</v>
      </c>
    </row>
    <row r="809" spans="1:5" x14ac:dyDescent="0.2">
      <c r="A809">
        <f t="shared" si="20"/>
        <v>128</v>
      </c>
      <c r="B809" t="s">
        <v>13</v>
      </c>
      <c r="C809" t="s">
        <v>8</v>
      </c>
    </row>
    <row r="810" spans="1:5" x14ac:dyDescent="0.2">
      <c r="A810">
        <f t="shared" si="20"/>
        <v>128</v>
      </c>
      <c r="B810" t="s">
        <v>13</v>
      </c>
      <c r="C810" t="s">
        <v>9</v>
      </c>
    </row>
    <row r="811" spans="1:5" x14ac:dyDescent="0.2">
      <c r="A811">
        <f t="shared" si="20"/>
        <v>128</v>
      </c>
      <c r="B811" t="s">
        <v>13</v>
      </c>
      <c r="C811" t="s">
        <v>10</v>
      </c>
    </row>
    <row r="812" spans="1:5" x14ac:dyDescent="0.2">
      <c r="A812">
        <f t="shared" si="20"/>
        <v>128</v>
      </c>
      <c r="B812" t="s">
        <v>13</v>
      </c>
      <c r="C812" t="s">
        <v>11</v>
      </c>
    </row>
    <row r="813" spans="1:5" x14ac:dyDescent="0.2">
      <c r="A813">
        <f t="shared" si="20"/>
        <v>128</v>
      </c>
      <c r="B813" t="s">
        <v>13</v>
      </c>
      <c r="C813" t="s">
        <v>12</v>
      </c>
    </row>
    <row r="814" spans="1:5" x14ac:dyDescent="0.2">
      <c r="A814">
        <f t="shared" si="20"/>
        <v>128</v>
      </c>
      <c r="B814" t="s">
        <v>14</v>
      </c>
      <c r="C814" t="s">
        <v>15</v>
      </c>
    </row>
    <row r="815" spans="1:5" x14ac:dyDescent="0.2">
      <c r="A815">
        <f t="shared" si="20"/>
        <v>128</v>
      </c>
      <c r="B815" t="s">
        <v>14</v>
      </c>
      <c r="C815" t="s">
        <v>16</v>
      </c>
    </row>
    <row r="816" spans="1:5" x14ac:dyDescent="0.2">
      <c r="A816">
        <f t="shared" si="20"/>
        <v>128</v>
      </c>
      <c r="B816" t="s">
        <v>14</v>
      </c>
      <c r="C816" t="s">
        <v>17</v>
      </c>
    </row>
    <row r="817" spans="1:5" x14ac:dyDescent="0.2">
      <c r="A817">
        <f t="shared" si="20"/>
        <v>128</v>
      </c>
      <c r="B817" t="s">
        <v>14</v>
      </c>
      <c r="C817" t="s">
        <v>18</v>
      </c>
    </row>
    <row r="818" spans="1:5" x14ac:dyDescent="0.2">
      <c r="A818">
        <f t="shared" si="20"/>
        <v>128</v>
      </c>
      <c r="B818" t="s">
        <v>14</v>
      </c>
      <c r="C818" t="s">
        <v>19</v>
      </c>
    </row>
    <row r="819" spans="1:5" x14ac:dyDescent="0.2">
      <c r="A819">
        <f t="shared" si="20"/>
        <v>128</v>
      </c>
      <c r="B819" t="s">
        <v>20</v>
      </c>
      <c r="C819" t="s">
        <v>21</v>
      </c>
      <c r="D819">
        <v>87</v>
      </c>
      <c r="E819">
        <v>157</v>
      </c>
    </row>
    <row r="820" spans="1:5" x14ac:dyDescent="0.2">
      <c r="A820">
        <f t="shared" si="20"/>
        <v>128</v>
      </c>
      <c r="B820" t="s">
        <v>20</v>
      </c>
      <c r="C820" t="s">
        <v>22</v>
      </c>
      <c r="D820">
        <f>157-87</f>
        <v>70</v>
      </c>
      <c r="E820">
        <v>157</v>
      </c>
    </row>
    <row r="821" spans="1:5" x14ac:dyDescent="0.2">
      <c r="A821">
        <f t="shared" si="20"/>
        <v>128</v>
      </c>
      <c r="B821" t="s">
        <v>23</v>
      </c>
      <c r="C821" t="s">
        <v>24</v>
      </c>
    </row>
    <row r="822" spans="1:5" x14ac:dyDescent="0.2">
      <c r="A822">
        <f t="shared" si="20"/>
        <v>128</v>
      </c>
      <c r="B822" t="s">
        <v>23</v>
      </c>
      <c r="C822" t="s">
        <v>25</v>
      </c>
    </row>
    <row r="823" spans="1:5" x14ac:dyDescent="0.2">
      <c r="A823">
        <f t="shared" si="20"/>
        <v>128</v>
      </c>
      <c r="B823" t="s">
        <v>23</v>
      </c>
      <c r="C823" t="s">
        <v>26</v>
      </c>
    </row>
    <row r="824" spans="1:5" x14ac:dyDescent="0.2">
      <c r="A824">
        <f t="shared" si="20"/>
        <v>128</v>
      </c>
      <c r="B824" t="s">
        <v>27</v>
      </c>
      <c r="C824" t="s">
        <v>28</v>
      </c>
    </row>
    <row r="825" spans="1:5" x14ac:dyDescent="0.2">
      <c r="A825">
        <f t="shared" si="20"/>
        <v>128</v>
      </c>
      <c r="B825" t="s">
        <v>27</v>
      </c>
      <c r="C825" t="s">
        <v>29</v>
      </c>
    </row>
    <row r="826" spans="1:5" x14ac:dyDescent="0.2">
      <c r="A826">
        <f t="shared" si="20"/>
        <v>128</v>
      </c>
      <c r="B826" t="s">
        <v>27</v>
      </c>
      <c r="C826" t="s">
        <v>30</v>
      </c>
    </row>
    <row r="827" spans="1:5" x14ac:dyDescent="0.2">
      <c r="A827">
        <f t="shared" si="20"/>
        <v>128</v>
      </c>
      <c r="B827" t="s">
        <v>27</v>
      </c>
      <c r="C827" t="s">
        <v>31</v>
      </c>
    </row>
    <row r="828" spans="1:5" x14ac:dyDescent="0.2">
      <c r="A828">
        <f t="shared" ref="A828:A891" si="21">A771+1</f>
        <v>128</v>
      </c>
      <c r="B828" t="s">
        <v>27</v>
      </c>
      <c r="C828" t="s">
        <v>32</v>
      </c>
    </row>
    <row r="829" spans="1:5" x14ac:dyDescent="0.2">
      <c r="A829">
        <f t="shared" si="21"/>
        <v>128</v>
      </c>
      <c r="B829" t="s">
        <v>27</v>
      </c>
      <c r="C829" t="s">
        <v>26</v>
      </c>
    </row>
    <row r="830" spans="1:5" x14ac:dyDescent="0.2">
      <c r="A830">
        <f t="shared" si="21"/>
        <v>128</v>
      </c>
      <c r="B830" t="s">
        <v>33</v>
      </c>
      <c r="C830" s="4" t="s">
        <v>34</v>
      </c>
    </row>
    <row r="831" spans="1:5" x14ac:dyDescent="0.2">
      <c r="A831">
        <f t="shared" si="21"/>
        <v>128</v>
      </c>
      <c r="B831" t="s">
        <v>33</v>
      </c>
      <c r="C831" s="4" t="s">
        <v>35</v>
      </c>
    </row>
    <row r="832" spans="1:5" x14ac:dyDescent="0.2">
      <c r="A832">
        <f t="shared" si="21"/>
        <v>128</v>
      </c>
      <c r="B832" t="s">
        <v>33</v>
      </c>
      <c r="C832" s="4" t="s">
        <v>36</v>
      </c>
    </row>
    <row r="833" spans="1:3" x14ac:dyDescent="0.2">
      <c r="A833">
        <f t="shared" si="21"/>
        <v>128</v>
      </c>
      <c r="B833" t="s">
        <v>33</v>
      </c>
      <c r="C833" s="4" t="s">
        <v>37</v>
      </c>
    </row>
    <row r="834" spans="1:3" x14ac:dyDescent="0.2">
      <c r="A834">
        <f t="shared" si="21"/>
        <v>128</v>
      </c>
      <c r="B834" t="s">
        <v>33</v>
      </c>
      <c r="C834" s="4" t="s">
        <v>38</v>
      </c>
    </row>
    <row r="835" spans="1:3" x14ac:dyDescent="0.2">
      <c r="A835">
        <f t="shared" si="21"/>
        <v>128</v>
      </c>
      <c r="B835" t="s">
        <v>33</v>
      </c>
      <c r="C835" s="4" t="s">
        <v>39</v>
      </c>
    </row>
    <row r="836" spans="1:3" x14ac:dyDescent="0.2">
      <c r="A836">
        <f t="shared" si="21"/>
        <v>128</v>
      </c>
      <c r="B836" t="s">
        <v>33</v>
      </c>
      <c r="C836" s="4" t="s">
        <v>40</v>
      </c>
    </row>
    <row r="837" spans="1:3" x14ac:dyDescent="0.2">
      <c r="A837">
        <f t="shared" si="21"/>
        <v>128</v>
      </c>
      <c r="B837" t="s">
        <v>33</v>
      </c>
      <c r="C837" s="4" t="s">
        <v>41</v>
      </c>
    </row>
    <row r="838" spans="1:3" x14ac:dyDescent="0.2">
      <c r="A838">
        <f t="shared" si="21"/>
        <v>128</v>
      </c>
      <c r="B838" t="s">
        <v>33</v>
      </c>
      <c r="C838" s="4" t="s">
        <v>42</v>
      </c>
    </row>
    <row r="839" spans="1:3" x14ac:dyDescent="0.2">
      <c r="A839">
        <f t="shared" si="21"/>
        <v>128</v>
      </c>
      <c r="B839" t="s">
        <v>33</v>
      </c>
      <c r="C839" s="4" t="s">
        <v>43</v>
      </c>
    </row>
    <row r="840" spans="1:3" x14ac:dyDescent="0.2">
      <c r="A840">
        <f t="shared" si="21"/>
        <v>128</v>
      </c>
      <c r="B840" t="s">
        <v>33</v>
      </c>
      <c r="C840" s="4" t="s">
        <v>44</v>
      </c>
    </row>
    <row r="841" spans="1:3" x14ac:dyDescent="0.2">
      <c r="A841">
        <f t="shared" si="21"/>
        <v>128</v>
      </c>
      <c r="B841" t="s">
        <v>33</v>
      </c>
      <c r="C841" s="4" t="s">
        <v>45</v>
      </c>
    </row>
    <row r="842" spans="1:3" x14ac:dyDescent="0.2">
      <c r="A842">
        <f t="shared" si="21"/>
        <v>128</v>
      </c>
      <c r="B842" t="s">
        <v>33</v>
      </c>
      <c r="C842" s="4" t="s">
        <v>46</v>
      </c>
    </row>
    <row r="843" spans="1:3" x14ac:dyDescent="0.2">
      <c r="A843">
        <f t="shared" si="21"/>
        <v>128</v>
      </c>
      <c r="B843" t="s">
        <v>33</v>
      </c>
      <c r="C843" s="4" t="s">
        <v>47</v>
      </c>
    </row>
    <row r="844" spans="1:3" x14ac:dyDescent="0.2">
      <c r="A844">
        <f t="shared" si="21"/>
        <v>128</v>
      </c>
      <c r="B844" t="s">
        <v>33</v>
      </c>
      <c r="C844" s="4" t="s">
        <v>48</v>
      </c>
    </row>
    <row r="845" spans="1:3" x14ac:dyDescent="0.2">
      <c r="A845">
        <f t="shared" si="21"/>
        <v>128</v>
      </c>
      <c r="B845" t="s">
        <v>33</v>
      </c>
      <c r="C845" s="4" t="s">
        <v>49</v>
      </c>
    </row>
    <row r="846" spans="1:3" x14ac:dyDescent="0.2">
      <c r="A846">
        <f t="shared" si="21"/>
        <v>128</v>
      </c>
      <c r="B846" t="s">
        <v>33</v>
      </c>
      <c r="C846" s="4" t="s">
        <v>50</v>
      </c>
    </row>
    <row r="847" spans="1:3" x14ac:dyDescent="0.2">
      <c r="A847">
        <f t="shared" si="21"/>
        <v>128</v>
      </c>
      <c r="B847" t="s">
        <v>33</v>
      </c>
      <c r="C847" s="4" t="s">
        <v>51</v>
      </c>
    </row>
    <row r="848" spans="1:3" x14ac:dyDescent="0.2">
      <c r="A848">
        <f t="shared" si="21"/>
        <v>128</v>
      </c>
      <c r="B848" t="s">
        <v>33</v>
      </c>
      <c r="C848" s="4" t="s">
        <v>52</v>
      </c>
    </row>
    <row r="849" spans="1:5" x14ac:dyDescent="0.2">
      <c r="A849">
        <f t="shared" si="21"/>
        <v>128</v>
      </c>
      <c r="B849" t="s">
        <v>33</v>
      </c>
      <c r="C849" s="4" t="s">
        <v>53</v>
      </c>
    </row>
    <row r="850" spans="1:5" x14ac:dyDescent="0.2">
      <c r="A850">
        <f t="shared" si="21"/>
        <v>128</v>
      </c>
      <c r="B850" t="s">
        <v>33</v>
      </c>
      <c r="C850" s="4" t="s">
        <v>31</v>
      </c>
    </row>
    <row r="851" spans="1:5" x14ac:dyDescent="0.2">
      <c r="A851">
        <f t="shared" si="21"/>
        <v>128</v>
      </c>
      <c r="B851" t="s">
        <v>33</v>
      </c>
      <c r="C851" s="4" t="s">
        <v>54</v>
      </c>
    </row>
    <row r="852" spans="1:5" x14ac:dyDescent="0.2">
      <c r="A852">
        <f t="shared" si="21"/>
        <v>128</v>
      </c>
      <c r="B852" t="s">
        <v>55</v>
      </c>
      <c r="C852" t="s">
        <v>56</v>
      </c>
    </row>
    <row r="853" spans="1:5" x14ac:dyDescent="0.2">
      <c r="A853">
        <f t="shared" si="21"/>
        <v>128</v>
      </c>
      <c r="B853" t="s">
        <v>57</v>
      </c>
      <c r="C853" t="s">
        <v>58</v>
      </c>
    </row>
    <row r="854" spans="1:5" x14ac:dyDescent="0.2">
      <c r="A854">
        <f t="shared" si="21"/>
        <v>128</v>
      </c>
      <c r="B854" t="s">
        <v>59</v>
      </c>
      <c r="C854" t="s">
        <v>60</v>
      </c>
      <c r="D854">
        <v>157</v>
      </c>
      <c r="E854">
        <v>157</v>
      </c>
    </row>
    <row r="855" spans="1:5" x14ac:dyDescent="0.2">
      <c r="A855">
        <f t="shared" si="21"/>
        <v>128</v>
      </c>
      <c r="B855" t="s">
        <v>61</v>
      </c>
      <c r="C855" t="s">
        <v>62</v>
      </c>
      <c r="D855">
        <v>18</v>
      </c>
    </row>
    <row r="856" spans="1:5" x14ac:dyDescent="0.2">
      <c r="A856">
        <f t="shared" si="21"/>
        <v>128</v>
      </c>
      <c r="B856" t="s">
        <v>61</v>
      </c>
      <c r="C856" t="s">
        <v>63</v>
      </c>
    </row>
    <row r="857" spans="1:5" x14ac:dyDescent="0.2">
      <c r="A857">
        <f t="shared" si="21"/>
        <v>129</v>
      </c>
      <c r="B857" t="s">
        <v>5</v>
      </c>
      <c r="C857" t="s">
        <v>6</v>
      </c>
      <c r="D857">
        <f>(44.31+48.25)/2</f>
        <v>46.28</v>
      </c>
      <c r="E857">
        <f>65+65</f>
        <v>130</v>
      </c>
    </row>
    <row r="858" spans="1:5" x14ac:dyDescent="0.2">
      <c r="A858">
        <f t="shared" si="21"/>
        <v>129</v>
      </c>
      <c r="B858" t="s">
        <v>5</v>
      </c>
      <c r="C858" t="s">
        <v>7</v>
      </c>
      <c r="D858">
        <f>(13.45+14.22)/2</f>
        <v>13.835000000000001</v>
      </c>
      <c r="E858">
        <f>65+65</f>
        <v>130</v>
      </c>
    </row>
    <row r="859" spans="1:5" x14ac:dyDescent="0.2">
      <c r="A859">
        <f t="shared" si="21"/>
        <v>129</v>
      </c>
      <c r="B859" t="s">
        <v>5</v>
      </c>
      <c r="C859" t="s">
        <v>8</v>
      </c>
    </row>
    <row r="860" spans="1:5" x14ac:dyDescent="0.2">
      <c r="A860">
        <f t="shared" si="21"/>
        <v>129</v>
      </c>
      <c r="B860" t="s">
        <v>5</v>
      </c>
      <c r="C860" t="s">
        <v>9</v>
      </c>
    </row>
    <row r="861" spans="1:5" x14ac:dyDescent="0.2">
      <c r="A861">
        <f t="shared" si="21"/>
        <v>129</v>
      </c>
      <c r="B861" t="s">
        <v>5</v>
      </c>
      <c r="C861" t="s">
        <v>10</v>
      </c>
    </row>
    <row r="862" spans="1:5" x14ac:dyDescent="0.2">
      <c r="A862">
        <f t="shared" si="21"/>
        <v>129</v>
      </c>
      <c r="B862" t="s">
        <v>5</v>
      </c>
      <c r="C862" t="s">
        <v>11</v>
      </c>
    </row>
    <row r="863" spans="1:5" x14ac:dyDescent="0.2">
      <c r="A863">
        <f t="shared" si="21"/>
        <v>129</v>
      </c>
      <c r="B863" t="s">
        <v>5</v>
      </c>
      <c r="C863" t="s">
        <v>12</v>
      </c>
    </row>
    <row r="864" spans="1:5" x14ac:dyDescent="0.2">
      <c r="A864">
        <f t="shared" si="21"/>
        <v>129</v>
      </c>
      <c r="B864" t="s">
        <v>13</v>
      </c>
      <c r="C864" t="s">
        <v>6</v>
      </c>
    </row>
    <row r="865" spans="1:5" x14ac:dyDescent="0.2">
      <c r="A865">
        <f t="shared" si="21"/>
        <v>129</v>
      </c>
      <c r="B865" t="s">
        <v>13</v>
      </c>
      <c r="C865" t="s">
        <v>7</v>
      </c>
    </row>
    <row r="866" spans="1:5" x14ac:dyDescent="0.2">
      <c r="A866">
        <f t="shared" si="21"/>
        <v>129</v>
      </c>
      <c r="B866" t="s">
        <v>13</v>
      </c>
      <c r="C866" t="s">
        <v>8</v>
      </c>
    </row>
    <row r="867" spans="1:5" x14ac:dyDescent="0.2">
      <c r="A867">
        <f t="shared" si="21"/>
        <v>129</v>
      </c>
      <c r="B867" t="s">
        <v>13</v>
      </c>
      <c r="C867" t="s">
        <v>9</v>
      </c>
    </row>
    <row r="868" spans="1:5" x14ac:dyDescent="0.2">
      <c r="A868">
        <f t="shared" si="21"/>
        <v>129</v>
      </c>
      <c r="B868" t="s">
        <v>13</v>
      </c>
      <c r="C868" t="s">
        <v>10</v>
      </c>
    </row>
    <row r="869" spans="1:5" x14ac:dyDescent="0.2">
      <c r="A869">
        <f t="shared" si="21"/>
        <v>129</v>
      </c>
      <c r="B869" t="s">
        <v>13</v>
      </c>
      <c r="C869" t="s">
        <v>11</v>
      </c>
    </row>
    <row r="870" spans="1:5" x14ac:dyDescent="0.2">
      <c r="A870">
        <f t="shared" si="21"/>
        <v>129</v>
      </c>
      <c r="B870" t="s">
        <v>13</v>
      </c>
      <c r="C870" t="s">
        <v>12</v>
      </c>
    </row>
    <row r="871" spans="1:5" x14ac:dyDescent="0.2">
      <c r="A871">
        <f t="shared" si="21"/>
        <v>129</v>
      </c>
      <c r="B871" t="s">
        <v>14</v>
      </c>
      <c r="C871" t="s">
        <v>15</v>
      </c>
    </row>
    <row r="872" spans="1:5" x14ac:dyDescent="0.2">
      <c r="A872">
        <f t="shared" si="21"/>
        <v>129</v>
      </c>
      <c r="B872" t="s">
        <v>14</v>
      </c>
      <c r="C872" t="s">
        <v>16</v>
      </c>
    </row>
    <row r="873" spans="1:5" x14ac:dyDescent="0.2">
      <c r="A873">
        <f t="shared" si="21"/>
        <v>129</v>
      </c>
      <c r="B873" t="s">
        <v>14</v>
      </c>
      <c r="C873" t="s">
        <v>17</v>
      </c>
    </row>
    <row r="874" spans="1:5" x14ac:dyDescent="0.2">
      <c r="A874">
        <f t="shared" si="21"/>
        <v>129</v>
      </c>
      <c r="B874" t="s">
        <v>14</v>
      </c>
      <c r="C874" t="s">
        <v>18</v>
      </c>
    </row>
    <row r="875" spans="1:5" x14ac:dyDescent="0.2">
      <c r="A875">
        <f t="shared" si="21"/>
        <v>129</v>
      </c>
      <c r="B875" t="s">
        <v>14</v>
      </c>
      <c r="C875" t="s">
        <v>19</v>
      </c>
    </row>
    <row r="876" spans="1:5" x14ac:dyDescent="0.2">
      <c r="A876">
        <f t="shared" si="21"/>
        <v>129</v>
      </c>
      <c r="B876" t="s">
        <v>20</v>
      </c>
      <c r="C876" t="s">
        <v>21</v>
      </c>
      <c r="D876">
        <f>32+28</f>
        <v>60</v>
      </c>
      <c r="E876">
        <f>65+65</f>
        <v>130</v>
      </c>
    </row>
    <row r="877" spans="1:5" x14ac:dyDescent="0.2">
      <c r="A877">
        <f t="shared" si="21"/>
        <v>129</v>
      </c>
      <c r="B877" t="s">
        <v>20</v>
      </c>
      <c r="C877" t="s">
        <v>22</v>
      </c>
      <c r="D877">
        <f>130-60</f>
        <v>70</v>
      </c>
      <c r="E877">
        <v>130</v>
      </c>
    </row>
    <row r="878" spans="1:5" x14ac:dyDescent="0.2">
      <c r="A878">
        <f t="shared" si="21"/>
        <v>129</v>
      </c>
      <c r="B878" t="s">
        <v>23</v>
      </c>
      <c r="C878" t="s">
        <v>24</v>
      </c>
    </row>
    <row r="879" spans="1:5" x14ac:dyDescent="0.2">
      <c r="A879">
        <f t="shared" si="21"/>
        <v>129</v>
      </c>
      <c r="B879" t="s">
        <v>23</v>
      </c>
      <c r="C879" t="s">
        <v>25</v>
      </c>
    </row>
    <row r="880" spans="1:5" x14ac:dyDescent="0.2">
      <c r="A880">
        <f t="shared" si="21"/>
        <v>129</v>
      </c>
      <c r="B880" t="s">
        <v>23</v>
      </c>
      <c r="C880" t="s">
        <v>26</v>
      </c>
    </row>
    <row r="881" spans="1:5" x14ac:dyDescent="0.2">
      <c r="A881">
        <f t="shared" si="21"/>
        <v>129</v>
      </c>
      <c r="B881" t="s">
        <v>27</v>
      </c>
      <c r="C881" t="s">
        <v>28</v>
      </c>
    </row>
    <row r="882" spans="1:5" x14ac:dyDescent="0.2">
      <c r="A882">
        <f t="shared" si="21"/>
        <v>129</v>
      </c>
      <c r="B882" t="s">
        <v>27</v>
      </c>
      <c r="C882" t="s">
        <v>29</v>
      </c>
    </row>
    <row r="883" spans="1:5" x14ac:dyDescent="0.2">
      <c r="A883">
        <f t="shared" si="21"/>
        <v>129</v>
      </c>
      <c r="B883" t="s">
        <v>27</v>
      </c>
      <c r="C883" t="s">
        <v>30</v>
      </c>
    </row>
    <row r="884" spans="1:5" x14ac:dyDescent="0.2">
      <c r="A884">
        <f t="shared" si="21"/>
        <v>129</v>
      </c>
      <c r="B884" t="s">
        <v>27</v>
      </c>
      <c r="C884" t="s">
        <v>31</v>
      </c>
    </row>
    <row r="885" spans="1:5" x14ac:dyDescent="0.2">
      <c r="A885">
        <f t="shared" si="21"/>
        <v>129</v>
      </c>
      <c r="B885" t="s">
        <v>27</v>
      </c>
      <c r="C885" t="s">
        <v>32</v>
      </c>
    </row>
    <row r="886" spans="1:5" x14ac:dyDescent="0.2">
      <c r="A886">
        <f t="shared" si="21"/>
        <v>129</v>
      </c>
      <c r="B886" t="s">
        <v>27</v>
      </c>
      <c r="C886" t="s">
        <v>26</v>
      </c>
    </row>
    <row r="887" spans="1:5" x14ac:dyDescent="0.2">
      <c r="A887">
        <f t="shared" si="21"/>
        <v>129</v>
      </c>
      <c r="B887" t="s">
        <v>33</v>
      </c>
      <c r="C887" s="4" t="s">
        <v>34</v>
      </c>
      <c r="D887">
        <v>21</v>
      </c>
      <c r="E887">
        <f>65+65</f>
        <v>130</v>
      </c>
    </row>
    <row r="888" spans="1:5" x14ac:dyDescent="0.2">
      <c r="A888">
        <f t="shared" si="21"/>
        <v>129</v>
      </c>
      <c r="B888" t="s">
        <v>33</v>
      </c>
      <c r="C888" s="4" t="s">
        <v>35</v>
      </c>
      <c r="D888">
        <v>10</v>
      </c>
      <c r="E888">
        <f>65+65</f>
        <v>130</v>
      </c>
    </row>
    <row r="889" spans="1:5" x14ac:dyDescent="0.2">
      <c r="A889">
        <f t="shared" si="21"/>
        <v>129</v>
      </c>
      <c r="B889" t="s">
        <v>33</v>
      </c>
      <c r="C889" s="4" t="s">
        <v>36</v>
      </c>
    </row>
    <row r="890" spans="1:5" x14ac:dyDescent="0.2">
      <c r="A890">
        <f t="shared" si="21"/>
        <v>129</v>
      </c>
      <c r="B890" t="s">
        <v>33</v>
      </c>
      <c r="C890" s="4" t="s">
        <v>37</v>
      </c>
    </row>
    <row r="891" spans="1:5" x14ac:dyDescent="0.2">
      <c r="A891">
        <f t="shared" si="21"/>
        <v>129</v>
      </c>
      <c r="B891" t="s">
        <v>33</v>
      </c>
      <c r="C891" s="4" t="s">
        <v>38</v>
      </c>
    </row>
    <row r="892" spans="1:5" x14ac:dyDescent="0.2">
      <c r="A892">
        <f t="shared" ref="A892:A955" si="22">A835+1</f>
        <v>129</v>
      </c>
      <c r="B892" t="s">
        <v>33</v>
      </c>
      <c r="C892" s="4" t="s">
        <v>39</v>
      </c>
    </row>
    <row r="893" spans="1:5" x14ac:dyDescent="0.2">
      <c r="A893">
        <f t="shared" si="22"/>
        <v>129</v>
      </c>
      <c r="B893" t="s">
        <v>33</v>
      </c>
      <c r="C893" s="4" t="s">
        <v>40</v>
      </c>
    </row>
    <row r="894" spans="1:5" x14ac:dyDescent="0.2">
      <c r="A894">
        <f t="shared" si="22"/>
        <v>129</v>
      </c>
      <c r="B894" t="s">
        <v>33</v>
      </c>
      <c r="C894" s="4" t="s">
        <v>41</v>
      </c>
    </row>
    <row r="895" spans="1:5" x14ac:dyDescent="0.2">
      <c r="A895">
        <f t="shared" si="22"/>
        <v>129</v>
      </c>
      <c r="B895" t="s">
        <v>33</v>
      </c>
      <c r="C895" s="4" t="s">
        <v>42</v>
      </c>
    </row>
    <row r="896" spans="1:5" x14ac:dyDescent="0.2">
      <c r="A896">
        <f t="shared" si="22"/>
        <v>129</v>
      </c>
      <c r="B896" t="s">
        <v>33</v>
      </c>
      <c r="C896" s="4" t="s">
        <v>43</v>
      </c>
    </row>
    <row r="897" spans="1:5" x14ac:dyDescent="0.2">
      <c r="A897">
        <f t="shared" si="22"/>
        <v>129</v>
      </c>
      <c r="B897" t="s">
        <v>33</v>
      </c>
      <c r="C897" s="4" t="s">
        <v>44</v>
      </c>
    </row>
    <row r="898" spans="1:5" x14ac:dyDescent="0.2">
      <c r="A898">
        <f t="shared" si="22"/>
        <v>129</v>
      </c>
      <c r="B898" t="s">
        <v>33</v>
      </c>
      <c r="C898" s="4" t="s">
        <v>45</v>
      </c>
    </row>
    <row r="899" spans="1:5" x14ac:dyDescent="0.2">
      <c r="A899">
        <f t="shared" si="22"/>
        <v>129</v>
      </c>
      <c r="B899" t="s">
        <v>33</v>
      </c>
      <c r="C899" s="4" t="s">
        <v>46</v>
      </c>
    </row>
    <row r="900" spans="1:5" x14ac:dyDescent="0.2">
      <c r="A900">
        <f t="shared" si="22"/>
        <v>129</v>
      </c>
      <c r="B900" t="s">
        <v>33</v>
      </c>
      <c r="C900" s="4" t="s">
        <v>47</v>
      </c>
    </row>
    <row r="901" spans="1:5" x14ac:dyDescent="0.2">
      <c r="A901">
        <f t="shared" si="22"/>
        <v>129</v>
      </c>
      <c r="B901" t="s">
        <v>33</v>
      </c>
      <c r="C901" s="4" t="s">
        <v>48</v>
      </c>
    </row>
    <row r="902" spans="1:5" x14ac:dyDescent="0.2">
      <c r="A902">
        <f t="shared" si="22"/>
        <v>129</v>
      </c>
      <c r="B902" t="s">
        <v>33</v>
      </c>
      <c r="C902" s="4" t="s">
        <v>49</v>
      </c>
      <c r="D902">
        <v>2</v>
      </c>
      <c r="E902">
        <f>65+65</f>
        <v>130</v>
      </c>
    </row>
    <row r="903" spans="1:5" x14ac:dyDescent="0.2">
      <c r="A903">
        <f t="shared" si="22"/>
        <v>129</v>
      </c>
      <c r="B903" t="s">
        <v>33</v>
      </c>
      <c r="C903" s="4" t="s">
        <v>50</v>
      </c>
    </row>
    <row r="904" spans="1:5" x14ac:dyDescent="0.2">
      <c r="A904">
        <f t="shared" si="22"/>
        <v>129</v>
      </c>
      <c r="B904" t="s">
        <v>33</v>
      </c>
      <c r="C904" s="4" t="s">
        <v>51</v>
      </c>
    </row>
    <row r="905" spans="1:5" x14ac:dyDescent="0.2">
      <c r="A905">
        <f t="shared" si="22"/>
        <v>129</v>
      </c>
      <c r="B905" t="s">
        <v>33</v>
      </c>
      <c r="C905" s="4" t="s">
        <v>52</v>
      </c>
    </row>
    <row r="906" spans="1:5" x14ac:dyDescent="0.2">
      <c r="A906">
        <f t="shared" si="22"/>
        <v>129</v>
      </c>
      <c r="B906" t="s">
        <v>33</v>
      </c>
      <c r="C906" s="4" t="s">
        <v>53</v>
      </c>
    </row>
    <row r="907" spans="1:5" x14ac:dyDescent="0.2">
      <c r="A907">
        <f t="shared" si="22"/>
        <v>129</v>
      </c>
      <c r="B907" t="s">
        <v>33</v>
      </c>
      <c r="C907" s="4" t="s">
        <v>31</v>
      </c>
      <c r="D907">
        <v>21</v>
      </c>
      <c r="E907">
        <f>65+65</f>
        <v>130</v>
      </c>
    </row>
    <row r="908" spans="1:5" x14ac:dyDescent="0.2">
      <c r="A908">
        <f t="shared" si="22"/>
        <v>129</v>
      </c>
      <c r="B908" t="s">
        <v>33</v>
      </c>
      <c r="C908" s="4" t="s">
        <v>54</v>
      </c>
    </row>
    <row r="909" spans="1:5" x14ac:dyDescent="0.2">
      <c r="A909">
        <f t="shared" si="22"/>
        <v>129</v>
      </c>
      <c r="B909" t="s">
        <v>55</v>
      </c>
      <c r="C909" t="s">
        <v>56</v>
      </c>
    </row>
    <row r="910" spans="1:5" x14ac:dyDescent="0.2">
      <c r="A910">
        <f t="shared" si="22"/>
        <v>129</v>
      </c>
      <c r="B910" t="s">
        <v>57</v>
      </c>
      <c r="C910" t="s">
        <v>58</v>
      </c>
    </row>
    <row r="911" spans="1:5" x14ac:dyDescent="0.2">
      <c r="A911">
        <f t="shared" si="22"/>
        <v>129</v>
      </c>
      <c r="B911" t="s">
        <v>59</v>
      </c>
      <c r="C911" t="s">
        <v>60</v>
      </c>
      <c r="D911">
        <f>65+65</f>
        <v>130</v>
      </c>
      <c r="E911">
        <v>232</v>
      </c>
    </row>
    <row r="912" spans="1:5" x14ac:dyDescent="0.2">
      <c r="A912">
        <f t="shared" si="22"/>
        <v>129</v>
      </c>
      <c r="B912" t="s">
        <v>61</v>
      </c>
      <c r="C912" t="s">
        <v>62</v>
      </c>
      <c r="D912">
        <v>18</v>
      </c>
    </row>
    <row r="913" spans="1:5" x14ac:dyDescent="0.2">
      <c r="A913">
        <f t="shared" si="22"/>
        <v>129</v>
      </c>
      <c r="B913" t="s">
        <v>61</v>
      </c>
      <c r="C913" t="s">
        <v>63</v>
      </c>
    </row>
    <row r="914" spans="1:5" x14ac:dyDescent="0.2">
      <c r="A914">
        <f t="shared" si="22"/>
        <v>130</v>
      </c>
      <c r="B914" t="s">
        <v>5</v>
      </c>
      <c r="C914" t="s">
        <v>6</v>
      </c>
      <c r="D914">
        <v>50</v>
      </c>
      <c r="E914">
        <v>124</v>
      </c>
    </row>
    <row r="915" spans="1:5" x14ac:dyDescent="0.2">
      <c r="A915">
        <f t="shared" si="22"/>
        <v>130</v>
      </c>
      <c r="B915" t="s">
        <v>5</v>
      </c>
      <c r="C915" t="s">
        <v>7</v>
      </c>
      <c r="D915">
        <v>12.8</v>
      </c>
      <c r="E915">
        <v>124</v>
      </c>
    </row>
    <row r="916" spans="1:5" x14ac:dyDescent="0.2">
      <c r="A916">
        <f t="shared" si="22"/>
        <v>130</v>
      </c>
      <c r="B916" t="s">
        <v>5</v>
      </c>
      <c r="C916" t="s">
        <v>8</v>
      </c>
    </row>
    <row r="917" spans="1:5" x14ac:dyDescent="0.2">
      <c r="A917">
        <f t="shared" si="22"/>
        <v>130</v>
      </c>
      <c r="B917" t="s">
        <v>5</v>
      </c>
      <c r="C917" t="s">
        <v>9</v>
      </c>
    </row>
    <row r="918" spans="1:5" x14ac:dyDescent="0.2">
      <c r="A918">
        <f t="shared" si="22"/>
        <v>130</v>
      </c>
      <c r="B918" t="s">
        <v>5</v>
      </c>
      <c r="C918" t="s">
        <v>10</v>
      </c>
    </row>
    <row r="919" spans="1:5" x14ac:dyDescent="0.2">
      <c r="A919">
        <f t="shared" si="22"/>
        <v>130</v>
      </c>
      <c r="B919" t="s">
        <v>5</v>
      </c>
      <c r="C919" t="s">
        <v>11</v>
      </c>
    </row>
    <row r="920" spans="1:5" x14ac:dyDescent="0.2">
      <c r="A920">
        <f t="shared" si="22"/>
        <v>130</v>
      </c>
      <c r="B920" t="s">
        <v>5</v>
      </c>
      <c r="C920" t="s">
        <v>12</v>
      </c>
    </row>
    <row r="921" spans="1:5" x14ac:dyDescent="0.2">
      <c r="A921">
        <f t="shared" si="22"/>
        <v>130</v>
      </c>
      <c r="B921" t="s">
        <v>13</v>
      </c>
      <c r="C921" t="s">
        <v>6</v>
      </c>
    </row>
    <row r="922" spans="1:5" x14ac:dyDescent="0.2">
      <c r="A922">
        <f t="shared" si="22"/>
        <v>130</v>
      </c>
      <c r="B922" t="s">
        <v>13</v>
      </c>
      <c r="C922" t="s">
        <v>7</v>
      </c>
    </row>
    <row r="923" spans="1:5" x14ac:dyDescent="0.2">
      <c r="A923">
        <f t="shared" si="22"/>
        <v>130</v>
      </c>
      <c r="B923" t="s">
        <v>13</v>
      </c>
      <c r="C923" t="s">
        <v>8</v>
      </c>
    </row>
    <row r="924" spans="1:5" x14ac:dyDescent="0.2">
      <c r="A924">
        <f t="shared" si="22"/>
        <v>130</v>
      </c>
      <c r="B924" t="s">
        <v>13</v>
      </c>
      <c r="C924" t="s">
        <v>9</v>
      </c>
    </row>
    <row r="925" spans="1:5" x14ac:dyDescent="0.2">
      <c r="A925">
        <f t="shared" si="22"/>
        <v>130</v>
      </c>
      <c r="B925" t="s">
        <v>13</v>
      </c>
      <c r="C925" t="s">
        <v>10</v>
      </c>
    </row>
    <row r="926" spans="1:5" x14ac:dyDescent="0.2">
      <c r="A926">
        <f t="shared" si="22"/>
        <v>130</v>
      </c>
      <c r="B926" t="s">
        <v>13</v>
      </c>
      <c r="C926" t="s">
        <v>11</v>
      </c>
    </row>
    <row r="927" spans="1:5" x14ac:dyDescent="0.2">
      <c r="A927">
        <f t="shared" si="22"/>
        <v>130</v>
      </c>
      <c r="B927" t="s">
        <v>13</v>
      </c>
      <c r="C927" t="s">
        <v>12</v>
      </c>
    </row>
    <row r="928" spans="1:5" x14ac:dyDescent="0.2">
      <c r="A928">
        <f t="shared" si="22"/>
        <v>130</v>
      </c>
      <c r="B928" t="s">
        <v>14</v>
      </c>
      <c r="C928" t="s">
        <v>15</v>
      </c>
    </row>
    <row r="929" spans="1:5" x14ac:dyDescent="0.2">
      <c r="A929">
        <f t="shared" si="22"/>
        <v>130</v>
      </c>
      <c r="B929" t="s">
        <v>14</v>
      </c>
      <c r="C929" t="s">
        <v>16</v>
      </c>
    </row>
    <row r="930" spans="1:5" x14ac:dyDescent="0.2">
      <c r="A930">
        <f t="shared" si="22"/>
        <v>130</v>
      </c>
      <c r="B930" t="s">
        <v>14</v>
      </c>
      <c r="C930" t="s">
        <v>17</v>
      </c>
    </row>
    <row r="931" spans="1:5" x14ac:dyDescent="0.2">
      <c r="A931">
        <f t="shared" si="22"/>
        <v>130</v>
      </c>
      <c r="B931" t="s">
        <v>14</v>
      </c>
      <c r="C931" t="s">
        <v>18</v>
      </c>
    </row>
    <row r="932" spans="1:5" x14ac:dyDescent="0.2">
      <c r="A932">
        <f t="shared" si="22"/>
        <v>130</v>
      </c>
      <c r="B932" t="s">
        <v>14</v>
      </c>
      <c r="C932" t="s">
        <v>19</v>
      </c>
    </row>
    <row r="933" spans="1:5" x14ac:dyDescent="0.2">
      <c r="A933">
        <f t="shared" si="22"/>
        <v>130</v>
      </c>
      <c r="B933" t="s">
        <v>20</v>
      </c>
      <c r="C933" t="s">
        <v>21</v>
      </c>
      <c r="D933">
        <v>86</v>
      </c>
      <c r="E933">
        <v>124</v>
      </c>
    </row>
    <row r="934" spans="1:5" x14ac:dyDescent="0.2">
      <c r="A934">
        <f t="shared" si="22"/>
        <v>130</v>
      </c>
      <c r="B934" t="s">
        <v>20</v>
      </c>
      <c r="C934" t="s">
        <v>22</v>
      </c>
      <c r="D934">
        <f>124-86</f>
        <v>38</v>
      </c>
      <c r="E934">
        <v>124</v>
      </c>
    </row>
    <row r="935" spans="1:5" x14ac:dyDescent="0.2">
      <c r="A935">
        <f t="shared" si="22"/>
        <v>130</v>
      </c>
      <c r="B935" t="s">
        <v>23</v>
      </c>
      <c r="C935" t="s">
        <v>24</v>
      </c>
    </row>
    <row r="936" spans="1:5" x14ac:dyDescent="0.2">
      <c r="A936">
        <f t="shared" si="22"/>
        <v>130</v>
      </c>
      <c r="B936" t="s">
        <v>23</v>
      </c>
      <c r="C936" t="s">
        <v>25</v>
      </c>
    </row>
    <row r="937" spans="1:5" x14ac:dyDescent="0.2">
      <c r="A937">
        <f t="shared" si="22"/>
        <v>130</v>
      </c>
      <c r="B937" t="s">
        <v>23</v>
      </c>
      <c r="C937" t="s">
        <v>26</v>
      </c>
    </row>
    <row r="938" spans="1:5" x14ac:dyDescent="0.2">
      <c r="A938">
        <f t="shared" si="22"/>
        <v>130</v>
      </c>
      <c r="B938" t="s">
        <v>27</v>
      </c>
      <c r="C938" t="s">
        <v>28</v>
      </c>
      <c r="D938">
        <v>33</v>
      </c>
      <c r="E938">
        <v>124</v>
      </c>
    </row>
    <row r="939" spans="1:5" x14ac:dyDescent="0.2">
      <c r="A939">
        <f t="shared" si="22"/>
        <v>130</v>
      </c>
      <c r="B939" t="s">
        <v>27</v>
      </c>
      <c r="C939" t="s">
        <v>29</v>
      </c>
      <c r="D939">
        <v>26</v>
      </c>
      <c r="E939">
        <v>124</v>
      </c>
    </row>
    <row r="940" spans="1:5" x14ac:dyDescent="0.2">
      <c r="A940">
        <f t="shared" si="22"/>
        <v>130</v>
      </c>
      <c r="B940" t="s">
        <v>27</v>
      </c>
      <c r="C940" t="s">
        <v>30</v>
      </c>
    </row>
    <row r="941" spans="1:5" x14ac:dyDescent="0.2">
      <c r="A941">
        <f t="shared" si="22"/>
        <v>130</v>
      </c>
      <c r="B941" t="s">
        <v>27</v>
      </c>
      <c r="C941" t="s">
        <v>31</v>
      </c>
    </row>
    <row r="942" spans="1:5" x14ac:dyDescent="0.2">
      <c r="A942">
        <f t="shared" si="22"/>
        <v>130</v>
      </c>
      <c r="B942" t="s">
        <v>27</v>
      </c>
      <c r="C942" t="s">
        <v>32</v>
      </c>
      <c r="D942">
        <v>65</v>
      </c>
      <c r="E942">
        <v>124</v>
      </c>
    </row>
    <row r="943" spans="1:5" x14ac:dyDescent="0.2">
      <c r="A943">
        <f t="shared" si="22"/>
        <v>130</v>
      </c>
      <c r="B943" t="s">
        <v>27</v>
      </c>
      <c r="C943" t="s">
        <v>26</v>
      </c>
    </row>
    <row r="944" spans="1:5" x14ac:dyDescent="0.2">
      <c r="A944">
        <f t="shared" si="22"/>
        <v>130</v>
      </c>
      <c r="B944" t="s">
        <v>33</v>
      </c>
      <c r="C944" s="4" t="s">
        <v>34</v>
      </c>
      <c r="D944">
        <v>56</v>
      </c>
      <c r="E944">
        <v>124</v>
      </c>
    </row>
    <row r="945" spans="1:5" x14ac:dyDescent="0.2">
      <c r="A945">
        <f t="shared" si="22"/>
        <v>130</v>
      </c>
      <c r="B945" t="s">
        <v>33</v>
      </c>
      <c r="C945" s="4" t="s">
        <v>35</v>
      </c>
      <c r="D945">
        <v>26</v>
      </c>
      <c r="E945">
        <v>124</v>
      </c>
    </row>
    <row r="946" spans="1:5" x14ac:dyDescent="0.2">
      <c r="A946">
        <f t="shared" si="22"/>
        <v>130</v>
      </c>
      <c r="B946" t="s">
        <v>33</v>
      </c>
      <c r="C946" s="4" t="s">
        <v>36</v>
      </c>
    </row>
    <row r="947" spans="1:5" x14ac:dyDescent="0.2">
      <c r="A947">
        <f t="shared" si="22"/>
        <v>130</v>
      </c>
      <c r="B947" t="s">
        <v>33</v>
      </c>
      <c r="C947" s="4" t="s">
        <v>37</v>
      </c>
    </row>
    <row r="948" spans="1:5" x14ac:dyDescent="0.2">
      <c r="A948">
        <f t="shared" si="22"/>
        <v>130</v>
      </c>
      <c r="B948" t="s">
        <v>33</v>
      </c>
      <c r="C948" s="4" t="s">
        <v>38</v>
      </c>
    </row>
    <row r="949" spans="1:5" x14ac:dyDescent="0.2">
      <c r="A949">
        <f t="shared" si="22"/>
        <v>130</v>
      </c>
      <c r="B949" t="s">
        <v>33</v>
      </c>
      <c r="C949" s="4" t="s">
        <v>39</v>
      </c>
    </row>
    <row r="950" spans="1:5" x14ac:dyDescent="0.2">
      <c r="A950">
        <f t="shared" si="22"/>
        <v>130</v>
      </c>
      <c r="B950" t="s">
        <v>33</v>
      </c>
      <c r="C950" s="4" t="s">
        <v>40</v>
      </c>
    </row>
    <row r="951" spans="1:5" x14ac:dyDescent="0.2">
      <c r="A951">
        <f t="shared" si="22"/>
        <v>130</v>
      </c>
      <c r="B951" t="s">
        <v>33</v>
      </c>
      <c r="C951" s="4" t="s">
        <v>41</v>
      </c>
    </row>
    <row r="952" spans="1:5" x14ac:dyDescent="0.2">
      <c r="A952">
        <f t="shared" si="22"/>
        <v>130</v>
      </c>
      <c r="B952" t="s">
        <v>33</v>
      </c>
      <c r="C952" s="4" t="s">
        <v>42</v>
      </c>
    </row>
    <row r="953" spans="1:5" x14ac:dyDescent="0.2">
      <c r="A953">
        <f t="shared" si="22"/>
        <v>130</v>
      </c>
      <c r="B953" t="s">
        <v>33</v>
      </c>
      <c r="C953" s="4" t="s">
        <v>43</v>
      </c>
    </row>
    <row r="954" spans="1:5" x14ac:dyDescent="0.2">
      <c r="A954">
        <f t="shared" si="22"/>
        <v>130</v>
      </c>
      <c r="B954" t="s">
        <v>33</v>
      </c>
      <c r="C954" s="4" t="s">
        <v>44</v>
      </c>
    </row>
    <row r="955" spans="1:5" x14ac:dyDescent="0.2">
      <c r="A955">
        <f t="shared" si="22"/>
        <v>130</v>
      </c>
      <c r="B955" t="s">
        <v>33</v>
      </c>
      <c r="C955" s="4" t="s">
        <v>45</v>
      </c>
    </row>
    <row r="956" spans="1:5" x14ac:dyDescent="0.2">
      <c r="A956">
        <f t="shared" ref="A956:A1019" si="23">A899+1</f>
        <v>130</v>
      </c>
      <c r="B956" t="s">
        <v>33</v>
      </c>
      <c r="C956" s="4" t="s">
        <v>46</v>
      </c>
      <c r="D956">
        <v>9</v>
      </c>
      <c r="E956">
        <v>124</v>
      </c>
    </row>
    <row r="957" spans="1:5" x14ac:dyDescent="0.2">
      <c r="A957">
        <f t="shared" si="23"/>
        <v>130</v>
      </c>
      <c r="B957" t="s">
        <v>33</v>
      </c>
      <c r="C957" s="4" t="s">
        <v>47</v>
      </c>
    </row>
    <row r="958" spans="1:5" x14ac:dyDescent="0.2">
      <c r="A958">
        <f t="shared" si="23"/>
        <v>130</v>
      </c>
      <c r="B958" t="s">
        <v>33</v>
      </c>
      <c r="C958" s="4" t="s">
        <v>48</v>
      </c>
    </row>
    <row r="959" spans="1:5" x14ac:dyDescent="0.2">
      <c r="A959">
        <f t="shared" si="23"/>
        <v>130</v>
      </c>
      <c r="B959" t="s">
        <v>33</v>
      </c>
      <c r="C959" s="4" t="s">
        <v>49</v>
      </c>
    </row>
    <row r="960" spans="1:5" x14ac:dyDescent="0.2">
      <c r="A960">
        <f t="shared" si="23"/>
        <v>130</v>
      </c>
      <c r="B960" t="s">
        <v>33</v>
      </c>
      <c r="C960" s="4" t="s">
        <v>50</v>
      </c>
    </row>
    <row r="961" spans="1:5" x14ac:dyDescent="0.2">
      <c r="A961">
        <f t="shared" si="23"/>
        <v>130</v>
      </c>
      <c r="B961" t="s">
        <v>33</v>
      </c>
      <c r="C961" s="4" t="s">
        <v>51</v>
      </c>
      <c r="D961">
        <v>64</v>
      </c>
      <c r="E961">
        <v>124</v>
      </c>
    </row>
    <row r="962" spans="1:5" x14ac:dyDescent="0.2">
      <c r="A962">
        <f t="shared" si="23"/>
        <v>130</v>
      </c>
      <c r="B962" t="s">
        <v>33</v>
      </c>
      <c r="C962" s="4" t="s">
        <v>52</v>
      </c>
    </row>
    <row r="963" spans="1:5" x14ac:dyDescent="0.2">
      <c r="A963">
        <f t="shared" si="23"/>
        <v>130</v>
      </c>
      <c r="B963" t="s">
        <v>33</v>
      </c>
      <c r="C963" s="4" t="s">
        <v>53</v>
      </c>
    </row>
    <row r="964" spans="1:5" x14ac:dyDescent="0.2">
      <c r="A964">
        <f t="shared" si="23"/>
        <v>130</v>
      </c>
      <c r="B964" t="s">
        <v>33</v>
      </c>
      <c r="C964" s="4" t="s">
        <v>31</v>
      </c>
    </row>
    <row r="965" spans="1:5" x14ac:dyDescent="0.2">
      <c r="A965">
        <f t="shared" si="23"/>
        <v>130</v>
      </c>
      <c r="B965" t="s">
        <v>33</v>
      </c>
      <c r="C965" s="4" t="s">
        <v>54</v>
      </c>
    </row>
    <row r="966" spans="1:5" x14ac:dyDescent="0.2">
      <c r="A966">
        <f t="shared" si="23"/>
        <v>130</v>
      </c>
      <c r="B966" t="s">
        <v>55</v>
      </c>
      <c r="C966" t="s">
        <v>56</v>
      </c>
    </row>
    <row r="967" spans="1:5" x14ac:dyDescent="0.2">
      <c r="A967">
        <f t="shared" si="23"/>
        <v>130</v>
      </c>
      <c r="B967" t="s">
        <v>57</v>
      </c>
      <c r="C967" t="s">
        <v>58</v>
      </c>
    </row>
    <row r="968" spans="1:5" x14ac:dyDescent="0.2">
      <c r="A968">
        <f t="shared" si="23"/>
        <v>130</v>
      </c>
      <c r="B968" t="s">
        <v>59</v>
      </c>
      <c r="C968" t="s">
        <v>60</v>
      </c>
      <c r="D968">
        <v>124</v>
      </c>
      <c r="E968">
        <v>242</v>
      </c>
    </row>
    <row r="969" spans="1:5" x14ac:dyDescent="0.2">
      <c r="A969">
        <f t="shared" si="23"/>
        <v>130</v>
      </c>
      <c r="B969" t="s">
        <v>61</v>
      </c>
      <c r="C969" t="s">
        <v>62</v>
      </c>
      <c r="D969">
        <v>18</v>
      </c>
    </row>
    <row r="970" spans="1:5" x14ac:dyDescent="0.2">
      <c r="A970">
        <f t="shared" si="23"/>
        <v>130</v>
      </c>
      <c r="B970" t="s">
        <v>61</v>
      </c>
      <c r="C970" t="s">
        <v>63</v>
      </c>
    </row>
    <row r="971" spans="1:5" x14ac:dyDescent="0.2">
      <c r="A971">
        <f t="shared" si="23"/>
        <v>131</v>
      </c>
      <c r="B971" t="s">
        <v>5</v>
      </c>
      <c r="C971" t="s">
        <v>6</v>
      </c>
      <c r="D971">
        <v>32</v>
      </c>
      <c r="E971">
        <v>4387</v>
      </c>
    </row>
    <row r="972" spans="1:5" x14ac:dyDescent="0.2">
      <c r="A972">
        <f t="shared" si="23"/>
        <v>131</v>
      </c>
      <c r="B972" t="s">
        <v>5</v>
      </c>
      <c r="C972" t="s">
        <v>7</v>
      </c>
      <c r="D972">
        <v>13</v>
      </c>
      <c r="E972">
        <v>4387</v>
      </c>
    </row>
    <row r="973" spans="1:5" x14ac:dyDescent="0.2">
      <c r="A973">
        <f t="shared" si="23"/>
        <v>131</v>
      </c>
      <c r="B973" t="s">
        <v>5</v>
      </c>
      <c r="C973" t="s">
        <v>8</v>
      </c>
      <c r="D973">
        <v>28</v>
      </c>
      <c r="E973">
        <v>4387</v>
      </c>
    </row>
    <row r="974" spans="1:5" x14ac:dyDescent="0.2">
      <c r="A974">
        <f t="shared" si="23"/>
        <v>131</v>
      </c>
      <c r="B974" t="s">
        <v>5</v>
      </c>
      <c r="C974" t="s">
        <v>9</v>
      </c>
    </row>
    <row r="975" spans="1:5" x14ac:dyDescent="0.2">
      <c r="A975">
        <f t="shared" si="23"/>
        <v>131</v>
      </c>
      <c r="B975" t="s">
        <v>5</v>
      </c>
      <c r="C975" t="s">
        <v>10</v>
      </c>
    </row>
    <row r="976" spans="1:5" x14ac:dyDescent="0.2">
      <c r="A976">
        <f t="shared" si="23"/>
        <v>131</v>
      </c>
      <c r="B976" t="s">
        <v>5</v>
      </c>
      <c r="C976" t="s">
        <v>11</v>
      </c>
    </row>
    <row r="977" spans="1:5" x14ac:dyDescent="0.2">
      <c r="A977">
        <f t="shared" si="23"/>
        <v>131</v>
      </c>
      <c r="B977" t="s">
        <v>5</v>
      </c>
      <c r="C977" t="s">
        <v>12</v>
      </c>
    </row>
    <row r="978" spans="1:5" x14ac:dyDescent="0.2">
      <c r="A978">
        <f t="shared" si="23"/>
        <v>131</v>
      </c>
      <c r="B978" t="s">
        <v>13</v>
      </c>
      <c r="C978" t="s">
        <v>6</v>
      </c>
      <c r="D978">
        <v>25</v>
      </c>
      <c r="E978">
        <v>4387</v>
      </c>
    </row>
    <row r="979" spans="1:5" x14ac:dyDescent="0.2">
      <c r="A979">
        <f t="shared" si="23"/>
        <v>131</v>
      </c>
      <c r="B979" t="s">
        <v>13</v>
      </c>
      <c r="C979" t="s">
        <v>7</v>
      </c>
      <c r="D979">
        <v>6</v>
      </c>
      <c r="E979">
        <v>4387</v>
      </c>
    </row>
    <row r="980" spans="1:5" x14ac:dyDescent="0.2">
      <c r="A980">
        <f t="shared" si="23"/>
        <v>131</v>
      </c>
      <c r="B980" t="s">
        <v>13</v>
      </c>
      <c r="C980" t="s">
        <v>8</v>
      </c>
    </row>
    <row r="981" spans="1:5" x14ac:dyDescent="0.2">
      <c r="A981">
        <f t="shared" si="23"/>
        <v>131</v>
      </c>
      <c r="B981" t="s">
        <v>13</v>
      </c>
      <c r="C981" t="s">
        <v>9</v>
      </c>
    </row>
    <row r="982" spans="1:5" x14ac:dyDescent="0.2">
      <c r="A982">
        <f t="shared" si="23"/>
        <v>131</v>
      </c>
      <c r="B982" t="s">
        <v>13</v>
      </c>
      <c r="C982" t="s">
        <v>10</v>
      </c>
    </row>
    <row r="983" spans="1:5" x14ac:dyDescent="0.2">
      <c r="A983">
        <f t="shared" si="23"/>
        <v>131</v>
      </c>
      <c r="B983" t="s">
        <v>13</v>
      </c>
      <c r="C983" t="s">
        <v>11</v>
      </c>
    </row>
    <row r="984" spans="1:5" x14ac:dyDescent="0.2">
      <c r="A984">
        <f t="shared" si="23"/>
        <v>131</v>
      </c>
      <c r="B984" t="s">
        <v>13</v>
      </c>
      <c r="C984" t="s">
        <v>12</v>
      </c>
    </row>
    <row r="985" spans="1:5" x14ac:dyDescent="0.2">
      <c r="A985">
        <f t="shared" si="23"/>
        <v>131</v>
      </c>
      <c r="B985" t="s">
        <v>14</v>
      </c>
      <c r="C985" t="s">
        <v>15</v>
      </c>
    </row>
    <row r="986" spans="1:5" x14ac:dyDescent="0.2">
      <c r="A986">
        <f t="shared" si="23"/>
        <v>131</v>
      </c>
      <c r="B986" t="s">
        <v>14</v>
      </c>
      <c r="C986" t="s">
        <v>16</v>
      </c>
    </row>
    <row r="987" spans="1:5" x14ac:dyDescent="0.2">
      <c r="A987">
        <f t="shared" si="23"/>
        <v>131</v>
      </c>
      <c r="B987" t="s">
        <v>14</v>
      </c>
      <c r="C987" t="s">
        <v>17</v>
      </c>
    </row>
    <row r="988" spans="1:5" x14ac:dyDescent="0.2">
      <c r="A988">
        <f t="shared" si="23"/>
        <v>131</v>
      </c>
      <c r="B988" t="s">
        <v>14</v>
      </c>
      <c r="C988" t="s">
        <v>18</v>
      </c>
    </row>
    <row r="989" spans="1:5" x14ac:dyDescent="0.2">
      <c r="A989">
        <f t="shared" si="23"/>
        <v>131</v>
      </c>
      <c r="B989" t="s">
        <v>14</v>
      </c>
      <c r="C989" t="s">
        <v>19</v>
      </c>
    </row>
    <row r="990" spans="1:5" x14ac:dyDescent="0.2">
      <c r="A990">
        <f t="shared" si="23"/>
        <v>131</v>
      </c>
      <c r="B990" t="s">
        <v>20</v>
      </c>
      <c r="C990" t="s">
        <v>21</v>
      </c>
      <c r="D990">
        <v>2518</v>
      </c>
      <c r="E990">
        <v>4387</v>
      </c>
    </row>
    <row r="991" spans="1:5" x14ac:dyDescent="0.2">
      <c r="A991">
        <f t="shared" si="23"/>
        <v>131</v>
      </c>
      <c r="B991" t="s">
        <v>20</v>
      </c>
      <c r="C991" t="s">
        <v>22</v>
      </c>
      <c r="D991">
        <v>1869</v>
      </c>
      <c r="E991">
        <v>4387</v>
      </c>
    </row>
    <row r="992" spans="1:5" x14ac:dyDescent="0.2">
      <c r="A992">
        <f t="shared" si="23"/>
        <v>131</v>
      </c>
      <c r="B992" t="s">
        <v>23</v>
      </c>
      <c r="C992" t="s">
        <v>24</v>
      </c>
    </row>
    <row r="993" spans="1:5" x14ac:dyDescent="0.2">
      <c r="A993">
        <f t="shared" si="23"/>
        <v>131</v>
      </c>
      <c r="B993" t="s">
        <v>23</v>
      </c>
      <c r="C993" t="s">
        <v>25</v>
      </c>
    </row>
    <row r="994" spans="1:5" x14ac:dyDescent="0.2">
      <c r="A994">
        <f t="shared" si="23"/>
        <v>131</v>
      </c>
      <c r="B994" t="s">
        <v>23</v>
      </c>
      <c r="C994" t="s">
        <v>26</v>
      </c>
    </row>
    <row r="995" spans="1:5" x14ac:dyDescent="0.2">
      <c r="A995">
        <f t="shared" si="23"/>
        <v>131</v>
      </c>
      <c r="B995" t="s">
        <v>27</v>
      </c>
      <c r="C995" t="s">
        <v>28</v>
      </c>
      <c r="D995">
        <v>152</v>
      </c>
      <c r="E995">
        <v>4387</v>
      </c>
    </row>
    <row r="996" spans="1:5" x14ac:dyDescent="0.2">
      <c r="A996">
        <f t="shared" si="23"/>
        <v>131</v>
      </c>
      <c r="B996" t="s">
        <v>27</v>
      </c>
      <c r="C996" t="s">
        <v>29</v>
      </c>
      <c r="D996">
        <v>4180</v>
      </c>
      <c r="E996">
        <v>4387</v>
      </c>
    </row>
    <row r="997" spans="1:5" x14ac:dyDescent="0.2">
      <c r="A997">
        <f t="shared" si="23"/>
        <v>131</v>
      </c>
      <c r="B997" t="s">
        <v>27</v>
      </c>
      <c r="C997" t="s">
        <v>30</v>
      </c>
    </row>
    <row r="998" spans="1:5" x14ac:dyDescent="0.2">
      <c r="A998">
        <f t="shared" si="23"/>
        <v>131</v>
      </c>
      <c r="B998" t="s">
        <v>27</v>
      </c>
      <c r="C998" t="s">
        <v>31</v>
      </c>
      <c r="D998">
        <v>89</v>
      </c>
      <c r="E998">
        <v>4387</v>
      </c>
    </row>
    <row r="999" spans="1:5" x14ac:dyDescent="0.2">
      <c r="A999">
        <f t="shared" si="23"/>
        <v>131</v>
      </c>
      <c r="B999" t="s">
        <v>27</v>
      </c>
      <c r="C999" t="s">
        <v>32</v>
      </c>
    </row>
    <row r="1000" spans="1:5" x14ac:dyDescent="0.2">
      <c r="A1000">
        <f t="shared" si="23"/>
        <v>131</v>
      </c>
      <c r="B1000" t="s">
        <v>27</v>
      </c>
      <c r="C1000" t="s">
        <v>26</v>
      </c>
    </row>
    <row r="1001" spans="1:5" x14ac:dyDescent="0.2">
      <c r="A1001">
        <f t="shared" si="23"/>
        <v>131</v>
      </c>
      <c r="B1001" t="s">
        <v>33</v>
      </c>
      <c r="C1001" s="4" t="s">
        <v>34</v>
      </c>
      <c r="D1001">
        <v>244</v>
      </c>
      <c r="E1001">
        <v>4387</v>
      </c>
    </row>
    <row r="1002" spans="1:5" x14ac:dyDescent="0.2">
      <c r="A1002">
        <f t="shared" si="23"/>
        <v>131</v>
      </c>
      <c r="B1002" t="s">
        <v>33</v>
      </c>
      <c r="C1002" s="4" t="s">
        <v>35</v>
      </c>
      <c r="D1002">
        <v>70</v>
      </c>
      <c r="E1002">
        <v>4387</v>
      </c>
    </row>
    <row r="1003" spans="1:5" x14ac:dyDescent="0.2">
      <c r="A1003">
        <f t="shared" si="23"/>
        <v>131</v>
      </c>
      <c r="B1003" t="s">
        <v>33</v>
      </c>
      <c r="C1003" s="4" t="s">
        <v>36</v>
      </c>
    </row>
    <row r="1004" spans="1:5" x14ac:dyDescent="0.2">
      <c r="A1004">
        <f t="shared" si="23"/>
        <v>131</v>
      </c>
      <c r="B1004" t="s">
        <v>33</v>
      </c>
      <c r="C1004" s="4" t="s">
        <v>37</v>
      </c>
    </row>
    <row r="1005" spans="1:5" x14ac:dyDescent="0.2">
      <c r="A1005">
        <f t="shared" si="23"/>
        <v>131</v>
      </c>
      <c r="B1005" t="s">
        <v>33</v>
      </c>
      <c r="C1005" s="4" t="s">
        <v>38</v>
      </c>
    </row>
    <row r="1006" spans="1:5" x14ac:dyDescent="0.2">
      <c r="A1006">
        <f t="shared" si="23"/>
        <v>131</v>
      </c>
      <c r="B1006" t="s">
        <v>33</v>
      </c>
      <c r="C1006" s="4" t="s">
        <v>39</v>
      </c>
    </row>
    <row r="1007" spans="1:5" x14ac:dyDescent="0.2">
      <c r="A1007">
        <f t="shared" si="23"/>
        <v>131</v>
      </c>
      <c r="B1007" t="s">
        <v>33</v>
      </c>
      <c r="C1007" s="4" t="s">
        <v>40</v>
      </c>
    </row>
    <row r="1008" spans="1:5" x14ac:dyDescent="0.2">
      <c r="A1008">
        <f t="shared" si="23"/>
        <v>131</v>
      </c>
      <c r="B1008" t="s">
        <v>33</v>
      </c>
      <c r="C1008" s="4" t="s">
        <v>41</v>
      </c>
    </row>
    <row r="1009" spans="1:3" x14ac:dyDescent="0.2">
      <c r="A1009">
        <f t="shared" si="23"/>
        <v>131</v>
      </c>
      <c r="B1009" t="s">
        <v>33</v>
      </c>
      <c r="C1009" s="4" t="s">
        <v>42</v>
      </c>
    </row>
    <row r="1010" spans="1:3" x14ac:dyDescent="0.2">
      <c r="A1010">
        <f t="shared" si="23"/>
        <v>131</v>
      </c>
      <c r="B1010" t="s">
        <v>33</v>
      </c>
      <c r="C1010" s="4" t="s">
        <v>43</v>
      </c>
    </row>
    <row r="1011" spans="1:3" x14ac:dyDescent="0.2">
      <c r="A1011">
        <f t="shared" si="23"/>
        <v>131</v>
      </c>
      <c r="B1011" t="s">
        <v>33</v>
      </c>
      <c r="C1011" s="4" t="s">
        <v>44</v>
      </c>
    </row>
    <row r="1012" spans="1:3" x14ac:dyDescent="0.2">
      <c r="A1012">
        <f t="shared" si="23"/>
        <v>131</v>
      </c>
      <c r="B1012" t="s">
        <v>33</v>
      </c>
      <c r="C1012" s="4" t="s">
        <v>45</v>
      </c>
    </row>
    <row r="1013" spans="1:3" x14ac:dyDescent="0.2">
      <c r="A1013">
        <f t="shared" si="23"/>
        <v>131</v>
      </c>
      <c r="B1013" t="s">
        <v>33</v>
      </c>
      <c r="C1013" s="4" t="s">
        <v>46</v>
      </c>
    </row>
    <row r="1014" spans="1:3" x14ac:dyDescent="0.2">
      <c r="A1014">
        <f t="shared" si="23"/>
        <v>131</v>
      </c>
      <c r="B1014" t="s">
        <v>33</v>
      </c>
      <c r="C1014" s="4" t="s">
        <v>47</v>
      </c>
    </row>
    <row r="1015" spans="1:3" x14ac:dyDescent="0.2">
      <c r="A1015">
        <f t="shared" si="23"/>
        <v>131</v>
      </c>
      <c r="B1015" t="s">
        <v>33</v>
      </c>
      <c r="C1015" s="4" t="s">
        <v>48</v>
      </c>
    </row>
    <row r="1016" spans="1:3" x14ac:dyDescent="0.2">
      <c r="A1016">
        <f t="shared" si="23"/>
        <v>131</v>
      </c>
      <c r="B1016" t="s">
        <v>33</v>
      </c>
      <c r="C1016" s="4" t="s">
        <v>49</v>
      </c>
    </row>
    <row r="1017" spans="1:3" x14ac:dyDescent="0.2">
      <c r="A1017">
        <f t="shared" si="23"/>
        <v>131</v>
      </c>
      <c r="B1017" t="s">
        <v>33</v>
      </c>
      <c r="C1017" s="4" t="s">
        <v>50</v>
      </c>
    </row>
    <row r="1018" spans="1:3" x14ac:dyDescent="0.2">
      <c r="A1018">
        <f t="shared" si="23"/>
        <v>131</v>
      </c>
      <c r="B1018" t="s">
        <v>33</v>
      </c>
      <c r="C1018" s="4" t="s">
        <v>51</v>
      </c>
    </row>
    <row r="1019" spans="1:3" x14ac:dyDescent="0.2">
      <c r="A1019">
        <f t="shared" si="23"/>
        <v>131</v>
      </c>
      <c r="B1019" t="s">
        <v>33</v>
      </c>
      <c r="C1019" s="4" t="s">
        <v>52</v>
      </c>
    </row>
    <row r="1020" spans="1:3" x14ac:dyDescent="0.2">
      <c r="A1020">
        <f t="shared" ref="A1020:A1083" si="24">A963+1</f>
        <v>131</v>
      </c>
      <c r="B1020" t="s">
        <v>33</v>
      </c>
      <c r="C1020" s="4" t="s">
        <v>53</v>
      </c>
    </row>
    <row r="1021" spans="1:3" x14ac:dyDescent="0.2">
      <c r="A1021">
        <f t="shared" si="24"/>
        <v>131</v>
      </c>
      <c r="B1021" t="s">
        <v>33</v>
      </c>
      <c r="C1021" s="4" t="s">
        <v>31</v>
      </c>
    </row>
    <row r="1022" spans="1:3" x14ac:dyDescent="0.2">
      <c r="A1022">
        <f t="shared" si="24"/>
        <v>131</v>
      </c>
      <c r="B1022" t="s">
        <v>33</v>
      </c>
      <c r="C1022" s="4" t="s">
        <v>54</v>
      </c>
    </row>
    <row r="1023" spans="1:3" x14ac:dyDescent="0.2">
      <c r="A1023">
        <f t="shared" si="24"/>
        <v>131</v>
      </c>
      <c r="B1023" t="s">
        <v>55</v>
      </c>
      <c r="C1023" t="s">
        <v>56</v>
      </c>
    </row>
    <row r="1024" spans="1:3" x14ac:dyDescent="0.2">
      <c r="A1024">
        <f t="shared" si="24"/>
        <v>131</v>
      </c>
      <c r="B1024" t="s">
        <v>57</v>
      </c>
      <c r="C1024" t="s">
        <v>58</v>
      </c>
    </row>
    <row r="1025" spans="1:5" x14ac:dyDescent="0.2">
      <c r="A1025">
        <f t="shared" si="24"/>
        <v>131</v>
      </c>
      <c r="B1025" t="s">
        <v>59</v>
      </c>
      <c r="C1025" t="s">
        <v>60</v>
      </c>
      <c r="D1025">
        <v>4387</v>
      </c>
      <c r="E1025">
        <v>6324</v>
      </c>
    </row>
    <row r="1026" spans="1:5" x14ac:dyDescent="0.2">
      <c r="A1026">
        <f t="shared" si="24"/>
        <v>131</v>
      </c>
      <c r="B1026" t="s">
        <v>61</v>
      </c>
      <c r="C1026" t="s">
        <v>62</v>
      </c>
      <c r="D1026">
        <v>18</v>
      </c>
    </row>
    <row r="1027" spans="1:5" x14ac:dyDescent="0.2">
      <c r="A1027">
        <f t="shared" si="24"/>
        <v>131</v>
      </c>
      <c r="B1027" t="s">
        <v>61</v>
      </c>
      <c r="C1027" t="s">
        <v>63</v>
      </c>
      <c r="D1027">
        <v>84</v>
      </c>
    </row>
    <row r="1028" spans="1:5" x14ac:dyDescent="0.2">
      <c r="A1028">
        <f t="shared" si="24"/>
        <v>132</v>
      </c>
      <c r="B1028" t="s">
        <v>5</v>
      </c>
      <c r="C1028" t="s">
        <v>6</v>
      </c>
    </row>
    <row r="1029" spans="1:5" x14ac:dyDescent="0.2">
      <c r="A1029">
        <f t="shared" si="24"/>
        <v>132</v>
      </c>
      <c r="B1029" t="s">
        <v>5</v>
      </c>
      <c r="C1029" t="s">
        <v>7</v>
      </c>
    </row>
    <row r="1030" spans="1:5" x14ac:dyDescent="0.2">
      <c r="A1030">
        <f t="shared" si="24"/>
        <v>132</v>
      </c>
      <c r="B1030" t="s">
        <v>5</v>
      </c>
      <c r="C1030" t="s">
        <v>8</v>
      </c>
      <c r="D1030">
        <v>55</v>
      </c>
      <c r="E1030">
        <v>85</v>
      </c>
    </row>
    <row r="1031" spans="1:5" x14ac:dyDescent="0.2">
      <c r="A1031">
        <f t="shared" si="24"/>
        <v>132</v>
      </c>
      <c r="B1031" t="s">
        <v>5</v>
      </c>
      <c r="C1031" t="s">
        <v>9</v>
      </c>
      <c r="D1031">
        <v>42</v>
      </c>
      <c r="E1031">
        <v>85</v>
      </c>
    </row>
    <row r="1032" spans="1:5" x14ac:dyDescent="0.2">
      <c r="A1032">
        <f t="shared" si="24"/>
        <v>132</v>
      </c>
      <c r="B1032" t="s">
        <v>5</v>
      </c>
      <c r="C1032" t="s">
        <v>10</v>
      </c>
      <c r="D1032">
        <v>65</v>
      </c>
      <c r="E1032">
        <v>85</v>
      </c>
    </row>
    <row r="1033" spans="1:5" x14ac:dyDescent="0.2">
      <c r="A1033">
        <f t="shared" si="24"/>
        <v>132</v>
      </c>
      <c r="B1033" t="s">
        <v>5</v>
      </c>
      <c r="C1033" t="s">
        <v>11</v>
      </c>
    </row>
    <row r="1034" spans="1:5" x14ac:dyDescent="0.2">
      <c r="A1034">
        <f t="shared" si="24"/>
        <v>132</v>
      </c>
      <c r="B1034" t="s">
        <v>5</v>
      </c>
      <c r="C1034" t="s">
        <v>12</v>
      </c>
    </row>
    <row r="1035" spans="1:5" x14ac:dyDescent="0.2">
      <c r="A1035">
        <f t="shared" si="24"/>
        <v>132</v>
      </c>
      <c r="B1035" t="s">
        <v>13</v>
      </c>
      <c r="C1035" t="s">
        <v>6</v>
      </c>
    </row>
    <row r="1036" spans="1:5" x14ac:dyDescent="0.2">
      <c r="A1036">
        <f t="shared" si="24"/>
        <v>132</v>
      </c>
      <c r="B1036" t="s">
        <v>13</v>
      </c>
      <c r="C1036" t="s">
        <v>7</v>
      </c>
    </row>
    <row r="1037" spans="1:5" x14ac:dyDescent="0.2">
      <c r="A1037">
        <f t="shared" si="24"/>
        <v>132</v>
      </c>
      <c r="B1037" t="s">
        <v>13</v>
      </c>
      <c r="C1037" t="s">
        <v>8</v>
      </c>
    </row>
    <row r="1038" spans="1:5" x14ac:dyDescent="0.2">
      <c r="A1038">
        <f t="shared" si="24"/>
        <v>132</v>
      </c>
      <c r="B1038" t="s">
        <v>13</v>
      </c>
      <c r="C1038" t="s">
        <v>9</v>
      </c>
    </row>
    <row r="1039" spans="1:5" x14ac:dyDescent="0.2">
      <c r="A1039">
        <f t="shared" si="24"/>
        <v>132</v>
      </c>
      <c r="B1039" t="s">
        <v>13</v>
      </c>
      <c r="C1039" t="s">
        <v>10</v>
      </c>
    </row>
    <row r="1040" spans="1:5" x14ac:dyDescent="0.2">
      <c r="A1040">
        <f t="shared" si="24"/>
        <v>132</v>
      </c>
      <c r="B1040" t="s">
        <v>13</v>
      </c>
      <c r="C1040" t="s">
        <v>11</v>
      </c>
    </row>
    <row r="1041" spans="1:5" x14ac:dyDescent="0.2">
      <c r="A1041">
        <f t="shared" si="24"/>
        <v>132</v>
      </c>
      <c r="B1041" t="s">
        <v>13</v>
      </c>
      <c r="C1041" t="s">
        <v>12</v>
      </c>
    </row>
    <row r="1042" spans="1:5" x14ac:dyDescent="0.2">
      <c r="A1042">
        <f t="shared" si="24"/>
        <v>132</v>
      </c>
      <c r="B1042" t="s">
        <v>14</v>
      </c>
      <c r="C1042" t="s">
        <v>15</v>
      </c>
    </row>
    <row r="1043" spans="1:5" x14ac:dyDescent="0.2">
      <c r="A1043">
        <f t="shared" si="24"/>
        <v>132</v>
      </c>
      <c r="B1043" t="s">
        <v>14</v>
      </c>
      <c r="C1043" t="s">
        <v>16</v>
      </c>
    </row>
    <row r="1044" spans="1:5" x14ac:dyDescent="0.2">
      <c r="A1044">
        <f t="shared" si="24"/>
        <v>132</v>
      </c>
      <c r="B1044" t="s">
        <v>14</v>
      </c>
      <c r="C1044" t="s">
        <v>17</v>
      </c>
    </row>
    <row r="1045" spans="1:5" x14ac:dyDescent="0.2">
      <c r="A1045">
        <f t="shared" si="24"/>
        <v>132</v>
      </c>
      <c r="B1045" t="s">
        <v>14</v>
      </c>
      <c r="C1045" t="s">
        <v>18</v>
      </c>
    </row>
    <row r="1046" spans="1:5" x14ac:dyDescent="0.2">
      <c r="A1046">
        <f t="shared" si="24"/>
        <v>132</v>
      </c>
      <c r="B1046" t="s">
        <v>14</v>
      </c>
      <c r="C1046" t="s">
        <v>19</v>
      </c>
    </row>
    <row r="1047" spans="1:5" x14ac:dyDescent="0.2">
      <c r="A1047">
        <f t="shared" si="24"/>
        <v>132</v>
      </c>
      <c r="B1047" t="s">
        <v>20</v>
      </c>
      <c r="C1047" t="s">
        <v>21</v>
      </c>
      <c r="D1047">
        <f>85-33</f>
        <v>52</v>
      </c>
      <c r="E1047">
        <v>85</v>
      </c>
    </row>
    <row r="1048" spans="1:5" x14ac:dyDescent="0.2">
      <c r="A1048">
        <f t="shared" si="24"/>
        <v>132</v>
      </c>
      <c r="B1048" t="s">
        <v>20</v>
      </c>
      <c r="C1048" t="s">
        <v>22</v>
      </c>
      <c r="D1048">
        <v>33</v>
      </c>
      <c r="E1048">
        <v>85</v>
      </c>
    </row>
    <row r="1049" spans="1:5" x14ac:dyDescent="0.2">
      <c r="A1049">
        <f t="shared" si="24"/>
        <v>132</v>
      </c>
      <c r="B1049" t="s">
        <v>23</v>
      </c>
      <c r="C1049" t="s">
        <v>24</v>
      </c>
      <c r="D1049">
        <v>32</v>
      </c>
      <c r="E1049">
        <v>85</v>
      </c>
    </row>
    <row r="1050" spans="1:5" x14ac:dyDescent="0.2">
      <c r="A1050">
        <f t="shared" si="24"/>
        <v>132</v>
      </c>
      <c r="B1050" t="s">
        <v>23</v>
      </c>
      <c r="C1050" t="s">
        <v>25</v>
      </c>
      <c r="D1050">
        <v>52</v>
      </c>
      <c r="E1050">
        <v>85</v>
      </c>
    </row>
    <row r="1051" spans="1:5" x14ac:dyDescent="0.2">
      <c r="A1051">
        <f t="shared" si="24"/>
        <v>132</v>
      </c>
      <c r="B1051" t="s">
        <v>23</v>
      </c>
      <c r="C1051" t="s">
        <v>26</v>
      </c>
      <c r="D1051">
        <v>1</v>
      </c>
      <c r="E1051">
        <v>85</v>
      </c>
    </row>
    <row r="1052" spans="1:5" x14ac:dyDescent="0.2">
      <c r="A1052">
        <f t="shared" si="24"/>
        <v>132</v>
      </c>
      <c r="B1052" t="s">
        <v>27</v>
      </c>
      <c r="C1052" t="s">
        <v>28</v>
      </c>
      <c r="D1052">
        <v>54</v>
      </c>
      <c r="E1052">
        <v>85</v>
      </c>
    </row>
    <row r="1053" spans="1:5" x14ac:dyDescent="0.2">
      <c r="A1053">
        <f t="shared" si="24"/>
        <v>132</v>
      </c>
      <c r="B1053" t="s">
        <v>27</v>
      </c>
      <c r="C1053" t="s">
        <v>29</v>
      </c>
      <c r="D1053">
        <v>1</v>
      </c>
      <c r="E1053">
        <v>85</v>
      </c>
    </row>
    <row r="1054" spans="1:5" x14ac:dyDescent="0.2">
      <c r="A1054">
        <f t="shared" si="24"/>
        <v>132</v>
      </c>
      <c r="B1054" t="s">
        <v>27</v>
      </c>
      <c r="C1054" t="s">
        <v>30</v>
      </c>
      <c r="D1054">
        <v>10</v>
      </c>
      <c r="E1054">
        <v>85</v>
      </c>
    </row>
    <row r="1055" spans="1:5" x14ac:dyDescent="0.2">
      <c r="A1055">
        <f t="shared" si="24"/>
        <v>132</v>
      </c>
      <c r="B1055" t="s">
        <v>27</v>
      </c>
      <c r="C1055" t="s">
        <v>31</v>
      </c>
      <c r="D1055">
        <v>12</v>
      </c>
      <c r="E1055">
        <v>85</v>
      </c>
    </row>
    <row r="1056" spans="1:5" x14ac:dyDescent="0.2">
      <c r="A1056">
        <f t="shared" si="24"/>
        <v>132</v>
      </c>
      <c r="B1056" t="s">
        <v>27</v>
      </c>
      <c r="C1056" t="s">
        <v>32</v>
      </c>
    </row>
    <row r="1057" spans="1:3" x14ac:dyDescent="0.2">
      <c r="A1057">
        <f t="shared" si="24"/>
        <v>132</v>
      </c>
      <c r="B1057" t="s">
        <v>27</v>
      </c>
      <c r="C1057" t="s">
        <v>26</v>
      </c>
    </row>
    <row r="1058" spans="1:3" x14ac:dyDescent="0.2">
      <c r="A1058">
        <f t="shared" si="24"/>
        <v>132</v>
      </c>
      <c r="B1058" t="s">
        <v>33</v>
      </c>
      <c r="C1058" s="4" t="s">
        <v>34</v>
      </c>
    </row>
    <row r="1059" spans="1:3" x14ac:dyDescent="0.2">
      <c r="A1059">
        <f t="shared" si="24"/>
        <v>132</v>
      </c>
      <c r="B1059" t="s">
        <v>33</v>
      </c>
      <c r="C1059" s="4" t="s">
        <v>35</v>
      </c>
    </row>
    <row r="1060" spans="1:3" x14ac:dyDescent="0.2">
      <c r="A1060">
        <f t="shared" si="24"/>
        <v>132</v>
      </c>
      <c r="B1060" t="s">
        <v>33</v>
      </c>
      <c r="C1060" s="4" t="s">
        <v>36</v>
      </c>
    </row>
    <row r="1061" spans="1:3" x14ac:dyDescent="0.2">
      <c r="A1061">
        <f t="shared" si="24"/>
        <v>132</v>
      </c>
      <c r="B1061" t="s">
        <v>33</v>
      </c>
      <c r="C1061" s="4" t="s">
        <v>37</v>
      </c>
    </row>
    <row r="1062" spans="1:3" x14ac:dyDescent="0.2">
      <c r="A1062">
        <f t="shared" si="24"/>
        <v>132</v>
      </c>
      <c r="B1062" t="s">
        <v>33</v>
      </c>
      <c r="C1062" s="4" t="s">
        <v>38</v>
      </c>
    </row>
    <row r="1063" spans="1:3" x14ac:dyDescent="0.2">
      <c r="A1063">
        <f t="shared" si="24"/>
        <v>132</v>
      </c>
      <c r="B1063" t="s">
        <v>33</v>
      </c>
      <c r="C1063" s="4" t="s">
        <v>39</v>
      </c>
    </row>
    <row r="1064" spans="1:3" x14ac:dyDescent="0.2">
      <c r="A1064">
        <f t="shared" si="24"/>
        <v>132</v>
      </c>
      <c r="B1064" t="s">
        <v>33</v>
      </c>
      <c r="C1064" s="4" t="s">
        <v>40</v>
      </c>
    </row>
    <row r="1065" spans="1:3" x14ac:dyDescent="0.2">
      <c r="A1065">
        <f t="shared" si="24"/>
        <v>132</v>
      </c>
      <c r="B1065" t="s">
        <v>33</v>
      </c>
      <c r="C1065" s="4" t="s">
        <v>41</v>
      </c>
    </row>
    <row r="1066" spans="1:3" x14ac:dyDescent="0.2">
      <c r="A1066">
        <f t="shared" si="24"/>
        <v>132</v>
      </c>
      <c r="B1066" t="s">
        <v>33</v>
      </c>
      <c r="C1066" s="4" t="s">
        <v>42</v>
      </c>
    </row>
    <row r="1067" spans="1:3" x14ac:dyDescent="0.2">
      <c r="A1067">
        <f t="shared" si="24"/>
        <v>132</v>
      </c>
      <c r="B1067" t="s">
        <v>33</v>
      </c>
      <c r="C1067" s="4" t="s">
        <v>43</v>
      </c>
    </row>
    <row r="1068" spans="1:3" x14ac:dyDescent="0.2">
      <c r="A1068">
        <f t="shared" si="24"/>
        <v>132</v>
      </c>
      <c r="B1068" t="s">
        <v>33</v>
      </c>
      <c r="C1068" s="4" t="s">
        <v>44</v>
      </c>
    </row>
    <row r="1069" spans="1:3" x14ac:dyDescent="0.2">
      <c r="A1069">
        <f t="shared" si="24"/>
        <v>132</v>
      </c>
      <c r="B1069" t="s">
        <v>33</v>
      </c>
      <c r="C1069" s="4" t="s">
        <v>45</v>
      </c>
    </row>
    <row r="1070" spans="1:3" x14ac:dyDescent="0.2">
      <c r="A1070">
        <f t="shared" si="24"/>
        <v>132</v>
      </c>
      <c r="B1070" t="s">
        <v>33</v>
      </c>
      <c r="C1070" s="4" t="s">
        <v>46</v>
      </c>
    </row>
    <row r="1071" spans="1:3" x14ac:dyDescent="0.2">
      <c r="A1071">
        <f t="shared" si="24"/>
        <v>132</v>
      </c>
      <c r="B1071" t="s">
        <v>33</v>
      </c>
      <c r="C1071" s="4" t="s">
        <v>47</v>
      </c>
    </row>
    <row r="1072" spans="1:3" x14ac:dyDescent="0.2">
      <c r="A1072">
        <f t="shared" si="24"/>
        <v>132</v>
      </c>
      <c r="B1072" t="s">
        <v>33</v>
      </c>
      <c r="C1072" s="4" t="s">
        <v>48</v>
      </c>
    </row>
    <row r="1073" spans="1:5" x14ac:dyDescent="0.2">
      <c r="A1073">
        <f t="shared" si="24"/>
        <v>132</v>
      </c>
      <c r="B1073" t="s">
        <v>33</v>
      </c>
      <c r="C1073" s="4" t="s">
        <v>49</v>
      </c>
    </row>
    <row r="1074" spans="1:5" x14ac:dyDescent="0.2">
      <c r="A1074">
        <f t="shared" si="24"/>
        <v>132</v>
      </c>
      <c r="B1074" t="s">
        <v>33</v>
      </c>
      <c r="C1074" s="4" t="s">
        <v>50</v>
      </c>
    </row>
    <row r="1075" spans="1:5" x14ac:dyDescent="0.2">
      <c r="A1075">
        <f t="shared" si="24"/>
        <v>132</v>
      </c>
      <c r="B1075" t="s">
        <v>33</v>
      </c>
      <c r="C1075" s="4" t="s">
        <v>51</v>
      </c>
    </row>
    <row r="1076" spans="1:5" x14ac:dyDescent="0.2">
      <c r="A1076">
        <f t="shared" si="24"/>
        <v>132</v>
      </c>
      <c r="B1076" t="s">
        <v>33</v>
      </c>
      <c r="C1076" s="4" t="s">
        <v>52</v>
      </c>
    </row>
    <row r="1077" spans="1:5" x14ac:dyDescent="0.2">
      <c r="A1077">
        <f t="shared" si="24"/>
        <v>132</v>
      </c>
      <c r="B1077" t="s">
        <v>33</v>
      </c>
      <c r="C1077" s="4" t="s">
        <v>53</v>
      </c>
    </row>
    <row r="1078" spans="1:5" x14ac:dyDescent="0.2">
      <c r="A1078">
        <f t="shared" si="24"/>
        <v>132</v>
      </c>
      <c r="B1078" t="s">
        <v>33</v>
      </c>
      <c r="C1078" s="4" t="s">
        <v>31</v>
      </c>
    </row>
    <row r="1079" spans="1:5" x14ac:dyDescent="0.2">
      <c r="A1079">
        <f t="shared" si="24"/>
        <v>132</v>
      </c>
      <c r="B1079" t="s">
        <v>33</v>
      </c>
      <c r="C1079" s="4" t="s">
        <v>54</v>
      </c>
    </row>
    <row r="1080" spans="1:5" x14ac:dyDescent="0.2">
      <c r="A1080">
        <f t="shared" si="24"/>
        <v>132</v>
      </c>
      <c r="B1080" t="s">
        <v>55</v>
      </c>
      <c r="C1080" t="s">
        <v>56</v>
      </c>
    </row>
    <row r="1081" spans="1:5" x14ac:dyDescent="0.2">
      <c r="A1081">
        <f t="shared" si="24"/>
        <v>132</v>
      </c>
      <c r="B1081" t="s">
        <v>57</v>
      </c>
      <c r="C1081" t="s">
        <v>58</v>
      </c>
    </row>
    <row r="1082" spans="1:5" x14ac:dyDescent="0.2">
      <c r="A1082">
        <f t="shared" si="24"/>
        <v>132</v>
      </c>
      <c r="B1082" t="s">
        <v>59</v>
      </c>
      <c r="C1082" t="s">
        <v>60</v>
      </c>
      <c r="D1082">
        <v>85</v>
      </c>
      <c r="E1082">
        <v>829</v>
      </c>
    </row>
    <row r="1083" spans="1:5" x14ac:dyDescent="0.2">
      <c r="A1083">
        <f t="shared" si="24"/>
        <v>132</v>
      </c>
      <c r="B1083" t="s">
        <v>61</v>
      </c>
      <c r="C1083" t="s">
        <v>62</v>
      </c>
      <c r="D1083">
        <v>18</v>
      </c>
    </row>
    <row r="1084" spans="1:5" x14ac:dyDescent="0.2">
      <c r="A1084">
        <f t="shared" ref="A1084:A1147" si="25">A1027+1</f>
        <v>132</v>
      </c>
      <c r="B1084" t="s">
        <v>61</v>
      </c>
      <c r="C1084" t="s">
        <v>63</v>
      </c>
    </row>
    <row r="1085" spans="1:5" x14ac:dyDescent="0.2">
      <c r="A1085">
        <f t="shared" si="25"/>
        <v>133</v>
      </c>
      <c r="B1085" t="s">
        <v>5</v>
      </c>
      <c r="C1085" t="s">
        <v>6</v>
      </c>
      <c r="D1085">
        <f>((38*24)+(41*24)+(38.3*12))/60</f>
        <v>39.26</v>
      </c>
      <c r="E1085">
        <v>60</v>
      </c>
    </row>
    <row r="1086" spans="1:5" x14ac:dyDescent="0.2">
      <c r="A1086">
        <f t="shared" si="25"/>
        <v>133</v>
      </c>
      <c r="B1086" t="s">
        <v>5</v>
      </c>
      <c r="C1086" t="s">
        <v>7</v>
      </c>
      <c r="D1086">
        <f>((9.5*24)+(10.3*24)+(8.8*12))/60</f>
        <v>9.6800000000000015</v>
      </c>
      <c r="E1086">
        <v>60</v>
      </c>
    </row>
    <row r="1087" spans="1:5" x14ac:dyDescent="0.2">
      <c r="A1087">
        <f t="shared" si="25"/>
        <v>133</v>
      </c>
      <c r="B1087" t="s">
        <v>5</v>
      </c>
      <c r="C1087" t="s">
        <v>8</v>
      </c>
    </row>
    <row r="1088" spans="1:5" x14ac:dyDescent="0.2">
      <c r="A1088">
        <f t="shared" si="25"/>
        <v>133</v>
      </c>
      <c r="B1088" t="s">
        <v>5</v>
      </c>
      <c r="C1088" t="s">
        <v>9</v>
      </c>
    </row>
    <row r="1089" spans="1:5" x14ac:dyDescent="0.2">
      <c r="A1089">
        <f t="shared" si="25"/>
        <v>133</v>
      </c>
      <c r="B1089" t="s">
        <v>5</v>
      </c>
      <c r="C1089" t="s">
        <v>10</v>
      </c>
    </row>
    <row r="1090" spans="1:5" x14ac:dyDescent="0.2">
      <c r="A1090">
        <f t="shared" si="25"/>
        <v>133</v>
      </c>
      <c r="B1090" t="s">
        <v>5</v>
      </c>
      <c r="C1090" t="s">
        <v>11</v>
      </c>
    </row>
    <row r="1091" spans="1:5" x14ac:dyDescent="0.2">
      <c r="A1091">
        <f t="shared" si="25"/>
        <v>133</v>
      </c>
      <c r="B1091" t="s">
        <v>5</v>
      </c>
      <c r="C1091" t="s">
        <v>12</v>
      </c>
    </row>
    <row r="1092" spans="1:5" x14ac:dyDescent="0.2">
      <c r="A1092">
        <f t="shared" si="25"/>
        <v>133</v>
      </c>
      <c r="B1092" t="s">
        <v>13</v>
      </c>
      <c r="C1092" t="s">
        <v>6</v>
      </c>
    </row>
    <row r="1093" spans="1:5" x14ac:dyDescent="0.2">
      <c r="A1093">
        <f t="shared" si="25"/>
        <v>133</v>
      </c>
      <c r="B1093" t="s">
        <v>13</v>
      </c>
      <c r="C1093" t="s">
        <v>7</v>
      </c>
    </row>
    <row r="1094" spans="1:5" x14ac:dyDescent="0.2">
      <c r="A1094">
        <f t="shared" si="25"/>
        <v>133</v>
      </c>
      <c r="B1094" t="s">
        <v>13</v>
      </c>
      <c r="C1094" t="s">
        <v>8</v>
      </c>
    </row>
    <row r="1095" spans="1:5" x14ac:dyDescent="0.2">
      <c r="A1095">
        <f t="shared" si="25"/>
        <v>133</v>
      </c>
      <c r="B1095" t="s">
        <v>13</v>
      </c>
      <c r="C1095" t="s">
        <v>9</v>
      </c>
    </row>
    <row r="1096" spans="1:5" x14ac:dyDescent="0.2">
      <c r="A1096">
        <f t="shared" si="25"/>
        <v>133</v>
      </c>
      <c r="B1096" t="s">
        <v>13</v>
      </c>
      <c r="C1096" t="s">
        <v>10</v>
      </c>
    </row>
    <row r="1097" spans="1:5" x14ac:dyDescent="0.2">
      <c r="A1097">
        <f t="shared" si="25"/>
        <v>133</v>
      </c>
      <c r="B1097" t="s">
        <v>13</v>
      </c>
      <c r="C1097" t="s">
        <v>11</v>
      </c>
    </row>
    <row r="1098" spans="1:5" x14ac:dyDescent="0.2">
      <c r="A1098">
        <f t="shared" si="25"/>
        <v>133</v>
      </c>
      <c r="B1098" t="s">
        <v>13</v>
      </c>
      <c r="C1098" t="s">
        <v>12</v>
      </c>
    </row>
    <row r="1099" spans="1:5" x14ac:dyDescent="0.2">
      <c r="A1099">
        <f t="shared" si="25"/>
        <v>133</v>
      </c>
      <c r="B1099" t="s">
        <v>14</v>
      </c>
      <c r="C1099" t="s">
        <v>15</v>
      </c>
    </row>
    <row r="1100" spans="1:5" x14ac:dyDescent="0.2">
      <c r="A1100">
        <f t="shared" si="25"/>
        <v>133</v>
      </c>
      <c r="B1100" t="s">
        <v>14</v>
      </c>
      <c r="C1100" t="s">
        <v>16</v>
      </c>
    </row>
    <row r="1101" spans="1:5" x14ac:dyDescent="0.2">
      <c r="A1101">
        <f t="shared" si="25"/>
        <v>133</v>
      </c>
      <c r="B1101" t="s">
        <v>14</v>
      </c>
      <c r="C1101" t="s">
        <v>17</v>
      </c>
    </row>
    <row r="1102" spans="1:5" x14ac:dyDescent="0.2">
      <c r="A1102">
        <f t="shared" si="25"/>
        <v>133</v>
      </c>
      <c r="B1102" t="s">
        <v>14</v>
      </c>
      <c r="C1102" t="s">
        <v>18</v>
      </c>
    </row>
    <row r="1103" spans="1:5" x14ac:dyDescent="0.2">
      <c r="A1103">
        <f t="shared" si="25"/>
        <v>133</v>
      </c>
      <c r="B1103" t="s">
        <v>14</v>
      </c>
      <c r="C1103" t="s">
        <v>19</v>
      </c>
    </row>
    <row r="1104" spans="1:5" x14ac:dyDescent="0.2">
      <c r="A1104">
        <f t="shared" si="25"/>
        <v>133</v>
      </c>
      <c r="B1104" t="s">
        <v>20</v>
      </c>
      <c r="C1104" t="s">
        <v>21</v>
      </c>
      <c r="D1104">
        <f>22+8</f>
        <v>30</v>
      </c>
      <c r="E1104">
        <v>60</v>
      </c>
    </row>
    <row r="1105" spans="1:5" x14ac:dyDescent="0.2">
      <c r="A1105">
        <f t="shared" si="25"/>
        <v>133</v>
      </c>
      <c r="B1105" t="s">
        <v>20</v>
      </c>
      <c r="C1105" t="s">
        <v>22</v>
      </c>
      <c r="D1105">
        <v>30</v>
      </c>
      <c r="E1105">
        <v>60</v>
      </c>
    </row>
    <row r="1106" spans="1:5" x14ac:dyDescent="0.2">
      <c r="A1106">
        <f t="shared" si="25"/>
        <v>133</v>
      </c>
      <c r="B1106" t="s">
        <v>23</v>
      </c>
      <c r="C1106" t="s">
        <v>24</v>
      </c>
    </row>
    <row r="1107" spans="1:5" x14ac:dyDescent="0.2">
      <c r="A1107">
        <f t="shared" si="25"/>
        <v>133</v>
      </c>
      <c r="B1107" t="s">
        <v>23</v>
      </c>
      <c r="C1107" t="s">
        <v>25</v>
      </c>
    </row>
    <row r="1108" spans="1:5" x14ac:dyDescent="0.2">
      <c r="A1108">
        <f t="shared" si="25"/>
        <v>133</v>
      </c>
      <c r="B1108" t="s">
        <v>23</v>
      </c>
      <c r="C1108" t="s">
        <v>26</v>
      </c>
    </row>
    <row r="1109" spans="1:5" x14ac:dyDescent="0.2">
      <c r="A1109">
        <f t="shared" si="25"/>
        <v>133</v>
      </c>
      <c r="B1109" t="s">
        <v>27</v>
      </c>
      <c r="C1109" t="s">
        <v>28</v>
      </c>
    </row>
    <row r="1110" spans="1:5" x14ac:dyDescent="0.2">
      <c r="A1110">
        <f t="shared" si="25"/>
        <v>133</v>
      </c>
      <c r="B1110" t="s">
        <v>27</v>
      </c>
      <c r="C1110" t="s">
        <v>29</v>
      </c>
    </row>
    <row r="1111" spans="1:5" x14ac:dyDescent="0.2">
      <c r="A1111">
        <f t="shared" si="25"/>
        <v>133</v>
      </c>
      <c r="B1111" t="s">
        <v>27</v>
      </c>
      <c r="C1111" t="s">
        <v>30</v>
      </c>
    </row>
    <row r="1112" spans="1:5" x14ac:dyDescent="0.2">
      <c r="A1112">
        <f t="shared" si="25"/>
        <v>133</v>
      </c>
      <c r="B1112" t="s">
        <v>27</v>
      </c>
      <c r="C1112" t="s">
        <v>31</v>
      </c>
    </row>
    <row r="1113" spans="1:5" x14ac:dyDescent="0.2">
      <c r="A1113">
        <f t="shared" si="25"/>
        <v>133</v>
      </c>
      <c r="B1113" t="s">
        <v>27</v>
      </c>
      <c r="C1113" t="s">
        <v>32</v>
      </c>
    </row>
    <row r="1114" spans="1:5" x14ac:dyDescent="0.2">
      <c r="A1114">
        <f t="shared" si="25"/>
        <v>133</v>
      </c>
      <c r="B1114" t="s">
        <v>27</v>
      </c>
      <c r="C1114" t="s">
        <v>26</v>
      </c>
    </row>
    <row r="1115" spans="1:5" x14ac:dyDescent="0.2">
      <c r="A1115">
        <f t="shared" si="25"/>
        <v>133</v>
      </c>
      <c r="B1115" t="s">
        <v>33</v>
      </c>
      <c r="C1115" s="4" t="s">
        <v>34</v>
      </c>
    </row>
    <row r="1116" spans="1:5" x14ac:dyDescent="0.2">
      <c r="A1116">
        <f t="shared" si="25"/>
        <v>133</v>
      </c>
      <c r="B1116" t="s">
        <v>33</v>
      </c>
      <c r="C1116" s="4" t="s">
        <v>35</v>
      </c>
    </row>
    <row r="1117" spans="1:5" x14ac:dyDescent="0.2">
      <c r="A1117">
        <f t="shared" si="25"/>
        <v>133</v>
      </c>
      <c r="B1117" t="s">
        <v>33</v>
      </c>
      <c r="C1117" s="4" t="s">
        <v>36</v>
      </c>
    </row>
    <row r="1118" spans="1:5" x14ac:dyDescent="0.2">
      <c r="A1118">
        <f t="shared" si="25"/>
        <v>133</v>
      </c>
      <c r="B1118" t="s">
        <v>33</v>
      </c>
      <c r="C1118" s="4" t="s">
        <v>37</v>
      </c>
    </row>
    <row r="1119" spans="1:5" x14ac:dyDescent="0.2">
      <c r="A1119">
        <f t="shared" si="25"/>
        <v>133</v>
      </c>
      <c r="B1119" t="s">
        <v>33</v>
      </c>
      <c r="C1119" s="4" t="s">
        <v>38</v>
      </c>
    </row>
    <row r="1120" spans="1:5" x14ac:dyDescent="0.2">
      <c r="A1120">
        <f t="shared" si="25"/>
        <v>133</v>
      </c>
      <c r="B1120" t="s">
        <v>33</v>
      </c>
      <c r="C1120" s="4" t="s">
        <v>39</v>
      </c>
    </row>
    <row r="1121" spans="1:3" x14ac:dyDescent="0.2">
      <c r="A1121">
        <f t="shared" si="25"/>
        <v>133</v>
      </c>
      <c r="B1121" t="s">
        <v>33</v>
      </c>
      <c r="C1121" s="4" t="s">
        <v>40</v>
      </c>
    </row>
    <row r="1122" spans="1:3" x14ac:dyDescent="0.2">
      <c r="A1122">
        <f t="shared" si="25"/>
        <v>133</v>
      </c>
      <c r="B1122" t="s">
        <v>33</v>
      </c>
      <c r="C1122" s="4" t="s">
        <v>41</v>
      </c>
    </row>
    <row r="1123" spans="1:3" x14ac:dyDescent="0.2">
      <c r="A1123">
        <f t="shared" si="25"/>
        <v>133</v>
      </c>
      <c r="B1123" t="s">
        <v>33</v>
      </c>
      <c r="C1123" s="4" t="s">
        <v>42</v>
      </c>
    </row>
    <row r="1124" spans="1:3" x14ac:dyDescent="0.2">
      <c r="A1124">
        <f t="shared" si="25"/>
        <v>133</v>
      </c>
      <c r="B1124" t="s">
        <v>33</v>
      </c>
      <c r="C1124" s="4" t="s">
        <v>43</v>
      </c>
    </row>
    <row r="1125" spans="1:3" x14ac:dyDescent="0.2">
      <c r="A1125">
        <f t="shared" si="25"/>
        <v>133</v>
      </c>
      <c r="B1125" t="s">
        <v>33</v>
      </c>
      <c r="C1125" s="4" t="s">
        <v>44</v>
      </c>
    </row>
    <row r="1126" spans="1:3" x14ac:dyDescent="0.2">
      <c r="A1126">
        <f t="shared" si="25"/>
        <v>133</v>
      </c>
      <c r="B1126" t="s">
        <v>33</v>
      </c>
      <c r="C1126" s="4" t="s">
        <v>45</v>
      </c>
    </row>
    <row r="1127" spans="1:3" x14ac:dyDescent="0.2">
      <c r="A1127">
        <f t="shared" si="25"/>
        <v>133</v>
      </c>
      <c r="B1127" t="s">
        <v>33</v>
      </c>
      <c r="C1127" s="4" t="s">
        <v>46</v>
      </c>
    </row>
    <row r="1128" spans="1:3" x14ac:dyDescent="0.2">
      <c r="A1128">
        <f t="shared" si="25"/>
        <v>133</v>
      </c>
      <c r="B1128" t="s">
        <v>33</v>
      </c>
      <c r="C1128" s="4" t="s">
        <v>47</v>
      </c>
    </row>
    <row r="1129" spans="1:3" x14ac:dyDescent="0.2">
      <c r="A1129">
        <f t="shared" si="25"/>
        <v>133</v>
      </c>
      <c r="B1129" t="s">
        <v>33</v>
      </c>
      <c r="C1129" s="4" t="s">
        <v>48</v>
      </c>
    </row>
    <row r="1130" spans="1:3" x14ac:dyDescent="0.2">
      <c r="A1130">
        <f t="shared" si="25"/>
        <v>133</v>
      </c>
      <c r="B1130" t="s">
        <v>33</v>
      </c>
      <c r="C1130" s="4" t="s">
        <v>49</v>
      </c>
    </row>
    <row r="1131" spans="1:3" x14ac:dyDescent="0.2">
      <c r="A1131">
        <f t="shared" si="25"/>
        <v>133</v>
      </c>
      <c r="B1131" t="s">
        <v>33</v>
      </c>
      <c r="C1131" s="4" t="s">
        <v>50</v>
      </c>
    </row>
    <row r="1132" spans="1:3" x14ac:dyDescent="0.2">
      <c r="A1132">
        <f t="shared" si="25"/>
        <v>133</v>
      </c>
      <c r="B1132" t="s">
        <v>33</v>
      </c>
      <c r="C1132" s="4" t="s">
        <v>51</v>
      </c>
    </row>
    <row r="1133" spans="1:3" x14ac:dyDescent="0.2">
      <c r="A1133">
        <f t="shared" si="25"/>
        <v>133</v>
      </c>
      <c r="B1133" t="s">
        <v>33</v>
      </c>
      <c r="C1133" s="4" t="s">
        <v>52</v>
      </c>
    </row>
    <row r="1134" spans="1:3" x14ac:dyDescent="0.2">
      <c r="A1134">
        <f t="shared" si="25"/>
        <v>133</v>
      </c>
      <c r="B1134" t="s">
        <v>33</v>
      </c>
      <c r="C1134" s="4" t="s">
        <v>53</v>
      </c>
    </row>
    <row r="1135" spans="1:3" x14ac:dyDescent="0.2">
      <c r="A1135">
        <f t="shared" si="25"/>
        <v>133</v>
      </c>
      <c r="B1135" t="s">
        <v>33</v>
      </c>
      <c r="C1135" s="4" t="s">
        <v>31</v>
      </c>
    </row>
    <row r="1136" spans="1:3" x14ac:dyDescent="0.2">
      <c r="A1136">
        <f t="shared" si="25"/>
        <v>133</v>
      </c>
      <c r="B1136" t="s">
        <v>33</v>
      </c>
      <c r="C1136" s="4" t="s">
        <v>54</v>
      </c>
    </row>
    <row r="1137" spans="1:5" x14ac:dyDescent="0.2">
      <c r="A1137">
        <f t="shared" si="25"/>
        <v>133</v>
      </c>
      <c r="B1137" t="s">
        <v>55</v>
      </c>
      <c r="C1137" t="s">
        <v>56</v>
      </c>
    </row>
    <row r="1138" spans="1:5" x14ac:dyDescent="0.2">
      <c r="A1138">
        <f t="shared" si="25"/>
        <v>133</v>
      </c>
      <c r="B1138" t="s">
        <v>57</v>
      </c>
      <c r="C1138" t="s">
        <v>58</v>
      </c>
    </row>
    <row r="1139" spans="1:5" x14ac:dyDescent="0.2">
      <c r="A1139">
        <f t="shared" si="25"/>
        <v>133</v>
      </c>
      <c r="B1139" t="s">
        <v>59</v>
      </c>
      <c r="C1139" t="s">
        <v>60</v>
      </c>
      <c r="D1139">
        <v>60</v>
      </c>
      <c r="E1139">
        <v>87</v>
      </c>
    </row>
    <row r="1140" spans="1:5" x14ac:dyDescent="0.2">
      <c r="A1140">
        <f t="shared" si="25"/>
        <v>133</v>
      </c>
      <c r="B1140" t="s">
        <v>61</v>
      </c>
      <c r="C1140" t="s">
        <v>62</v>
      </c>
      <c r="D1140">
        <v>18</v>
      </c>
    </row>
    <row r="1141" spans="1:5" x14ac:dyDescent="0.2">
      <c r="A1141">
        <f t="shared" si="25"/>
        <v>133</v>
      </c>
      <c r="B1141" t="s">
        <v>61</v>
      </c>
      <c r="C1141" t="s">
        <v>63</v>
      </c>
      <c r="D1141">
        <v>59</v>
      </c>
    </row>
    <row r="1142" spans="1:5" x14ac:dyDescent="0.2">
      <c r="A1142">
        <f t="shared" si="25"/>
        <v>134</v>
      </c>
      <c r="B1142" t="s">
        <v>5</v>
      </c>
      <c r="C1142" t="s">
        <v>6</v>
      </c>
      <c r="D1142">
        <f>((45.5*100)+(44.9*100)+(46.2*50)+(42.4*100)+(44.5*100)+(41.7*50))/500</f>
        <v>44.25</v>
      </c>
      <c r="E1142">
        <v>500</v>
      </c>
    </row>
    <row r="1143" spans="1:5" x14ac:dyDescent="0.2">
      <c r="A1143">
        <f t="shared" si="25"/>
        <v>134</v>
      </c>
      <c r="B1143" t="s">
        <v>5</v>
      </c>
      <c r="C1143" t="s">
        <v>7</v>
      </c>
      <c r="D1143">
        <f>((9.3*100)+(9.5*100)+(9.2*50)+(10.5*100)+(10.7*100)+(10*50))/500</f>
        <v>9.92</v>
      </c>
      <c r="E1143">
        <v>500</v>
      </c>
    </row>
    <row r="1144" spans="1:5" x14ac:dyDescent="0.2">
      <c r="A1144">
        <f t="shared" si="25"/>
        <v>134</v>
      </c>
      <c r="B1144" t="s">
        <v>5</v>
      </c>
      <c r="C1144" t="s">
        <v>8</v>
      </c>
    </row>
    <row r="1145" spans="1:5" x14ac:dyDescent="0.2">
      <c r="A1145">
        <f t="shared" si="25"/>
        <v>134</v>
      </c>
      <c r="B1145" t="s">
        <v>5</v>
      </c>
      <c r="C1145" t="s">
        <v>9</v>
      </c>
    </row>
    <row r="1146" spans="1:5" x14ac:dyDescent="0.2">
      <c r="A1146">
        <f t="shared" si="25"/>
        <v>134</v>
      </c>
      <c r="B1146" t="s">
        <v>5</v>
      </c>
      <c r="C1146" t="s">
        <v>10</v>
      </c>
    </row>
    <row r="1147" spans="1:5" x14ac:dyDescent="0.2">
      <c r="A1147">
        <f t="shared" si="25"/>
        <v>134</v>
      </c>
      <c r="B1147" t="s">
        <v>5</v>
      </c>
      <c r="C1147" t="s">
        <v>11</v>
      </c>
    </row>
    <row r="1148" spans="1:5" x14ac:dyDescent="0.2">
      <c r="A1148">
        <f t="shared" ref="A1148:A1211" si="26">A1091+1</f>
        <v>134</v>
      </c>
      <c r="B1148" t="s">
        <v>5</v>
      </c>
      <c r="C1148" t="s">
        <v>12</v>
      </c>
    </row>
    <row r="1149" spans="1:5" x14ac:dyDescent="0.2">
      <c r="A1149">
        <f t="shared" si="26"/>
        <v>134</v>
      </c>
      <c r="B1149" t="s">
        <v>13</v>
      </c>
      <c r="C1149" t="s">
        <v>6</v>
      </c>
    </row>
    <row r="1150" spans="1:5" x14ac:dyDescent="0.2">
      <c r="A1150">
        <f t="shared" si="26"/>
        <v>134</v>
      </c>
      <c r="B1150" t="s">
        <v>13</v>
      </c>
      <c r="C1150" t="s">
        <v>7</v>
      </c>
    </row>
    <row r="1151" spans="1:5" x14ac:dyDescent="0.2">
      <c r="A1151">
        <f t="shared" si="26"/>
        <v>134</v>
      </c>
      <c r="B1151" t="s">
        <v>13</v>
      </c>
      <c r="C1151" t="s">
        <v>8</v>
      </c>
    </row>
    <row r="1152" spans="1:5" x14ac:dyDescent="0.2">
      <c r="A1152">
        <f t="shared" si="26"/>
        <v>134</v>
      </c>
      <c r="B1152" t="s">
        <v>13</v>
      </c>
      <c r="C1152" t="s">
        <v>9</v>
      </c>
    </row>
    <row r="1153" spans="1:5" x14ac:dyDescent="0.2">
      <c r="A1153">
        <f t="shared" si="26"/>
        <v>134</v>
      </c>
      <c r="B1153" t="s">
        <v>13</v>
      </c>
      <c r="C1153" t="s">
        <v>10</v>
      </c>
    </row>
    <row r="1154" spans="1:5" x14ac:dyDescent="0.2">
      <c r="A1154">
        <f t="shared" si="26"/>
        <v>134</v>
      </c>
      <c r="B1154" t="s">
        <v>13</v>
      </c>
      <c r="C1154" t="s">
        <v>11</v>
      </c>
    </row>
    <row r="1155" spans="1:5" x14ac:dyDescent="0.2">
      <c r="A1155">
        <f t="shared" si="26"/>
        <v>134</v>
      </c>
      <c r="B1155" t="s">
        <v>13</v>
      </c>
      <c r="C1155" t="s">
        <v>12</v>
      </c>
    </row>
    <row r="1156" spans="1:5" x14ac:dyDescent="0.2">
      <c r="A1156">
        <f t="shared" si="26"/>
        <v>134</v>
      </c>
      <c r="B1156" t="s">
        <v>14</v>
      </c>
      <c r="C1156" t="s">
        <v>15</v>
      </c>
    </row>
    <row r="1157" spans="1:5" x14ac:dyDescent="0.2">
      <c r="A1157">
        <f t="shared" si="26"/>
        <v>134</v>
      </c>
      <c r="B1157" t="s">
        <v>14</v>
      </c>
      <c r="C1157" t="s">
        <v>16</v>
      </c>
    </row>
    <row r="1158" spans="1:5" x14ac:dyDescent="0.2">
      <c r="A1158">
        <f t="shared" si="26"/>
        <v>134</v>
      </c>
      <c r="B1158" t="s">
        <v>14</v>
      </c>
      <c r="C1158" t="s">
        <v>17</v>
      </c>
    </row>
    <row r="1159" spans="1:5" x14ac:dyDescent="0.2">
      <c r="A1159">
        <f t="shared" si="26"/>
        <v>134</v>
      </c>
      <c r="B1159" t="s">
        <v>14</v>
      </c>
      <c r="C1159" t="s">
        <v>18</v>
      </c>
    </row>
    <row r="1160" spans="1:5" x14ac:dyDescent="0.2">
      <c r="A1160">
        <f t="shared" si="26"/>
        <v>134</v>
      </c>
      <c r="B1160" t="s">
        <v>14</v>
      </c>
      <c r="C1160" t="s">
        <v>19</v>
      </c>
    </row>
    <row r="1161" spans="1:5" x14ac:dyDescent="0.2">
      <c r="A1161">
        <f t="shared" si="26"/>
        <v>134</v>
      </c>
      <c r="B1161" t="s">
        <v>20</v>
      </c>
      <c r="C1161" t="s">
        <v>21</v>
      </c>
      <c r="D1161">
        <f>53+45+19+38+46+25</f>
        <v>226</v>
      </c>
      <c r="E1161">
        <v>500</v>
      </c>
    </row>
    <row r="1162" spans="1:5" x14ac:dyDescent="0.2">
      <c r="A1162">
        <f t="shared" si="26"/>
        <v>134</v>
      </c>
      <c r="B1162" t="s">
        <v>20</v>
      </c>
      <c r="C1162" t="s">
        <v>22</v>
      </c>
      <c r="D1162">
        <f>47+55+31+62+54+25</f>
        <v>274</v>
      </c>
      <c r="E1162">
        <v>500</v>
      </c>
    </row>
    <row r="1163" spans="1:5" x14ac:dyDescent="0.2">
      <c r="A1163">
        <f t="shared" si="26"/>
        <v>134</v>
      </c>
      <c r="B1163" t="s">
        <v>23</v>
      </c>
      <c r="C1163" t="s">
        <v>24</v>
      </c>
    </row>
    <row r="1164" spans="1:5" x14ac:dyDescent="0.2">
      <c r="A1164">
        <f t="shared" si="26"/>
        <v>134</v>
      </c>
      <c r="B1164" t="s">
        <v>23</v>
      </c>
      <c r="C1164" t="s">
        <v>25</v>
      </c>
    </row>
    <row r="1165" spans="1:5" x14ac:dyDescent="0.2">
      <c r="A1165">
        <f t="shared" si="26"/>
        <v>134</v>
      </c>
      <c r="B1165" t="s">
        <v>23</v>
      </c>
      <c r="C1165" t="s">
        <v>26</v>
      </c>
    </row>
    <row r="1166" spans="1:5" x14ac:dyDescent="0.2">
      <c r="A1166">
        <f t="shared" si="26"/>
        <v>134</v>
      </c>
      <c r="B1166" t="s">
        <v>27</v>
      </c>
      <c r="C1166" t="s">
        <v>28</v>
      </c>
    </row>
    <row r="1167" spans="1:5" x14ac:dyDescent="0.2">
      <c r="A1167">
        <f t="shared" si="26"/>
        <v>134</v>
      </c>
      <c r="B1167" t="s">
        <v>27</v>
      </c>
      <c r="C1167" t="s">
        <v>29</v>
      </c>
    </row>
    <row r="1168" spans="1:5" x14ac:dyDescent="0.2">
      <c r="A1168">
        <f t="shared" si="26"/>
        <v>134</v>
      </c>
      <c r="B1168" t="s">
        <v>27</v>
      </c>
      <c r="C1168" t="s">
        <v>30</v>
      </c>
    </row>
    <row r="1169" spans="1:3" x14ac:dyDescent="0.2">
      <c r="A1169">
        <f t="shared" si="26"/>
        <v>134</v>
      </c>
      <c r="B1169" t="s">
        <v>27</v>
      </c>
      <c r="C1169" t="s">
        <v>31</v>
      </c>
    </row>
    <row r="1170" spans="1:3" x14ac:dyDescent="0.2">
      <c r="A1170">
        <f t="shared" si="26"/>
        <v>134</v>
      </c>
      <c r="B1170" t="s">
        <v>27</v>
      </c>
      <c r="C1170" t="s">
        <v>32</v>
      </c>
    </row>
    <row r="1171" spans="1:3" x14ac:dyDescent="0.2">
      <c r="A1171">
        <f t="shared" si="26"/>
        <v>134</v>
      </c>
      <c r="B1171" t="s">
        <v>27</v>
      </c>
      <c r="C1171" t="s">
        <v>26</v>
      </c>
    </row>
    <row r="1172" spans="1:3" x14ac:dyDescent="0.2">
      <c r="A1172">
        <f t="shared" si="26"/>
        <v>134</v>
      </c>
      <c r="B1172" t="s">
        <v>33</v>
      </c>
      <c r="C1172" s="4" t="s">
        <v>34</v>
      </c>
    </row>
    <row r="1173" spans="1:3" x14ac:dyDescent="0.2">
      <c r="A1173">
        <f t="shared" si="26"/>
        <v>134</v>
      </c>
      <c r="B1173" t="s">
        <v>33</v>
      </c>
      <c r="C1173" s="4" t="s">
        <v>35</v>
      </c>
    </row>
    <row r="1174" spans="1:3" x14ac:dyDescent="0.2">
      <c r="A1174">
        <f t="shared" si="26"/>
        <v>134</v>
      </c>
      <c r="B1174" t="s">
        <v>33</v>
      </c>
      <c r="C1174" s="4" t="s">
        <v>36</v>
      </c>
    </row>
    <row r="1175" spans="1:3" x14ac:dyDescent="0.2">
      <c r="A1175">
        <f t="shared" si="26"/>
        <v>134</v>
      </c>
      <c r="B1175" t="s">
        <v>33</v>
      </c>
      <c r="C1175" s="4" t="s">
        <v>37</v>
      </c>
    </row>
    <row r="1176" spans="1:3" x14ac:dyDescent="0.2">
      <c r="A1176">
        <f t="shared" si="26"/>
        <v>134</v>
      </c>
      <c r="B1176" t="s">
        <v>33</v>
      </c>
      <c r="C1176" s="4" t="s">
        <v>38</v>
      </c>
    </row>
    <row r="1177" spans="1:3" x14ac:dyDescent="0.2">
      <c r="A1177">
        <f t="shared" si="26"/>
        <v>134</v>
      </c>
      <c r="B1177" t="s">
        <v>33</v>
      </c>
      <c r="C1177" s="4" t="s">
        <v>39</v>
      </c>
    </row>
    <row r="1178" spans="1:3" x14ac:dyDescent="0.2">
      <c r="A1178">
        <f t="shared" si="26"/>
        <v>134</v>
      </c>
      <c r="B1178" t="s">
        <v>33</v>
      </c>
      <c r="C1178" s="4" t="s">
        <v>40</v>
      </c>
    </row>
    <row r="1179" spans="1:3" x14ac:dyDescent="0.2">
      <c r="A1179">
        <f t="shared" si="26"/>
        <v>134</v>
      </c>
      <c r="B1179" t="s">
        <v>33</v>
      </c>
      <c r="C1179" s="4" t="s">
        <v>41</v>
      </c>
    </row>
    <row r="1180" spans="1:3" x14ac:dyDescent="0.2">
      <c r="A1180">
        <f t="shared" si="26"/>
        <v>134</v>
      </c>
      <c r="B1180" t="s">
        <v>33</v>
      </c>
      <c r="C1180" s="4" t="s">
        <v>42</v>
      </c>
    </row>
    <row r="1181" spans="1:3" x14ac:dyDescent="0.2">
      <c r="A1181">
        <f t="shared" si="26"/>
        <v>134</v>
      </c>
      <c r="B1181" t="s">
        <v>33</v>
      </c>
      <c r="C1181" s="4" t="s">
        <v>43</v>
      </c>
    </row>
    <row r="1182" spans="1:3" x14ac:dyDescent="0.2">
      <c r="A1182">
        <f t="shared" si="26"/>
        <v>134</v>
      </c>
      <c r="B1182" t="s">
        <v>33</v>
      </c>
      <c r="C1182" s="4" t="s">
        <v>44</v>
      </c>
    </row>
    <row r="1183" spans="1:3" x14ac:dyDescent="0.2">
      <c r="A1183">
        <f t="shared" si="26"/>
        <v>134</v>
      </c>
      <c r="B1183" t="s">
        <v>33</v>
      </c>
      <c r="C1183" s="4" t="s">
        <v>45</v>
      </c>
    </row>
    <row r="1184" spans="1:3" x14ac:dyDescent="0.2">
      <c r="A1184">
        <f t="shared" si="26"/>
        <v>134</v>
      </c>
      <c r="B1184" t="s">
        <v>33</v>
      </c>
      <c r="C1184" s="4" t="s">
        <v>46</v>
      </c>
    </row>
    <row r="1185" spans="1:5" x14ac:dyDescent="0.2">
      <c r="A1185">
        <f t="shared" si="26"/>
        <v>134</v>
      </c>
      <c r="B1185" t="s">
        <v>33</v>
      </c>
      <c r="C1185" s="4" t="s">
        <v>47</v>
      </c>
    </row>
    <row r="1186" spans="1:5" x14ac:dyDescent="0.2">
      <c r="A1186">
        <f t="shared" si="26"/>
        <v>134</v>
      </c>
      <c r="B1186" t="s">
        <v>33</v>
      </c>
      <c r="C1186" s="4" t="s">
        <v>48</v>
      </c>
    </row>
    <row r="1187" spans="1:5" x14ac:dyDescent="0.2">
      <c r="A1187">
        <f t="shared" si="26"/>
        <v>134</v>
      </c>
      <c r="B1187" t="s">
        <v>33</v>
      </c>
      <c r="C1187" s="4" t="s">
        <v>49</v>
      </c>
    </row>
    <row r="1188" spans="1:5" x14ac:dyDescent="0.2">
      <c r="A1188">
        <f t="shared" si="26"/>
        <v>134</v>
      </c>
      <c r="B1188" t="s">
        <v>33</v>
      </c>
      <c r="C1188" s="4" t="s">
        <v>50</v>
      </c>
    </row>
    <row r="1189" spans="1:5" x14ac:dyDescent="0.2">
      <c r="A1189">
        <f t="shared" si="26"/>
        <v>134</v>
      </c>
      <c r="B1189" t="s">
        <v>33</v>
      </c>
      <c r="C1189" s="4" t="s">
        <v>51</v>
      </c>
    </row>
    <row r="1190" spans="1:5" x14ac:dyDescent="0.2">
      <c r="A1190">
        <f t="shared" si="26"/>
        <v>134</v>
      </c>
      <c r="B1190" t="s">
        <v>33</v>
      </c>
      <c r="C1190" s="4" t="s">
        <v>52</v>
      </c>
    </row>
    <row r="1191" spans="1:5" x14ac:dyDescent="0.2">
      <c r="A1191">
        <f t="shared" si="26"/>
        <v>134</v>
      </c>
      <c r="B1191" t="s">
        <v>33</v>
      </c>
      <c r="C1191" s="4" t="s">
        <v>53</v>
      </c>
    </row>
    <row r="1192" spans="1:5" x14ac:dyDescent="0.2">
      <c r="A1192">
        <f t="shared" si="26"/>
        <v>134</v>
      </c>
      <c r="B1192" t="s">
        <v>33</v>
      </c>
      <c r="C1192" s="4" t="s">
        <v>31</v>
      </c>
    </row>
    <row r="1193" spans="1:5" x14ac:dyDescent="0.2">
      <c r="A1193">
        <f t="shared" si="26"/>
        <v>134</v>
      </c>
      <c r="B1193" t="s">
        <v>33</v>
      </c>
      <c r="C1193" s="4" t="s">
        <v>54</v>
      </c>
    </row>
    <row r="1194" spans="1:5" x14ac:dyDescent="0.2">
      <c r="A1194">
        <f t="shared" si="26"/>
        <v>134</v>
      </c>
      <c r="B1194" t="s">
        <v>55</v>
      </c>
      <c r="C1194" t="s">
        <v>56</v>
      </c>
    </row>
    <row r="1195" spans="1:5" x14ac:dyDescent="0.2">
      <c r="A1195">
        <f t="shared" si="26"/>
        <v>134</v>
      </c>
      <c r="B1195" t="s">
        <v>57</v>
      </c>
      <c r="C1195" t="s">
        <v>58</v>
      </c>
    </row>
    <row r="1196" spans="1:5" x14ac:dyDescent="0.2">
      <c r="A1196">
        <f t="shared" si="26"/>
        <v>134</v>
      </c>
      <c r="B1196" t="s">
        <v>59</v>
      </c>
      <c r="C1196" t="s">
        <v>60</v>
      </c>
      <c r="D1196">
        <v>500</v>
      </c>
      <c r="E1196">
        <f>267+337</f>
        <v>604</v>
      </c>
    </row>
    <row r="1197" spans="1:5" x14ac:dyDescent="0.2">
      <c r="A1197">
        <f t="shared" si="26"/>
        <v>134</v>
      </c>
      <c r="B1197" t="s">
        <v>61</v>
      </c>
      <c r="C1197" t="s">
        <v>62</v>
      </c>
      <c r="D1197">
        <v>18</v>
      </c>
    </row>
    <row r="1198" spans="1:5" x14ac:dyDescent="0.2">
      <c r="A1198">
        <f t="shared" si="26"/>
        <v>134</v>
      </c>
      <c r="B1198" t="s">
        <v>61</v>
      </c>
      <c r="C1198" t="s">
        <v>63</v>
      </c>
      <c r="D1198">
        <v>60</v>
      </c>
    </row>
    <row r="1199" spans="1:5" x14ac:dyDescent="0.2">
      <c r="A1199">
        <f t="shared" si="26"/>
        <v>135</v>
      </c>
      <c r="B1199" t="s">
        <v>5</v>
      </c>
      <c r="C1199" t="s">
        <v>6</v>
      </c>
      <c r="D1199">
        <v>40</v>
      </c>
      <c r="E1199">
        <v>400</v>
      </c>
    </row>
    <row r="1200" spans="1:5" x14ac:dyDescent="0.2">
      <c r="A1200">
        <f t="shared" si="26"/>
        <v>135</v>
      </c>
      <c r="B1200" t="s">
        <v>5</v>
      </c>
      <c r="C1200" t="s">
        <v>7</v>
      </c>
      <c r="D1200">
        <v>13</v>
      </c>
      <c r="E1200">
        <v>400</v>
      </c>
    </row>
    <row r="1201" spans="1:3" x14ac:dyDescent="0.2">
      <c r="A1201">
        <f t="shared" si="26"/>
        <v>135</v>
      </c>
      <c r="B1201" t="s">
        <v>5</v>
      </c>
      <c r="C1201" t="s">
        <v>8</v>
      </c>
    </row>
    <row r="1202" spans="1:3" x14ac:dyDescent="0.2">
      <c r="A1202">
        <f t="shared" si="26"/>
        <v>135</v>
      </c>
      <c r="B1202" t="s">
        <v>5</v>
      </c>
      <c r="C1202" t="s">
        <v>9</v>
      </c>
    </row>
    <row r="1203" spans="1:3" x14ac:dyDescent="0.2">
      <c r="A1203">
        <f t="shared" si="26"/>
        <v>135</v>
      </c>
      <c r="B1203" t="s">
        <v>5</v>
      </c>
      <c r="C1203" t="s">
        <v>10</v>
      </c>
    </row>
    <row r="1204" spans="1:3" x14ac:dyDescent="0.2">
      <c r="A1204">
        <f t="shared" si="26"/>
        <v>135</v>
      </c>
      <c r="B1204" t="s">
        <v>5</v>
      </c>
      <c r="C1204" t="s">
        <v>11</v>
      </c>
    </row>
    <row r="1205" spans="1:3" x14ac:dyDescent="0.2">
      <c r="A1205">
        <f t="shared" si="26"/>
        <v>135</v>
      </c>
      <c r="B1205" t="s">
        <v>5</v>
      </c>
      <c r="C1205" t="s">
        <v>12</v>
      </c>
    </row>
    <row r="1206" spans="1:3" x14ac:dyDescent="0.2">
      <c r="A1206">
        <f t="shared" si="26"/>
        <v>135</v>
      </c>
      <c r="B1206" t="s">
        <v>13</v>
      </c>
      <c r="C1206" t="s">
        <v>6</v>
      </c>
    </row>
    <row r="1207" spans="1:3" x14ac:dyDescent="0.2">
      <c r="A1207">
        <f t="shared" si="26"/>
        <v>135</v>
      </c>
      <c r="B1207" t="s">
        <v>13</v>
      </c>
      <c r="C1207" t="s">
        <v>7</v>
      </c>
    </row>
    <row r="1208" spans="1:3" x14ac:dyDescent="0.2">
      <c r="A1208">
        <f t="shared" si="26"/>
        <v>135</v>
      </c>
      <c r="B1208" t="s">
        <v>13</v>
      </c>
      <c r="C1208" t="s">
        <v>8</v>
      </c>
    </row>
    <row r="1209" spans="1:3" x14ac:dyDescent="0.2">
      <c r="A1209">
        <f t="shared" si="26"/>
        <v>135</v>
      </c>
      <c r="B1209" t="s">
        <v>13</v>
      </c>
      <c r="C1209" t="s">
        <v>9</v>
      </c>
    </row>
    <row r="1210" spans="1:3" x14ac:dyDescent="0.2">
      <c r="A1210">
        <f t="shared" si="26"/>
        <v>135</v>
      </c>
      <c r="B1210" t="s">
        <v>13</v>
      </c>
      <c r="C1210" t="s">
        <v>10</v>
      </c>
    </row>
    <row r="1211" spans="1:3" x14ac:dyDescent="0.2">
      <c r="A1211">
        <f t="shared" si="26"/>
        <v>135</v>
      </c>
      <c r="B1211" t="s">
        <v>13</v>
      </c>
      <c r="C1211" t="s">
        <v>11</v>
      </c>
    </row>
    <row r="1212" spans="1:3" x14ac:dyDescent="0.2">
      <c r="A1212">
        <f t="shared" ref="A1212:A1275" si="27">A1155+1</f>
        <v>135</v>
      </c>
      <c r="B1212" t="s">
        <v>13</v>
      </c>
      <c r="C1212" t="s">
        <v>12</v>
      </c>
    </row>
    <row r="1213" spans="1:3" x14ac:dyDescent="0.2">
      <c r="A1213">
        <f t="shared" si="27"/>
        <v>135</v>
      </c>
      <c r="B1213" t="s">
        <v>14</v>
      </c>
      <c r="C1213" t="s">
        <v>15</v>
      </c>
    </row>
    <row r="1214" spans="1:3" x14ac:dyDescent="0.2">
      <c r="A1214">
        <f t="shared" si="27"/>
        <v>135</v>
      </c>
      <c r="B1214" t="s">
        <v>14</v>
      </c>
      <c r="C1214" t="s">
        <v>16</v>
      </c>
    </row>
    <row r="1215" spans="1:3" x14ac:dyDescent="0.2">
      <c r="A1215">
        <f t="shared" si="27"/>
        <v>135</v>
      </c>
      <c r="B1215" t="s">
        <v>14</v>
      </c>
      <c r="C1215" t="s">
        <v>17</v>
      </c>
    </row>
    <row r="1216" spans="1:3" x14ac:dyDescent="0.2">
      <c r="A1216">
        <f t="shared" si="27"/>
        <v>135</v>
      </c>
      <c r="B1216" t="s">
        <v>14</v>
      </c>
      <c r="C1216" t="s">
        <v>18</v>
      </c>
    </row>
    <row r="1217" spans="1:5" x14ac:dyDescent="0.2">
      <c r="A1217">
        <f t="shared" si="27"/>
        <v>135</v>
      </c>
      <c r="B1217" t="s">
        <v>14</v>
      </c>
      <c r="C1217" t="s">
        <v>19</v>
      </c>
    </row>
    <row r="1218" spans="1:5" x14ac:dyDescent="0.2">
      <c r="A1218">
        <f t="shared" si="27"/>
        <v>135</v>
      </c>
      <c r="B1218" t="s">
        <v>20</v>
      </c>
      <c r="C1218" t="s">
        <v>21</v>
      </c>
      <c r="D1218">
        <v>235</v>
      </c>
      <c r="E1218">
        <v>400</v>
      </c>
    </row>
    <row r="1219" spans="1:5" x14ac:dyDescent="0.2">
      <c r="A1219">
        <f t="shared" si="27"/>
        <v>135</v>
      </c>
      <c r="B1219" t="s">
        <v>20</v>
      </c>
      <c r="C1219" t="s">
        <v>22</v>
      </c>
      <c r="D1219">
        <f>400-235</f>
        <v>165</v>
      </c>
      <c r="E1219">
        <v>400</v>
      </c>
    </row>
    <row r="1220" spans="1:5" x14ac:dyDescent="0.2">
      <c r="A1220">
        <f t="shared" si="27"/>
        <v>135</v>
      </c>
      <c r="B1220" t="s">
        <v>23</v>
      </c>
      <c r="C1220" t="s">
        <v>24</v>
      </c>
    </row>
    <row r="1221" spans="1:5" x14ac:dyDescent="0.2">
      <c r="A1221">
        <f t="shared" si="27"/>
        <v>135</v>
      </c>
      <c r="B1221" t="s">
        <v>23</v>
      </c>
      <c r="C1221" t="s">
        <v>25</v>
      </c>
    </row>
    <row r="1222" spans="1:5" x14ac:dyDescent="0.2">
      <c r="A1222">
        <f t="shared" si="27"/>
        <v>135</v>
      </c>
      <c r="B1222" t="s">
        <v>23</v>
      </c>
      <c r="C1222" t="s">
        <v>26</v>
      </c>
    </row>
    <row r="1223" spans="1:5" x14ac:dyDescent="0.2">
      <c r="A1223">
        <f t="shared" si="27"/>
        <v>135</v>
      </c>
      <c r="B1223" t="s">
        <v>27</v>
      </c>
      <c r="C1223" t="s">
        <v>28</v>
      </c>
    </row>
    <row r="1224" spans="1:5" x14ac:dyDescent="0.2">
      <c r="A1224">
        <f t="shared" si="27"/>
        <v>135</v>
      </c>
      <c r="B1224" t="s">
        <v>27</v>
      </c>
      <c r="C1224" t="s">
        <v>29</v>
      </c>
    </row>
    <row r="1225" spans="1:5" x14ac:dyDescent="0.2">
      <c r="A1225">
        <f t="shared" si="27"/>
        <v>135</v>
      </c>
      <c r="B1225" t="s">
        <v>27</v>
      </c>
      <c r="C1225" t="s">
        <v>30</v>
      </c>
    </row>
    <row r="1226" spans="1:5" x14ac:dyDescent="0.2">
      <c r="A1226">
        <f t="shared" si="27"/>
        <v>135</v>
      </c>
      <c r="B1226" t="s">
        <v>27</v>
      </c>
      <c r="C1226" t="s">
        <v>31</v>
      </c>
    </row>
    <row r="1227" spans="1:5" x14ac:dyDescent="0.2">
      <c r="A1227">
        <f t="shared" si="27"/>
        <v>135</v>
      </c>
      <c r="B1227" t="s">
        <v>27</v>
      </c>
      <c r="C1227" t="s">
        <v>32</v>
      </c>
    </row>
    <row r="1228" spans="1:5" x14ac:dyDescent="0.2">
      <c r="A1228">
        <f t="shared" si="27"/>
        <v>135</v>
      </c>
      <c r="B1228" t="s">
        <v>27</v>
      </c>
      <c r="C1228" t="s">
        <v>26</v>
      </c>
    </row>
    <row r="1229" spans="1:5" x14ac:dyDescent="0.2">
      <c r="A1229">
        <f t="shared" si="27"/>
        <v>135</v>
      </c>
      <c r="B1229" t="s">
        <v>33</v>
      </c>
      <c r="C1229" s="4" t="s">
        <v>34</v>
      </c>
      <c r="D1229">
        <v>57</v>
      </c>
      <c r="E1229">
        <v>400</v>
      </c>
    </row>
    <row r="1230" spans="1:5" x14ac:dyDescent="0.2">
      <c r="A1230">
        <f t="shared" si="27"/>
        <v>135</v>
      </c>
      <c r="B1230" t="s">
        <v>33</v>
      </c>
      <c r="C1230" s="4" t="s">
        <v>35</v>
      </c>
      <c r="D1230">
        <v>53</v>
      </c>
      <c r="E1230">
        <v>400</v>
      </c>
    </row>
    <row r="1231" spans="1:5" x14ac:dyDescent="0.2">
      <c r="A1231">
        <f t="shared" si="27"/>
        <v>135</v>
      </c>
      <c r="B1231" t="s">
        <v>33</v>
      </c>
      <c r="C1231" s="4" t="s">
        <v>36</v>
      </c>
    </row>
    <row r="1232" spans="1:5" x14ac:dyDescent="0.2">
      <c r="A1232">
        <f t="shared" si="27"/>
        <v>135</v>
      </c>
      <c r="B1232" t="s">
        <v>33</v>
      </c>
      <c r="C1232" s="4" t="s">
        <v>37</v>
      </c>
    </row>
    <row r="1233" spans="1:5" x14ac:dyDescent="0.2">
      <c r="A1233">
        <f t="shared" si="27"/>
        <v>135</v>
      </c>
      <c r="B1233" t="s">
        <v>33</v>
      </c>
      <c r="C1233" s="4" t="s">
        <v>38</v>
      </c>
    </row>
    <row r="1234" spans="1:5" x14ac:dyDescent="0.2">
      <c r="A1234">
        <f t="shared" si="27"/>
        <v>135</v>
      </c>
      <c r="B1234" t="s">
        <v>33</v>
      </c>
      <c r="C1234" s="4" t="s">
        <v>39</v>
      </c>
      <c r="D1234">
        <v>21</v>
      </c>
      <c r="E1234">
        <v>400</v>
      </c>
    </row>
    <row r="1235" spans="1:5" x14ac:dyDescent="0.2">
      <c r="A1235">
        <f t="shared" si="27"/>
        <v>135</v>
      </c>
      <c r="B1235" t="s">
        <v>33</v>
      </c>
      <c r="C1235" s="4" t="s">
        <v>40</v>
      </c>
      <c r="D1235">
        <v>8</v>
      </c>
      <c r="E1235">
        <v>400</v>
      </c>
    </row>
    <row r="1236" spans="1:5" x14ac:dyDescent="0.2">
      <c r="A1236">
        <f t="shared" si="27"/>
        <v>135</v>
      </c>
      <c r="B1236" t="s">
        <v>33</v>
      </c>
      <c r="C1236" s="4" t="s">
        <v>41</v>
      </c>
    </row>
    <row r="1237" spans="1:5" x14ac:dyDescent="0.2">
      <c r="A1237">
        <f t="shared" si="27"/>
        <v>135</v>
      </c>
      <c r="B1237" t="s">
        <v>33</v>
      </c>
      <c r="C1237" s="4" t="s">
        <v>42</v>
      </c>
    </row>
    <row r="1238" spans="1:5" x14ac:dyDescent="0.2">
      <c r="A1238">
        <f t="shared" si="27"/>
        <v>135</v>
      </c>
      <c r="B1238" t="s">
        <v>33</v>
      </c>
      <c r="C1238" s="4" t="s">
        <v>43</v>
      </c>
    </row>
    <row r="1239" spans="1:5" x14ac:dyDescent="0.2">
      <c r="A1239">
        <f t="shared" si="27"/>
        <v>135</v>
      </c>
      <c r="B1239" t="s">
        <v>33</v>
      </c>
      <c r="C1239" s="4" t="s">
        <v>44</v>
      </c>
    </row>
    <row r="1240" spans="1:5" x14ac:dyDescent="0.2">
      <c r="A1240">
        <f t="shared" si="27"/>
        <v>135</v>
      </c>
      <c r="B1240" t="s">
        <v>33</v>
      </c>
      <c r="C1240" s="4" t="s">
        <v>45</v>
      </c>
    </row>
    <row r="1241" spans="1:5" x14ac:dyDescent="0.2">
      <c r="A1241">
        <f t="shared" si="27"/>
        <v>135</v>
      </c>
      <c r="B1241" t="s">
        <v>33</v>
      </c>
      <c r="C1241" s="4" t="s">
        <v>46</v>
      </c>
    </row>
    <row r="1242" spans="1:5" x14ac:dyDescent="0.2">
      <c r="A1242">
        <f t="shared" si="27"/>
        <v>135</v>
      </c>
      <c r="B1242" t="s">
        <v>33</v>
      </c>
      <c r="C1242" s="4" t="s">
        <v>47</v>
      </c>
    </row>
    <row r="1243" spans="1:5" x14ac:dyDescent="0.2">
      <c r="A1243">
        <f t="shared" si="27"/>
        <v>135</v>
      </c>
      <c r="B1243" t="s">
        <v>33</v>
      </c>
      <c r="C1243" s="4" t="s">
        <v>48</v>
      </c>
    </row>
    <row r="1244" spans="1:5" x14ac:dyDescent="0.2">
      <c r="A1244">
        <f t="shared" si="27"/>
        <v>135</v>
      </c>
      <c r="B1244" t="s">
        <v>33</v>
      </c>
      <c r="C1244" s="4" t="s">
        <v>49</v>
      </c>
    </row>
    <row r="1245" spans="1:5" x14ac:dyDescent="0.2">
      <c r="A1245">
        <f t="shared" si="27"/>
        <v>135</v>
      </c>
      <c r="B1245" t="s">
        <v>33</v>
      </c>
      <c r="C1245" s="4" t="s">
        <v>50</v>
      </c>
    </row>
    <row r="1246" spans="1:5" x14ac:dyDescent="0.2">
      <c r="A1246">
        <f t="shared" si="27"/>
        <v>135</v>
      </c>
      <c r="B1246" t="s">
        <v>33</v>
      </c>
      <c r="C1246" s="4" t="s">
        <v>51</v>
      </c>
    </row>
    <row r="1247" spans="1:5" x14ac:dyDescent="0.2">
      <c r="A1247">
        <f t="shared" si="27"/>
        <v>135</v>
      </c>
      <c r="B1247" t="s">
        <v>33</v>
      </c>
      <c r="C1247" s="4" t="s">
        <v>52</v>
      </c>
    </row>
    <row r="1248" spans="1:5" x14ac:dyDescent="0.2">
      <c r="A1248">
        <f t="shared" si="27"/>
        <v>135</v>
      </c>
      <c r="B1248" t="s">
        <v>33</v>
      </c>
      <c r="C1248" s="4" t="s">
        <v>53</v>
      </c>
    </row>
    <row r="1249" spans="1:5" x14ac:dyDescent="0.2">
      <c r="A1249">
        <f t="shared" si="27"/>
        <v>135</v>
      </c>
      <c r="B1249" t="s">
        <v>33</v>
      </c>
      <c r="C1249" s="4" t="s">
        <v>31</v>
      </c>
    </row>
    <row r="1250" spans="1:5" x14ac:dyDescent="0.2">
      <c r="A1250">
        <f t="shared" si="27"/>
        <v>135</v>
      </c>
      <c r="B1250" t="s">
        <v>33</v>
      </c>
      <c r="C1250" s="4" t="s">
        <v>54</v>
      </c>
      <c r="D1250">
        <v>41</v>
      </c>
      <c r="E1250">
        <v>400</v>
      </c>
    </row>
    <row r="1251" spans="1:5" x14ac:dyDescent="0.2">
      <c r="A1251">
        <f t="shared" si="27"/>
        <v>135</v>
      </c>
      <c r="B1251" t="s">
        <v>55</v>
      </c>
      <c r="C1251" t="s">
        <v>56</v>
      </c>
    </row>
    <row r="1252" spans="1:5" x14ac:dyDescent="0.2">
      <c r="A1252">
        <f t="shared" si="27"/>
        <v>135</v>
      </c>
      <c r="B1252" t="s">
        <v>57</v>
      </c>
      <c r="C1252" t="s">
        <v>58</v>
      </c>
    </row>
    <row r="1253" spans="1:5" x14ac:dyDescent="0.2">
      <c r="A1253">
        <f t="shared" si="27"/>
        <v>135</v>
      </c>
      <c r="B1253" t="s">
        <v>59</v>
      </c>
      <c r="C1253" t="s">
        <v>60</v>
      </c>
      <c r="D1253">
        <v>400</v>
      </c>
      <c r="E1253">
        <v>556</v>
      </c>
    </row>
    <row r="1254" spans="1:5" x14ac:dyDescent="0.2">
      <c r="A1254">
        <f t="shared" si="27"/>
        <v>135</v>
      </c>
      <c r="B1254" t="s">
        <v>61</v>
      </c>
      <c r="C1254" t="s">
        <v>62</v>
      </c>
      <c r="D1254">
        <v>19</v>
      </c>
    </row>
    <row r="1255" spans="1:5" x14ac:dyDescent="0.2">
      <c r="A1255">
        <f t="shared" si="27"/>
        <v>135</v>
      </c>
      <c r="B1255" t="s">
        <v>61</v>
      </c>
      <c r="C1255" t="s">
        <v>63</v>
      </c>
    </row>
    <row r="1256" spans="1:5" x14ac:dyDescent="0.2">
      <c r="A1256">
        <f t="shared" si="27"/>
        <v>136</v>
      </c>
      <c r="B1256" t="s">
        <v>5</v>
      </c>
      <c r="C1256" t="s">
        <v>6</v>
      </c>
      <c r="D1256">
        <f>(53.7+55.2)/2</f>
        <v>54.45</v>
      </c>
      <c r="E1256">
        <v>80</v>
      </c>
    </row>
    <row r="1257" spans="1:5" x14ac:dyDescent="0.2">
      <c r="A1257">
        <f t="shared" si="27"/>
        <v>136</v>
      </c>
      <c r="B1257" t="s">
        <v>5</v>
      </c>
      <c r="C1257" t="s">
        <v>7</v>
      </c>
      <c r="D1257">
        <f>(13+8)/2</f>
        <v>10.5</v>
      </c>
      <c r="E1257">
        <v>80</v>
      </c>
    </row>
    <row r="1258" spans="1:5" x14ac:dyDescent="0.2">
      <c r="A1258">
        <f t="shared" si="27"/>
        <v>136</v>
      </c>
      <c r="B1258" t="s">
        <v>5</v>
      </c>
      <c r="C1258" t="s">
        <v>8</v>
      </c>
    </row>
    <row r="1259" spans="1:5" x14ac:dyDescent="0.2">
      <c r="A1259">
        <f t="shared" si="27"/>
        <v>136</v>
      </c>
      <c r="B1259" t="s">
        <v>5</v>
      </c>
      <c r="C1259" t="s">
        <v>9</v>
      </c>
    </row>
    <row r="1260" spans="1:5" x14ac:dyDescent="0.2">
      <c r="A1260">
        <f t="shared" si="27"/>
        <v>136</v>
      </c>
      <c r="B1260" t="s">
        <v>5</v>
      </c>
      <c r="C1260" t="s">
        <v>10</v>
      </c>
    </row>
    <row r="1261" spans="1:5" x14ac:dyDescent="0.2">
      <c r="A1261">
        <f t="shared" si="27"/>
        <v>136</v>
      </c>
      <c r="B1261" t="s">
        <v>5</v>
      </c>
      <c r="C1261" t="s">
        <v>11</v>
      </c>
    </row>
    <row r="1262" spans="1:5" x14ac:dyDescent="0.2">
      <c r="A1262">
        <f t="shared" si="27"/>
        <v>136</v>
      </c>
      <c r="B1262" t="s">
        <v>5</v>
      </c>
      <c r="C1262" t="s">
        <v>12</v>
      </c>
    </row>
    <row r="1263" spans="1:5" x14ac:dyDescent="0.2">
      <c r="A1263">
        <f t="shared" si="27"/>
        <v>136</v>
      </c>
      <c r="B1263" t="s">
        <v>13</v>
      </c>
      <c r="C1263" t="s">
        <v>6</v>
      </c>
    </row>
    <row r="1264" spans="1:5" x14ac:dyDescent="0.2">
      <c r="A1264">
        <f t="shared" si="27"/>
        <v>136</v>
      </c>
      <c r="B1264" t="s">
        <v>13</v>
      </c>
      <c r="C1264" t="s">
        <v>7</v>
      </c>
    </row>
    <row r="1265" spans="1:5" x14ac:dyDescent="0.2">
      <c r="A1265">
        <f t="shared" si="27"/>
        <v>136</v>
      </c>
      <c r="B1265" t="s">
        <v>13</v>
      </c>
      <c r="C1265" t="s">
        <v>8</v>
      </c>
    </row>
    <row r="1266" spans="1:5" x14ac:dyDescent="0.2">
      <c r="A1266">
        <f t="shared" si="27"/>
        <v>136</v>
      </c>
      <c r="B1266" t="s">
        <v>13</v>
      </c>
      <c r="C1266" t="s">
        <v>9</v>
      </c>
    </row>
    <row r="1267" spans="1:5" x14ac:dyDescent="0.2">
      <c r="A1267">
        <f t="shared" si="27"/>
        <v>136</v>
      </c>
      <c r="B1267" t="s">
        <v>13</v>
      </c>
      <c r="C1267" t="s">
        <v>10</v>
      </c>
    </row>
    <row r="1268" spans="1:5" x14ac:dyDescent="0.2">
      <c r="A1268">
        <f t="shared" si="27"/>
        <v>136</v>
      </c>
      <c r="B1268" t="s">
        <v>13</v>
      </c>
      <c r="C1268" t="s">
        <v>11</v>
      </c>
    </row>
    <row r="1269" spans="1:5" x14ac:dyDescent="0.2">
      <c r="A1269">
        <f t="shared" si="27"/>
        <v>136</v>
      </c>
      <c r="B1269" t="s">
        <v>13</v>
      </c>
      <c r="C1269" t="s">
        <v>12</v>
      </c>
    </row>
    <row r="1270" spans="1:5" x14ac:dyDescent="0.2">
      <c r="A1270">
        <f t="shared" si="27"/>
        <v>136</v>
      </c>
      <c r="B1270" t="s">
        <v>14</v>
      </c>
      <c r="C1270" t="s">
        <v>15</v>
      </c>
    </row>
    <row r="1271" spans="1:5" x14ac:dyDescent="0.2">
      <c r="A1271">
        <f t="shared" si="27"/>
        <v>136</v>
      </c>
      <c r="B1271" t="s">
        <v>14</v>
      </c>
      <c r="C1271" t="s">
        <v>16</v>
      </c>
    </row>
    <row r="1272" spans="1:5" x14ac:dyDescent="0.2">
      <c r="A1272">
        <f t="shared" si="27"/>
        <v>136</v>
      </c>
      <c r="B1272" t="s">
        <v>14</v>
      </c>
      <c r="C1272" t="s">
        <v>17</v>
      </c>
    </row>
    <row r="1273" spans="1:5" x14ac:dyDescent="0.2">
      <c r="A1273">
        <f t="shared" si="27"/>
        <v>136</v>
      </c>
      <c r="B1273" t="s">
        <v>14</v>
      </c>
      <c r="C1273" t="s">
        <v>18</v>
      </c>
    </row>
    <row r="1274" spans="1:5" x14ac:dyDescent="0.2">
      <c r="A1274">
        <f t="shared" si="27"/>
        <v>136</v>
      </c>
      <c r="B1274" t="s">
        <v>14</v>
      </c>
      <c r="C1274" t="s">
        <v>19</v>
      </c>
    </row>
    <row r="1275" spans="1:5" x14ac:dyDescent="0.2">
      <c r="A1275">
        <f t="shared" si="27"/>
        <v>136</v>
      </c>
      <c r="B1275" t="s">
        <v>20</v>
      </c>
      <c r="C1275" t="s">
        <v>21</v>
      </c>
      <c r="D1275">
        <f>19+23</f>
        <v>42</v>
      </c>
      <c r="E1275">
        <v>80</v>
      </c>
    </row>
    <row r="1276" spans="1:5" x14ac:dyDescent="0.2">
      <c r="A1276">
        <f t="shared" ref="A1276:A1339" si="28">A1219+1</f>
        <v>136</v>
      </c>
      <c r="B1276" t="s">
        <v>20</v>
      </c>
      <c r="C1276" t="s">
        <v>22</v>
      </c>
      <c r="D1276">
        <f>21+17</f>
        <v>38</v>
      </c>
      <c r="E1276">
        <v>80</v>
      </c>
    </row>
    <row r="1277" spans="1:5" x14ac:dyDescent="0.2">
      <c r="A1277">
        <f t="shared" si="28"/>
        <v>136</v>
      </c>
      <c r="B1277" t="s">
        <v>23</v>
      </c>
      <c r="C1277" t="s">
        <v>24</v>
      </c>
    </row>
    <row r="1278" spans="1:5" x14ac:dyDescent="0.2">
      <c r="A1278">
        <f t="shared" si="28"/>
        <v>136</v>
      </c>
      <c r="B1278" t="s">
        <v>23</v>
      </c>
      <c r="C1278" t="s">
        <v>25</v>
      </c>
    </row>
    <row r="1279" spans="1:5" x14ac:dyDescent="0.2">
      <c r="A1279">
        <f t="shared" si="28"/>
        <v>136</v>
      </c>
      <c r="B1279" t="s">
        <v>23</v>
      </c>
      <c r="C1279" t="s">
        <v>26</v>
      </c>
    </row>
    <row r="1280" spans="1:5" x14ac:dyDescent="0.2">
      <c r="A1280">
        <f t="shared" si="28"/>
        <v>136</v>
      </c>
      <c r="B1280" t="s">
        <v>27</v>
      </c>
      <c r="C1280" t="s">
        <v>28</v>
      </c>
    </row>
    <row r="1281" spans="1:5" x14ac:dyDescent="0.2">
      <c r="A1281">
        <f t="shared" si="28"/>
        <v>136</v>
      </c>
      <c r="B1281" t="s">
        <v>27</v>
      </c>
      <c r="C1281" t="s">
        <v>29</v>
      </c>
    </row>
    <row r="1282" spans="1:5" x14ac:dyDescent="0.2">
      <c r="A1282">
        <f t="shared" si="28"/>
        <v>136</v>
      </c>
      <c r="B1282" t="s">
        <v>27</v>
      </c>
      <c r="C1282" t="s">
        <v>30</v>
      </c>
    </row>
    <row r="1283" spans="1:5" x14ac:dyDescent="0.2">
      <c r="A1283">
        <f t="shared" si="28"/>
        <v>136</v>
      </c>
      <c r="B1283" t="s">
        <v>27</v>
      </c>
      <c r="C1283" t="s">
        <v>31</v>
      </c>
    </row>
    <row r="1284" spans="1:5" x14ac:dyDescent="0.2">
      <c r="A1284">
        <f t="shared" si="28"/>
        <v>136</v>
      </c>
      <c r="B1284" t="s">
        <v>27</v>
      </c>
      <c r="C1284" t="s">
        <v>32</v>
      </c>
    </row>
    <row r="1285" spans="1:5" x14ac:dyDescent="0.2">
      <c r="A1285">
        <f t="shared" si="28"/>
        <v>136</v>
      </c>
      <c r="B1285" t="s">
        <v>27</v>
      </c>
      <c r="C1285" t="s">
        <v>26</v>
      </c>
    </row>
    <row r="1286" spans="1:5" x14ac:dyDescent="0.2">
      <c r="A1286">
        <f t="shared" si="28"/>
        <v>136</v>
      </c>
      <c r="B1286" t="s">
        <v>33</v>
      </c>
      <c r="C1286" s="4" t="s">
        <v>34</v>
      </c>
      <c r="D1286">
        <v>14</v>
      </c>
      <c r="E1286">
        <v>80</v>
      </c>
    </row>
    <row r="1287" spans="1:5" x14ac:dyDescent="0.2">
      <c r="A1287">
        <f t="shared" si="28"/>
        <v>136</v>
      </c>
      <c r="B1287" t="s">
        <v>33</v>
      </c>
      <c r="C1287" s="4" t="s">
        <v>35</v>
      </c>
      <c r="D1287">
        <v>8</v>
      </c>
      <c r="E1287">
        <v>80</v>
      </c>
    </row>
    <row r="1288" spans="1:5" x14ac:dyDescent="0.2">
      <c r="A1288">
        <f t="shared" si="28"/>
        <v>136</v>
      </c>
      <c r="B1288" t="s">
        <v>33</v>
      </c>
      <c r="C1288" s="4" t="s">
        <v>36</v>
      </c>
    </row>
    <row r="1289" spans="1:5" x14ac:dyDescent="0.2">
      <c r="A1289">
        <f t="shared" si="28"/>
        <v>136</v>
      </c>
      <c r="B1289" t="s">
        <v>33</v>
      </c>
      <c r="C1289" s="4" t="s">
        <v>37</v>
      </c>
    </row>
    <row r="1290" spans="1:5" x14ac:dyDescent="0.2">
      <c r="A1290">
        <f t="shared" si="28"/>
        <v>136</v>
      </c>
      <c r="B1290" t="s">
        <v>33</v>
      </c>
      <c r="C1290" s="4" t="s">
        <v>38</v>
      </c>
    </row>
    <row r="1291" spans="1:5" x14ac:dyDescent="0.2">
      <c r="A1291">
        <f t="shared" si="28"/>
        <v>136</v>
      </c>
      <c r="B1291" t="s">
        <v>33</v>
      </c>
      <c r="C1291" s="4" t="s">
        <v>39</v>
      </c>
    </row>
    <row r="1292" spans="1:5" x14ac:dyDescent="0.2">
      <c r="A1292">
        <f t="shared" si="28"/>
        <v>136</v>
      </c>
      <c r="B1292" t="s">
        <v>33</v>
      </c>
      <c r="C1292" s="4" t="s">
        <v>40</v>
      </c>
    </row>
    <row r="1293" spans="1:5" x14ac:dyDescent="0.2">
      <c r="A1293">
        <f t="shared" si="28"/>
        <v>136</v>
      </c>
      <c r="B1293" t="s">
        <v>33</v>
      </c>
      <c r="C1293" s="4" t="s">
        <v>41</v>
      </c>
    </row>
    <row r="1294" spans="1:5" x14ac:dyDescent="0.2">
      <c r="A1294">
        <f t="shared" si="28"/>
        <v>136</v>
      </c>
      <c r="B1294" t="s">
        <v>33</v>
      </c>
      <c r="C1294" s="4" t="s">
        <v>42</v>
      </c>
    </row>
    <row r="1295" spans="1:5" x14ac:dyDescent="0.2">
      <c r="A1295">
        <f t="shared" si="28"/>
        <v>136</v>
      </c>
      <c r="B1295" t="s">
        <v>33</v>
      </c>
      <c r="C1295" s="4" t="s">
        <v>43</v>
      </c>
    </row>
    <row r="1296" spans="1:5" x14ac:dyDescent="0.2">
      <c r="A1296">
        <f t="shared" si="28"/>
        <v>136</v>
      </c>
      <c r="B1296" t="s">
        <v>33</v>
      </c>
      <c r="C1296" s="4" t="s">
        <v>44</v>
      </c>
    </row>
    <row r="1297" spans="1:5" x14ac:dyDescent="0.2">
      <c r="A1297">
        <f t="shared" si="28"/>
        <v>136</v>
      </c>
      <c r="B1297" t="s">
        <v>33</v>
      </c>
      <c r="C1297" s="4" t="s">
        <v>45</v>
      </c>
    </row>
    <row r="1298" spans="1:5" x14ac:dyDescent="0.2">
      <c r="A1298">
        <f t="shared" si="28"/>
        <v>136</v>
      </c>
      <c r="B1298" t="s">
        <v>33</v>
      </c>
      <c r="C1298" s="4" t="s">
        <v>46</v>
      </c>
    </row>
    <row r="1299" spans="1:5" x14ac:dyDescent="0.2">
      <c r="A1299">
        <f t="shared" si="28"/>
        <v>136</v>
      </c>
      <c r="B1299" t="s">
        <v>33</v>
      </c>
      <c r="C1299" s="4" t="s">
        <v>47</v>
      </c>
    </row>
    <row r="1300" spans="1:5" x14ac:dyDescent="0.2">
      <c r="A1300">
        <f t="shared" si="28"/>
        <v>136</v>
      </c>
      <c r="B1300" t="s">
        <v>33</v>
      </c>
      <c r="C1300" s="4" t="s">
        <v>48</v>
      </c>
    </row>
    <row r="1301" spans="1:5" x14ac:dyDescent="0.2">
      <c r="A1301">
        <f t="shared" si="28"/>
        <v>136</v>
      </c>
      <c r="B1301" t="s">
        <v>33</v>
      </c>
      <c r="C1301" s="4" t="s">
        <v>49</v>
      </c>
    </row>
    <row r="1302" spans="1:5" x14ac:dyDescent="0.2">
      <c r="A1302">
        <f t="shared" si="28"/>
        <v>136</v>
      </c>
      <c r="B1302" t="s">
        <v>33</v>
      </c>
      <c r="C1302" s="4" t="s">
        <v>50</v>
      </c>
    </row>
    <row r="1303" spans="1:5" x14ac:dyDescent="0.2">
      <c r="A1303">
        <f t="shared" si="28"/>
        <v>136</v>
      </c>
      <c r="B1303" t="s">
        <v>33</v>
      </c>
      <c r="C1303" s="4" t="s">
        <v>51</v>
      </c>
    </row>
    <row r="1304" spans="1:5" x14ac:dyDescent="0.2">
      <c r="A1304">
        <f t="shared" si="28"/>
        <v>136</v>
      </c>
      <c r="B1304" t="s">
        <v>33</v>
      </c>
      <c r="C1304" s="4" t="s">
        <v>52</v>
      </c>
    </row>
    <row r="1305" spans="1:5" x14ac:dyDescent="0.2">
      <c r="A1305">
        <f t="shared" si="28"/>
        <v>136</v>
      </c>
      <c r="B1305" t="s">
        <v>33</v>
      </c>
      <c r="C1305" s="4" t="s">
        <v>53</v>
      </c>
    </row>
    <row r="1306" spans="1:5" x14ac:dyDescent="0.2">
      <c r="A1306">
        <f t="shared" si="28"/>
        <v>136</v>
      </c>
      <c r="B1306" t="s">
        <v>33</v>
      </c>
      <c r="C1306" s="4" t="s">
        <v>31</v>
      </c>
      <c r="D1306">
        <v>10</v>
      </c>
      <c r="E1306">
        <v>80</v>
      </c>
    </row>
    <row r="1307" spans="1:5" x14ac:dyDescent="0.2">
      <c r="A1307">
        <f t="shared" si="28"/>
        <v>136</v>
      </c>
      <c r="B1307" t="s">
        <v>33</v>
      </c>
      <c r="C1307" s="4" t="s">
        <v>54</v>
      </c>
    </row>
    <row r="1308" spans="1:5" x14ac:dyDescent="0.2">
      <c r="A1308">
        <f t="shared" si="28"/>
        <v>136</v>
      </c>
      <c r="B1308" t="s">
        <v>55</v>
      </c>
      <c r="C1308" t="s">
        <v>56</v>
      </c>
    </row>
    <row r="1309" spans="1:5" x14ac:dyDescent="0.2">
      <c r="A1309">
        <f t="shared" si="28"/>
        <v>136</v>
      </c>
      <c r="B1309" t="s">
        <v>57</v>
      </c>
      <c r="C1309" t="s">
        <v>58</v>
      </c>
    </row>
    <row r="1310" spans="1:5" x14ac:dyDescent="0.2">
      <c r="A1310">
        <f t="shared" si="28"/>
        <v>136</v>
      </c>
      <c r="B1310" t="s">
        <v>59</v>
      </c>
      <c r="C1310" t="s">
        <v>60</v>
      </c>
      <c r="D1310">
        <v>80</v>
      </c>
      <c r="E1310">
        <v>190</v>
      </c>
    </row>
    <row r="1311" spans="1:5" x14ac:dyDescent="0.2">
      <c r="A1311">
        <f t="shared" si="28"/>
        <v>136</v>
      </c>
      <c r="B1311" t="s">
        <v>61</v>
      </c>
      <c r="C1311" t="s">
        <v>62</v>
      </c>
      <c r="D1311">
        <v>18</v>
      </c>
    </row>
    <row r="1312" spans="1:5" x14ac:dyDescent="0.2">
      <c r="A1312">
        <f t="shared" si="28"/>
        <v>136</v>
      </c>
      <c r="B1312" t="s">
        <v>61</v>
      </c>
      <c r="C1312" t="s">
        <v>63</v>
      </c>
    </row>
    <row r="1313" spans="1:5" x14ac:dyDescent="0.2">
      <c r="A1313">
        <f t="shared" si="28"/>
        <v>137</v>
      </c>
      <c r="B1313" t="s">
        <v>5</v>
      </c>
      <c r="C1313" t="s">
        <v>6</v>
      </c>
      <c r="D1313">
        <v>70</v>
      </c>
      <c r="E1313">
        <v>64</v>
      </c>
    </row>
    <row r="1314" spans="1:5" x14ac:dyDescent="0.2">
      <c r="A1314">
        <f t="shared" si="28"/>
        <v>137</v>
      </c>
      <c r="B1314" t="s">
        <v>5</v>
      </c>
      <c r="C1314" t="s">
        <v>7</v>
      </c>
      <c r="D1314">
        <v>12</v>
      </c>
      <c r="E1314">
        <v>64</v>
      </c>
    </row>
    <row r="1315" spans="1:5" x14ac:dyDescent="0.2">
      <c r="A1315">
        <f t="shared" si="28"/>
        <v>137</v>
      </c>
      <c r="B1315" t="s">
        <v>5</v>
      </c>
      <c r="C1315" t="s">
        <v>8</v>
      </c>
    </row>
    <row r="1316" spans="1:5" x14ac:dyDescent="0.2">
      <c r="A1316">
        <f t="shared" si="28"/>
        <v>137</v>
      </c>
      <c r="B1316" t="s">
        <v>5</v>
      </c>
      <c r="C1316" t="s">
        <v>9</v>
      </c>
    </row>
    <row r="1317" spans="1:5" x14ac:dyDescent="0.2">
      <c r="A1317">
        <f t="shared" si="28"/>
        <v>137</v>
      </c>
      <c r="B1317" t="s">
        <v>5</v>
      </c>
      <c r="C1317" t="s">
        <v>10</v>
      </c>
    </row>
    <row r="1318" spans="1:5" x14ac:dyDescent="0.2">
      <c r="A1318">
        <f t="shared" si="28"/>
        <v>137</v>
      </c>
      <c r="B1318" t="s">
        <v>5</v>
      </c>
      <c r="C1318" t="s">
        <v>11</v>
      </c>
    </row>
    <row r="1319" spans="1:5" x14ac:dyDescent="0.2">
      <c r="A1319">
        <f t="shared" si="28"/>
        <v>137</v>
      </c>
      <c r="B1319" t="s">
        <v>5</v>
      </c>
      <c r="C1319" t="s">
        <v>12</v>
      </c>
    </row>
    <row r="1320" spans="1:5" x14ac:dyDescent="0.2">
      <c r="A1320">
        <f t="shared" si="28"/>
        <v>137</v>
      </c>
      <c r="B1320" t="s">
        <v>13</v>
      </c>
      <c r="C1320" t="s">
        <v>6</v>
      </c>
    </row>
    <row r="1321" spans="1:5" x14ac:dyDescent="0.2">
      <c r="A1321">
        <f t="shared" si="28"/>
        <v>137</v>
      </c>
      <c r="B1321" t="s">
        <v>13</v>
      </c>
      <c r="C1321" t="s">
        <v>7</v>
      </c>
    </row>
    <row r="1322" spans="1:5" x14ac:dyDescent="0.2">
      <c r="A1322">
        <f t="shared" si="28"/>
        <v>137</v>
      </c>
      <c r="B1322" t="s">
        <v>13</v>
      </c>
      <c r="C1322" t="s">
        <v>8</v>
      </c>
    </row>
    <row r="1323" spans="1:5" x14ac:dyDescent="0.2">
      <c r="A1323">
        <f t="shared" si="28"/>
        <v>137</v>
      </c>
      <c r="B1323" t="s">
        <v>13</v>
      </c>
      <c r="C1323" t="s">
        <v>9</v>
      </c>
    </row>
    <row r="1324" spans="1:5" x14ac:dyDescent="0.2">
      <c r="A1324">
        <f t="shared" si="28"/>
        <v>137</v>
      </c>
      <c r="B1324" t="s">
        <v>13</v>
      </c>
      <c r="C1324" t="s">
        <v>10</v>
      </c>
    </row>
    <row r="1325" spans="1:5" x14ac:dyDescent="0.2">
      <c r="A1325">
        <f t="shared" si="28"/>
        <v>137</v>
      </c>
      <c r="B1325" t="s">
        <v>13</v>
      </c>
      <c r="C1325" t="s">
        <v>11</v>
      </c>
    </row>
    <row r="1326" spans="1:5" x14ac:dyDescent="0.2">
      <c r="A1326">
        <f t="shared" si="28"/>
        <v>137</v>
      </c>
      <c r="B1326" t="s">
        <v>13</v>
      </c>
      <c r="C1326" t="s">
        <v>12</v>
      </c>
    </row>
    <row r="1327" spans="1:5" x14ac:dyDescent="0.2">
      <c r="A1327">
        <f t="shared" si="28"/>
        <v>137</v>
      </c>
      <c r="B1327" t="s">
        <v>14</v>
      </c>
      <c r="C1327" t="s">
        <v>15</v>
      </c>
    </row>
    <row r="1328" spans="1:5" x14ac:dyDescent="0.2">
      <c r="A1328">
        <f t="shared" si="28"/>
        <v>137</v>
      </c>
      <c r="B1328" t="s">
        <v>14</v>
      </c>
      <c r="C1328" t="s">
        <v>16</v>
      </c>
    </row>
    <row r="1329" spans="1:5" x14ac:dyDescent="0.2">
      <c r="A1329">
        <f t="shared" si="28"/>
        <v>137</v>
      </c>
      <c r="B1329" t="s">
        <v>14</v>
      </c>
      <c r="C1329" t="s">
        <v>17</v>
      </c>
    </row>
    <row r="1330" spans="1:5" x14ac:dyDescent="0.2">
      <c r="A1330">
        <f t="shared" si="28"/>
        <v>137</v>
      </c>
      <c r="B1330" t="s">
        <v>14</v>
      </c>
      <c r="C1330" t="s">
        <v>18</v>
      </c>
    </row>
    <row r="1331" spans="1:5" x14ac:dyDescent="0.2">
      <c r="A1331">
        <f t="shared" si="28"/>
        <v>137</v>
      </c>
      <c r="B1331" t="s">
        <v>14</v>
      </c>
      <c r="C1331" t="s">
        <v>19</v>
      </c>
    </row>
    <row r="1332" spans="1:5" x14ac:dyDescent="0.2">
      <c r="A1332">
        <f t="shared" si="28"/>
        <v>137</v>
      </c>
      <c r="B1332" t="s">
        <v>20</v>
      </c>
      <c r="C1332" t="s">
        <v>21</v>
      </c>
      <c r="D1332">
        <v>39</v>
      </c>
      <c r="E1332">
        <v>64</v>
      </c>
    </row>
    <row r="1333" spans="1:5" x14ac:dyDescent="0.2">
      <c r="A1333">
        <f t="shared" si="28"/>
        <v>137</v>
      </c>
      <c r="B1333" t="s">
        <v>20</v>
      </c>
      <c r="C1333" t="s">
        <v>22</v>
      </c>
      <c r="D1333">
        <f>64-39</f>
        <v>25</v>
      </c>
      <c r="E1333">
        <v>64</v>
      </c>
    </row>
    <row r="1334" spans="1:5" x14ac:dyDescent="0.2">
      <c r="A1334">
        <f t="shared" si="28"/>
        <v>137</v>
      </c>
      <c r="B1334" t="s">
        <v>23</v>
      </c>
      <c r="C1334" t="s">
        <v>24</v>
      </c>
    </row>
    <row r="1335" spans="1:5" x14ac:dyDescent="0.2">
      <c r="A1335">
        <f t="shared" si="28"/>
        <v>137</v>
      </c>
      <c r="B1335" t="s">
        <v>23</v>
      </c>
      <c r="C1335" t="s">
        <v>25</v>
      </c>
    </row>
    <row r="1336" spans="1:5" x14ac:dyDescent="0.2">
      <c r="A1336">
        <f t="shared" si="28"/>
        <v>137</v>
      </c>
      <c r="B1336" t="s">
        <v>23</v>
      </c>
      <c r="C1336" t="s">
        <v>26</v>
      </c>
    </row>
    <row r="1337" spans="1:5" x14ac:dyDescent="0.2">
      <c r="A1337">
        <f t="shared" si="28"/>
        <v>137</v>
      </c>
      <c r="B1337" t="s">
        <v>27</v>
      </c>
      <c r="C1337" t="s">
        <v>28</v>
      </c>
    </row>
    <row r="1338" spans="1:5" x14ac:dyDescent="0.2">
      <c r="A1338">
        <f t="shared" si="28"/>
        <v>137</v>
      </c>
      <c r="B1338" t="s">
        <v>27</v>
      </c>
      <c r="C1338" t="s">
        <v>29</v>
      </c>
    </row>
    <row r="1339" spans="1:5" x14ac:dyDescent="0.2">
      <c r="A1339">
        <f t="shared" si="28"/>
        <v>137</v>
      </c>
      <c r="B1339" t="s">
        <v>27</v>
      </c>
      <c r="C1339" t="s">
        <v>30</v>
      </c>
    </row>
    <row r="1340" spans="1:5" x14ac:dyDescent="0.2">
      <c r="A1340">
        <f t="shared" ref="A1340:A1403" si="29">A1283+1</f>
        <v>137</v>
      </c>
      <c r="B1340" t="s">
        <v>27</v>
      </c>
      <c r="C1340" t="s">
        <v>31</v>
      </c>
    </row>
    <row r="1341" spans="1:5" x14ac:dyDescent="0.2">
      <c r="A1341">
        <f t="shared" si="29"/>
        <v>137</v>
      </c>
      <c r="B1341" t="s">
        <v>27</v>
      </c>
      <c r="C1341" t="s">
        <v>32</v>
      </c>
    </row>
    <row r="1342" spans="1:5" x14ac:dyDescent="0.2">
      <c r="A1342">
        <f t="shared" si="29"/>
        <v>137</v>
      </c>
      <c r="B1342" t="s">
        <v>27</v>
      </c>
      <c r="C1342" t="s">
        <v>26</v>
      </c>
    </row>
    <row r="1343" spans="1:5" x14ac:dyDescent="0.2">
      <c r="A1343">
        <f t="shared" si="29"/>
        <v>137</v>
      </c>
      <c r="B1343" t="s">
        <v>33</v>
      </c>
      <c r="C1343" s="4" t="s">
        <v>34</v>
      </c>
      <c r="D1343">
        <v>30</v>
      </c>
      <c r="E1343">
        <v>64</v>
      </c>
    </row>
    <row r="1344" spans="1:5" x14ac:dyDescent="0.2">
      <c r="A1344">
        <f t="shared" si="29"/>
        <v>137</v>
      </c>
      <c r="B1344" t="s">
        <v>33</v>
      </c>
      <c r="C1344" s="4" t="s">
        <v>35</v>
      </c>
      <c r="D1344">
        <v>11</v>
      </c>
      <c r="E1344">
        <v>64</v>
      </c>
    </row>
    <row r="1345" spans="1:5" x14ac:dyDescent="0.2">
      <c r="A1345">
        <f t="shared" si="29"/>
        <v>137</v>
      </c>
      <c r="B1345" t="s">
        <v>33</v>
      </c>
      <c r="C1345" s="4" t="s">
        <v>36</v>
      </c>
    </row>
    <row r="1346" spans="1:5" x14ac:dyDescent="0.2">
      <c r="A1346">
        <f t="shared" si="29"/>
        <v>137</v>
      </c>
      <c r="B1346" t="s">
        <v>33</v>
      </c>
      <c r="C1346" s="4" t="s">
        <v>37</v>
      </c>
      <c r="D1346">
        <v>8</v>
      </c>
      <c r="E1346">
        <v>64</v>
      </c>
    </row>
    <row r="1347" spans="1:5" x14ac:dyDescent="0.2">
      <c r="A1347">
        <f t="shared" si="29"/>
        <v>137</v>
      </c>
      <c r="B1347" t="s">
        <v>33</v>
      </c>
      <c r="C1347" s="4" t="s">
        <v>38</v>
      </c>
    </row>
    <row r="1348" spans="1:5" x14ac:dyDescent="0.2">
      <c r="A1348">
        <f t="shared" si="29"/>
        <v>137</v>
      </c>
      <c r="B1348" t="s">
        <v>33</v>
      </c>
      <c r="C1348" s="4" t="s">
        <v>39</v>
      </c>
    </row>
    <row r="1349" spans="1:5" x14ac:dyDescent="0.2">
      <c r="A1349">
        <f t="shared" si="29"/>
        <v>137</v>
      </c>
      <c r="B1349" t="s">
        <v>33</v>
      </c>
      <c r="C1349" s="4" t="s">
        <v>40</v>
      </c>
    </row>
    <row r="1350" spans="1:5" x14ac:dyDescent="0.2">
      <c r="A1350">
        <f t="shared" si="29"/>
        <v>137</v>
      </c>
      <c r="B1350" t="s">
        <v>33</v>
      </c>
      <c r="C1350" s="4" t="s">
        <v>41</v>
      </c>
    </row>
    <row r="1351" spans="1:5" x14ac:dyDescent="0.2">
      <c r="A1351">
        <f t="shared" si="29"/>
        <v>137</v>
      </c>
      <c r="B1351" t="s">
        <v>33</v>
      </c>
      <c r="C1351" s="4" t="s">
        <v>42</v>
      </c>
    </row>
    <row r="1352" spans="1:5" x14ac:dyDescent="0.2">
      <c r="A1352">
        <f t="shared" si="29"/>
        <v>137</v>
      </c>
      <c r="B1352" t="s">
        <v>33</v>
      </c>
      <c r="C1352" s="4" t="s">
        <v>43</v>
      </c>
      <c r="D1352">
        <v>5</v>
      </c>
      <c r="E1352">
        <v>64</v>
      </c>
    </row>
    <row r="1353" spans="1:5" x14ac:dyDescent="0.2">
      <c r="A1353">
        <f t="shared" si="29"/>
        <v>137</v>
      </c>
      <c r="B1353" t="s">
        <v>33</v>
      </c>
      <c r="C1353" s="4" t="s">
        <v>44</v>
      </c>
    </row>
    <row r="1354" spans="1:5" x14ac:dyDescent="0.2">
      <c r="A1354">
        <f t="shared" si="29"/>
        <v>137</v>
      </c>
      <c r="B1354" t="s">
        <v>33</v>
      </c>
      <c r="C1354" s="4" t="s">
        <v>45</v>
      </c>
    </row>
    <row r="1355" spans="1:5" x14ac:dyDescent="0.2">
      <c r="A1355">
        <f t="shared" si="29"/>
        <v>137</v>
      </c>
      <c r="B1355" t="s">
        <v>33</v>
      </c>
      <c r="C1355" s="4" t="s">
        <v>46</v>
      </c>
    </row>
    <row r="1356" spans="1:5" x14ac:dyDescent="0.2">
      <c r="A1356">
        <f t="shared" si="29"/>
        <v>137</v>
      </c>
      <c r="B1356" t="s">
        <v>33</v>
      </c>
      <c r="C1356" s="4" t="s">
        <v>47</v>
      </c>
    </row>
    <row r="1357" spans="1:5" x14ac:dyDescent="0.2">
      <c r="A1357">
        <f t="shared" si="29"/>
        <v>137</v>
      </c>
      <c r="B1357" t="s">
        <v>33</v>
      </c>
      <c r="C1357" s="4" t="s">
        <v>48</v>
      </c>
    </row>
    <row r="1358" spans="1:5" x14ac:dyDescent="0.2">
      <c r="A1358">
        <f t="shared" si="29"/>
        <v>137</v>
      </c>
      <c r="B1358" t="s">
        <v>33</v>
      </c>
      <c r="C1358" s="4" t="s">
        <v>49</v>
      </c>
    </row>
    <row r="1359" spans="1:5" x14ac:dyDescent="0.2">
      <c r="A1359">
        <f t="shared" si="29"/>
        <v>137</v>
      </c>
      <c r="B1359" t="s">
        <v>33</v>
      </c>
      <c r="C1359" s="4" t="s">
        <v>50</v>
      </c>
    </row>
    <row r="1360" spans="1:5" x14ac:dyDescent="0.2">
      <c r="A1360">
        <f t="shared" si="29"/>
        <v>137</v>
      </c>
      <c r="B1360" t="s">
        <v>33</v>
      </c>
      <c r="C1360" s="4" t="s">
        <v>51</v>
      </c>
    </row>
    <row r="1361" spans="1:5" x14ac:dyDescent="0.2">
      <c r="A1361">
        <f t="shared" si="29"/>
        <v>137</v>
      </c>
      <c r="B1361" t="s">
        <v>33</v>
      </c>
      <c r="C1361" s="4" t="s">
        <v>52</v>
      </c>
    </row>
    <row r="1362" spans="1:5" x14ac:dyDescent="0.2">
      <c r="A1362">
        <f t="shared" si="29"/>
        <v>137</v>
      </c>
      <c r="B1362" t="s">
        <v>33</v>
      </c>
      <c r="C1362" s="4" t="s">
        <v>53</v>
      </c>
    </row>
    <row r="1363" spans="1:5" x14ac:dyDescent="0.2">
      <c r="A1363">
        <f t="shared" si="29"/>
        <v>137</v>
      </c>
      <c r="B1363" t="s">
        <v>33</v>
      </c>
      <c r="C1363" s="4" t="s">
        <v>31</v>
      </c>
    </row>
    <row r="1364" spans="1:5" x14ac:dyDescent="0.2">
      <c r="A1364">
        <f t="shared" si="29"/>
        <v>137</v>
      </c>
      <c r="B1364" t="s">
        <v>33</v>
      </c>
      <c r="C1364" s="4" t="s">
        <v>54</v>
      </c>
    </row>
    <row r="1365" spans="1:5" x14ac:dyDescent="0.2">
      <c r="A1365">
        <f t="shared" si="29"/>
        <v>137</v>
      </c>
      <c r="B1365" t="s">
        <v>55</v>
      </c>
      <c r="C1365" t="s">
        <v>56</v>
      </c>
    </row>
    <row r="1366" spans="1:5" x14ac:dyDescent="0.2">
      <c r="A1366">
        <f t="shared" si="29"/>
        <v>137</v>
      </c>
      <c r="B1366" t="s">
        <v>57</v>
      </c>
      <c r="C1366" t="s">
        <v>58</v>
      </c>
    </row>
    <row r="1367" spans="1:5" x14ac:dyDescent="0.2">
      <c r="A1367">
        <f t="shared" si="29"/>
        <v>137</v>
      </c>
      <c r="B1367" t="s">
        <v>59</v>
      </c>
      <c r="C1367" t="s">
        <v>60</v>
      </c>
      <c r="D1367">
        <v>64</v>
      </c>
      <c r="E1367">
        <v>91</v>
      </c>
    </row>
    <row r="1368" spans="1:5" x14ac:dyDescent="0.2">
      <c r="A1368">
        <f t="shared" si="29"/>
        <v>137</v>
      </c>
      <c r="B1368" t="s">
        <v>61</v>
      </c>
      <c r="C1368" t="s">
        <v>62</v>
      </c>
      <c r="D1368">
        <v>18</v>
      </c>
    </row>
    <row r="1369" spans="1:5" x14ac:dyDescent="0.2">
      <c r="A1369">
        <f t="shared" si="29"/>
        <v>137</v>
      </c>
      <c r="B1369" t="s">
        <v>61</v>
      </c>
      <c r="C1369" t="s">
        <v>63</v>
      </c>
    </row>
    <row r="1370" spans="1:5" x14ac:dyDescent="0.2">
      <c r="A1370">
        <f t="shared" si="29"/>
        <v>138</v>
      </c>
      <c r="B1370" t="s">
        <v>5</v>
      </c>
      <c r="C1370" t="s">
        <v>6</v>
      </c>
      <c r="D1370">
        <f>((44*56.2)+(42*61.3))/86</f>
        <v>58.690697674418601</v>
      </c>
      <c r="E1370">
        <v>86</v>
      </c>
    </row>
    <row r="1371" spans="1:5" x14ac:dyDescent="0.2">
      <c r="A1371">
        <f t="shared" si="29"/>
        <v>138</v>
      </c>
      <c r="B1371" t="s">
        <v>5</v>
      </c>
      <c r="C1371" t="s">
        <v>7</v>
      </c>
      <c r="D1371">
        <f>((44*17.5)+(42*17.3))/86</f>
        <v>17.402325581395349</v>
      </c>
      <c r="E1371">
        <v>86</v>
      </c>
    </row>
    <row r="1372" spans="1:5" x14ac:dyDescent="0.2">
      <c r="A1372">
        <f t="shared" si="29"/>
        <v>138</v>
      </c>
      <c r="B1372" t="s">
        <v>5</v>
      </c>
      <c r="C1372" t="s">
        <v>8</v>
      </c>
    </row>
    <row r="1373" spans="1:5" x14ac:dyDescent="0.2">
      <c r="A1373">
        <f t="shared" si="29"/>
        <v>138</v>
      </c>
      <c r="B1373" t="s">
        <v>5</v>
      </c>
      <c r="C1373" t="s">
        <v>9</v>
      </c>
    </row>
    <row r="1374" spans="1:5" x14ac:dyDescent="0.2">
      <c r="A1374">
        <f t="shared" si="29"/>
        <v>138</v>
      </c>
      <c r="B1374" t="s">
        <v>5</v>
      </c>
      <c r="C1374" t="s">
        <v>10</v>
      </c>
    </row>
    <row r="1375" spans="1:5" x14ac:dyDescent="0.2">
      <c r="A1375">
        <f t="shared" si="29"/>
        <v>138</v>
      </c>
      <c r="B1375" t="s">
        <v>5</v>
      </c>
      <c r="C1375" t="s">
        <v>11</v>
      </c>
    </row>
    <row r="1376" spans="1:5" x14ac:dyDescent="0.2">
      <c r="A1376">
        <f t="shared" si="29"/>
        <v>138</v>
      </c>
      <c r="B1376" t="s">
        <v>5</v>
      </c>
      <c r="C1376" t="s">
        <v>12</v>
      </c>
    </row>
    <row r="1377" spans="1:5" x14ac:dyDescent="0.2">
      <c r="A1377">
        <f t="shared" si="29"/>
        <v>138</v>
      </c>
      <c r="B1377" t="s">
        <v>13</v>
      </c>
      <c r="C1377" t="s">
        <v>6</v>
      </c>
    </row>
    <row r="1378" spans="1:5" x14ac:dyDescent="0.2">
      <c r="A1378">
        <f t="shared" si="29"/>
        <v>138</v>
      </c>
      <c r="B1378" t="s">
        <v>13</v>
      </c>
      <c r="C1378" t="s">
        <v>7</v>
      </c>
    </row>
    <row r="1379" spans="1:5" x14ac:dyDescent="0.2">
      <c r="A1379">
        <f t="shared" si="29"/>
        <v>138</v>
      </c>
      <c r="B1379" t="s">
        <v>13</v>
      </c>
      <c r="C1379" t="s">
        <v>8</v>
      </c>
    </row>
    <row r="1380" spans="1:5" x14ac:dyDescent="0.2">
      <c r="A1380">
        <f t="shared" si="29"/>
        <v>138</v>
      </c>
      <c r="B1380" t="s">
        <v>13</v>
      </c>
      <c r="C1380" t="s">
        <v>9</v>
      </c>
    </row>
    <row r="1381" spans="1:5" x14ac:dyDescent="0.2">
      <c r="A1381">
        <f t="shared" si="29"/>
        <v>138</v>
      </c>
      <c r="B1381" t="s">
        <v>13</v>
      </c>
      <c r="C1381" t="s">
        <v>10</v>
      </c>
    </row>
    <row r="1382" spans="1:5" x14ac:dyDescent="0.2">
      <c r="A1382">
        <f t="shared" si="29"/>
        <v>138</v>
      </c>
      <c r="B1382" t="s">
        <v>13</v>
      </c>
      <c r="C1382" t="s">
        <v>11</v>
      </c>
    </row>
    <row r="1383" spans="1:5" x14ac:dyDescent="0.2">
      <c r="A1383">
        <f t="shared" si="29"/>
        <v>138</v>
      </c>
      <c r="B1383" t="s">
        <v>13</v>
      </c>
      <c r="C1383" t="s">
        <v>12</v>
      </c>
    </row>
    <row r="1384" spans="1:5" x14ac:dyDescent="0.2">
      <c r="A1384">
        <f t="shared" si="29"/>
        <v>138</v>
      </c>
      <c r="B1384" t="s">
        <v>14</v>
      </c>
      <c r="C1384" t="s">
        <v>15</v>
      </c>
      <c r="D1384">
        <v>13</v>
      </c>
      <c r="E1384">
        <v>86</v>
      </c>
    </row>
    <row r="1385" spans="1:5" x14ac:dyDescent="0.2">
      <c r="A1385">
        <f t="shared" si="29"/>
        <v>138</v>
      </c>
      <c r="B1385" t="s">
        <v>14</v>
      </c>
      <c r="C1385" t="s">
        <v>16</v>
      </c>
      <c r="D1385">
        <v>19</v>
      </c>
      <c r="E1385">
        <v>86</v>
      </c>
    </row>
    <row r="1386" spans="1:5" x14ac:dyDescent="0.2">
      <c r="A1386">
        <f t="shared" si="29"/>
        <v>138</v>
      </c>
      <c r="B1386" t="s">
        <v>14</v>
      </c>
      <c r="C1386" t="s">
        <v>17</v>
      </c>
      <c r="D1386">
        <f>27*2</f>
        <v>54</v>
      </c>
      <c r="E1386">
        <v>86</v>
      </c>
    </row>
    <row r="1387" spans="1:5" x14ac:dyDescent="0.2">
      <c r="A1387">
        <f t="shared" si="29"/>
        <v>138</v>
      </c>
      <c r="B1387" t="s">
        <v>14</v>
      </c>
      <c r="C1387" t="s">
        <v>18</v>
      </c>
    </row>
    <row r="1388" spans="1:5" x14ac:dyDescent="0.2">
      <c r="A1388">
        <f t="shared" si="29"/>
        <v>138</v>
      </c>
      <c r="B1388" t="s">
        <v>14</v>
      </c>
      <c r="C1388" t="s">
        <v>19</v>
      </c>
    </row>
    <row r="1389" spans="1:5" x14ac:dyDescent="0.2">
      <c r="A1389">
        <f t="shared" si="29"/>
        <v>138</v>
      </c>
      <c r="B1389" t="s">
        <v>20</v>
      </c>
      <c r="C1389" t="s">
        <v>21</v>
      </c>
      <c r="D1389">
        <f>27+22</f>
        <v>49</v>
      </c>
      <c r="E1389">
        <v>86</v>
      </c>
    </row>
    <row r="1390" spans="1:5" x14ac:dyDescent="0.2">
      <c r="A1390">
        <f t="shared" si="29"/>
        <v>138</v>
      </c>
      <c r="B1390" t="s">
        <v>20</v>
      </c>
      <c r="C1390" t="s">
        <v>22</v>
      </c>
      <c r="D1390">
        <f>17+20</f>
        <v>37</v>
      </c>
      <c r="E1390">
        <v>86</v>
      </c>
    </row>
    <row r="1391" spans="1:5" x14ac:dyDescent="0.2">
      <c r="A1391">
        <f t="shared" si="29"/>
        <v>138</v>
      </c>
      <c r="B1391" t="s">
        <v>23</v>
      </c>
      <c r="C1391" t="s">
        <v>24</v>
      </c>
    </row>
    <row r="1392" spans="1:5" x14ac:dyDescent="0.2">
      <c r="A1392">
        <f t="shared" si="29"/>
        <v>138</v>
      </c>
      <c r="B1392" t="s">
        <v>23</v>
      </c>
      <c r="C1392" t="s">
        <v>25</v>
      </c>
    </row>
    <row r="1393" spans="1:5" x14ac:dyDescent="0.2">
      <c r="A1393">
        <f t="shared" si="29"/>
        <v>138</v>
      </c>
      <c r="B1393" t="s">
        <v>23</v>
      </c>
      <c r="C1393" t="s">
        <v>26</v>
      </c>
    </row>
    <row r="1394" spans="1:5" x14ac:dyDescent="0.2">
      <c r="A1394">
        <f t="shared" si="29"/>
        <v>138</v>
      </c>
      <c r="B1394" t="s">
        <v>27</v>
      </c>
      <c r="C1394" t="s">
        <v>28</v>
      </c>
    </row>
    <row r="1395" spans="1:5" x14ac:dyDescent="0.2">
      <c r="A1395">
        <f t="shared" si="29"/>
        <v>138</v>
      </c>
      <c r="B1395" t="s">
        <v>27</v>
      </c>
      <c r="C1395" t="s">
        <v>29</v>
      </c>
    </row>
    <row r="1396" spans="1:5" x14ac:dyDescent="0.2">
      <c r="A1396">
        <f t="shared" si="29"/>
        <v>138</v>
      </c>
      <c r="B1396" t="s">
        <v>27</v>
      </c>
      <c r="C1396" t="s">
        <v>30</v>
      </c>
    </row>
    <row r="1397" spans="1:5" x14ac:dyDescent="0.2">
      <c r="A1397">
        <f t="shared" si="29"/>
        <v>138</v>
      </c>
      <c r="B1397" t="s">
        <v>27</v>
      </c>
      <c r="C1397" t="s">
        <v>31</v>
      </c>
    </row>
    <row r="1398" spans="1:5" x14ac:dyDescent="0.2">
      <c r="A1398">
        <f t="shared" si="29"/>
        <v>138</v>
      </c>
      <c r="B1398" t="s">
        <v>27</v>
      </c>
      <c r="C1398" t="s">
        <v>32</v>
      </c>
    </row>
    <row r="1399" spans="1:5" x14ac:dyDescent="0.2">
      <c r="A1399">
        <f t="shared" si="29"/>
        <v>138</v>
      </c>
      <c r="B1399" t="s">
        <v>27</v>
      </c>
      <c r="C1399" t="s">
        <v>26</v>
      </c>
    </row>
    <row r="1400" spans="1:5" x14ac:dyDescent="0.2">
      <c r="A1400">
        <f t="shared" si="29"/>
        <v>138</v>
      </c>
      <c r="B1400" t="s">
        <v>33</v>
      </c>
      <c r="C1400" s="4" t="s">
        <v>34</v>
      </c>
      <c r="D1400">
        <v>39</v>
      </c>
      <c r="E1400">
        <v>86</v>
      </c>
    </row>
    <row r="1401" spans="1:5" x14ac:dyDescent="0.2">
      <c r="A1401">
        <f t="shared" si="29"/>
        <v>138</v>
      </c>
      <c r="B1401" t="s">
        <v>33</v>
      </c>
      <c r="C1401" s="4" t="s">
        <v>35</v>
      </c>
      <c r="D1401">
        <f>15+13</f>
        <v>28</v>
      </c>
      <c r="E1401">
        <v>86</v>
      </c>
    </row>
    <row r="1402" spans="1:5" x14ac:dyDescent="0.2">
      <c r="A1402">
        <f t="shared" si="29"/>
        <v>138</v>
      </c>
      <c r="B1402" t="s">
        <v>33</v>
      </c>
      <c r="C1402" s="4" t="s">
        <v>36</v>
      </c>
    </row>
    <row r="1403" spans="1:5" x14ac:dyDescent="0.2">
      <c r="A1403">
        <f t="shared" si="29"/>
        <v>138</v>
      </c>
      <c r="B1403" t="s">
        <v>33</v>
      </c>
      <c r="C1403" s="4" t="s">
        <v>37</v>
      </c>
      <c r="D1403">
        <f>12+14</f>
        <v>26</v>
      </c>
      <c r="E1403">
        <v>86</v>
      </c>
    </row>
    <row r="1404" spans="1:5" x14ac:dyDescent="0.2">
      <c r="A1404">
        <f t="shared" ref="A1404:A1467" si="30">A1347+1</f>
        <v>138</v>
      </c>
      <c r="B1404" t="s">
        <v>33</v>
      </c>
      <c r="C1404" s="4" t="s">
        <v>38</v>
      </c>
    </row>
    <row r="1405" spans="1:5" x14ac:dyDescent="0.2">
      <c r="A1405">
        <f t="shared" si="30"/>
        <v>138</v>
      </c>
      <c r="B1405" t="s">
        <v>33</v>
      </c>
      <c r="C1405" s="4" t="s">
        <v>39</v>
      </c>
    </row>
    <row r="1406" spans="1:5" x14ac:dyDescent="0.2">
      <c r="A1406">
        <f t="shared" si="30"/>
        <v>138</v>
      </c>
      <c r="B1406" t="s">
        <v>33</v>
      </c>
      <c r="C1406" s="4" t="s">
        <v>40</v>
      </c>
      <c r="D1406">
        <v>2</v>
      </c>
      <c r="E1406">
        <v>86</v>
      </c>
    </row>
    <row r="1407" spans="1:5" x14ac:dyDescent="0.2">
      <c r="A1407">
        <f t="shared" si="30"/>
        <v>138</v>
      </c>
      <c r="B1407" t="s">
        <v>33</v>
      </c>
      <c r="C1407" s="4" t="s">
        <v>41</v>
      </c>
      <c r="D1407">
        <v>0</v>
      </c>
      <c r="E1407">
        <v>86</v>
      </c>
    </row>
    <row r="1408" spans="1:5" x14ac:dyDescent="0.2">
      <c r="A1408">
        <f t="shared" si="30"/>
        <v>138</v>
      </c>
      <c r="B1408" t="s">
        <v>33</v>
      </c>
      <c r="C1408" s="4" t="s">
        <v>42</v>
      </c>
    </row>
    <row r="1409" spans="1:5" x14ac:dyDescent="0.2">
      <c r="A1409">
        <f t="shared" si="30"/>
        <v>138</v>
      </c>
      <c r="B1409" t="s">
        <v>33</v>
      </c>
      <c r="C1409" s="4" t="s">
        <v>43</v>
      </c>
    </row>
    <row r="1410" spans="1:5" x14ac:dyDescent="0.2">
      <c r="A1410">
        <f t="shared" si="30"/>
        <v>138</v>
      </c>
      <c r="B1410" t="s">
        <v>33</v>
      </c>
      <c r="C1410" s="4" t="s">
        <v>44</v>
      </c>
    </row>
    <row r="1411" spans="1:5" x14ac:dyDescent="0.2">
      <c r="A1411">
        <f t="shared" si="30"/>
        <v>138</v>
      </c>
      <c r="B1411" t="s">
        <v>33</v>
      </c>
      <c r="C1411" s="4" t="s">
        <v>45</v>
      </c>
    </row>
    <row r="1412" spans="1:5" x14ac:dyDescent="0.2">
      <c r="A1412">
        <f t="shared" si="30"/>
        <v>138</v>
      </c>
      <c r="B1412" t="s">
        <v>33</v>
      </c>
      <c r="C1412" s="4" t="s">
        <v>46</v>
      </c>
    </row>
    <row r="1413" spans="1:5" x14ac:dyDescent="0.2">
      <c r="A1413">
        <f t="shared" si="30"/>
        <v>138</v>
      </c>
      <c r="B1413" t="s">
        <v>33</v>
      </c>
      <c r="C1413" s="4" t="s">
        <v>47</v>
      </c>
    </row>
    <row r="1414" spans="1:5" x14ac:dyDescent="0.2">
      <c r="A1414">
        <f t="shared" si="30"/>
        <v>138</v>
      </c>
      <c r="B1414" t="s">
        <v>33</v>
      </c>
      <c r="C1414" s="4" t="s">
        <v>48</v>
      </c>
    </row>
    <row r="1415" spans="1:5" x14ac:dyDescent="0.2">
      <c r="A1415">
        <f t="shared" si="30"/>
        <v>138</v>
      </c>
      <c r="B1415" t="s">
        <v>33</v>
      </c>
      <c r="C1415" s="4" t="s">
        <v>49</v>
      </c>
    </row>
    <row r="1416" spans="1:5" x14ac:dyDescent="0.2">
      <c r="A1416">
        <f t="shared" si="30"/>
        <v>138</v>
      </c>
      <c r="B1416" t="s">
        <v>33</v>
      </c>
      <c r="C1416" s="4" t="s">
        <v>50</v>
      </c>
    </row>
    <row r="1417" spans="1:5" x14ac:dyDescent="0.2">
      <c r="A1417">
        <f t="shared" si="30"/>
        <v>138</v>
      </c>
      <c r="B1417" t="s">
        <v>33</v>
      </c>
      <c r="C1417" s="4" t="s">
        <v>51</v>
      </c>
    </row>
    <row r="1418" spans="1:5" x14ac:dyDescent="0.2">
      <c r="A1418">
        <f t="shared" si="30"/>
        <v>138</v>
      </c>
      <c r="B1418" t="s">
        <v>33</v>
      </c>
      <c r="C1418" s="4" t="s">
        <v>52</v>
      </c>
    </row>
    <row r="1419" spans="1:5" x14ac:dyDescent="0.2">
      <c r="A1419">
        <f t="shared" si="30"/>
        <v>138</v>
      </c>
      <c r="B1419" t="s">
        <v>33</v>
      </c>
      <c r="C1419" s="4" t="s">
        <v>53</v>
      </c>
    </row>
    <row r="1420" spans="1:5" x14ac:dyDescent="0.2">
      <c r="A1420">
        <f t="shared" si="30"/>
        <v>138</v>
      </c>
      <c r="B1420" t="s">
        <v>33</v>
      </c>
      <c r="C1420" s="4" t="s">
        <v>31</v>
      </c>
      <c r="D1420">
        <v>4</v>
      </c>
      <c r="E1420">
        <v>86</v>
      </c>
    </row>
    <row r="1421" spans="1:5" x14ac:dyDescent="0.2">
      <c r="A1421">
        <f t="shared" si="30"/>
        <v>138</v>
      </c>
      <c r="B1421" t="s">
        <v>33</v>
      </c>
      <c r="C1421" s="4" t="s">
        <v>54</v>
      </c>
    </row>
    <row r="1422" spans="1:5" x14ac:dyDescent="0.2">
      <c r="A1422">
        <f t="shared" si="30"/>
        <v>138</v>
      </c>
      <c r="B1422" t="s">
        <v>55</v>
      </c>
      <c r="C1422" t="s">
        <v>56</v>
      </c>
    </row>
    <row r="1423" spans="1:5" x14ac:dyDescent="0.2">
      <c r="A1423">
        <f t="shared" si="30"/>
        <v>138</v>
      </c>
      <c r="B1423" t="s">
        <v>57</v>
      </c>
      <c r="C1423" t="s">
        <v>58</v>
      </c>
    </row>
    <row r="1424" spans="1:5" x14ac:dyDescent="0.2">
      <c r="A1424">
        <f t="shared" si="30"/>
        <v>138</v>
      </c>
      <c r="B1424" t="s">
        <v>59</v>
      </c>
      <c r="C1424" t="s">
        <v>60</v>
      </c>
      <c r="D1424">
        <f>44+42</f>
        <v>86</v>
      </c>
      <c r="E1424">
        <v>109</v>
      </c>
    </row>
    <row r="1425" spans="1:5" x14ac:dyDescent="0.2">
      <c r="A1425">
        <f t="shared" si="30"/>
        <v>138</v>
      </c>
      <c r="B1425" t="s">
        <v>61</v>
      </c>
      <c r="C1425" t="s">
        <v>62</v>
      </c>
      <c r="D1425">
        <v>18</v>
      </c>
    </row>
    <row r="1426" spans="1:5" x14ac:dyDescent="0.2">
      <c r="A1426">
        <f t="shared" si="30"/>
        <v>138</v>
      </c>
      <c r="B1426" t="s">
        <v>61</v>
      </c>
      <c r="C1426" t="s">
        <v>63</v>
      </c>
    </row>
    <row r="1427" spans="1:5" x14ac:dyDescent="0.2">
      <c r="A1427">
        <f t="shared" si="30"/>
        <v>139</v>
      </c>
      <c r="B1427" t="s">
        <v>5</v>
      </c>
      <c r="C1427" t="s">
        <v>6</v>
      </c>
    </row>
    <row r="1428" spans="1:5" x14ac:dyDescent="0.2">
      <c r="A1428">
        <f t="shared" si="30"/>
        <v>139</v>
      </c>
      <c r="B1428" t="s">
        <v>5</v>
      </c>
      <c r="C1428" t="s">
        <v>7</v>
      </c>
    </row>
    <row r="1429" spans="1:5" x14ac:dyDescent="0.2">
      <c r="A1429">
        <f t="shared" si="30"/>
        <v>139</v>
      </c>
      <c r="B1429" t="s">
        <v>5</v>
      </c>
      <c r="C1429" t="s">
        <v>8</v>
      </c>
      <c r="D1429">
        <v>54</v>
      </c>
      <c r="E1429">
        <v>241</v>
      </c>
    </row>
    <row r="1430" spans="1:5" x14ac:dyDescent="0.2">
      <c r="A1430">
        <f t="shared" si="30"/>
        <v>139</v>
      </c>
      <c r="B1430" t="s">
        <v>5</v>
      </c>
      <c r="C1430" t="s">
        <v>9</v>
      </c>
      <c r="D1430">
        <v>44</v>
      </c>
      <c r="E1430">
        <v>241</v>
      </c>
    </row>
    <row r="1431" spans="1:5" x14ac:dyDescent="0.2">
      <c r="A1431">
        <f t="shared" si="30"/>
        <v>139</v>
      </c>
      <c r="B1431" t="s">
        <v>5</v>
      </c>
      <c r="C1431" t="s">
        <v>10</v>
      </c>
      <c r="D1431">
        <v>63</v>
      </c>
      <c r="E1431">
        <v>241</v>
      </c>
    </row>
    <row r="1432" spans="1:5" x14ac:dyDescent="0.2">
      <c r="A1432">
        <f t="shared" si="30"/>
        <v>139</v>
      </c>
      <c r="B1432" t="s">
        <v>5</v>
      </c>
      <c r="C1432" t="s">
        <v>11</v>
      </c>
    </row>
    <row r="1433" spans="1:5" x14ac:dyDescent="0.2">
      <c r="A1433">
        <f t="shared" si="30"/>
        <v>139</v>
      </c>
      <c r="B1433" t="s">
        <v>5</v>
      </c>
      <c r="C1433" t="s">
        <v>12</v>
      </c>
    </row>
    <row r="1434" spans="1:5" x14ac:dyDescent="0.2">
      <c r="A1434">
        <f t="shared" si="30"/>
        <v>139</v>
      </c>
      <c r="B1434" t="s">
        <v>13</v>
      </c>
      <c r="C1434" t="s">
        <v>6</v>
      </c>
    </row>
    <row r="1435" spans="1:5" x14ac:dyDescent="0.2">
      <c r="A1435">
        <f t="shared" si="30"/>
        <v>139</v>
      </c>
      <c r="B1435" t="s">
        <v>13</v>
      </c>
      <c r="C1435" t="s">
        <v>7</v>
      </c>
    </row>
    <row r="1436" spans="1:5" x14ac:dyDescent="0.2">
      <c r="A1436">
        <f t="shared" si="30"/>
        <v>139</v>
      </c>
      <c r="B1436" t="s">
        <v>13</v>
      </c>
      <c r="C1436" t="s">
        <v>8</v>
      </c>
      <c r="D1436">
        <v>30.1</v>
      </c>
      <c r="E1436">
        <v>241</v>
      </c>
    </row>
    <row r="1437" spans="1:5" x14ac:dyDescent="0.2">
      <c r="A1437">
        <f t="shared" si="30"/>
        <v>139</v>
      </c>
      <c r="B1437" t="s">
        <v>13</v>
      </c>
      <c r="C1437" t="s">
        <v>9</v>
      </c>
      <c r="D1437">
        <v>26.8</v>
      </c>
      <c r="E1437">
        <v>241</v>
      </c>
    </row>
    <row r="1438" spans="1:5" x14ac:dyDescent="0.2">
      <c r="A1438">
        <f t="shared" si="30"/>
        <v>139</v>
      </c>
      <c r="B1438" t="s">
        <v>13</v>
      </c>
      <c r="C1438" t="s">
        <v>10</v>
      </c>
      <c r="D1438">
        <v>34.700000000000003</v>
      </c>
      <c r="E1438">
        <v>241</v>
      </c>
    </row>
    <row r="1439" spans="1:5" x14ac:dyDescent="0.2">
      <c r="A1439">
        <f t="shared" si="30"/>
        <v>139</v>
      </c>
      <c r="B1439" t="s">
        <v>13</v>
      </c>
      <c r="C1439" t="s">
        <v>11</v>
      </c>
    </row>
    <row r="1440" spans="1:5" x14ac:dyDescent="0.2">
      <c r="A1440">
        <f t="shared" si="30"/>
        <v>139</v>
      </c>
      <c r="B1440" t="s">
        <v>13</v>
      </c>
      <c r="C1440" t="s">
        <v>12</v>
      </c>
    </row>
    <row r="1441" spans="1:5" x14ac:dyDescent="0.2">
      <c r="A1441">
        <f t="shared" si="30"/>
        <v>139</v>
      </c>
      <c r="B1441" t="s">
        <v>14</v>
      </c>
      <c r="C1441" t="s">
        <v>15</v>
      </c>
    </row>
    <row r="1442" spans="1:5" x14ac:dyDescent="0.2">
      <c r="A1442">
        <f t="shared" si="30"/>
        <v>139</v>
      </c>
      <c r="B1442" t="s">
        <v>14</v>
      </c>
      <c r="C1442" t="s">
        <v>16</v>
      </c>
    </row>
    <row r="1443" spans="1:5" x14ac:dyDescent="0.2">
      <c r="A1443">
        <f t="shared" si="30"/>
        <v>139</v>
      </c>
      <c r="B1443" t="s">
        <v>14</v>
      </c>
      <c r="C1443" t="s">
        <v>17</v>
      </c>
    </row>
    <row r="1444" spans="1:5" x14ac:dyDescent="0.2">
      <c r="A1444">
        <f t="shared" si="30"/>
        <v>139</v>
      </c>
      <c r="B1444" t="s">
        <v>14</v>
      </c>
      <c r="C1444" t="s">
        <v>18</v>
      </c>
    </row>
    <row r="1445" spans="1:5" x14ac:dyDescent="0.2">
      <c r="A1445">
        <f t="shared" si="30"/>
        <v>139</v>
      </c>
      <c r="B1445" t="s">
        <v>14</v>
      </c>
      <c r="C1445" t="s">
        <v>19</v>
      </c>
    </row>
    <row r="1446" spans="1:5" x14ac:dyDescent="0.2">
      <c r="A1446">
        <f t="shared" si="30"/>
        <v>139</v>
      </c>
      <c r="B1446" t="s">
        <v>20</v>
      </c>
      <c r="C1446" t="s">
        <v>21</v>
      </c>
      <c r="D1446">
        <v>157</v>
      </c>
      <c r="E1446">
        <v>241</v>
      </c>
    </row>
    <row r="1447" spans="1:5" x14ac:dyDescent="0.2">
      <c r="A1447">
        <f t="shared" si="30"/>
        <v>139</v>
      </c>
      <c r="B1447" t="s">
        <v>20</v>
      </c>
      <c r="C1447" t="s">
        <v>22</v>
      </c>
      <c r="D1447">
        <f>241-157</f>
        <v>84</v>
      </c>
      <c r="E1447">
        <v>241</v>
      </c>
    </row>
    <row r="1448" spans="1:5" x14ac:dyDescent="0.2">
      <c r="A1448">
        <f t="shared" si="30"/>
        <v>139</v>
      </c>
      <c r="B1448" t="s">
        <v>23</v>
      </c>
      <c r="C1448" t="s">
        <v>24</v>
      </c>
      <c r="D1448">
        <v>27</v>
      </c>
      <c r="E1448">
        <v>241</v>
      </c>
    </row>
    <row r="1449" spans="1:5" x14ac:dyDescent="0.2">
      <c r="A1449">
        <f t="shared" si="30"/>
        <v>139</v>
      </c>
      <c r="B1449" t="s">
        <v>23</v>
      </c>
      <c r="C1449" t="s">
        <v>25</v>
      </c>
      <c r="D1449">
        <f>241-27</f>
        <v>214</v>
      </c>
      <c r="E1449">
        <v>241</v>
      </c>
    </row>
    <row r="1450" spans="1:5" x14ac:dyDescent="0.2">
      <c r="A1450">
        <f t="shared" si="30"/>
        <v>139</v>
      </c>
      <c r="B1450" t="s">
        <v>23</v>
      </c>
      <c r="C1450" t="s">
        <v>26</v>
      </c>
    </row>
    <row r="1451" spans="1:5" x14ac:dyDescent="0.2">
      <c r="A1451">
        <f t="shared" si="30"/>
        <v>139</v>
      </c>
      <c r="B1451" t="s">
        <v>27</v>
      </c>
      <c r="C1451" t="s">
        <v>28</v>
      </c>
      <c r="D1451">
        <v>196</v>
      </c>
      <c r="E1451">
        <v>241</v>
      </c>
    </row>
    <row r="1452" spans="1:5" x14ac:dyDescent="0.2">
      <c r="A1452">
        <f t="shared" si="30"/>
        <v>139</v>
      </c>
      <c r="B1452" t="s">
        <v>27</v>
      </c>
      <c r="C1452" t="s">
        <v>29</v>
      </c>
    </row>
    <row r="1453" spans="1:5" x14ac:dyDescent="0.2">
      <c r="A1453">
        <f t="shared" si="30"/>
        <v>139</v>
      </c>
      <c r="B1453" t="s">
        <v>27</v>
      </c>
      <c r="C1453" t="s">
        <v>30</v>
      </c>
      <c r="D1453">
        <v>3</v>
      </c>
      <c r="E1453">
        <v>241</v>
      </c>
    </row>
    <row r="1454" spans="1:5" x14ac:dyDescent="0.2">
      <c r="A1454">
        <f t="shared" si="30"/>
        <v>139</v>
      </c>
      <c r="B1454" t="s">
        <v>27</v>
      </c>
      <c r="C1454" t="s">
        <v>31</v>
      </c>
      <c r="D1454">
        <v>15</v>
      </c>
      <c r="E1454">
        <v>241</v>
      </c>
    </row>
    <row r="1455" spans="1:5" x14ac:dyDescent="0.2">
      <c r="A1455">
        <f t="shared" si="30"/>
        <v>139</v>
      </c>
      <c r="B1455" t="s">
        <v>27</v>
      </c>
      <c r="C1455" t="s">
        <v>32</v>
      </c>
    </row>
    <row r="1456" spans="1:5" x14ac:dyDescent="0.2">
      <c r="A1456">
        <f t="shared" si="30"/>
        <v>139</v>
      </c>
      <c r="B1456" t="s">
        <v>27</v>
      </c>
      <c r="C1456" t="s">
        <v>26</v>
      </c>
    </row>
    <row r="1457" spans="1:3" x14ac:dyDescent="0.2">
      <c r="A1457">
        <f t="shared" si="30"/>
        <v>139</v>
      </c>
      <c r="B1457" t="s">
        <v>33</v>
      </c>
      <c r="C1457" s="4" t="s">
        <v>34</v>
      </c>
    </row>
    <row r="1458" spans="1:3" x14ac:dyDescent="0.2">
      <c r="A1458">
        <f t="shared" si="30"/>
        <v>139</v>
      </c>
      <c r="B1458" t="s">
        <v>33</v>
      </c>
      <c r="C1458" s="4" t="s">
        <v>35</v>
      </c>
    </row>
    <row r="1459" spans="1:3" x14ac:dyDescent="0.2">
      <c r="A1459">
        <f t="shared" si="30"/>
        <v>139</v>
      </c>
      <c r="B1459" t="s">
        <v>33</v>
      </c>
      <c r="C1459" s="4" t="s">
        <v>36</v>
      </c>
    </row>
    <row r="1460" spans="1:3" x14ac:dyDescent="0.2">
      <c r="A1460">
        <f t="shared" si="30"/>
        <v>139</v>
      </c>
      <c r="B1460" t="s">
        <v>33</v>
      </c>
      <c r="C1460" s="4" t="s">
        <v>37</v>
      </c>
    </row>
    <row r="1461" spans="1:3" x14ac:dyDescent="0.2">
      <c r="A1461">
        <f t="shared" si="30"/>
        <v>139</v>
      </c>
      <c r="B1461" t="s">
        <v>33</v>
      </c>
      <c r="C1461" s="4" t="s">
        <v>38</v>
      </c>
    </row>
    <row r="1462" spans="1:3" x14ac:dyDescent="0.2">
      <c r="A1462">
        <f t="shared" si="30"/>
        <v>139</v>
      </c>
      <c r="B1462" t="s">
        <v>33</v>
      </c>
      <c r="C1462" s="4" t="s">
        <v>39</v>
      </c>
    </row>
    <row r="1463" spans="1:3" x14ac:dyDescent="0.2">
      <c r="A1463">
        <f t="shared" si="30"/>
        <v>139</v>
      </c>
      <c r="B1463" t="s">
        <v>33</v>
      </c>
      <c r="C1463" s="4" t="s">
        <v>40</v>
      </c>
    </row>
    <row r="1464" spans="1:3" x14ac:dyDescent="0.2">
      <c r="A1464">
        <f t="shared" si="30"/>
        <v>139</v>
      </c>
      <c r="B1464" t="s">
        <v>33</v>
      </c>
      <c r="C1464" s="4" t="s">
        <v>41</v>
      </c>
    </row>
    <row r="1465" spans="1:3" x14ac:dyDescent="0.2">
      <c r="A1465">
        <f t="shared" si="30"/>
        <v>139</v>
      </c>
      <c r="B1465" t="s">
        <v>33</v>
      </c>
      <c r="C1465" s="4" t="s">
        <v>42</v>
      </c>
    </row>
    <row r="1466" spans="1:3" x14ac:dyDescent="0.2">
      <c r="A1466">
        <f t="shared" si="30"/>
        <v>139</v>
      </c>
      <c r="B1466" t="s">
        <v>33</v>
      </c>
      <c r="C1466" s="4" t="s">
        <v>43</v>
      </c>
    </row>
    <row r="1467" spans="1:3" x14ac:dyDescent="0.2">
      <c r="A1467">
        <f t="shared" si="30"/>
        <v>139</v>
      </c>
      <c r="B1467" t="s">
        <v>33</v>
      </c>
      <c r="C1467" s="4" t="s">
        <v>44</v>
      </c>
    </row>
    <row r="1468" spans="1:3" x14ac:dyDescent="0.2">
      <c r="A1468">
        <f t="shared" ref="A1468:A1531" si="31">A1411+1</f>
        <v>139</v>
      </c>
      <c r="B1468" t="s">
        <v>33</v>
      </c>
      <c r="C1468" s="4" t="s">
        <v>45</v>
      </c>
    </row>
    <row r="1469" spans="1:3" x14ac:dyDescent="0.2">
      <c r="A1469">
        <f t="shared" si="31"/>
        <v>139</v>
      </c>
      <c r="B1469" t="s">
        <v>33</v>
      </c>
      <c r="C1469" s="4" t="s">
        <v>46</v>
      </c>
    </row>
    <row r="1470" spans="1:3" x14ac:dyDescent="0.2">
      <c r="A1470">
        <f t="shared" si="31"/>
        <v>139</v>
      </c>
      <c r="B1470" t="s">
        <v>33</v>
      </c>
      <c r="C1470" s="4" t="s">
        <v>47</v>
      </c>
    </row>
    <row r="1471" spans="1:3" x14ac:dyDescent="0.2">
      <c r="A1471">
        <f t="shared" si="31"/>
        <v>139</v>
      </c>
      <c r="B1471" t="s">
        <v>33</v>
      </c>
      <c r="C1471" s="4" t="s">
        <v>48</v>
      </c>
    </row>
    <row r="1472" spans="1:3" x14ac:dyDescent="0.2">
      <c r="A1472">
        <f t="shared" si="31"/>
        <v>139</v>
      </c>
      <c r="B1472" t="s">
        <v>33</v>
      </c>
      <c r="C1472" s="4" t="s">
        <v>49</v>
      </c>
    </row>
    <row r="1473" spans="1:5" x14ac:dyDescent="0.2">
      <c r="A1473">
        <f t="shared" si="31"/>
        <v>139</v>
      </c>
      <c r="B1473" t="s">
        <v>33</v>
      </c>
      <c r="C1473" s="4" t="s">
        <v>50</v>
      </c>
    </row>
    <row r="1474" spans="1:5" x14ac:dyDescent="0.2">
      <c r="A1474">
        <f t="shared" si="31"/>
        <v>139</v>
      </c>
      <c r="B1474" t="s">
        <v>33</v>
      </c>
      <c r="C1474" s="4" t="s">
        <v>51</v>
      </c>
    </row>
    <row r="1475" spans="1:5" x14ac:dyDescent="0.2">
      <c r="A1475">
        <f t="shared" si="31"/>
        <v>139</v>
      </c>
      <c r="B1475" t="s">
        <v>33</v>
      </c>
      <c r="C1475" s="4" t="s">
        <v>52</v>
      </c>
    </row>
    <row r="1476" spans="1:5" x14ac:dyDescent="0.2">
      <c r="A1476">
        <f t="shared" si="31"/>
        <v>139</v>
      </c>
      <c r="B1476" t="s">
        <v>33</v>
      </c>
      <c r="C1476" s="4" t="s">
        <v>53</v>
      </c>
    </row>
    <row r="1477" spans="1:5" x14ac:dyDescent="0.2">
      <c r="A1477">
        <f t="shared" si="31"/>
        <v>139</v>
      </c>
      <c r="B1477" t="s">
        <v>33</v>
      </c>
      <c r="C1477" s="4" t="s">
        <v>31</v>
      </c>
    </row>
    <row r="1478" spans="1:5" x14ac:dyDescent="0.2">
      <c r="A1478">
        <f t="shared" si="31"/>
        <v>139</v>
      </c>
      <c r="B1478" t="s">
        <v>33</v>
      </c>
      <c r="C1478" s="4" t="s">
        <v>54</v>
      </c>
    </row>
    <row r="1479" spans="1:5" x14ac:dyDescent="0.2">
      <c r="A1479">
        <f t="shared" si="31"/>
        <v>139</v>
      </c>
      <c r="B1479" t="s">
        <v>55</v>
      </c>
      <c r="C1479" t="s">
        <v>56</v>
      </c>
    </row>
    <row r="1480" spans="1:5" x14ac:dyDescent="0.2">
      <c r="A1480">
        <f t="shared" si="31"/>
        <v>139</v>
      </c>
      <c r="B1480" t="s">
        <v>57</v>
      </c>
      <c r="C1480" t="s">
        <v>58</v>
      </c>
    </row>
    <row r="1481" spans="1:5" x14ac:dyDescent="0.2">
      <c r="A1481">
        <f t="shared" si="31"/>
        <v>139</v>
      </c>
      <c r="B1481" t="s">
        <v>59</v>
      </c>
      <c r="C1481" t="s">
        <v>60</v>
      </c>
      <c r="D1481">
        <v>241</v>
      </c>
      <c r="E1481">
        <v>247</v>
      </c>
    </row>
    <row r="1482" spans="1:5" x14ac:dyDescent="0.2">
      <c r="A1482">
        <f t="shared" si="31"/>
        <v>139</v>
      </c>
      <c r="B1482" t="s">
        <v>61</v>
      </c>
      <c r="C1482" t="s">
        <v>62</v>
      </c>
      <c r="D1482">
        <v>18</v>
      </c>
    </row>
    <row r="1483" spans="1:5" x14ac:dyDescent="0.2">
      <c r="A1483">
        <f t="shared" si="31"/>
        <v>139</v>
      </c>
      <c r="B1483" t="s">
        <v>61</v>
      </c>
      <c r="C1483" t="s">
        <v>63</v>
      </c>
      <c r="D1483">
        <v>79</v>
      </c>
    </row>
    <row r="1484" spans="1:5" x14ac:dyDescent="0.2">
      <c r="A1484">
        <f t="shared" si="31"/>
        <v>140</v>
      </c>
      <c r="B1484" t="s">
        <v>5</v>
      </c>
      <c r="C1484" t="s">
        <v>6</v>
      </c>
    </row>
    <row r="1485" spans="1:5" x14ac:dyDescent="0.2">
      <c r="A1485">
        <f t="shared" si="31"/>
        <v>140</v>
      </c>
      <c r="B1485" t="s">
        <v>5</v>
      </c>
      <c r="C1485" t="s">
        <v>7</v>
      </c>
    </row>
    <row r="1486" spans="1:5" x14ac:dyDescent="0.2">
      <c r="A1486">
        <f t="shared" si="31"/>
        <v>140</v>
      </c>
      <c r="B1486" t="s">
        <v>5</v>
      </c>
      <c r="C1486" t="s">
        <v>8</v>
      </c>
      <c r="D1486">
        <v>69</v>
      </c>
      <c r="E1486">
        <v>60</v>
      </c>
    </row>
    <row r="1487" spans="1:5" x14ac:dyDescent="0.2">
      <c r="A1487">
        <f t="shared" si="31"/>
        <v>140</v>
      </c>
      <c r="B1487" t="s">
        <v>5</v>
      </c>
      <c r="C1487" t="s">
        <v>9</v>
      </c>
      <c r="D1487">
        <v>55</v>
      </c>
      <c r="E1487">
        <v>60</v>
      </c>
    </row>
    <row r="1488" spans="1:5" x14ac:dyDescent="0.2">
      <c r="A1488">
        <f t="shared" si="31"/>
        <v>140</v>
      </c>
      <c r="B1488" t="s">
        <v>5</v>
      </c>
      <c r="C1488" t="s">
        <v>10</v>
      </c>
      <c r="D1488">
        <v>82</v>
      </c>
      <c r="E1488">
        <v>60</v>
      </c>
    </row>
    <row r="1489" spans="1:5" x14ac:dyDescent="0.2">
      <c r="A1489">
        <f t="shared" si="31"/>
        <v>140</v>
      </c>
      <c r="B1489" t="s">
        <v>5</v>
      </c>
      <c r="C1489" t="s">
        <v>11</v>
      </c>
    </row>
    <row r="1490" spans="1:5" x14ac:dyDescent="0.2">
      <c r="A1490">
        <f t="shared" si="31"/>
        <v>140</v>
      </c>
      <c r="B1490" t="s">
        <v>5</v>
      </c>
      <c r="C1490" t="s">
        <v>12</v>
      </c>
    </row>
    <row r="1491" spans="1:5" x14ac:dyDescent="0.2">
      <c r="A1491">
        <f t="shared" si="31"/>
        <v>140</v>
      </c>
      <c r="B1491" t="s">
        <v>13</v>
      </c>
      <c r="C1491" t="s">
        <v>6</v>
      </c>
    </row>
    <row r="1492" spans="1:5" x14ac:dyDescent="0.2">
      <c r="A1492">
        <f t="shared" si="31"/>
        <v>140</v>
      </c>
      <c r="B1492" t="s">
        <v>13</v>
      </c>
      <c r="C1492" t="s">
        <v>7</v>
      </c>
    </row>
    <row r="1493" spans="1:5" x14ac:dyDescent="0.2">
      <c r="A1493">
        <f t="shared" si="31"/>
        <v>140</v>
      </c>
      <c r="B1493" t="s">
        <v>13</v>
      </c>
      <c r="C1493" t="s">
        <v>8</v>
      </c>
    </row>
    <row r="1494" spans="1:5" x14ac:dyDescent="0.2">
      <c r="A1494">
        <f t="shared" si="31"/>
        <v>140</v>
      </c>
      <c r="B1494" t="s">
        <v>13</v>
      </c>
      <c r="C1494" t="s">
        <v>9</v>
      </c>
    </row>
    <row r="1495" spans="1:5" x14ac:dyDescent="0.2">
      <c r="A1495">
        <f t="shared" si="31"/>
        <v>140</v>
      </c>
      <c r="B1495" t="s">
        <v>13</v>
      </c>
      <c r="C1495" t="s">
        <v>10</v>
      </c>
    </row>
    <row r="1496" spans="1:5" x14ac:dyDescent="0.2">
      <c r="A1496">
        <f t="shared" si="31"/>
        <v>140</v>
      </c>
      <c r="B1496" t="s">
        <v>13</v>
      </c>
      <c r="C1496" t="s">
        <v>11</v>
      </c>
    </row>
    <row r="1497" spans="1:5" x14ac:dyDescent="0.2">
      <c r="A1497">
        <f t="shared" si="31"/>
        <v>140</v>
      </c>
      <c r="B1497" t="s">
        <v>13</v>
      </c>
      <c r="C1497" t="s">
        <v>12</v>
      </c>
    </row>
    <row r="1498" spans="1:5" x14ac:dyDescent="0.2">
      <c r="A1498">
        <f t="shared" si="31"/>
        <v>140</v>
      </c>
      <c r="B1498" t="s">
        <v>14</v>
      </c>
      <c r="C1498" t="s">
        <v>15</v>
      </c>
    </row>
    <row r="1499" spans="1:5" x14ac:dyDescent="0.2">
      <c r="A1499">
        <f t="shared" si="31"/>
        <v>140</v>
      </c>
      <c r="B1499" t="s">
        <v>14</v>
      </c>
      <c r="C1499" t="s">
        <v>16</v>
      </c>
    </row>
    <row r="1500" spans="1:5" x14ac:dyDescent="0.2">
      <c r="A1500">
        <f t="shared" si="31"/>
        <v>140</v>
      </c>
      <c r="B1500" t="s">
        <v>14</v>
      </c>
      <c r="C1500" t="s">
        <v>17</v>
      </c>
    </row>
    <row r="1501" spans="1:5" x14ac:dyDescent="0.2">
      <c r="A1501">
        <f t="shared" si="31"/>
        <v>140</v>
      </c>
      <c r="B1501" t="s">
        <v>14</v>
      </c>
      <c r="C1501" t="s">
        <v>18</v>
      </c>
      <c r="D1501">
        <v>18</v>
      </c>
      <c r="E1501">
        <v>60</v>
      </c>
    </row>
    <row r="1502" spans="1:5" x14ac:dyDescent="0.2">
      <c r="A1502">
        <f t="shared" si="31"/>
        <v>140</v>
      </c>
      <c r="B1502" t="s">
        <v>14</v>
      </c>
      <c r="C1502" t="s">
        <v>19</v>
      </c>
      <c r="D1502">
        <v>42</v>
      </c>
      <c r="E1502">
        <v>60</v>
      </c>
    </row>
    <row r="1503" spans="1:5" x14ac:dyDescent="0.2">
      <c r="A1503">
        <f t="shared" si="31"/>
        <v>140</v>
      </c>
      <c r="B1503" t="s">
        <v>20</v>
      </c>
      <c r="C1503" t="s">
        <v>21</v>
      </c>
      <c r="D1503">
        <v>31</v>
      </c>
      <c r="E1503">
        <v>60</v>
      </c>
    </row>
    <row r="1504" spans="1:5" x14ac:dyDescent="0.2">
      <c r="A1504">
        <f t="shared" si="31"/>
        <v>140</v>
      </c>
      <c r="B1504" t="s">
        <v>20</v>
      </c>
      <c r="C1504" t="s">
        <v>22</v>
      </c>
      <c r="D1504">
        <f>60-31</f>
        <v>29</v>
      </c>
      <c r="E1504">
        <v>60</v>
      </c>
    </row>
    <row r="1505" spans="1:5" x14ac:dyDescent="0.2">
      <c r="A1505">
        <f t="shared" si="31"/>
        <v>140</v>
      </c>
      <c r="B1505" t="s">
        <v>23</v>
      </c>
      <c r="C1505" t="s">
        <v>24</v>
      </c>
    </row>
    <row r="1506" spans="1:5" x14ac:dyDescent="0.2">
      <c r="A1506">
        <f t="shared" si="31"/>
        <v>140</v>
      </c>
      <c r="B1506" t="s">
        <v>23</v>
      </c>
      <c r="C1506" t="s">
        <v>25</v>
      </c>
    </row>
    <row r="1507" spans="1:5" x14ac:dyDescent="0.2">
      <c r="A1507">
        <f t="shared" si="31"/>
        <v>140</v>
      </c>
      <c r="B1507" t="s">
        <v>23</v>
      </c>
      <c r="C1507" t="s">
        <v>26</v>
      </c>
    </row>
    <row r="1508" spans="1:5" x14ac:dyDescent="0.2">
      <c r="A1508">
        <f t="shared" si="31"/>
        <v>140</v>
      </c>
      <c r="B1508" t="s">
        <v>27</v>
      </c>
      <c r="C1508" t="s">
        <v>28</v>
      </c>
    </row>
    <row r="1509" spans="1:5" x14ac:dyDescent="0.2">
      <c r="A1509">
        <f t="shared" si="31"/>
        <v>140</v>
      </c>
      <c r="B1509" t="s">
        <v>27</v>
      </c>
      <c r="C1509" t="s">
        <v>29</v>
      </c>
    </row>
    <row r="1510" spans="1:5" x14ac:dyDescent="0.2">
      <c r="A1510">
        <f t="shared" si="31"/>
        <v>140</v>
      </c>
      <c r="B1510" t="s">
        <v>27</v>
      </c>
      <c r="C1510" t="s">
        <v>30</v>
      </c>
    </row>
    <row r="1511" spans="1:5" x14ac:dyDescent="0.2">
      <c r="A1511">
        <f t="shared" si="31"/>
        <v>140</v>
      </c>
      <c r="B1511" t="s">
        <v>27</v>
      </c>
      <c r="C1511" t="s">
        <v>31</v>
      </c>
    </row>
    <row r="1512" spans="1:5" x14ac:dyDescent="0.2">
      <c r="A1512">
        <f t="shared" si="31"/>
        <v>140</v>
      </c>
      <c r="B1512" t="s">
        <v>27</v>
      </c>
      <c r="C1512" t="s">
        <v>32</v>
      </c>
    </row>
    <row r="1513" spans="1:5" x14ac:dyDescent="0.2">
      <c r="A1513">
        <f t="shared" si="31"/>
        <v>140</v>
      </c>
      <c r="B1513" t="s">
        <v>27</v>
      </c>
      <c r="C1513" t="s">
        <v>26</v>
      </c>
    </row>
    <row r="1514" spans="1:5" x14ac:dyDescent="0.2">
      <c r="A1514">
        <f t="shared" si="31"/>
        <v>140</v>
      </c>
      <c r="B1514" t="s">
        <v>33</v>
      </c>
      <c r="C1514" s="4" t="s">
        <v>34</v>
      </c>
      <c r="D1514">
        <v>20</v>
      </c>
      <c r="E1514">
        <v>60</v>
      </c>
    </row>
    <row r="1515" spans="1:5" x14ac:dyDescent="0.2">
      <c r="A1515">
        <f t="shared" si="31"/>
        <v>140</v>
      </c>
      <c r="B1515" t="s">
        <v>33</v>
      </c>
      <c r="C1515" s="4" t="s">
        <v>35</v>
      </c>
      <c r="D1515">
        <v>14</v>
      </c>
      <c r="E1515">
        <v>60</v>
      </c>
    </row>
    <row r="1516" spans="1:5" x14ac:dyDescent="0.2">
      <c r="A1516">
        <f t="shared" si="31"/>
        <v>140</v>
      </c>
      <c r="B1516" t="s">
        <v>33</v>
      </c>
      <c r="C1516" s="4" t="s">
        <v>36</v>
      </c>
    </row>
    <row r="1517" spans="1:5" x14ac:dyDescent="0.2">
      <c r="A1517">
        <f t="shared" si="31"/>
        <v>140</v>
      </c>
      <c r="B1517" t="s">
        <v>33</v>
      </c>
      <c r="C1517" s="4" t="s">
        <v>37</v>
      </c>
      <c r="D1517">
        <v>10</v>
      </c>
      <c r="E1517">
        <v>60</v>
      </c>
    </row>
    <row r="1518" spans="1:5" x14ac:dyDescent="0.2">
      <c r="A1518">
        <f t="shared" si="31"/>
        <v>140</v>
      </c>
      <c r="B1518" t="s">
        <v>33</v>
      </c>
      <c r="C1518" s="4" t="s">
        <v>38</v>
      </c>
    </row>
    <row r="1519" spans="1:5" x14ac:dyDescent="0.2">
      <c r="A1519">
        <f t="shared" si="31"/>
        <v>140</v>
      </c>
      <c r="B1519" t="s">
        <v>33</v>
      </c>
      <c r="C1519" s="4" t="s">
        <v>39</v>
      </c>
    </row>
    <row r="1520" spans="1:5" x14ac:dyDescent="0.2">
      <c r="A1520">
        <f t="shared" si="31"/>
        <v>140</v>
      </c>
      <c r="B1520" t="s">
        <v>33</v>
      </c>
      <c r="C1520" s="4" t="s">
        <v>40</v>
      </c>
      <c r="D1520">
        <v>5</v>
      </c>
      <c r="E1520">
        <v>60</v>
      </c>
    </row>
    <row r="1521" spans="1:5" x14ac:dyDescent="0.2">
      <c r="A1521">
        <f t="shared" si="31"/>
        <v>140</v>
      </c>
      <c r="B1521" t="s">
        <v>33</v>
      </c>
      <c r="C1521" s="4" t="s">
        <v>41</v>
      </c>
    </row>
    <row r="1522" spans="1:5" x14ac:dyDescent="0.2">
      <c r="A1522">
        <f t="shared" si="31"/>
        <v>140</v>
      </c>
      <c r="B1522" t="s">
        <v>33</v>
      </c>
      <c r="C1522" s="4" t="s">
        <v>42</v>
      </c>
    </row>
    <row r="1523" spans="1:5" x14ac:dyDescent="0.2">
      <c r="A1523">
        <f t="shared" si="31"/>
        <v>140</v>
      </c>
      <c r="B1523" t="s">
        <v>33</v>
      </c>
      <c r="C1523" s="4" t="s">
        <v>43</v>
      </c>
    </row>
    <row r="1524" spans="1:5" x14ac:dyDescent="0.2">
      <c r="A1524">
        <f t="shared" si="31"/>
        <v>140</v>
      </c>
      <c r="B1524" t="s">
        <v>33</v>
      </c>
      <c r="C1524" s="4" t="s">
        <v>44</v>
      </c>
      <c r="D1524">
        <v>1</v>
      </c>
      <c r="E1524">
        <v>60</v>
      </c>
    </row>
    <row r="1525" spans="1:5" x14ac:dyDescent="0.2">
      <c r="A1525">
        <f t="shared" si="31"/>
        <v>140</v>
      </c>
      <c r="B1525" t="s">
        <v>33</v>
      </c>
      <c r="C1525" s="4" t="s">
        <v>45</v>
      </c>
    </row>
    <row r="1526" spans="1:5" x14ac:dyDescent="0.2">
      <c r="A1526">
        <f t="shared" si="31"/>
        <v>140</v>
      </c>
      <c r="B1526" t="s">
        <v>33</v>
      </c>
      <c r="C1526" s="4" t="s">
        <v>46</v>
      </c>
    </row>
    <row r="1527" spans="1:5" x14ac:dyDescent="0.2">
      <c r="A1527">
        <f t="shared" si="31"/>
        <v>140</v>
      </c>
      <c r="B1527" t="s">
        <v>33</v>
      </c>
      <c r="C1527" s="4" t="s">
        <v>47</v>
      </c>
    </row>
    <row r="1528" spans="1:5" x14ac:dyDescent="0.2">
      <c r="A1528">
        <f t="shared" si="31"/>
        <v>140</v>
      </c>
      <c r="B1528" t="s">
        <v>33</v>
      </c>
      <c r="C1528" s="4" t="s">
        <v>48</v>
      </c>
    </row>
    <row r="1529" spans="1:5" x14ac:dyDescent="0.2">
      <c r="A1529">
        <f t="shared" si="31"/>
        <v>140</v>
      </c>
      <c r="B1529" t="s">
        <v>33</v>
      </c>
      <c r="C1529" s="4" t="s">
        <v>49</v>
      </c>
    </row>
    <row r="1530" spans="1:5" x14ac:dyDescent="0.2">
      <c r="A1530">
        <f t="shared" si="31"/>
        <v>140</v>
      </c>
      <c r="B1530" t="s">
        <v>33</v>
      </c>
      <c r="C1530" s="4" t="s">
        <v>50</v>
      </c>
    </row>
    <row r="1531" spans="1:5" x14ac:dyDescent="0.2">
      <c r="A1531">
        <f t="shared" si="31"/>
        <v>140</v>
      </c>
      <c r="B1531" t="s">
        <v>33</v>
      </c>
      <c r="C1531" s="4" t="s">
        <v>51</v>
      </c>
    </row>
    <row r="1532" spans="1:5" x14ac:dyDescent="0.2">
      <c r="A1532">
        <f t="shared" ref="A1532:A1595" si="32">A1475+1</f>
        <v>140</v>
      </c>
      <c r="B1532" t="s">
        <v>33</v>
      </c>
      <c r="C1532" s="4" t="s">
        <v>52</v>
      </c>
    </row>
    <row r="1533" spans="1:5" x14ac:dyDescent="0.2">
      <c r="A1533">
        <f t="shared" si="32"/>
        <v>140</v>
      </c>
      <c r="B1533" t="s">
        <v>33</v>
      </c>
      <c r="C1533" s="4" t="s">
        <v>53</v>
      </c>
    </row>
    <row r="1534" spans="1:5" x14ac:dyDescent="0.2">
      <c r="A1534">
        <f t="shared" si="32"/>
        <v>140</v>
      </c>
      <c r="B1534" t="s">
        <v>33</v>
      </c>
      <c r="C1534" s="4" t="s">
        <v>31</v>
      </c>
      <c r="D1534">
        <v>8</v>
      </c>
      <c r="E1534">
        <v>60</v>
      </c>
    </row>
    <row r="1535" spans="1:5" x14ac:dyDescent="0.2">
      <c r="A1535">
        <f t="shared" si="32"/>
        <v>140</v>
      </c>
      <c r="B1535" t="s">
        <v>33</v>
      </c>
      <c r="C1535" s="4" t="s">
        <v>54</v>
      </c>
    </row>
    <row r="1536" spans="1:5" x14ac:dyDescent="0.2">
      <c r="A1536">
        <f t="shared" si="32"/>
        <v>140</v>
      </c>
      <c r="B1536" t="s">
        <v>55</v>
      </c>
      <c r="C1536" t="s">
        <v>56</v>
      </c>
    </row>
    <row r="1537" spans="1:5" x14ac:dyDescent="0.2">
      <c r="A1537">
        <f t="shared" si="32"/>
        <v>140</v>
      </c>
      <c r="B1537" t="s">
        <v>57</v>
      </c>
      <c r="C1537" t="s">
        <v>58</v>
      </c>
    </row>
    <row r="1538" spans="1:5" x14ac:dyDescent="0.2">
      <c r="A1538">
        <f t="shared" si="32"/>
        <v>140</v>
      </c>
      <c r="B1538" t="s">
        <v>59</v>
      </c>
      <c r="C1538" t="s">
        <v>60</v>
      </c>
      <c r="D1538">
        <v>60</v>
      </c>
      <c r="E1538">
        <v>112</v>
      </c>
    </row>
    <row r="1539" spans="1:5" x14ac:dyDescent="0.2">
      <c r="A1539">
        <f t="shared" si="32"/>
        <v>140</v>
      </c>
      <c r="B1539" t="s">
        <v>61</v>
      </c>
      <c r="C1539" t="s">
        <v>62</v>
      </c>
      <c r="D1539">
        <v>18</v>
      </c>
    </row>
    <row r="1540" spans="1:5" x14ac:dyDescent="0.2">
      <c r="A1540">
        <f t="shared" si="32"/>
        <v>140</v>
      </c>
      <c r="B1540" t="s">
        <v>61</v>
      </c>
      <c r="C1540" t="s">
        <v>63</v>
      </c>
    </row>
    <row r="1541" spans="1:5" x14ac:dyDescent="0.2">
      <c r="A1541">
        <f t="shared" si="32"/>
        <v>141</v>
      </c>
      <c r="B1541" t="s">
        <v>5</v>
      </c>
      <c r="C1541" t="s">
        <v>6</v>
      </c>
      <c r="D1541">
        <v>36.35</v>
      </c>
      <c r="E1541">
        <v>100</v>
      </c>
    </row>
    <row r="1542" spans="1:5" x14ac:dyDescent="0.2">
      <c r="A1542">
        <f t="shared" si="32"/>
        <v>141</v>
      </c>
      <c r="B1542" t="s">
        <v>5</v>
      </c>
      <c r="C1542" t="s">
        <v>7</v>
      </c>
      <c r="D1542">
        <v>12</v>
      </c>
      <c r="E1542">
        <v>100</v>
      </c>
    </row>
    <row r="1543" spans="1:5" x14ac:dyDescent="0.2">
      <c r="A1543">
        <f t="shared" si="32"/>
        <v>141</v>
      </c>
      <c r="B1543" t="s">
        <v>5</v>
      </c>
      <c r="C1543" t="s">
        <v>8</v>
      </c>
    </row>
    <row r="1544" spans="1:5" x14ac:dyDescent="0.2">
      <c r="A1544">
        <f t="shared" si="32"/>
        <v>141</v>
      </c>
      <c r="B1544" t="s">
        <v>5</v>
      </c>
      <c r="C1544" t="s">
        <v>9</v>
      </c>
    </row>
    <row r="1545" spans="1:5" x14ac:dyDescent="0.2">
      <c r="A1545">
        <f t="shared" si="32"/>
        <v>141</v>
      </c>
      <c r="B1545" t="s">
        <v>5</v>
      </c>
      <c r="C1545" t="s">
        <v>10</v>
      </c>
    </row>
    <row r="1546" spans="1:5" x14ac:dyDescent="0.2">
      <c r="A1546">
        <f t="shared" si="32"/>
        <v>141</v>
      </c>
      <c r="B1546" t="s">
        <v>5</v>
      </c>
      <c r="C1546" t="s">
        <v>11</v>
      </c>
    </row>
    <row r="1547" spans="1:5" x14ac:dyDescent="0.2">
      <c r="A1547">
        <f t="shared" si="32"/>
        <v>141</v>
      </c>
      <c r="B1547" t="s">
        <v>5</v>
      </c>
      <c r="C1547" t="s">
        <v>12</v>
      </c>
    </row>
    <row r="1548" spans="1:5" x14ac:dyDescent="0.2">
      <c r="A1548">
        <f t="shared" si="32"/>
        <v>141</v>
      </c>
      <c r="B1548" t="s">
        <v>13</v>
      </c>
      <c r="C1548" t="s">
        <v>6</v>
      </c>
    </row>
    <row r="1549" spans="1:5" x14ac:dyDescent="0.2">
      <c r="A1549">
        <f t="shared" si="32"/>
        <v>141</v>
      </c>
      <c r="B1549" t="s">
        <v>13</v>
      </c>
      <c r="C1549" t="s">
        <v>7</v>
      </c>
    </row>
    <row r="1550" spans="1:5" x14ac:dyDescent="0.2">
      <c r="A1550">
        <f t="shared" si="32"/>
        <v>141</v>
      </c>
      <c r="B1550" t="s">
        <v>13</v>
      </c>
      <c r="C1550" t="s">
        <v>8</v>
      </c>
    </row>
    <row r="1551" spans="1:5" x14ac:dyDescent="0.2">
      <c r="A1551">
        <f t="shared" si="32"/>
        <v>141</v>
      </c>
      <c r="B1551" t="s">
        <v>13</v>
      </c>
      <c r="C1551" t="s">
        <v>9</v>
      </c>
    </row>
    <row r="1552" spans="1:5" x14ac:dyDescent="0.2">
      <c r="A1552">
        <f t="shared" si="32"/>
        <v>141</v>
      </c>
      <c r="B1552" t="s">
        <v>13</v>
      </c>
      <c r="C1552" t="s">
        <v>10</v>
      </c>
    </row>
    <row r="1553" spans="1:5" x14ac:dyDescent="0.2">
      <c r="A1553">
        <f t="shared" si="32"/>
        <v>141</v>
      </c>
      <c r="B1553" t="s">
        <v>13</v>
      </c>
      <c r="C1553" t="s">
        <v>11</v>
      </c>
    </row>
    <row r="1554" spans="1:5" x14ac:dyDescent="0.2">
      <c r="A1554">
        <f t="shared" si="32"/>
        <v>141</v>
      </c>
      <c r="B1554" t="s">
        <v>13</v>
      </c>
      <c r="C1554" t="s">
        <v>12</v>
      </c>
    </row>
    <row r="1555" spans="1:5" x14ac:dyDescent="0.2">
      <c r="A1555">
        <f t="shared" si="32"/>
        <v>141</v>
      </c>
      <c r="B1555" t="s">
        <v>14</v>
      </c>
      <c r="C1555" t="s">
        <v>15</v>
      </c>
    </row>
    <row r="1556" spans="1:5" x14ac:dyDescent="0.2">
      <c r="A1556">
        <f t="shared" si="32"/>
        <v>141</v>
      </c>
      <c r="B1556" t="s">
        <v>14</v>
      </c>
      <c r="C1556" t="s">
        <v>16</v>
      </c>
    </row>
    <row r="1557" spans="1:5" x14ac:dyDescent="0.2">
      <c r="A1557">
        <f t="shared" si="32"/>
        <v>141</v>
      </c>
      <c r="B1557" t="s">
        <v>14</v>
      </c>
      <c r="C1557" t="s">
        <v>17</v>
      </c>
    </row>
    <row r="1558" spans="1:5" x14ac:dyDescent="0.2">
      <c r="A1558">
        <f t="shared" si="32"/>
        <v>141</v>
      </c>
      <c r="B1558" t="s">
        <v>14</v>
      </c>
      <c r="C1558" t="s">
        <v>18</v>
      </c>
    </row>
    <row r="1559" spans="1:5" x14ac:dyDescent="0.2">
      <c r="A1559">
        <f t="shared" si="32"/>
        <v>141</v>
      </c>
      <c r="B1559" t="s">
        <v>14</v>
      </c>
      <c r="C1559" t="s">
        <v>19</v>
      </c>
    </row>
    <row r="1560" spans="1:5" x14ac:dyDescent="0.2">
      <c r="A1560">
        <f t="shared" si="32"/>
        <v>141</v>
      </c>
      <c r="B1560" t="s">
        <v>20</v>
      </c>
      <c r="C1560" t="s">
        <v>21</v>
      </c>
      <c r="D1560">
        <v>50</v>
      </c>
      <c r="E1560">
        <v>100</v>
      </c>
    </row>
    <row r="1561" spans="1:5" x14ac:dyDescent="0.2">
      <c r="A1561">
        <f t="shared" si="32"/>
        <v>141</v>
      </c>
      <c r="B1561" t="s">
        <v>20</v>
      </c>
      <c r="C1561" t="s">
        <v>22</v>
      </c>
      <c r="D1561">
        <v>50</v>
      </c>
      <c r="E1561">
        <v>100</v>
      </c>
    </row>
    <row r="1562" spans="1:5" x14ac:dyDescent="0.2">
      <c r="A1562">
        <f t="shared" si="32"/>
        <v>141</v>
      </c>
      <c r="B1562" t="s">
        <v>23</v>
      </c>
      <c r="C1562" t="s">
        <v>24</v>
      </c>
    </row>
    <row r="1563" spans="1:5" x14ac:dyDescent="0.2">
      <c r="A1563">
        <f t="shared" si="32"/>
        <v>141</v>
      </c>
      <c r="B1563" t="s">
        <v>23</v>
      </c>
      <c r="C1563" t="s">
        <v>25</v>
      </c>
    </row>
    <row r="1564" spans="1:5" x14ac:dyDescent="0.2">
      <c r="A1564">
        <f t="shared" si="32"/>
        <v>141</v>
      </c>
      <c r="B1564" t="s">
        <v>23</v>
      </c>
      <c r="C1564" t="s">
        <v>26</v>
      </c>
    </row>
    <row r="1565" spans="1:5" x14ac:dyDescent="0.2">
      <c r="A1565">
        <f t="shared" si="32"/>
        <v>141</v>
      </c>
      <c r="B1565" t="s">
        <v>27</v>
      </c>
      <c r="C1565" t="s">
        <v>28</v>
      </c>
    </row>
    <row r="1566" spans="1:5" x14ac:dyDescent="0.2">
      <c r="A1566">
        <f t="shared" si="32"/>
        <v>141</v>
      </c>
      <c r="B1566" t="s">
        <v>27</v>
      </c>
      <c r="C1566" t="s">
        <v>29</v>
      </c>
    </row>
    <row r="1567" spans="1:5" x14ac:dyDescent="0.2">
      <c r="A1567">
        <f t="shared" si="32"/>
        <v>141</v>
      </c>
      <c r="B1567" t="s">
        <v>27</v>
      </c>
      <c r="C1567" t="s">
        <v>30</v>
      </c>
    </row>
    <row r="1568" spans="1:5" x14ac:dyDescent="0.2">
      <c r="A1568">
        <f t="shared" si="32"/>
        <v>141</v>
      </c>
      <c r="B1568" t="s">
        <v>27</v>
      </c>
      <c r="C1568" t="s">
        <v>31</v>
      </c>
    </row>
    <row r="1569" spans="1:3" x14ac:dyDescent="0.2">
      <c r="A1569">
        <f t="shared" si="32"/>
        <v>141</v>
      </c>
      <c r="B1569" t="s">
        <v>27</v>
      </c>
      <c r="C1569" t="s">
        <v>32</v>
      </c>
    </row>
    <row r="1570" spans="1:3" x14ac:dyDescent="0.2">
      <c r="A1570">
        <f t="shared" si="32"/>
        <v>141</v>
      </c>
      <c r="B1570" t="s">
        <v>27</v>
      </c>
      <c r="C1570" t="s">
        <v>26</v>
      </c>
    </row>
    <row r="1571" spans="1:3" x14ac:dyDescent="0.2">
      <c r="A1571">
        <f t="shared" si="32"/>
        <v>141</v>
      </c>
      <c r="B1571" t="s">
        <v>33</v>
      </c>
      <c r="C1571" s="4" t="s">
        <v>34</v>
      </c>
    </row>
    <row r="1572" spans="1:3" x14ac:dyDescent="0.2">
      <c r="A1572">
        <f t="shared" si="32"/>
        <v>141</v>
      </c>
      <c r="B1572" t="s">
        <v>33</v>
      </c>
      <c r="C1572" s="4" t="s">
        <v>35</v>
      </c>
    </row>
    <row r="1573" spans="1:3" x14ac:dyDescent="0.2">
      <c r="A1573">
        <f t="shared" si="32"/>
        <v>141</v>
      </c>
      <c r="B1573" t="s">
        <v>33</v>
      </c>
      <c r="C1573" s="4" t="s">
        <v>36</v>
      </c>
    </row>
    <row r="1574" spans="1:3" x14ac:dyDescent="0.2">
      <c r="A1574">
        <f t="shared" si="32"/>
        <v>141</v>
      </c>
      <c r="B1574" t="s">
        <v>33</v>
      </c>
      <c r="C1574" s="4" t="s">
        <v>37</v>
      </c>
    </row>
    <row r="1575" spans="1:3" x14ac:dyDescent="0.2">
      <c r="A1575">
        <f t="shared" si="32"/>
        <v>141</v>
      </c>
      <c r="B1575" t="s">
        <v>33</v>
      </c>
      <c r="C1575" s="4" t="s">
        <v>38</v>
      </c>
    </row>
    <row r="1576" spans="1:3" x14ac:dyDescent="0.2">
      <c r="A1576">
        <f t="shared" si="32"/>
        <v>141</v>
      </c>
      <c r="B1576" t="s">
        <v>33</v>
      </c>
      <c r="C1576" s="4" t="s">
        <v>39</v>
      </c>
    </row>
    <row r="1577" spans="1:3" x14ac:dyDescent="0.2">
      <c r="A1577">
        <f t="shared" si="32"/>
        <v>141</v>
      </c>
      <c r="B1577" t="s">
        <v>33</v>
      </c>
      <c r="C1577" s="4" t="s">
        <v>40</v>
      </c>
    </row>
    <row r="1578" spans="1:3" x14ac:dyDescent="0.2">
      <c r="A1578">
        <f t="shared" si="32"/>
        <v>141</v>
      </c>
      <c r="B1578" t="s">
        <v>33</v>
      </c>
      <c r="C1578" s="4" t="s">
        <v>41</v>
      </c>
    </row>
    <row r="1579" spans="1:3" x14ac:dyDescent="0.2">
      <c r="A1579">
        <f t="shared" si="32"/>
        <v>141</v>
      </c>
      <c r="B1579" t="s">
        <v>33</v>
      </c>
      <c r="C1579" s="4" t="s">
        <v>42</v>
      </c>
    </row>
    <row r="1580" spans="1:3" x14ac:dyDescent="0.2">
      <c r="A1580">
        <f t="shared" si="32"/>
        <v>141</v>
      </c>
      <c r="B1580" t="s">
        <v>33</v>
      </c>
      <c r="C1580" s="4" t="s">
        <v>43</v>
      </c>
    </row>
    <row r="1581" spans="1:3" x14ac:dyDescent="0.2">
      <c r="A1581">
        <f t="shared" si="32"/>
        <v>141</v>
      </c>
      <c r="B1581" t="s">
        <v>33</v>
      </c>
      <c r="C1581" s="4" t="s">
        <v>44</v>
      </c>
    </row>
    <row r="1582" spans="1:3" x14ac:dyDescent="0.2">
      <c r="A1582">
        <f t="shared" si="32"/>
        <v>141</v>
      </c>
      <c r="B1582" t="s">
        <v>33</v>
      </c>
      <c r="C1582" s="4" t="s">
        <v>45</v>
      </c>
    </row>
    <row r="1583" spans="1:3" x14ac:dyDescent="0.2">
      <c r="A1583">
        <f t="shared" si="32"/>
        <v>141</v>
      </c>
      <c r="B1583" t="s">
        <v>33</v>
      </c>
      <c r="C1583" s="4" t="s">
        <v>46</v>
      </c>
    </row>
    <row r="1584" spans="1:3" x14ac:dyDescent="0.2">
      <c r="A1584">
        <f t="shared" si="32"/>
        <v>141</v>
      </c>
      <c r="B1584" t="s">
        <v>33</v>
      </c>
      <c r="C1584" s="4" t="s">
        <v>47</v>
      </c>
    </row>
    <row r="1585" spans="1:5" x14ac:dyDescent="0.2">
      <c r="A1585">
        <f t="shared" si="32"/>
        <v>141</v>
      </c>
      <c r="B1585" t="s">
        <v>33</v>
      </c>
      <c r="C1585" s="4" t="s">
        <v>48</v>
      </c>
    </row>
    <row r="1586" spans="1:5" x14ac:dyDescent="0.2">
      <c r="A1586">
        <f t="shared" si="32"/>
        <v>141</v>
      </c>
      <c r="B1586" t="s">
        <v>33</v>
      </c>
      <c r="C1586" s="4" t="s">
        <v>49</v>
      </c>
    </row>
    <row r="1587" spans="1:5" x14ac:dyDescent="0.2">
      <c r="A1587">
        <f t="shared" si="32"/>
        <v>141</v>
      </c>
      <c r="B1587" t="s">
        <v>33</v>
      </c>
      <c r="C1587" s="4" t="s">
        <v>50</v>
      </c>
    </row>
    <row r="1588" spans="1:5" x14ac:dyDescent="0.2">
      <c r="A1588">
        <f t="shared" si="32"/>
        <v>141</v>
      </c>
      <c r="B1588" t="s">
        <v>33</v>
      </c>
      <c r="C1588" s="4" t="s">
        <v>51</v>
      </c>
    </row>
    <row r="1589" spans="1:5" x14ac:dyDescent="0.2">
      <c r="A1589">
        <f t="shared" si="32"/>
        <v>141</v>
      </c>
      <c r="B1589" t="s">
        <v>33</v>
      </c>
      <c r="C1589" s="4" t="s">
        <v>52</v>
      </c>
    </row>
    <row r="1590" spans="1:5" x14ac:dyDescent="0.2">
      <c r="A1590">
        <f t="shared" si="32"/>
        <v>141</v>
      </c>
      <c r="B1590" t="s">
        <v>33</v>
      </c>
      <c r="C1590" s="4" t="s">
        <v>53</v>
      </c>
    </row>
    <row r="1591" spans="1:5" x14ac:dyDescent="0.2">
      <c r="A1591">
        <f t="shared" si="32"/>
        <v>141</v>
      </c>
      <c r="B1591" t="s">
        <v>33</v>
      </c>
      <c r="C1591" s="4" t="s">
        <v>31</v>
      </c>
    </row>
    <row r="1592" spans="1:5" x14ac:dyDescent="0.2">
      <c r="A1592">
        <f t="shared" si="32"/>
        <v>141</v>
      </c>
      <c r="B1592" t="s">
        <v>33</v>
      </c>
      <c r="C1592" s="4" t="s">
        <v>54</v>
      </c>
    </row>
    <row r="1593" spans="1:5" x14ac:dyDescent="0.2">
      <c r="A1593">
        <f t="shared" si="32"/>
        <v>141</v>
      </c>
      <c r="B1593" t="s">
        <v>55</v>
      </c>
      <c r="C1593" t="s">
        <v>56</v>
      </c>
    </row>
    <row r="1594" spans="1:5" x14ac:dyDescent="0.2">
      <c r="A1594">
        <f t="shared" si="32"/>
        <v>141</v>
      </c>
      <c r="B1594" t="s">
        <v>57</v>
      </c>
      <c r="C1594" t="s">
        <v>58</v>
      </c>
    </row>
    <row r="1595" spans="1:5" x14ac:dyDescent="0.2">
      <c r="A1595">
        <f t="shared" si="32"/>
        <v>141</v>
      </c>
      <c r="B1595" t="s">
        <v>59</v>
      </c>
      <c r="C1595" t="s">
        <v>60</v>
      </c>
      <c r="D1595">
        <v>100</v>
      </c>
      <c r="E1595">
        <v>100</v>
      </c>
    </row>
    <row r="1596" spans="1:5" x14ac:dyDescent="0.2">
      <c r="A1596">
        <f t="shared" ref="A1596:A1659" si="33">A1539+1</f>
        <v>141</v>
      </c>
      <c r="B1596" t="s">
        <v>61</v>
      </c>
      <c r="C1596" t="s">
        <v>62</v>
      </c>
      <c r="D1596">
        <v>18</v>
      </c>
    </row>
    <row r="1597" spans="1:5" x14ac:dyDescent="0.2">
      <c r="A1597">
        <f t="shared" si="33"/>
        <v>141</v>
      </c>
      <c r="B1597" t="s">
        <v>61</v>
      </c>
      <c r="C1597" t="s">
        <v>63</v>
      </c>
      <c r="D1597">
        <v>80</v>
      </c>
    </row>
    <row r="1598" spans="1:5" x14ac:dyDescent="0.2">
      <c r="A1598">
        <f t="shared" si="33"/>
        <v>142</v>
      </c>
      <c r="B1598" t="s">
        <v>5</v>
      </c>
      <c r="C1598" t="s">
        <v>6</v>
      </c>
      <c r="D1598">
        <f>((55.3*124)+(54*119))/243</f>
        <v>54.663374485596712</v>
      </c>
      <c r="E1598">
        <f>124+119</f>
        <v>243</v>
      </c>
    </row>
    <row r="1599" spans="1:5" x14ac:dyDescent="0.2">
      <c r="A1599">
        <f t="shared" si="33"/>
        <v>142</v>
      </c>
      <c r="B1599" t="s">
        <v>5</v>
      </c>
      <c r="C1599" t="s">
        <v>7</v>
      </c>
      <c r="D1599">
        <f>((10.3*124)+(10.9*119))/243</f>
        <v>10.593827160493827</v>
      </c>
      <c r="E1599">
        <f>124+119</f>
        <v>243</v>
      </c>
    </row>
    <row r="1600" spans="1:5" x14ac:dyDescent="0.2">
      <c r="A1600">
        <f t="shared" si="33"/>
        <v>142</v>
      </c>
      <c r="B1600" t="s">
        <v>5</v>
      </c>
      <c r="C1600" t="s">
        <v>8</v>
      </c>
    </row>
    <row r="1601" spans="1:5" x14ac:dyDescent="0.2">
      <c r="A1601">
        <f t="shared" si="33"/>
        <v>142</v>
      </c>
      <c r="B1601" t="s">
        <v>5</v>
      </c>
      <c r="C1601" t="s">
        <v>9</v>
      </c>
    </row>
    <row r="1602" spans="1:5" x14ac:dyDescent="0.2">
      <c r="A1602">
        <f t="shared" si="33"/>
        <v>142</v>
      </c>
      <c r="B1602" t="s">
        <v>5</v>
      </c>
      <c r="C1602" t="s">
        <v>10</v>
      </c>
    </row>
    <row r="1603" spans="1:5" x14ac:dyDescent="0.2">
      <c r="A1603">
        <f t="shared" si="33"/>
        <v>142</v>
      </c>
      <c r="B1603" t="s">
        <v>5</v>
      </c>
      <c r="C1603" t="s">
        <v>11</v>
      </c>
    </row>
    <row r="1604" spans="1:5" x14ac:dyDescent="0.2">
      <c r="A1604">
        <f t="shared" si="33"/>
        <v>142</v>
      </c>
      <c r="B1604" t="s">
        <v>5</v>
      </c>
      <c r="C1604" t="s">
        <v>12</v>
      </c>
    </row>
    <row r="1605" spans="1:5" x14ac:dyDescent="0.2">
      <c r="A1605">
        <f t="shared" si="33"/>
        <v>142</v>
      </c>
      <c r="B1605" t="s">
        <v>13</v>
      </c>
      <c r="C1605" t="s">
        <v>6</v>
      </c>
      <c r="D1605">
        <f>((29*124)+(28.7*119))/243</f>
        <v>28.853086419753083</v>
      </c>
      <c r="E1605">
        <f>124+119</f>
        <v>243</v>
      </c>
    </row>
    <row r="1606" spans="1:5" x14ac:dyDescent="0.2">
      <c r="A1606">
        <f t="shared" si="33"/>
        <v>142</v>
      </c>
      <c r="B1606" t="s">
        <v>13</v>
      </c>
      <c r="C1606" t="s">
        <v>7</v>
      </c>
      <c r="D1606">
        <f>((4*124)+(3.2*119))/243</f>
        <v>3.6082304526748969</v>
      </c>
      <c r="E1606">
        <f>124+119</f>
        <v>243</v>
      </c>
    </row>
    <row r="1607" spans="1:5" x14ac:dyDescent="0.2">
      <c r="A1607">
        <f t="shared" si="33"/>
        <v>142</v>
      </c>
      <c r="B1607" t="s">
        <v>13</v>
      </c>
      <c r="C1607" t="s">
        <v>8</v>
      </c>
    </row>
    <row r="1608" spans="1:5" x14ac:dyDescent="0.2">
      <c r="A1608">
        <f t="shared" si="33"/>
        <v>142</v>
      </c>
      <c r="B1608" t="s">
        <v>13</v>
      </c>
      <c r="C1608" t="s">
        <v>9</v>
      </c>
    </row>
    <row r="1609" spans="1:5" x14ac:dyDescent="0.2">
      <c r="A1609">
        <f t="shared" si="33"/>
        <v>142</v>
      </c>
      <c r="B1609" t="s">
        <v>13</v>
      </c>
      <c r="C1609" t="s">
        <v>10</v>
      </c>
    </row>
    <row r="1610" spans="1:5" x14ac:dyDescent="0.2">
      <c r="A1610">
        <f t="shared" si="33"/>
        <v>142</v>
      </c>
      <c r="B1610" t="s">
        <v>13</v>
      </c>
      <c r="C1610" t="s">
        <v>11</v>
      </c>
    </row>
    <row r="1611" spans="1:5" x14ac:dyDescent="0.2">
      <c r="A1611">
        <f t="shared" si="33"/>
        <v>142</v>
      </c>
      <c r="B1611" t="s">
        <v>13</v>
      </c>
      <c r="C1611" t="s">
        <v>12</v>
      </c>
    </row>
    <row r="1612" spans="1:5" x14ac:dyDescent="0.2">
      <c r="A1612">
        <f t="shared" si="33"/>
        <v>142</v>
      </c>
      <c r="B1612" t="s">
        <v>14</v>
      </c>
      <c r="C1612" t="s">
        <v>15</v>
      </c>
    </row>
    <row r="1613" spans="1:5" x14ac:dyDescent="0.2">
      <c r="A1613">
        <f t="shared" si="33"/>
        <v>142</v>
      </c>
      <c r="B1613" t="s">
        <v>14</v>
      </c>
      <c r="C1613" t="s">
        <v>16</v>
      </c>
    </row>
    <row r="1614" spans="1:5" x14ac:dyDescent="0.2">
      <c r="A1614">
        <f t="shared" si="33"/>
        <v>142</v>
      </c>
      <c r="B1614" t="s">
        <v>14</v>
      </c>
      <c r="C1614" t="s">
        <v>17</v>
      </c>
    </row>
    <row r="1615" spans="1:5" x14ac:dyDescent="0.2">
      <c r="A1615">
        <f t="shared" si="33"/>
        <v>142</v>
      </c>
      <c r="B1615" t="s">
        <v>14</v>
      </c>
      <c r="C1615" t="s">
        <v>18</v>
      </c>
    </row>
    <row r="1616" spans="1:5" x14ac:dyDescent="0.2">
      <c r="A1616">
        <f t="shared" si="33"/>
        <v>142</v>
      </c>
      <c r="B1616" t="s">
        <v>14</v>
      </c>
      <c r="C1616" t="s">
        <v>19</v>
      </c>
    </row>
    <row r="1617" spans="1:5" x14ac:dyDescent="0.2">
      <c r="A1617">
        <f t="shared" si="33"/>
        <v>142</v>
      </c>
      <c r="B1617" t="s">
        <v>20</v>
      </c>
      <c r="C1617" t="s">
        <v>21</v>
      </c>
      <c r="D1617">
        <f>243-128</f>
        <v>115</v>
      </c>
      <c r="E1617">
        <f>124+119</f>
        <v>243</v>
      </c>
    </row>
    <row r="1618" spans="1:5" x14ac:dyDescent="0.2">
      <c r="A1618">
        <f t="shared" si="33"/>
        <v>142</v>
      </c>
      <c r="B1618" t="s">
        <v>20</v>
      </c>
      <c r="C1618" t="s">
        <v>22</v>
      </c>
      <c r="D1618">
        <f>64+64</f>
        <v>128</v>
      </c>
      <c r="E1618">
        <f>124+119</f>
        <v>243</v>
      </c>
    </row>
    <row r="1619" spans="1:5" x14ac:dyDescent="0.2">
      <c r="A1619">
        <f t="shared" si="33"/>
        <v>142</v>
      </c>
      <c r="B1619" t="s">
        <v>23</v>
      </c>
      <c r="C1619" t="s">
        <v>24</v>
      </c>
    </row>
    <row r="1620" spans="1:5" x14ac:dyDescent="0.2">
      <c r="A1620">
        <f t="shared" si="33"/>
        <v>142</v>
      </c>
      <c r="B1620" t="s">
        <v>23</v>
      </c>
      <c r="C1620" t="s">
        <v>25</v>
      </c>
    </row>
    <row r="1621" spans="1:5" x14ac:dyDescent="0.2">
      <c r="A1621">
        <f t="shared" si="33"/>
        <v>142</v>
      </c>
      <c r="B1621" t="s">
        <v>23</v>
      </c>
      <c r="C1621" t="s">
        <v>26</v>
      </c>
    </row>
    <row r="1622" spans="1:5" x14ac:dyDescent="0.2">
      <c r="A1622">
        <f t="shared" si="33"/>
        <v>142</v>
      </c>
      <c r="B1622" t="s">
        <v>27</v>
      </c>
      <c r="C1622" t="s">
        <v>28</v>
      </c>
    </row>
    <row r="1623" spans="1:5" x14ac:dyDescent="0.2">
      <c r="A1623">
        <f t="shared" si="33"/>
        <v>142</v>
      </c>
      <c r="B1623" t="s">
        <v>27</v>
      </c>
      <c r="C1623" t="s">
        <v>29</v>
      </c>
    </row>
    <row r="1624" spans="1:5" x14ac:dyDescent="0.2">
      <c r="A1624">
        <f t="shared" si="33"/>
        <v>142</v>
      </c>
      <c r="B1624" t="s">
        <v>27</v>
      </c>
      <c r="C1624" t="s">
        <v>30</v>
      </c>
    </row>
    <row r="1625" spans="1:5" x14ac:dyDescent="0.2">
      <c r="A1625">
        <f t="shared" si="33"/>
        <v>142</v>
      </c>
      <c r="B1625" t="s">
        <v>27</v>
      </c>
      <c r="C1625" t="s">
        <v>31</v>
      </c>
    </row>
    <row r="1626" spans="1:5" x14ac:dyDescent="0.2">
      <c r="A1626">
        <f t="shared" si="33"/>
        <v>142</v>
      </c>
      <c r="B1626" t="s">
        <v>27</v>
      </c>
      <c r="C1626" t="s">
        <v>32</v>
      </c>
    </row>
    <row r="1627" spans="1:5" x14ac:dyDescent="0.2">
      <c r="A1627">
        <f t="shared" si="33"/>
        <v>142</v>
      </c>
      <c r="B1627" t="s">
        <v>27</v>
      </c>
      <c r="C1627" t="s">
        <v>26</v>
      </c>
    </row>
    <row r="1628" spans="1:5" x14ac:dyDescent="0.2">
      <c r="A1628">
        <f t="shared" si="33"/>
        <v>142</v>
      </c>
      <c r="B1628" t="s">
        <v>33</v>
      </c>
      <c r="C1628" s="4" t="s">
        <v>34</v>
      </c>
      <c r="D1628">
        <f>48+35</f>
        <v>83</v>
      </c>
      <c r="E1628">
        <f>124+119</f>
        <v>243</v>
      </c>
    </row>
    <row r="1629" spans="1:5" x14ac:dyDescent="0.2">
      <c r="A1629">
        <f t="shared" si="33"/>
        <v>142</v>
      </c>
      <c r="B1629" t="s">
        <v>33</v>
      </c>
      <c r="C1629" s="4" t="s">
        <v>35</v>
      </c>
      <c r="D1629">
        <f>22+28</f>
        <v>50</v>
      </c>
      <c r="E1629">
        <f>124+119</f>
        <v>243</v>
      </c>
    </row>
    <row r="1630" spans="1:5" x14ac:dyDescent="0.2">
      <c r="A1630">
        <f t="shared" si="33"/>
        <v>142</v>
      </c>
      <c r="B1630" t="s">
        <v>33</v>
      </c>
      <c r="C1630" s="4" t="s">
        <v>36</v>
      </c>
    </row>
    <row r="1631" spans="1:5" x14ac:dyDescent="0.2">
      <c r="A1631">
        <f t="shared" si="33"/>
        <v>142</v>
      </c>
      <c r="B1631" t="s">
        <v>33</v>
      </c>
      <c r="C1631" s="4" t="s">
        <v>37</v>
      </c>
      <c r="D1631">
        <f>28+23</f>
        <v>51</v>
      </c>
      <c r="E1631">
        <f>124+119</f>
        <v>243</v>
      </c>
    </row>
    <row r="1632" spans="1:5" x14ac:dyDescent="0.2">
      <c r="A1632">
        <f t="shared" si="33"/>
        <v>142</v>
      </c>
      <c r="B1632" t="s">
        <v>33</v>
      </c>
      <c r="C1632" s="4" t="s">
        <v>38</v>
      </c>
    </row>
    <row r="1633" spans="1:5" x14ac:dyDescent="0.2">
      <c r="A1633">
        <f t="shared" si="33"/>
        <v>142</v>
      </c>
      <c r="B1633" t="s">
        <v>33</v>
      </c>
      <c r="C1633" s="4" t="s">
        <v>39</v>
      </c>
    </row>
    <row r="1634" spans="1:5" x14ac:dyDescent="0.2">
      <c r="A1634">
        <f t="shared" si="33"/>
        <v>142</v>
      </c>
      <c r="B1634" t="s">
        <v>33</v>
      </c>
      <c r="C1634" s="4" t="s">
        <v>40</v>
      </c>
    </row>
    <row r="1635" spans="1:5" x14ac:dyDescent="0.2">
      <c r="A1635">
        <f t="shared" si="33"/>
        <v>142</v>
      </c>
      <c r="B1635" t="s">
        <v>33</v>
      </c>
      <c r="C1635" s="4" t="s">
        <v>41</v>
      </c>
    </row>
    <row r="1636" spans="1:5" x14ac:dyDescent="0.2">
      <c r="A1636">
        <f t="shared" si="33"/>
        <v>142</v>
      </c>
      <c r="B1636" t="s">
        <v>33</v>
      </c>
      <c r="C1636" s="4" t="s">
        <v>42</v>
      </c>
    </row>
    <row r="1637" spans="1:5" x14ac:dyDescent="0.2">
      <c r="A1637">
        <f t="shared" si="33"/>
        <v>142</v>
      </c>
      <c r="B1637" t="s">
        <v>33</v>
      </c>
      <c r="C1637" s="4" t="s">
        <v>43</v>
      </c>
    </row>
    <row r="1638" spans="1:5" x14ac:dyDescent="0.2">
      <c r="A1638">
        <f t="shared" si="33"/>
        <v>142</v>
      </c>
      <c r="B1638" t="s">
        <v>33</v>
      </c>
      <c r="C1638" s="4" t="s">
        <v>44</v>
      </c>
    </row>
    <row r="1639" spans="1:5" x14ac:dyDescent="0.2">
      <c r="A1639">
        <f t="shared" si="33"/>
        <v>142</v>
      </c>
      <c r="B1639" t="s">
        <v>33</v>
      </c>
      <c r="C1639" s="4" t="s">
        <v>45</v>
      </c>
      <c r="D1639">
        <v>56</v>
      </c>
      <c r="E1639">
        <f>124+119</f>
        <v>243</v>
      </c>
    </row>
    <row r="1640" spans="1:5" x14ac:dyDescent="0.2">
      <c r="A1640">
        <f t="shared" si="33"/>
        <v>142</v>
      </c>
      <c r="B1640" t="s">
        <v>33</v>
      </c>
      <c r="C1640" s="4" t="s">
        <v>46</v>
      </c>
    </row>
    <row r="1641" spans="1:5" x14ac:dyDescent="0.2">
      <c r="A1641">
        <f t="shared" si="33"/>
        <v>142</v>
      </c>
      <c r="B1641" t="s">
        <v>33</v>
      </c>
      <c r="C1641" s="4" t="s">
        <v>47</v>
      </c>
    </row>
    <row r="1642" spans="1:5" x14ac:dyDescent="0.2">
      <c r="A1642">
        <f t="shared" si="33"/>
        <v>142</v>
      </c>
      <c r="B1642" t="s">
        <v>33</v>
      </c>
      <c r="C1642" s="4" t="s">
        <v>48</v>
      </c>
    </row>
    <row r="1643" spans="1:5" x14ac:dyDescent="0.2">
      <c r="A1643">
        <f t="shared" si="33"/>
        <v>142</v>
      </c>
      <c r="B1643" t="s">
        <v>33</v>
      </c>
      <c r="C1643" s="4" t="s">
        <v>49</v>
      </c>
    </row>
    <row r="1644" spans="1:5" x14ac:dyDescent="0.2">
      <c r="A1644">
        <f t="shared" si="33"/>
        <v>142</v>
      </c>
      <c r="B1644" t="s">
        <v>33</v>
      </c>
      <c r="C1644" s="4" t="s">
        <v>50</v>
      </c>
    </row>
    <row r="1645" spans="1:5" x14ac:dyDescent="0.2">
      <c r="A1645">
        <f t="shared" si="33"/>
        <v>142</v>
      </c>
      <c r="B1645" t="s">
        <v>33</v>
      </c>
      <c r="C1645" s="4" t="s">
        <v>51</v>
      </c>
    </row>
    <row r="1646" spans="1:5" x14ac:dyDescent="0.2">
      <c r="A1646">
        <f t="shared" si="33"/>
        <v>142</v>
      </c>
      <c r="B1646" t="s">
        <v>33</v>
      </c>
      <c r="C1646" s="4" t="s">
        <v>52</v>
      </c>
    </row>
    <row r="1647" spans="1:5" x14ac:dyDescent="0.2">
      <c r="A1647">
        <f t="shared" si="33"/>
        <v>142</v>
      </c>
      <c r="B1647" t="s">
        <v>33</v>
      </c>
      <c r="C1647" s="4" t="s">
        <v>53</v>
      </c>
    </row>
    <row r="1648" spans="1:5" x14ac:dyDescent="0.2">
      <c r="A1648">
        <f t="shared" si="33"/>
        <v>142</v>
      </c>
      <c r="B1648" t="s">
        <v>33</v>
      </c>
      <c r="C1648" s="4" t="s">
        <v>31</v>
      </c>
    </row>
    <row r="1649" spans="1:5" x14ac:dyDescent="0.2">
      <c r="A1649">
        <f t="shared" si="33"/>
        <v>142</v>
      </c>
      <c r="B1649" t="s">
        <v>33</v>
      </c>
      <c r="C1649" s="4" t="s">
        <v>54</v>
      </c>
    </row>
    <row r="1650" spans="1:5" x14ac:dyDescent="0.2">
      <c r="A1650">
        <f t="shared" si="33"/>
        <v>142</v>
      </c>
      <c r="B1650" t="s">
        <v>55</v>
      </c>
      <c r="C1650" t="s">
        <v>56</v>
      </c>
    </row>
    <row r="1651" spans="1:5" x14ac:dyDescent="0.2">
      <c r="A1651">
        <f t="shared" si="33"/>
        <v>142</v>
      </c>
      <c r="B1651" t="s">
        <v>57</v>
      </c>
      <c r="C1651" t="s">
        <v>58</v>
      </c>
    </row>
    <row r="1652" spans="1:5" x14ac:dyDescent="0.2">
      <c r="A1652">
        <f t="shared" si="33"/>
        <v>142</v>
      </c>
      <c r="B1652" t="s">
        <v>59</v>
      </c>
      <c r="C1652" t="s">
        <v>60</v>
      </c>
      <c r="D1652">
        <f>124+119</f>
        <v>243</v>
      </c>
      <c r="E1652">
        <v>656</v>
      </c>
    </row>
    <row r="1653" spans="1:5" x14ac:dyDescent="0.2">
      <c r="A1653">
        <f t="shared" si="33"/>
        <v>142</v>
      </c>
      <c r="B1653" t="s">
        <v>61</v>
      </c>
      <c r="C1653" t="s">
        <v>62</v>
      </c>
      <c r="D1653">
        <v>40</v>
      </c>
    </row>
    <row r="1654" spans="1:5" x14ac:dyDescent="0.2">
      <c r="A1654">
        <f t="shared" si="33"/>
        <v>142</v>
      </c>
      <c r="B1654" t="s">
        <v>61</v>
      </c>
      <c r="C1654" t="s">
        <v>63</v>
      </c>
    </row>
    <row r="1655" spans="1:5" x14ac:dyDescent="0.2">
      <c r="A1655">
        <f t="shared" si="33"/>
        <v>143</v>
      </c>
      <c r="B1655" t="s">
        <v>5</v>
      </c>
      <c r="C1655" t="s">
        <v>6</v>
      </c>
      <c r="D1655">
        <f>(43.54+41.48)/2</f>
        <v>42.51</v>
      </c>
      <c r="E1655">
        <v>50</v>
      </c>
    </row>
    <row r="1656" spans="1:5" x14ac:dyDescent="0.2">
      <c r="A1656">
        <f t="shared" si="33"/>
        <v>143</v>
      </c>
      <c r="B1656" t="s">
        <v>5</v>
      </c>
      <c r="C1656" t="s">
        <v>7</v>
      </c>
      <c r="D1656">
        <f>(13.86+13.77)/2</f>
        <v>13.815</v>
      </c>
      <c r="E1656">
        <v>50</v>
      </c>
    </row>
    <row r="1657" spans="1:5" x14ac:dyDescent="0.2">
      <c r="A1657">
        <f t="shared" si="33"/>
        <v>143</v>
      </c>
      <c r="B1657" t="s">
        <v>5</v>
      </c>
      <c r="C1657" t="s">
        <v>8</v>
      </c>
    </row>
    <row r="1658" spans="1:5" x14ac:dyDescent="0.2">
      <c r="A1658">
        <f t="shared" si="33"/>
        <v>143</v>
      </c>
      <c r="B1658" t="s">
        <v>5</v>
      </c>
      <c r="C1658" t="s">
        <v>9</v>
      </c>
    </row>
    <row r="1659" spans="1:5" x14ac:dyDescent="0.2">
      <c r="A1659">
        <f t="shared" si="33"/>
        <v>143</v>
      </c>
      <c r="B1659" t="s">
        <v>5</v>
      </c>
      <c r="C1659" t="s">
        <v>10</v>
      </c>
    </row>
    <row r="1660" spans="1:5" x14ac:dyDescent="0.2">
      <c r="A1660">
        <f t="shared" ref="A1660:A1723" si="34">A1603+1</f>
        <v>143</v>
      </c>
      <c r="B1660" t="s">
        <v>5</v>
      </c>
      <c r="C1660" t="s">
        <v>11</v>
      </c>
    </row>
    <row r="1661" spans="1:5" x14ac:dyDescent="0.2">
      <c r="A1661">
        <f t="shared" si="34"/>
        <v>143</v>
      </c>
      <c r="B1661" t="s">
        <v>5</v>
      </c>
      <c r="C1661" t="s">
        <v>12</v>
      </c>
    </row>
    <row r="1662" spans="1:5" x14ac:dyDescent="0.2">
      <c r="A1662">
        <f t="shared" si="34"/>
        <v>143</v>
      </c>
      <c r="B1662" t="s">
        <v>13</v>
      </c>
      <c r="C1662" t="s">
        <v>6</v>
      </c>
    </row>
    <row r="1663" spans="1:5" x14ac:dyDescent="0.2">
      <c r="A1663">
        <f t="shared" si="34"/>
        <v>143</v>
      </c>
      <c r="B1663" t="s">
        <v>13</v>
      </c>
      <c r="C1663" t="s">
        <v>7</v>
      </c>
    </row>
    <row r="1664" spans="1:5" x14ac:dyDescent="0.2">
      <c r="A1664">
        <f t="shared" si="34"/>
        <v>143</v>
      </c>
      <c r="B1664" t="s">
        <v>13</v>
      </c>
      <c r="C1664" t="s">
        <v>8</v>
      </c>
    </row>
    <row r="1665" spans="1:5" x14ac:dyDescent="0.2">
      <c r="A1665">
        <f t="shared" si="34"/>
        <v>143</v>
      </c>
      <c r="B1665" t="s">
        <v>13</v>
      </c>
      <c r="C1665" t="s">
        <v>9</v>
      </c>
    </row>
    <row r="1666" spans="1:5" x14ac:dyDescent="0.2">
      <c r="A1666">
        <f t="shared" si="34"/>
        <v>143</v>
      </c>
      <c r="B1666" t="s">
        <v>13</v>
      </c>
      <c r="C1666" t="s">
        <v>10</v>
      </c>
    </row>
    <row r="1667" spans="1:5" x14ac:dyDescent="0.2">
      <c r="A1667">
        <f t="shared" si="34"/>
        <v>143</v>
      </c>
      <c r="B1667" t="s">
        <v>13</v>
      </c>
      <c r="C1667" t="s">
        <v>11</v>
      </c>
    </row>
    <row r="1668" spans="1:5" x14ac:dyDescent="0.2">
      <c r="A1668">
        <f t="shared" si="34"/>
        <v>143</v>
      </c>
      <c r="B1668" t="s">
        <v>13</v>
      </c>
      <c r="C1668" t="s">
        <v>12</v>
      </c>
    </row>
    <row r="1669" spans="1:5" x14ac:dyDescent="0.2">
      <c r="A1669">
        <f t="shared" si="34"/>
        <v>143</v>
      </c>
      <c r="B1669" t="s">
        <v>14</v>
      </c>
      <c r="C1669" t="s">
        <v>15</v>
      </c>
    </row>
    <row r="1670" spans="1:5" x14ac:dyDescent="0.2">
      <c r="A1670">
        <f t="shared" si="34"/>
        <v>143</v>
      </c>
      <c r="B1670" t="s">
        <v>14</v>
      </c>
      <c r="C1670" t="s">
        <v>16</v>
      </c>
    </row>
    <row r="1671" spans="1:5" x14ac:dyDescent="0.2">
      <c r="A1671">
        <f t="shared" si="34"/>
        <v>143</v>
      </c>
      <c r="B1671" t="s">
        <v>14</v>
      </c>
      <c r="C1671" t="s">
        <v>17</v>
      </c>
    </row>
    <row r="1672" spans="1:5" x14ac:dyDescent="0.2">
      <c r="A1672">
        <f t="shared" si="34"/>
        <v>143</v>
      </c>
      <c r="B1672" t="s">
        <v>14</v>
      </c>
      <c r="C1672" t="s">
        <v>18</v>
      </c>
    </row>
    <row r="1673" spans="1:5" x14ac:dyDescent="0.2">
      <c r="A1673">
        <f t="shared" si="34"/>
        <v>143</v>
      </c>
      <c r="B1673" t="s">
        <v>14</v>
      </c>
      <c r="C1673" t="s">
        <v>19</v>
      </c>
    </row>
    <row r="1674" spans="1:5" x14ac:dyDescent="0.2">
      <c r="A1674">
        <f t="shared" si="34"/>
        <v>143</v>
      </c>
      <c r="B1674" t="s">
        <v>20</v>
      </c>
      <c r="C1674" t="s">
        <v>21</v>
      </c>
      <c r="D1674">
        <v>25</v>
      </c>
      <c r="E1674">
        <v>50</v>
      </c>
    </row>
    <row r="1675" spans="1:5" x14ac:dyDescent="0.2">
      <c r="A1675">
        <f t="shared" si="34"/>
        <v>143</v>
      </c>
      <c r="B1675" t="s">
        <v>20</v>
      </c>
      <c r="C1675" t="s">
        <v>22</v>
      </c>
      <c r="D1675">
        <v>25</v>
      </c>
      <c r="E1675">
        <v>50</v>
      </c>
    </row>
    <row r="1676" spans="1:5" x14ac:dyDescent="0.2">
      <c r="A1676">
        <f t="shared" si="34"/>
        <v>143</v>
      </c>
      <c r="B1676" t="s">
        <v>23</v>
      </c>
      <c r="C1676" t="s">
        <v>24</v>
      </c>
    </row>
    <row r="1677" spans="1:5" x14ac:dyDescent="0.2">
      <c r="A1677">
        <f t="shared" si="34"/>
        <v>143</v>
      </c>
      <c r="B1677" t="s">
        <v>23</v>
      </c>
      <c r="C1677" t="s">
        <v>25</v>
      </c>
    </row>
    <row r="1678" spans="1:5" x14ac:dyDescent="0.2">
      <c r="A1678">
        <f t="shared" si="34"/>
        <v>143</v>
      </c>
      <c r="B1678" t="s">
        <v>23</v>
      </c>
      <c r="C1678" t="s">
        <v>26</v>
      </c>
    </row>
    <row r="1679" spans="1:5" x14ac:dyDescent="0.2">
      <c r="A1679">
        <f t="shared" si="34"/>
        <v>143</v>
      </c>
      <c r="B1679" t="s">
        <v>27</v>
      </c>
      <c r="C1679" t="s">
        <v>28</v>
      </c>
    </row>
    <row r="1680" spans="1:5" x14ac:dyDescent="0.2">
      <c r="A1680">
        <f t="shared" si="34"/>
        <v>143</v>
      </c>
      <c r="B1680" t="s">
        <v>27</v>
      </c>
      <c r="C1680" t="s">
        <v>29</v>
      </c>
    </row>
    <row r="1681" spans="1:3" x14ac:dyDescent="0.2">
      <c r="A1681">
        <f t="shared" si="34"/>
        <v>143</v>
      </c>
      <c r="B1681" t="s">
        <v>27</v>
      </c>
      <c r="C1681" t="s">
        <v>30</v>
      </c>
    </row>
    <row r="1682" spans="1:3" x14ac:dyDescent="0.2">
      <c r="A1682">
        <f t="shared" si="34"/>
        <v>143</v>
      </c>
      <c r="B1682" t="s">
        <v>27</v>
      </c>
      <c r="C1682" t="s">
        <v>31</v>
      </c>
    </row>
    <row r="1683" spans="1:3" x14ac:dyDescent="0.2">
      <c r="A1683">
        <f t="shared" si="34"/>
        <v>143</v>
      </c>
      <c r="B1683" t="s">
        <v>27</v>
      </c>
      <c r="C1683" t="s">
        <v>32</v>
      </c>
    </row>
    <row r="1684" spans="1:3" x14ac:dyDescent="0.2">
      <c r="A1684">
        <f t="shared" si="34"/>
        <v>143</v>
      </c>
      <c r="B1684" t="s">
        <v>27</v>
      </c>
      <c r="C1684" t="s">
        <v>26</v>
      </c>
    </row>
    <row r="1685" spans="1:3" x14ac:dyDescent="0.2">
      <c r="A1685">
        <f t="shared" si="34"/>
        <v>143</v>
      </c>
      <c r="B1685" t="s">
        <v>33</v>
      </c>
      <c r="C1685" s="4" t="s">
        <v>34</v>
      </c>
    </row>
    <row r="1686" spans="1:3" x14ac:dyDescent="0.2">
      <c r="A1686">
        <f t="shared" si="34"/>
        <v>143</v>
      </c>
      <c r="B1686" t="s">
        <v>33</v>
      </c>
      <c r="C1686" s="4" t="s">
        <v>35</v>
      </c>
    </row>
    <row r="1687" spans="1:3" x14ac:dyDescent="0.2">
      <c r="A1687">
        <f t="shared" si="34"/>
        <v>143</v>
      </c>
      <c r="B1687" t="s">
        <v>33</v>
      </c>
      <c r="C1687" s="4" t="s">
        <v>36</v>
      </c>
    </row>
    <row r="1688" spans="1:3" x14ac:dyDescent="0.2">
      <c r="A1688">
        <f t="shared" si="34"/>
        <v>143</v>
      </c>
      <c r="B1688" t="s">
        <v>33</v>
      </c>
      <c r="C1688" s="4" t="s">
        <v>37</v>
      </c>
    </row>
    <row r="1689" spans="1:3" x14ac:dyDescent="0.2">
      <c r="A1689">
        <f t="shared" si="34"/>
        <v>143</v>
      </c>
      <c r="B1689" t="s">
        <v>33</v>
      </c>
      <c r="C1689" s="4" t="s">
        <v>38</v>
      </c>
    </row>
    <row r="1690" spans="1:3" x14ac:dyDescent="0.2">
      <c r="A1690">
        <f t="shared" si="34"/>
        <v>143</v>
      </c>
      <c r="B1690" t="s">
        <v>33</v>
      </c>
      <c r="C1690" s="4" t="s">
        <v>39</v>
      </c>
    </row>
    <row r="1691" spans="1:3" x14ac:dyDescent="0.2">
      <c r="A1691">
        <f t="shared" si="34"/>
        <v>143</v>
      </c>
      <c r="B1691" t="s">
        <v>33</v>
      </c>
      <c r="C1691" s="4" t="s">
        <v>40</v>
      </c>
    </row>
    <row r="1692" spans="1:3" x14ac:dyDescent="0.2">
      <c r="A1692">
        <f t="shared" si="34"/>
        <v>143</v>
      </c>
      <c r="B1692" t="s">
        <v>33</v>
      </c>
      <c r="C1692" s="4" t="s">
        <v>41</v>
      </c>
    </row>
    <row r="1693" spans="1:3" x14ac:dyDescent="0.2">
      <c r="A1693">
        <f t="shared" si="34"/>
        <v>143</v>
      </c>
      <c r="B1693" t="s">
        <v>33</v>
      </c>
      <c r="C1693" s="4" t="s">
        <v>42</v>
      </c>
    </row>
    <row r="1694" spans="1:3" x14ac:dyDescent="0.2">
      <c r="A1694">
        <f t="shared" si="34"/>
        <v>143</v>
      </c>
      <c r="B1694" t="s">
        <v>33</v>
      </c>
      <c r="C1694" s="4" t="s">
        <v>43</v>
      </c>
    </row>
    <row r="1695" spans="1:3" x14ac:dyDescent="0.2">
      <c r="A1695">
        <f t="shared" si="34"/>
        <v>143</v>
      </c>
      <c r="B1695" t="s">
        <v>33</v>
      </c>
      <c r="C1695" s="4" t="s">
        <v>44</v>
      </c>
    </row>
    <row r="1696" spans="1:3" x14ac:dyDescent="0.2">
      <c r="A1696">
        <f t="shared" si="34"/>
        <v>143</v>
      </c>
      <c r="B1696" t="s">
        <v>33</v>
      </c>
      <c r="C1696" s="4" t="s">
        <v>45</v>
      </c>
    </row>
    <row r="1697" spans="1:5" x14ac:dyDescent="0.2">
      <c r="A1697">
        <f t="shared" si="34"/>
        <v>143</v>
      </c>
      <c r="B1697" t="s">
        <v>33</v>
      </c>
      <c r="C1697" s="4" t="s">
        <v>46</v>
      </c>
    </row>
    <row r="1698" spans="1:5" x14ac:dyDescent="0.2">
      <c r="A1698">
        <f t="shared" si="34"/>
        <v>143</v>
      </c>
      <c r="B1698" t="s">
        <v>33</v>
      </c>
      <c r="C1698" s="4" t="s">
        <v>47</v>
      </c>
    </row>
    <row r="1699" spans="1:5" x14ac:dyDescent="0.2">
      <c r="A1699">
        <f t="shared" si="34"/>
        <v>143</v>
      </c>
      <c r="B1699" t="s">
        <v>33</v>
      </c>
      <c r="C1699" s="4" t="s">
        <v>48</v>
      </c>
    </row>
    <row r="1700" spans="1:5" x14ac:dyDescent="0.2">
      <c r="A1700">
        <f t="shared" si="34"/>
        <v>143</v>
      </c>
      <c r="B1700" t="s">
        <v>33</v>
      </c>
      <c r="C1700" s="4" t="s">
        <v>49</v>
      </c>
    </row>
    <row r="1701" spans="1:5" x14ac:dyDescent="0.2">
      <c r="A1701">
        <f t="shared" si="34"/>
        <v>143</v>
      </c>
      <c r="B1701" t="s">
        <v>33</v>
      </c>
      <c r="C1701" s="4" t="s">
        <v>50</v>
      </c>
    </row>
    <row r="1702" spans="1:5" x14ac:dyDescent="0.2">
      <c r="A1702">
        <f t="shared" si="34"/>
        <v>143</v>
      </c>
      <c r="B1702" t="s">
        <v>33</v>
      </c>
      <c r="C1702" s="4" t="s">
        <v>51</v>
      </c>
    </row>
    <row r="1703" spans="1:5" x14ac:dyDescent="0.2">
      <c r="A1703">
        <f t="shared" si="34"/>
        <v>143</v>
      </c>
      <c r="B1703" t="s">
        <v>33</v>
      </c>
      <c r="C1703" s="4" t="s">
        <v>52</v>
      </c>
    </row>
    <row r="1704" spans="1:5" x14ac:dyDescent="0.2">
      <c r="A1704">
        <f t="shared" si="34"/>
        <v>143</v>
      </c>
      <c r="B1704" t="s">
        <v>33</v>
      </c>
      <c r="C1704" s="4" t="s">
        <v>53</v>
      </c>
    </row>
    <row r="1705" spans="1:5" x14ac:dyDescent="0.2">
      <c r="A1705">
        <f t="shared" si="34"/>
        <v>143</v>
      </c>
      <c r="B1705" t="s">
        <v>33</v>
      </c>
      <c r="C1705" s="4" t="s">
        <v>31</v>
      </c>
    </row>
    <row r="1706" spans="1:5" x14ac:dyDescent="0.2">
      <c r="A1706">
        <f t="shared" si="34"/>
        <v>143</v>
      </c>
      <c r="B1706" t="s">
        <v>33</v>
      </c>
      <c r="C1706" s="4" t="s">
        <v>54</v>
      </c>
    </row>
    <row r="1707" spans="1:5" x14ac:dyDescent="0.2">
      <c r="A1707">
        <f t="shared" si="34"/>
        <v>143</v>
      </c>
      <c r="B1707" t="s">
        <v>55</v>
      </c>
      <c r="C1707" t="s">
        <v>56</v>
      </c>
    </row>
    <row r="1708" spans="1:5" x14ac:dyDescent="0.2">
      <c r="A1708">
        <f t="shared" si="34"/>
        <v>143</v>
      </c>
      <c r="B1708" t="s">
        <v>57</v>
      </c>
      <c r="C1708" t="s">
        <v>58</v>
      </c>
    </row>
    <row r="1709" spans="1:5" x14ac:dyDescent="0.2">
      <c r="A1709">
        <f t="shared" si="34"/>
        <v>143</v>
      </c>
      <c r="B1709" t="s">
        <v>59</v>
      </c>
      <c r="C1709" t="s">
        <v>60</v>
      </c>
      <c r="D1709">
        <v>50</v>
      </c>
      <c r="E1709">
        <v>50</v>
      </c>
    </row>
    <row r="1710" spans="1:5" x14ac:dyDescent="0.2">
      <c r="A1710">
        <f t="shared" si="34"/>
        <v>143</v>
      </c>
      <c r="B1710" t="s">
        <v>61</v>
      </c>
      <c r="C1710" t="s">
        <v>62</v>
      </c>
      <c r="D1710">
        <v>18</v>
      </c>
    </row>
    <row r="1711" spans="1:5" x14ac:dyDescent="0.2">
      <c r="A1711">
        <f t="shared" si="34"/>
        <v>143</v>
      </c>
      <c r="B1711" t="s">
        <v>61</v>
      </c>
      <c r="C1711" t="s">
        <v>63</v>
      </c>
      <c r="D1711">
        <v>75</v>
      </c>
    </row>
    <row r="1712" spans="1:5" x14ac:dyDescent="0.2">
      <c r="A1712">
        <f t="shared" si="34"/>
        <v>144</v>
      </c>
      <c r="B1712" t="s">
        <v>5</v>
      </c>
      <c r="C1712" t="s">
        <v>6</v>
      </c>
    </row>
    <row r="1713" spans="1:5" x14ac:dyDescent="0.2">
      <c r="A1713">
        <f t="shared" si="34"/>
        <v>144</v>
      </c>
      <c r="B1713" t="s">
        <v>5</v>
      </c>
      <c r="C1713" t="s">
        <v>7</v>
      </c>
    </row>
    <row r="1714" spans="1:5" x14ac:dyDescent="0.2">
      <c r="A1714">
        <f t="shared" si="34"/>
        <v>144</v>
      </c>
      <c r="B1714" t="s">
        <v>5</v>
      </c>
      <c r="C1714" t="s">
        <v>8</v>
      </c>
    </row>
    <row r="1715" spans="1:5" x14ac:dyDescent="0.2">
      <c r="A1715">
        <f t="shared" si="34"/>
        <v>144</v>
      </c>
      <c r="B1715" t="s">
        <v>5</v>
      </c>
      <c r="C1715" t="s">
        <v>9</v>
      </c>
    </row>
    <row r="1716" spans="1:5" x14ac:dyDescent="0.2">
      <c r="A1716">
        <f t="shared" si="34"/>
        <v>144</v>
      </c>
      <c r="B1716" t="s">
        <v>5</v>
      </c>
      <c r="C1716" t="s">
        <v>10</v>
      </c>
    </row>
    <row r="1717" spans="1:5" x14ac:dyDescent="0.2">
      <c r="A1717">
        <f t="shared" si="34"/>
        <v>144</v>
      </c>
      <c r="B1717" t="s">
        <v>5</v>
      </c>
      <c r="C1717" t="s">
        <v>11</v>
      </c>
    </row>
    <row r="1718" spans="1:5" x14ac:dyDescent="0.2">
      <c r="A1718">
        <f t="shared" si="34"/>
        <v>144</v>
      </c>
      <c r="B1718" t="s">
        <v>5</v>
      </c>
      <c r="C1718" t="s">
        <v>12</v>
      </c>
    </row>
    <row r="1719" spans="1:5" x14ac:dyDescent="0.2">
      <c r="A1719">
        <f t="shared" si="34"/>
        <v>144</v>
      </c>
      <c r="B1719" t="s">
        <v>13</v>
      </c>
      <c r="C1719" t="s">
        <v>6</v>
      </c>
      <c r="D1719">
        <f>((29.22*18)+(30.93*16))/(18+16)</f>
        <v>30.024705882352944</v>
      </c>
      <c r="E1719">
        <f>18+16</f>
        <v>34</v>
      </c>
    </row>
    <row r="1720" spans="1:5" x14ac:dyDescent="0.2">
      <c r="A1720">
        <f t="shared" si="34"/>
        <v>144</v>
      </c>
      <c r="B1720" t="s">
        <v>13</v>
      </c>
      <c r="C1720" t="s">
        <v>7</v>
      </c>
      <c r="D1720">
        <f>((4.99*18)+(7.64*16))/(18+16)</f>
        <v>6.237058823529412</v>
      </c>
      <c r="E1720">
        <f>18+16</f>
        <v>34</v>
      </c>
    </row>
    <row r="1721" spans="1:5" x14ac:dyDescent="0.2">
      <c r="A1721">
        <f t="shared" si="34"/>
        <v>144</v>
      </c>
      <c r="B1721" t="s">
        <v>13</v>
      </c>
      <c r="C1721" t="s">
        <v>8</v>
      </c>
    </row>
    <row r="1722" spans="1:5" x14ac:dyDescent="0.2">
      <c r="A1722">
        <f t="shared" si="34"/>
        <v>144</v>
      </c>
      <c r="B1722" t="s">
        <v>13</v>
      </c>
      <c r="C1722" t="s">
        <v>9</v>
      </c>
    </row>
    <row r="1723" spans="1:5" x14ac:dyDescent="0.2">
      <c r="A1723">
        <f t="shared" si="34"/>
        <v>144</v>
      </c>
      <c r="B1723" t="s">
        <v>13</v>
      </c>
      <c r="C1723" t="s">
        <v>10</v>
      </c>
    </row>
    <row r="1724" spans="1:5" x14ac:dyDescent="0.2">
      <c r="A1724">
        <f t="shared" ref="A1724:A1787" si="35">A1667+1</f>
        <v>144</v>
      </c>
      <c r="B1724" t="s">
        <v>13</v>
      </c>
      <c r="C1724" t="s">
        <v>11</v>
      </c>
    </row>
    <row r="1725" spans="1:5" x14ac:dyDescent="0.2">
      <c r="A1725">
        <f t="shared" si="35"/>
        <v>144</v>
      </c>
      <c r="B1725" t="s">
        <v>13</v>
      </c>
      <c r="C1725" t="s">
        <v>12</v>
      </c>
    </row>
    <row r="1726" spans="1:5" x14ac:dyDescent="0.2">
      <c r="A1726">
        <f t="shared" si="35"/>
        <v>144</v>
      </c>
      <c r="B1726" t="s">
        <v>14</v>
      </c>
      <c r="C1726" t="s">
        <v>15</v>
      </c>
    </row>
    <row r="1727" spans="1:5" x14ac:dyDescent="0.2">
      <c r="A1727">
        <f t="shared" si="35"/>
        <v>144</v>
      </c>
      <c r="B1727" t="s">
        <v>14</v>
      </c>
      <c r="C1727" t="s">
        <v>16</v>
      </c>
    </row>
    <row r="1728" spans="1:5" x14ac:dyDescent="0.2">
      <c r="A1728">
        <f t="shared" si="35"/>
        <v>144</v>
      </c>
      <c r="B1728" t="s">
        <v>14</v>
      </c>
      <c r="C1728" t="s">
        <v>17</v>
      </c>
    </row>
    <row r="1729" spans="1:5" x14ac:dyDescent="0.2">
      <c r="A1729">
        <f t="shared" si="35"/>
        <v>144</v>
      </c>
      <c r="B1729" t="s">
        <v>14</v>
      </c>
      <c r="C1729" t="s">
        <v>18</v>
      </c>
    </row>
    <row r="1730" spans="1:5" x14ac:dyDescent="0.2">
      <c r="A1730">
        <f t="shared" si="35"/>
        <v>144</v>
      </c>
      <c r="B1730" t="s">
        <v>14</v>
      </c>
      <c r="C1730" t="s">
        <v>19</v>
      </c>
    </row>
    <row r="1731" spans="1:5" x14ac:dyDescent="0.2">
      <c r="A1731">
        <f t="shared" si="35"/>
        <v>144</v>
      </c>
      <c r="B1731" t="s">
        <v>20</v>
      </c>
      <c r="C1731" t="s">
        <v>21</v>
      </c>
      <c r="D1731">
        <v>22</v>
      </c>
      <c r="E1731">
        <v>44</v>
      </c>
    </row>
    <row r="1732" spans="1:5" x14ac:dyDescent="0.2">
      <c r="A1732">
        <f t="shared" si="35"/>
        <v>144</v>
      </c>
      <c r="B1732" t="s">
        <v>20</v>
      </c>
      <c r="C1732" t="s">
        <v>22</v>
      </c>
      <c r="D1732">
        <f>44-22</f>
        <v>22</v>
      </c>
      <c r="E1732">
        <v>44</v>
      </c>
    </row>
    <row r="1733" spans="1:5" x14ac:dyDescent="0.2">
      <c r="A1733">
        <f t="shared" si="35"/>
        <v>144</v>
      </c>
      <c r="B1733" t="s">
        <v>23</v>
      </c>
      <c r="C1733" t="s">
        <v>24</v>
      </c>
    </row>
    <row r="1734" spans="1:5" x14ac:dyDescent="0.2">
      <c r="A1734">
        <f t="shared" si="35"/>
        <v>144</v>
      </c>
      <c r="B1734" t="s">
        <v>23</v>
      </c>
      <c r="C1734" t="s">
        <v>25</v>
      </c>
    </row>
    <row r="1735" spans="1:5" x14ac:dyDescent="0.2">
      <c r="A1735">
        <f t="shared" si="35"/>
        <v>144</v>
      </c>
      <c r="B1735" t="s">
        <v>23</v>
      </c>
      <c r="C1735" t="s">
        <v>26</v>
      </c>
    </row>
    <row r="1736" spans="1:5" x14ac:dyDescent="0.2">
      <c r="A1736">
        <f t="shared" si="35"/>
        <v>144</v>
      </c>
      <c r="B1736" t="s">
        <v>27</v>
      </c>
      <c r="C1736" t="s">
        <v>28</v>
      </c>
    </row>
    <row r="1737" spans="1:5" x14ac:dyDescent="0.2">
      <c r="A1737">
        <f t="shared" si="35"/>
        <v>144</v>
      </c>
      <c r="B1737" t="s">
        <v>27</v>
      </c>
      <c r="C1737" t="s">
        <v>29</v>
      </c>
    </row>
    <row r="1738" spans="1:5" x14ac:dyDescent="0.2">
      <c r="A1738">
        <f t="shared" si="35"/>
        <v>144</v>
      </c>
      <c r="B1738" t="s">
        <v>27</v>
      </c>
      <c r="C1738" t="s">
        <v>30</v>
      </c>
    </row>
    <row r="1739" spans="1:5" x14ac:dyDescent="0.2">
      <c r="A1739">
        <f t="shared" si="35"/>
        <v>144</v>
      </c>
      <c r="B1739" t="s">
        <v>27</v>
      </c>
      <c r="C1739" t="s">
        <v>31</v>
      </c>
    </row>
    <row r="1740" spans="1:5" x14ac:dyDescent="0.2">
      <c r="A1740">
        <f t="shared" si="35"/>
        <v>144</v>
      </c>
      <c r="B1740" t="s">
        <v>27</v>
      </c>
      <c r="C1740" t="s">
        <v>32</v>
      </c>
    </row>
    <row r="1741" spans="1:5" x14ac:dyDescent="0.2">
      <c r="A1741">
        <f t="shared" si="35"/>
        <v>144</v>
      </c>
      <c r="B1741" t="s">
        <v>27</v>
      </c>
      <c r="C1741" t="s">
        <v>26</v>
      </c>
    </row>
    <row r="1742" spans="1:5" x14ac:dyDescent="0.2">
      <c r="A1742">
        <f t="shared" si="35"/>
        <v>144</v>
      </c>
      <c r="B1742" t="s">
        <v>33</v>
      </c>
      <c r="C1742" s="4" t="s">
        <v>34</v>
      </c>
    </row>
    <row r="1743" spans="1:5" x14ac:dyDescent="0.2">
      <c r="A1743">
        <f t="shared" si="35"/>
        <v>144</v>
      </c>
      <c r="B1743" t="s">
        <v>33</v>
      </c>
      <c r="C1743" s="4" t="s">
        <v>35</v>
      </c>
    </row>
    <row r="1744" spans="1:5" x14ac:dyDescent="0.2">
      <c r="A1744">
        <f t="shared" si="35"/>
        <v>144</v>
      </c>
      <c r="B1744" t="s">
        <v>33</v>
      </c>
      <c r="C1744" s="4" t="s">
        <v>36</v>
      </c>
    </row>
    <row r="1745" spans="1:3" x14ac:dyDescent="0.2">
      <c r="A1745">
        <f t="shared" si="35"/>
        <v>144</v>
      </c>
      <c r="B1745" t="s">
        <v>33</v>
      </c>
      <c r="C1745" s="4" t="s">
        <v>37</v>
      </c>
    </row>
    <row r="1746" spans="1:3" x14ac:dyDescent="0.2">
      <c r="A1746">
        <f t="shared" si="35"/>
        <v>144</v>
      </c>
      <c r="B1746" t="s">
        <v>33</v>
      </c>
      <c r="C1746" s="4" t="s">
        <v>38</v>
      </c>
    </row>
    <row r="1747" spans="1:3" x14ac:dyDescent="0.2">
      <c r="A1747">
        <f t="shared" si="35"/>
        <v>144</v>
      </c>
      <c r="B1747" t="s">
        <v>33</v>
      </c>
      <c r="C1747" s="4" t="s">
        <v>39</v>
      </c>
    </row>
    <row r="1748" spans="1:3" x14ac:dyDescent="0.2">
      <c r="A1748">
        <f t="shared" si="35"/>
        <v>144</v>
      </c>
      <c r="B1748" t="s">
        <v>33</v>
      </c>
      <c r="C1748" s="4" t="s">
        <v>40</v>
      </c>
    </row>
    <row r="1749" spans="1:3" x14ac:dyDescent="0.2">
      <c r="A1749">
        <f t="shared" si="35"/>
        <v>144</v>
      </c>
      <c r="B1749" t="s">
        <v>33</v>
      </c>
      <c r="C1749" s="4" t="s">
        <v>41</v>
      </c>
    </row>
    <row r="1750" spans="1:3" x14ac:dyDescent="0.2">
      <c r="A1750">
        <f t="shared" si="35"/>
        <v>144</v>
      </c>
      <c r="B1750" t="s">
        <v>33</v>
      </c>
      <c r="C1750" s="4" t="s">
        <v>42</v>
      </c>
    </row>
    <row r="1751" spans="1:3" x14ac:dyDescent="0.2">
      <c r="A1751">
        <f t="shared" si="35"/>
        <v>144</v>
      </c>
      <c r="B1751" t="s">
        <v>33</v>
      </c>
      <c r="C1751" s="4" t="s">
        <v>43</v>
      </c>
    </row>
    <row r="1752" spans="1:3" x14ac:dyDescent="0.2">
      <c r="A1752">
        <f t="shared" si="35"/>
        <v>144</v>
      </c>
      <c r="B1752" t="s">
        <v>33</v>
      </c>
      <c r="C1752" s="4" t="s">
        <v>44</v>
      </c>
    </row>
    <row r="1753" spans="1:3" x14ac:dyDescent="0.2">
      <c r="A1753">
        <f t="shared" si="35"/>
        <v>144</v>
      </c>
      <c r="B1753" t="s">
        <v>33</v>
      </c>
      <c r="C1753" s="4" t="s">
        <v>45</v>
      </c>
    </row>
    <row r="1754" spans="1:3" x14ac:dyDescent="0.2">
      <c r="A1754">
        <f t="shared" si="35"/>
        <v>144</v>
      </c>
      <c r="B1754" t="s">
        <v>33</v>
      </c>
      <c r="C1754" s="4" t="s">
        <v>46</v>
      </c>
    </row>
    <row r="1755" spans="1:3" x14ac:dyDescent="0.2">
      <c r="A1755">
        <f t="shared" si="35"/>
        <v>144</v>
      </c>
      <c r="B1755" t="s">
        <v>33</v>
      </c>
      <c r="C1755" s="4" t="s">
        <v>47</v>
      </c>
    </row>
    <row r="1756" spans="1:3" x14ac:dyDescent="0.2">
      <c r="A1756">
        <f t="shared" si="35"/>
        <v>144</v>
      </c>
      <c r="B1756" t="s">
        <v>33</v>
      </c>
      <c r="C1756" s="4" t="s">
        <v>48</v>
      </c>
    </row>
    <row r="1757" spans="1:3" x14ac:dyDescent="0.2">
      <c r="A1757">
        <f t="shared" si="35"/>
        <v>144</v>
      </c>
      <c r="B1757" t="s">
        <v>33</v>
      </c>
      <c r="C1757" s="4" t="s">
        <v>49</v>
      </c>
    </row>
    <row r="1758" spans="1:3" x14ac:dyDescent="0.2">
      <c r="A1758">
        <f t="shared" si="35"/>
        <v>144</v>
      </c>
      <c r="B1758" t="s">
        <v>33</v>
      </c>
      <c r="C1758" s="4" t="s">
        <v>50</v>
      </c>
    </row>
    <row r="1759" spans="1:3" x14ac:dyDescent="0.2">
      <c r="A1759">
        <f t="shared" si="35"/>
        <v>144</v>
      </c>
      <c r="B1759" t="s">
        <v>33</v>
      </c>
      <c r="C1759" s="4" t="s">
        <v>51</v>
      </c>
    </row>
    <row r="1760" spans="1:3" x14ac:dyDescent="0.2">
      <c r="A1760">
        <f t="shared" si="35"/>
        <v>144</v>
      </c>
      <c r="B1760" t="s">
        <v>33</v>
      </c>
      <c r="C1760" s="4" t="s">
        <v>52</v>
      </c>
    </row>
    <row r="1761" spans="1:5" x14ac:dyDescent="0.2">
      <c r="A1761">
        <f t="shared" si="35"/>
        <v>144</v>
      </c>
      <c r="B1761" t="s">
        <v>33</v>
      </c>
      <c r="C1761" s="4" t="s">
        <v>53</v>
      </c>
    </row>
    <row r="1762" spans="1:5" x14ac:dyDescent="0.2">
      <c r="A1762">
        <f t="shared" si="35"/>
        <v>144</v>
      </c>
      <c r="B1762" t="s">
        <v>33</v>
      </c>
      <c r="C1762" s="4" t="s">
        <v>31</v>
      </c>
    </row>
    <row r="1763" spans="1:5" x14ac:dyDescent="0.2">
      <c r="A1763">
        <f t="shared" si="35"/>
        <v>144</v>
      </c>
      <c r="B1763" t="s">
        <v>33</v>
      </c>
      <c r="C1763" s="4" t="s">
        <v>54</v>
      </c>
    </row>
    <row r="1764" spans="1:5" x14ac:dyDescent="0.2">
      <c r="A1764">
        <f t="shared" si="35"/>
        <v>144</v>
      </c>
      <c r="B1764" t="s">
        <v>55</v>
      </c>
      <c r="C1764" t="s">
        <v>56</v>
      </c>
    </row>
    <row r="1765" spans="1:5" x14ac:dyDescent="0.2">
      <c r="A1765">
        <f t="shared" si="35"/>
        <v>144</v>
      </c>
      <c r="B1765" t="s">
        <v>57</v>
      </c>
      <c r="C1765" t="s">
        <v>58</v>
      </c>
    </row>
    <row r="1766" spans="1:5" x14ac:dyDescent="0.2">
      <c r="A1766">
        <f t="shared" si="35"/>
        <v>144</v>
      </c>
      <c r="B1766" t="s">
        <v>59</v>
      </c>
      <c r="C1766" t="s">
        <v>60</v>
      </c>
      <c r="D1766">
        <v>44</v>
      </c>
      <c r="E1766">
        <v>52</v>
      </c>
    </row>
    <row r="1767" spans="1:5" x14ac:dyDescent="0.2">
      <c r="A1767">
        <f t="shared" si="35"/>
        <v>144</v>
      </c>
      <c r="B1767" t="s">
        <v>61</v>
      </c>
      <c r="C1767" t="s">
        <v>62</v>
      </c>
      <c r="D1767">
        <v>18</v>
      </c>
    </row>
    <row r="1768" spans="1:5" x14ac:dyDescent="0.2">
      <c r="A1768">
        <f t="shared" si="35"/>
        <v>144</v>
      </c>
      <c r="B1768" t="s">
        <v>61</v>
      </c>
      <c r="C1768" t="s">
        <v>63</v>
      </c>
      <c r="D1768">
        <v>65</v>
      </c>
    </row>
    <row r="1769" spans="1:5" x14ac:dyDescent="0.2">
      <c r="A1769">
        <f t="shared" si="35"/>
        <v>145</v>
      </c>
      <c r="B1769" t="s">
        <v>5</v>
      </c>
      <c r="C1769" t="s">
        <v>6</v>
      </c>
      <c r="D1769">
        <v>36.700000000000003</v>
      </c>
      <c r="E1769">
        <v>96</v>
      </c>
    </row>
    <row r="1770" spans="1:5" x14ac:dyDescent="0.2">
      <c r="A1770">
        <f t="shared" si="35"/>
        <v>145</v>
      </c>
      <c r="B1770" t="s">
        <v>5</v>
      </c>
      <c r="C1770" t="s">
        <v>7</v>
      </c>
      <c r="D1770">
        <v>10.69</v>
      </c>
      <c r="E1770">
        <v>96</v>
      </c>
    </row>
    <row r="1771" spans="1:5" x14ac:dyDescent="0.2">
      <c r="A1771">
        <f t="shared" si="35"/>
        <v>145</v>
      </c>
      <c r="B1771" t="s">
        <v>5</v>
      </c>
      <c r="C1771" t="s">
        <v>8</v>
      </c>
    </row>
    <row r="1772" spans="1:5" x14ac:dyDescent="0.2">
      <c r="A1772">
        <f t="shared" si="35"/>
        <v>145</v>
      </c>
      <c r="B1772" t="s">
        <v>5</v>
      </c>
      <c r="C1772" t="s">
        <v>9</v>
      </c>
    </row>
    <row r="1773" spans="1:5" x14ac:dyDescent="0.2">
      <c r="A1773">
        <f t="shared" si="35"/>
        <v>145</v>
      </c>
      <c r="B1773" t="s">
        <v>5</v>
      </c>
      <c r="C1773" t="s">
        <v>10</v>
      </c>
    </row>
    <row r="1774" spans="1:5" x14ac:dyDescent="0.2">
      <c r="A1774">
        <f t="shared" si="35"/>
        <v>145</v>
      </c>
      <c r="B1774" t="s">
        <v>5</v>
      </c>
      <c r="C1774" t="s">
        <v>11</v>
      </c>
    </row>
    <row r="1775" spans="1:5" x14ac:dyDescent="0.2">
      <c r="A1775">
        <f t="shared" si="35"/>
        <v>145</v>
      </c>
      <c r="B1775" t="s">
        <v>5</v>
      </c>
      <c r="C1775" t="s">
        <v>12</v>
      </c>
    </row>
    <row r="1776" spans="1:5" x14ac:dyDescent="0.2">
      <c r="A1776">
        <f t="shared" si="35"/>
        <v>145</v>
      </c>
      <c r="B1776" t="s">
        <v>13</v>
      </c>
      <c r="C1776" t="s">
        <v>6</v>
      </c>
      <c r="D1776">
        <v>23.1</v>
      </c>
      <c r="E1776">
        <v>96</v>
      </c>
    </row>
    <row r="1777" spans="1:5" x14ac:dyDescent="0.2">
      <c r="A1777">
        <f t="shared" si="35"/>
        <v>145</v>
      </c>
      <c r="B1777" t="s">
        <v>13</v>
      </c>
      <c r="C1777" t="s">
        <v>7</v>
      </c>
      <c r="D1777">
        <v>2.77</v>
      </c>
      <c r="E1777">
        <v>96</v>
      </c>
    </row>
    <row r="1778" spans="1:5" x14ac:dyDescent="0.2">
      <c r="A1778">
        <f t="shared" si="35"/>
        <v>145</v>
      </c>
      <c r="B1778" t="s">
        <v>13</v>
      </c>
      <c r="C1778" t="s">
        <v>8</v>
      </c>
    </row>
    <row r="1779" spans="1:5" x14ac:dyDescent="0.2">
      <c r="A1779">
        <f t="shared" si="35"/>
        <v>145</v>
      </c>
      <c r="B1779" t="s">
        <v>13</v>
      </c>
      <c r="C1779" t="s">
        <v>9</v>
      </c>
    </row>
    <row r="1780" spans="1:5" x14ac:dyDescent="0.2">
      <c r="A1780">
        <f t="shared" si="35"/>
        <v>145</v>
      </c>
      <c r="B1780" t="s">
        <v>13</v>
      </c>
      <c r="C1780" t="s">
        <v>10</v>
      </c>
    </row>
    <row r="1781" spans="1:5" x14ac:dyDescent="0.2">
      <c r="A1781">
        <f t="shared" si="35"/>
        <v>145</v>
      </c>
      <c r="B1781" t="s">
        <v>13</v>
      </c>
      <c r="C1781" t="s">
        <v>11</v>
      </c>
    </row>
    <row r="1782" spans="1:5" x14ac:dyDescent="0.2">
      <c r="A1782">
        <f t="shared" si="35"/>
        <v>145</v>
      </c>
      <c r="B1782" t="s">
        <v>13</v>
      </c>
      <c r="C1782" t="s">
        <v>12</v>
      </c>
    </row>
    <row r="1783" spans="1:5" x14ac:dyDescent="0.2">
      <c r="A1783">
        <f t="shared" si="35"/>
        <v>145</v>
      </c>
      <c r="B1783" t="s">
        <v>14</v>
      </c>
      <c r="C1783" t="s">
        <v>15</v>
      </c>
    </row>
    <row r="1784" spans="1:5" x14ac:dyDescent="0.2">
      <c r="A1784">
        <f t="shared" si="35"/>
        <v>145</v>
      </c>
      <c r="B1784" t="s">
        <v>14</v>
      </c>
      <c r="C1784" t="s">
        <v>16</v>
      </c>
    </row>
    <row r="1785" spans="1:5" x14ac:dyDescent="0.2">
      <c r="A1785">
        <f t="shared" si="35"/>
        <v>145</v>
      </c>
      <c r="B1785" t="s">
        <v>14</v>
      </c>
      <c r="C1785" t="s">
        <v>17</v>
      </c>
    </row>
    <row r="1786" spans="1:5" x14ac:dyDescent="0.2">
      <c r="A1786">
        <f t="shared" si="35"/>
        <v>145</v>
      </c>
      <c r="B1786" t="s">
        <v>14</v>
      </c>
      <c r="C1786" t="s">
        <v>18</v>
      </c>
    </row>
    <row r="1787" spans="1:5" x14ac:dyDescent="0.2">
      <c r="A1787">
        <f t="shared" si="35"/>
        <v>145</v>
      </c>
      <c r="B1787" t="s">
        <v>14</v>
      </c>
      <c r="C1787" t="s">
        <v>19</v>
      </c>
    </row>
    <row r="1788" spans="1:5" x14ac:dyDescent="0.2">
      <c r="A1788">
        <f t="shared" ref="A1788:A1851" si="36">A1731+1</f>
        <v>145</v>
      </c>
      <c r="B1788" t="s">
        <v>20</v>
      </c>
      <c r="C1788" t="s">
        <v>21</v>
      </c>
      <c r="D1788">
        <v>43</v>
      </c>
      <c r="E1788">
        <v>96</v>
      </c>
    </row>
    <row r="1789" spans="1:5" x14ac:dyDescent="0.2">
      <c r="A1789">
        <f t="shared" si="36"/>
        <v>145</v>
      </c>
      <c r="B1789" t="s">
        <v>20</v>
      </c>
      <c r="C1789" t="s">
        <v>22</v>
      </c>
      <c r="D1789">
        <v>53</v>
      </c>
      <c r="E1789">
        <v>96</v>
      </c>
    </row>
    <row r="1790" spans="1:5" x14ac:dyDescent="0.2">
      <c r="A1790">
        <f t="shared" si="36"/>
        <v>145</v>
      </c>
      <c r="B1790" t="s">
        <v>23</v>
      </c>
      <c r="C1790" t="s">
        <v>24</v>
      </c>
    </row>
    <row r="1791" spans="1:5" x14ac:dyDescent="0.2">
      <c r="A1791">
        <f t="shared" si="36"/>
        <v>145</v>
      </c>
      <c r="B1791" t="s">
        <v>23</v>
      </c>
      <c r="C1791" t="s">
        <v>25</v>
      </c>
    </row>
    <row r="1792" spans="1:5" x14ac:dyDescent="0.2">
      <c r="A1792">
        <f t="shared" si="36"/>
        <v>145</v>
      </c>
      <c r="B1792" t="s">
        <v>23</v>
      </c>
      <c r="C1792" t="s">
        <v>26</v>
      </c>
    </row>
    <row r="1793" spans="1:5" x14ac:dyDescent="0.2">
      <c r="A1793">
        <f t="shared" si="36"/>
        <v>145</v>
      </c>
      <c r="B1793" t="s">
        <v>27</v>
      </c>
      <c r="C1793" t="s">
        <v>28</v>
      </c>
    </row>
    <row r="1794" spans="1:5" x14ac:dyDescent="0.2">
      <c r="A1794">
        <f t="shared" si="36"/>
        <v>145</v>
      </c>
      <c r="B1794" t="s">
        <v>27</v>
      </c>
      <c r="C1794" t="s">
        <v>29</v>
      </c>
    </row>
    <row r="1795" spans="1:5" x14ac:dyDescent="0.2">
      <c r="A1795">
        <f t="shared" si="36"/>
        <v>145</v>
      </c>
      <c r="B1795" t="s">
        <v>27</v>
      </c>
      <c r="C1795" t="s">
        <v>30</v>
      </c>
      <c r="D1795">
        <v>96</v>
      </c>
      <c r="E1795">
        <v>96</v>
      </c>
    </row>
    <row r="1796" spans="1:5" x14ac:dyDescent="0.2">
      <c r="A1796">
        <f t="shared" si="36"/>
        <v>145</v>
      </c>
      <c r="B1796" t="s">
        <v>27</v>
      </c>
      <c r="C1796" t="s">
        <v>31</v>
      </c>
    </row>
    <row r="1797" spans="1:5" x14ac:dyDescent="0.2">
      <c r="A1797">
        <f t="shared" si="36"/>
        <v>145</v>
      </c>
      <c r="B1797" t="s">
        <v>27</v>
      </c>
      <c r="C1797" t="s">
        <v>32</v>
      </c>
    </row>
    <row r="1798" spans="1:5" x14ac:dyDescent="0.2">
      <c r="A1798">
        <f t="shared" si="36"/>
        <v>145</v>
      </c>
      <c r="B1798" t="s">
        <v>27</v>
      </c>
      <c r="C1798" t="s">
        <v>26</v>
      </c>
    </row>
    <row r="1799" spans="1:5" x14ac:dyDescent="0.2">
      <c r="A1799">
        <f t="shared" si="36"/>
        <v>145</v>
      </c>
      <c r="B1799" t="s">
        <v>33</v>
      </c>
      <c r="C1799" s="4" t="s">
        <v>34</v>
      </c>
    </row>
    <row r="1800" spans="1:5" x14ac:dyDescent="0.2">
      <c r="A1800">
        <f t="shared" si="36"/>
        <v>145</v>
      </c>
      <c r="B1800" t="s">
        <v>33</v>
      </c>
      <c r="C1800" s="4" t="s">
        <v>35</v>
      </c>
    </row>
    <row r="1801" spans="1:5" x14ac:dyDescent="0.2">
      <c r="A1801">
        <f t="shared" si="36"/>
        <v>145</v>
      </c>
      <c r="B1801" t="s">
        <v>33</v>
      </c>
      <c r="C1801" s="4" t="s">
        <v>36</v>
      </c>
    </row>
    <row r="1802" spans="1:5" x14ac:dyDescent="0.2">
      <c r="A1802">
        <f t="shared" si="36"/>
        <v>145</v>
      </c>
      <c r="B1802" t="s">
        <v>33</v>
      </c>
      <c r="C1802" s="4" t="s">
        <v>37</v>
      </c>
    </row>
    <row r="1803" spans="1:5" x14ac:dyDescent="0.2">
      <c r="A1803">
        <f t="shared" si="36"/>
        <v>145</v>
      </c>
      <c r="B1803" t="s">
        <v>33</v>
      </c>
      <c r="C1803" s="4" t="s">
        <v>38</v>
      </c>
    </row>
    <row r="1804" spans="1:5" x14ac:dyDescent="0.2">
      <c r="A1804">
        <f t="shared" si="36"/>
        <v>145</v>
      </c>
      <c r="B1804" t="s">
        <v>33</v>
      </c>
      <c r="C1804" s="4" t="s">
        <v>39</v>
      </c>
    </row>
    <row r="1805" spans="1:5" x14ac:dyDescent="0.2">
      <c r="A1805">
        <f t="shared" si="36"/>
        <v>145</v>
      </c>
      <c r="B1805" t="s">
        <v>33</v>
      </c>
      <c r="C1805" s="4" t="s">
        <v>40</v>
      </c>
    </row>
    <row r="1806" spans="1:5" x14ac:dyDescent="0.2">
      <c r="A1806">
        <f t="shared" si="36"/>
        <v>145</v>
      </c>
      <c r="B1806" t="s">
        <v>33</v>
      </c>
      <c r="C1806" s="4" t="s">
        <v>41</v>
      </c>
    </row>
    <row r="1807" spans="1:5" x14ac:dyDescent="0.2">
      <c r="A1807">
        <f t="shared" si="36"/>
        <v>145</v>
      </c>
      <c r="B1807" t="s">
        <v>33</v>
      </c>
      <c r="C1807" s="4" t="s">
        <v>42</v>
      </c>
    </row>
    <row r="1808" spans="1:5" x14ac:dyDescent="0.2">
      <c r="A1808">
        <f t="shared" si="36"/>
        <v>145</v>
      </c>
      <c r="B1808" t="s">
        <v>33</v>
      </c>
      <c r="C1808" s="4" t="s">
        <v>43</v>
      </c>
    </row>
    <row r="1809" spans="1:5" x14ac:dyDescent="0.2">
      <c r="A1809">
        <f t="shared" si="36"/>
        <v>145</v>
      </c>
      <c r="B1809" t="s">
        <v>33</v>
      </c>
      <c r="C1809" s="4" t="s">
        <v>44</v>
      </c>
    </row>
    <row r="1810" spans="1:5" x14ac:dyDescent="0.2">
      <c r="A1810">
        <f t="shared" si="36"/>
        <v>145</v>
      </c>
      <c r="B1810" t="s">
        <v>33</v>
      </c>
      <c r="C1810" s="4" t="s">
        <v>45</v>
      </c>
    </row>
    <row r="1811" spans="1:5" x14ac:dyDescent="0.2">
      <c r="A1811">
        <f t="shared" si="36"/>
        <v>145</v>
      </c>
      <c r="B1811" t="s">
        <v>33</v>
      </c>
      <c r="C1811" s="4" t="s">
        <v>46</v>
      </c>
    </row>
    <row r="1812" spans="1:5" x14ac:dyDescent="0.2">
      <c r="A1812">
        <f t="shared" si="36"/>
        <v>145</v>
      </c>
      <c r="B1812" t="s">
        <v>33</v>
      </c>
      <c r="C1812" s="4" t="s">
        <v>47</v>
      </c>
    </row>
    <row r="1813" spans="1:5" x14ac:dyDescent="0.2">
      <c r="A1813">
        <f t="shared" si="36"/>
        <v>145</v>
      </c>
      <c r="B1813" t="s">
        <v>33</v>
      </c>
      <c r="C1813" s="4" t="s">
        <v>48</v>
      </c>
    </row>
    <row r="1814" spans="1:5" x14ac:dyDescent="0.2">
      <c r="A1814">
        <f t="shared" si="36"/>
        <v>145</v>
      </c>
      <c r="B1814" t="s">
        <v>33</v>
      </c>
      <c r="C1814" s="4" t="s">
        <v>49</v>
      </c>
    </row>
    <row r="1815" spans="1:5" x14ac:dyDescent="0.2">
      <c r="A1815">
        <f t="shared" si="36"/>
        <v>145</v>
      </c>
      <c r="B1815" t="s">
        <v>33</v>
      </c>
      <c r="C1815" s="4" t="s">
        <v>50</v>
      </c>
    </row>
    <row r="1816" spans="1:5" x14ac:dyDescent="0.2">
      <c r="A1816">
        <f t="shared" si="36"/>
        <v>145</v>
      </c>
      <c r="B1816" t="s">
        <v>33</v>
      </c>
      <c r="C1816" s="4" t="s">
        <v>51</v>
      </c>
    </row>
    <row r="1817" spans="1:5" x14ac:dyDescent="0.2">
      <c r="A1817">
        <f t="shared" si="36"/>
        <v>145</v>
      </c>
      <c r="B1817" t="s">
        <v>33</v>
      </c>
      <c r="C1817" s="4" t="s">
        <v>52</v>
      </c>
    </row>
    <row r="1818" spans="1:5" x14ac:dyDescent="0.2">
      <c r="A1818">
        <f t="shared" si="36"/>
        <v>145</v>
      </c>
      <c r="B1818" t="s">
        <v>33</v>
      </c>
      <c r="C1818" s="4" t="s">
        <v>53</v>
      </c>
    </row>
    <row r="1819" spans="1:5" x14ac:dyDescent="0.2">
      <c r="A1819">
        <f t="shared" si="36"/>
        <v>145</v>
      </c>
      <c r="B1819" t="s">
        <v>33</v>
      </c>
      <c r="C1819" s="4" t="s">
        <v>31</v>
      </c>
    </row>
    <row r="1820" spans="1:5" x14ac:dyDescent="0.2">
      <c r="A1820">
        <f t="shared" si="36"/>
        <v>145</v>
      </c>
      <c r="B1820" t="s">
        <v>33</v>
      </c>
      <c r="C1820" s="4" t="s">
        <v>54</v>
      </c>
    </row>
    <row r="1821" spans="1:5" x14ac:dyDescent="0.2">
      <c r="A1821">
        <f t="shared" si="36"/>
        <v>145</v>
      </c>
      <c r="B1821" t="s">
        <v>55</v>
      </c>
      <c r="C1821" t="s">
        <v>56</v>
      </c>
    </row>
    <row r="1822" spans="1:5" x14ac:dyDescent="0.2">
      <c r="A1822">
        <f t="shared" si="36"/>
        <v>145</v>
      </c>
      <c r="B1822" t="s">
        <v>57</v>
      </c>
      <c r="C1822" t="s">
        <v>58</v>
      </c>
    </row>
    <row r="1823" spans="1:5" x14ac:dyDescent="0.2">
      <c r="A1823">
        <f t="shared" si="36"/>
        <v>145</v>
      </c>
      <c r="B1823" t="s">
        <v>59</v>
      </c>
      <c r="C1823" t="s">
        <v>60</v>
      </c>
      <c r="D1823">
        <v>96</v>
      </c>
      <c r="E1823">
        <v>96</v>
      </c>
    </row>
    <row r="1824" spans="1:5" x14ac:dyDescent="0.2">
      <c r="A1824">
        <f t="shared" si="36"/>
        <v>145</v>
      </c>
      <c r="B1824" t="s">
        <v>61</v>
      </c>
      <c r="C1824" t="s">
        <v>62</v>
      </c>
      <c r="D1824">
        <v>18</v>
      </c>
    </row>
    <row r="1825" spans="1:5" x14ac:dyDescent="0.2">
      <c r="A1825">
        <f t="shared" si="36"/>
        <v>145</v>
      </c>
      <c r="B1825" t="s">
        <v>61</v>
      </c>
      <c r="C1825" t="s">
        <v>63</v>
      </c>
      <c r="D1825">
        <v>59</v>
      </c>
    </row>
    <row r="1826" spans="1:5" x14ac:dyDescent="0.2">
      <c r="A1826">
        <f t="shared" si="36"/>
        <v>146</v>
      </c>
      <c r="B1826" t="s">
        <v>5</v>
      </c>
      <c r="C1826" t="s">
        <v>6</v>
      </c>
      <c r="D1826">
        <f>((63.3*2022)+(63.9*2094))/4116</f>
        <v>63.605247813411083</v>
      </c>
      <c r="E1826">
        <v>4116</v>
      </c>
    </row>
    <row r="1827" spans="1:5" x14ac:dyDescent="0.2">
      <c r="A1827">
        <f t="shared" si="36"/>
        <v>146</v>
      </c>
      <c r="B1827" t="s">
        <v>5</v>
      </c>
      <c r="C1827" t="s">
        <v>7</v>
      </c>
      <c r="D1827">
        <f>((13.7*2022)+(13.6*2094))/4116</f>
        <v>13.649125364431486</v>
      </c>
      <c r="E1827">
        <v>4116</v>
      </c>
    </row>
    <row r="1828" spans="1:5" x14ac:dyDescent="0.2">
      <c r="A1828">
        <f t="shared" si="36"/>
        <v>146</v>
      </c>
      <c r="B1828" t="s">
        <v>5</v>
      </c>
      <c r="C1828" t="s">
        <v>8</v>
      </c>
    </row>
    <row r="1829" spans="1:5" x14ac:dyDescent="0.2">
      <c r="A1829">
        <f t="shared" si="36"/>
        <v>146</v>
      </c>
      <c r="B1829" t="s">
        <v>5</v>
      </c>
      <c r="C1829" t="s">
        <v>9</v>
      </c>
    </row>
    <row r="1830" spans="1:5" x14ac:dyDescent="0.2">
      <c r="A1830">
        <f t="shared" si="36"/>
        <v>146</v>
      </c>
      <c r="B1830" t="s">
        <v>5</v>
      </c>
      <c r="C1830" t="s">
        <v>10</v>
      </c>
    </row>
    <row r="1831" spans="1:5" x14ac:dyDescent="0.2">
      <c r="A1831">
        <f t="shared" si="36"/>
        <v>146</v>
      </c>
      <c r="B1831" t="s">
        <v>5</v>
      </c>
      <c r="C1831" t="s">
        <v>11</v>
      </c>
    </row>
    <row r="1832" spans="1:5" x14ac:dyDescent="0.2">
      <c r="A1832">
        <f t="shared" si="36"/>
        <v>146</v>
      </c>
      <c r="B1832" t="s">
        <v>5</v>
      </c>
      <c r="C1832" t="s">
        <v>12</v>
      </c>
    </row>
    <row r="1833" spans="1:5" x14ac:dyDescent="0.2">
      <c r="A1833">
        <f t="shared" si="36"/>
        <v>146</v>
      </c>
      <c r="B1833" t="s">
        <v>13</v>
      </c>
      <c r="C1833" t="s">
        <v>6</v>
      </c>
    </row>
    <row r="1834" spans="1:5" x14ac:dyDescent="0.2">
      <c r="A1834">
        <f t="shared" si="36"/>
        <v>146</v>
      </c>
      <c r="B1834" t="s">
        <v>13</v>
      </c>
      <c r="C1834" t="s">
        <v>7</v>
      </c>
    </row>
    <row r="1835" spans="1:5" x14ac:dyDescent="0.2">
      <c r="A1835">
        <f t="shared" si="36"/>
        <v>146</v>
      </c>
      <c r="B1835" t="s">
        <v>13</v>
      </c>
      <c r="C1835" t="s">
        <v>8</v>
      </c>
    </row>
    <row r="1836" spans="1:5" x14ac:dyDescent="0.2">
      <c r="A1836">
        <f t="shared" si="36"/>
        <v>146</v>
      </c>
      <c r="B1836" t="s">
        <v>13</v>
      </c>
      <c r="C1836" t="s">
        <v>9</v>
      </c>
    </row>
    <row r="1837" spans="1:5" x14ac:dyDescent="0.2">
      <c r="A1837">
        <f t="shared" si="36"/>
        <v>146</v>
      </c>
      <c r="B1837" t="s">
        <v>13</v>
      </c>
      <c r="C1837" t="s">
        <v>10</v>
      </c>
    </row>
    <row r="1838" spans="1:5" x14ac:dyDescent="0.2">
      <c r="A1838">
        <f t="shared" si="36"/>
        <v>146</v>
      </c>
      <c r="B1838" t="s">
        <v>13</v>
      </c>
      <c r="C1838" t="s">
        <v>11</v>
      </c>
    </row>
    <row r="1839" spans="1:5" x14ac:dyDescent="0.2">
      <c r="A1839">
        <f t="shared" si="36"/>
        <v>146</v>
      </c>
      <c r="B1839" t="s">
        <v>13</v>
      </c>
      <c r="C1839" t="s">
        <v>12</v>
      </c>
    </row>
    <row r="1840" spans="1:5" x14ac:dyDescent="0.2">
      <c r="A1840">
        <f t="shared" si="36"/>
        <v>146</v>
      </c>
      <c r="B1840" t="s">
        <v>14</v>
      </c>
      <c r="C1840" t="s">
        <v>15</v>
      </c>
    </row>
    <row r="1841" spans="1:5" x14ac:dyDescent="0.2">
      <c r="A1841">
        <f t="shared" si="36"/>
        <v>146</v>
      </c>
      <c r="B1841" t="s">
        <v>14</v>
      </c>
      <c r="C1841" t="s">
        <v>16</v>
      </c>
    </row>
    <row r="1842" spans="1:5" x14ac:dyDescent="0.2">
      <c r="A1842">
        <f t="shared" si="36"/>
        <v>146</v>
      </c>
      <c r="B1842" t="s">
        <v>14</v>
      </c>
      <c r="C1842" t="s">
        <v>17</v>
      </c>
    </row>
    <row r="1843" spans="1:5" x14ac:dyDescent="0.2">
      <c r="A1843">
        <f t="shared" si="36"/>
        <v>146</v>
      </c>
      <c r="B1843" t="s">
        <v>14</v>
      </c>
      <c r="C1843" t="s">
        <v>18</v>
      </c>
    </row>
    <row r="1844" spans="1:5" x14ac:dyDescent="0.2">
      <c r="A1844">
        <f t="shared" si="36"/>
        <v>146</v>
      </c>
      <c r="B1844" t="s">
        <v>14</v>
      </c>
      <c r="C1844" t="s">
        <v>19</v>
      </c>
    </row>
    <row r="1845" spans="1:5" x14ac:dyDescent="0.2">
      <c r="A1845">
        <f t="shared" si="36"/>
        <v>146</v>
      </c>
      <c r="B1845" t="s">
        <v>20</v>
      </c>
      <c r="C1845" t="s">
        <v>21</v>
      </c>
      <c r="D1845">
        <f>1337+1437</f>
        <v>2774</v>
      </c>
      <c r="E1845">
        <f>2022+2094</f>
        <v>4116</v>
      </c>
    </row>
    <row r="1846" spans="1:5" x14ac:dyDescent="0.2">
      <c r="A1846">
        <f t="shared" si="36"/>
        <v>146</v>
      </c>
      <c r="B1846" t="s">
        <v>20</v>
      </c>
      <c r="C1846" t="s">
        <v>22</v>
      </c>
      <c r="D1846">
        <f>685+657</f>
        <v>1342</v>
      </c>
      <c r="E1846">
        <f>2022+2094</f>
        <v>4116</v>
      </c>
    </row>
    <row r="1847" spans="1:5" x14ac:dyDescent="0.2">
      <c r="A1847">
        <f t="shared" si="36"/>
        <v>146</v>
      </c>
      <c r="B1847" t="s">
        <v>23</v>
      </c>
      <c r="C1847" t="s">
        <v>24</v>
      </c>
    </row>
    <row r="1848" spans="1:5" x14ac:dyDescent="0.2">
      <c r="A1848">
        <f t="shared" si="36"/>
        <v>146</v>
      </c>
      <c r="B1848" t="s">
        <v>23</v>
      </c>
      <c r="C1848" t="s">
        <v>25</v>
      </c>
    </row>
    <row r="1849" spans="1:5" x14ac:dyDescent="0.2">
      <c r="A1849">
        <f t="shared" si="36"/>
        <v>146</v>
      </c>
      <c r="B1849" t="s">
        <v>23</v>
      </c>
      <c r="C1849" t="s">
        <v>26</v>
      </c>
    </row>
    <row r="1850" spans="1:5" x14ac:dyDescent="0.2">
      <c r="A1850">
        <f t="shared" si="36"/>
        <v>146</v>
      </c>
      <c r="B1850" t="s">
        <v>27</v>
      </c>
      <c r="C1850" t="s">
        <v>28</v>
      </c>
      <c r="D1850">
        <f>1530+1597</f>
        <v>3127</v>
      </c>
      <c r="E1850">
        <f>2022+2094</f>
        <v>4116</v>
      </c>
    </row>
    <row r="1851" spans="1:5" x14ac:dyDescent="0.2">
      <c r="A1851">
        <f t="shared" si="36"/>
        <v>146</v>
      </c>
      <c r="B1851" t="s">
        <v>27</v>
      </c>
      <c r="C1851" t="s">
        <v>29</v>
      </c>
    </row>
    <row r="1852" spans="1:5" x14ac:dyDescent="0.2">
      <c r="A1852">
        <f t="shared" ref="A1852:A1915" si="37">A1795+1</f>
        <v>146</v>
      </c>
      <c r="B1852" t="s">
        <v>27</v>
      </c>
      <c r="C1852" t="s">
        <v>30</v>
      </c>
    </row>
    <row r="1853" spans="1:5" x14ac:dyDescent="0.2">
      <c r="A1853">
        <f t="shared" si="37"/>
        <v>146</v>
      </c>
      <c r="B1853" t="s">
        <v>27</v>
      </c>
      <c r="C1853" t="s">
        <v>31</v>
      </c>
      <c r="D1853">
        <f>354+378</f>
        <v>732</v>
      </c>
      <c r="E1853">
        <f>2022+2094</f>
        <v>4116</v>
      </c>
    </row>
    <row r="1854" spans="1:5" x14ac:dyDescent="0.2">
      <c r="A1854">
        <f t="shared" si="37"/>
        <v>146</v>
      </c>
      <c r="B1854" t="s">
        <v>27</v>
      </c>
      <c r="C1854" t="s">
        <v>32</v>
      </c>
    </row>
    <row r="1855" spans="1:5" x14ac:dyDescent="0.2">
      <c r="A1855">
        <f t="shared" si="37"/>
        <v>146</v>
      </c>
      <c r="B1855" t="s">
        <v>27</v>
      </c>
      <c r="C1855" t="s">
        <v>26</v>
      </c>
      <c r="D1855">
        <f>138+119</f>
        <v>257</v>
      </c>
      <c r="E1855">
        <f>2022+2094</f>
        <v>4116</v>
      </c>
    </row>
    <row r="1856" spans="1:5" x14ac:dyDescent="0.2">
      <c r="A1856">
        <f t="shared" si="37"/>
        <v>146</v>
      </c>
      <c r="B1856" t="s">
        <v>33</v>
      </c>
      <c r="C1856" s="4" t="s">
        <v>34</v>
      </c>
    </row>
    <row r="1857" spans="1:5" x14ac:dyDescent="0.2">
      <c r="A1857">
        <f t="shared" si="37"/>
        <v>146</v>
      </c>
      <c r="B1857" t="s">
        <v>33</v>
      </c>
      <c r="C1857" s="4" t="s">
        <v>35</v>
      </c>
      <c r="D1857">
        <f>569+600</f>
        <v>1169</v>
      </c>
      <c r="E1857">
        <f>2022+2094</f>
        <v>4116</v>
      </c>
    </row>
    <row r="1858" spans="1:5" x14ac:dyDescent="0.2">
      <c r="A1858">
        <f t="shared" si="37"/>
        <v>146</v>
      </c>
      <c r="B1858" t="s">
        <v>33</v>
      </c>
      <c r="C1858" s="4" t="s">
        <v>36</v>
      </c>
    </row>
    <row r="1859" spans="1:5" x14ac:dyDescent="0.2">
      <c r="A1859">
        <f t="shared" si="37"/>
        <v>146</v>
      </c>
      <c r="B1859" t="s">
        <v>33</v>
      </c>
      <c r="C1859" s="4" t="s">
        <v>37</v>
      </c>
      <c r="D1859">
        <f>435+497</f>
        <v>932</v>
      </c>
      <c r="E1859">
        <f>2022+2094</f>
        <v>4116</v>
      </c>
    </row>
    <row r="1860" spans="1:5" x14ac:dyDescent="0.2">
      <c r="A1860">
        <f t="shared" si="37"/>
        <v>146</v>
      </c>
      <c r="B1860" t="s">
        <v>33</v>
      </c>
      <c r="C1860" s="4" t="s">
        <v>38</v>
      </c>
    </row>
    <row r="1861" spans="1:5" x14ac:dyDescent="0.2">
      <c r="A1861">
        <f t="shared" si="37"/>
        <v>146</v>
      </c>
      <c r="B1861" t="s">
        <v>33</v>
      </c>
      <c r="C1861" s="4" t="s">
        <v>39</v>
      </c>
    </row>
    <row r="1862" spans="1:5" x14ac:dyDescent="0.2">
      <c r="A1862">
        <f t="shared" si="37"/>
        <v>146</v>
      </c>
      <c r="B1862" t="s">
        <v>33</v>
      </c>
      <c r="C1862" s="4" t="s">
        <v>40</v>
      </c>
      <c r="D1862">
        <f>118+99</f>
        <v>217</v>
      </c>
      <c r="E1862">
        <f>2022+2094</f>
        <v>4116</v>
      </c>
    </row>
    <row r="1863" spans="1:5" x14ac:dyDescent="0.2">
      <c r="A1863">
        <f t="shared" si="37"/>
        <v>146</v>
      </c>
      <c r="B1863" t="s">
        <v>33</v>
      </c>
      <c r="C1863" s="4" t="s">
        <v>41</v>
      </c>
      <c r="D1863">
        <v>24</v>
      </c>
      <c r="E1863">
        <f>2022+2094</f>
        <v>4116</v>
      </c>
    </row>
    <row r="1864" spans="1:5" x14ac:dyDescent="0.2">
      <c r="A1864">
        <f t="shared" si="37"/>
        <v>146</v>
      </c>
      <c r="B1864" t="s">
        <v>33</v>
      </c>
      <c r="C1864" s="4" t="s">
        <v>42</v>
      </c>
    </row>
    <row r="1865" spans="1:5" x14ac:dyDescent="0.2">
      <c r="A1865">
        <f t="shared" si="37"/>
        <v>146</v>
      </c>
      <c r="B1865" t="s">
        <v>33</v>
      </c>
      <c r="C1865" s="4" t="s">
        <v>43</v>
      </c>
      <c r="D1865">
        <f>473+484</f>
        <v>957</v>
      </c>
      <c r="E1865">
        <f>2022+2094</f>
        <v>4116</v>
      </c>
    </row>
    <row r="1866" spans="1:5" x14ac:dyDescent="0.2">
      <c r="A1866">
        <f t="shared" si="37"/>
        <v>146</v>
      </c>
      <c r="B1866" t="s">
        <v>33</v>
      </c>
      <c r="C1866" s="4" t="s">
        <v>44</v>
      </c>
    </row>
    <row r="1867" spans="1:5" x14ac:dyDescent="0.2">
      <c r="A1867">
        <f t="shared" si="37"/>
        <v>146</v>
      </c>
      <c r="B1867" t="s">
        <v>33</v>
      </c>
      <c r="C1867" s="4" t="s">
        <v>45</v>
      </c>
    </row>
    <row r="1868" spans="1:5" x14ac:dyDescent="0.2">
      <c r="A1868">
        <f t="shared" si="37"/>
        <v>146</v>
      </c>
      <c r="B1868" t="s">
        <v>33</v>
      </c>
      <c r="C1868" s="4" t="s">
        <v>46</v>
      </c>
    </row>
    <row r="1869" spans="1:5" x14ac:dyDescent="0.2">
      <c r="A1869">
        <f t="shared" si="37"/>
        <v>146</v>
      </c>
      <c r="B1869" t="s">
        <v>33</v>
      </c>
      <c r="C1869" s="4" t="s">
        <v>47</v>
      </c>
    </row>
    <row r="1870" spans="1:5" x14ac:dyDescent="0.2">
      <c r="A1870">
        <f t="shared" si="37"/>
        <v>146</v>
      </c>
      <c r="B1870" t="s">
        <v>33</v>
      </c>
      <c r="C1870" s="4" t="s">
        <v>48</v>
      </c>
      <c r="D1870">
        <v>8</v>
      </c>
      <c r="E1870">
        <f>2022+2094</f>
        <v>4116</v>
      </c>
    </row>
    <row r="1871" spans="1:5" x14ac:dyDescent="0.2">
      <c r="A1871">
        <f t="shared" si="37"/>
        <v>146</v>
      </c>
      <c r="B1871" t="s">
        <v>33</v>
      </c>
      <c r="C1871" s="4" t="s">
        <v>49</v>
      </c>
    </row>
    <row r="1872" spans="1:5" x14ac:dyDescent="0.2">
      <c r="A1872">
        <f t="shared" si="37"/>
        <v>146</v>
      </c>
      <c r="B1872" t="s">
        <v>33</v>
      </c>
      <c r="C1872" s="4" t="s">
        <v>50</v>
      </c>
    </row>
    <row r="1873" spans="1:5" x14ac:dyDescent="0.2">
      <c r="A1873">
        <f t="shared" si="37"/>
        <v>146</v>
      </c>
      <c r="B1873" t="s">
        <v>33</v>
      </c>
      <c r="C1873" s="4" t="s">
        <v>51</v>
      </c>
    </row>
    <row r="1874" spans="1:5" x14ac:dyDescent="0.2">
      <c r="A1874">
        <f t="shared" si="37"/>
        <v>146</v>
      </c>
      <c r="B1874" t="s">
        <v>33</v>
      </c>
      <c r="C1874" s="4" t="s">
        <v>52</v>
      </c>
      <c r="D1874">
        <v>15</v>
      </c>
      <c r="E1874">
        <f>2022+2094</f>
        <v>4116</v>
      </c>
    </row>
    <row r="1875" spans="1:5" x14ac:dyDescent="0.2">
      <c r="A1875">
        <f t="shared" si="37"/>
        <v>146</v>
      </c>
      <c r="B1875" t="s">
        <v>33</v>
      </c>
      <c r="C1875" s="4" t="s">
        <v>53</v>
      </c>
    </row>
    <row r="1876" spans="1:5" x14ac:dyDescent="0.2">
      <c r="A1876">
        <f t="shared" si="37"/>
        <v>146</v>
      </c>
      <c r="B1876" t="s">
        <v>33</v>
      </c>
      <c r="C1876" s="4" t="s">
        <v>31</v>
      </c>
    </row>
    <row r="1877" spans="1:5" x14ac:dyDescent="0.2">
      <c r="A1877">
        <f t="shared" si="37"/>
        <v>146</v>
      </c>
      <c r="B1877" t="s">
        <v>33</v>
      </c>
      <c r="C1877" s="4" t="s">
        <v>54</v>
      </c>
      <c r="D1877">
        <f>1100+1163</f>
        <v>2263</v>
      </c>
      <c r="E1877">
        <f>2022+2094</f>
        <v>4116</v>
      </c>
    </row>
    <row r="1878" spans="1:5" x14ac:dyDescent="0.2">
      <c r="A1878">
        <f t="shared" si="37"/>
        <v>146</v>
      </c>
      <c r="B1878" t="s">
        <v>55</v>
      </c>
      <c r="C1878" t="s">
        <v>56</v>
      </c>
    </row>
    <row r="1879" spans="1:5" x14ac:dyDescent="0.2">
      <c r="A1879">
        <f t="shared" si="37"/>
        <v>146</v>
      </c>
      <c r="B1879" t="s">
        <v>57</v>
      </c>
      <c r="C1879" t="s">
        <v>58</v>
      </c>
    </row>
    <row r="1880" spans="1:5" x14ac:dyDescent="0.2">
      <c r="A1880">
        <f t="shared" si="37"/>
        <v>146</v>
      </c>
      <c r="B1880" t="s">
        <v>59</v>
      </c>
      <c r="C1880" t="s">
        <v>60</v>
      </c>
      <c r="D1880">
        <f>2022+2094</f>
        <v>4116</v>
      </c>
    </row>
    <row r="1881" spans="1:5" x14ac:dyDescent="0.2">
      <c r="A1881">
        <f t="shared" si="37"/>
        <v>146</v>
      </c>
      <c r="B1881" t="s">
        <v>61</v>
      </c>
      <c r="C1881" t="s">
        <v>62</v>
      </c>
    </row>
    <row r="1882" spans="1:5" x14ac:dyDescent="0.2">
      <c r="A1882">
        <f t="shared" si="37"/>
        <v>146</v>
      </c>
      <c r="B1882" t="s">
        <v>61</v>
      </c>
      <c r="C1882" t="s">
        <v>63</v>
      </c>
    </row>
    <row r="1883" spans="1:5" x14ac:dyDescent="0.2">
      <c r="A1883">
        <f t="shared" si="37"/>
        <v>147</v>
      </c>
      <c r="B1883" t="s">
        <v>5</v>
      </c>
      <c r="C1883" t="s">
        <v>6</v>
      </c>
      <c r="D1883">
        <f>((111*46.7)+(37*46.9))/148</f>
        <v>46.750000000000007</v>
      </c>
      <c r="E1883">
        <v>148</v>
      </c>
    </row>
    <row r="1884" spans="1:5" x14ac:dyDescent="0.2">
      <c r="A1884">
        <f t="shared" si="37"/>
        <v>147</v>
      </c>
      <c r="B1884" t="s">
        <v>5</v>
      </c>
      <c r="C1884" t="s">
        <v>7</v>
      </c>
      <c r="D1884">
        <f>((111*11.5)+(37*11))/148</f>
        <v>11.375</v>
      </c>
      <c r="E1884">
        <v>148</v>
      </c>
    </row>
    <row r="1885" spans="1:5" x14ac:dyDescent="0.2">
      <c r="A1885">
        <f t="shared" si="37"/>
        <v>147</v>
      </c>
      <c r="B1885" t="s">
        <v>5</v>
      </c>
      <c r="C1885" t="s">
        <v>8</v>
      </c>
    </row>
    <row r="1886" spans="1:5" x14ac:dyDescent="0.2">
      <c r="A1886">
        <f t="shared" si="37"/>
        <v>147</v>
      </c>
      <c r="B1886" t="s">
        <v>5</v>
      </c>
      <c r="C1886" t="s">
        <v>9</v>
      </c>
    </row>
    <row r="1887" spans="1:5" x14ac:dyDescent="0.2">
      <c r="A1887">
        <f t="shared" si="37"/>
        <v>147</v>
      </c>
      <c r="B1887" t="s">
        <v>5</v>
      </c>
      <c r="C1887" t="s">
        <v>10</v>
      </c>
    </row>
    <row r="1888" spans="1:5" x14ac:dyDescent="0.2">
      <c r="A1888">
        <f t="shared" si="37"/>
        <v>147</v>
      </c>
      <c r="B1888" t="s">
        <v>5</v>
      </c>
      <c r="C1888" t="s">
        <v>11</v>
      </c>
    </row>
    <row r="1889" spans="1:5" x14ac:dyDescent="0.2">
      <c r="A1889">
        <f t="shared" si="37"/>
        <v>147</v>
      </c>
      <c r="B1889" t="s">
        <v>5</v>
      </c>
      <c r="C1889" t="s">
        <v>12</v>
      </c>
    </row>
    <row r="1890" spans="1:5" x14ac:dyDescent="0.2">
      <c r="A1890">
        <f t="shared" si="37"/>
        <v>147</v>
      </c>
      <c r="B1890" t="s">
        <v>13</v>
      </c>
      <c r="C1890" t="s">
        <v>6</v>
      </c>
      <c r="D1890">
        <f>((111*28.3)+(37*29))/148</f>
        <v>28.475000000000001</v>
      </c>
      <c r="E1890">
        <v>148</v>
      </c>
    </row>
    <row r="1891" spans="1:5" x14ac:dyDescent="0.2">
      <c r="A1891">
        <f t="shared" si="37"/>
        <v>147</v>
      </c>
      <c r="B1891" t="s">
        <v>13</v>
      </c>
      <c r="C1891" t="s">
        <v>7</v>
      </c>
      <c r="D1891">
        <f>((111*7.3)+(37*8.7))/148</f>
        <v>7.6499999999999986</v>
      </c>
      <c r="E1891">
        <v>148</v>
      </c>
    </row>
    <row r="1892" spans="1:5" x14ac:dyDescent="0.2">
      <c r="A1892">
        <f t="shared" si="37"/>
        <v>147</v>
      </c>
      <c r="B1892" t="s">
        <v>13</v>
      </c>
      <c r="C1892" t="s">
        <v>8</v>
      </c>
    </row>
    <row r="1893" spans="1:5" x14ac:dyDescent="0.2">
      <c r="A1893">
        <f t="shared" si="37"/>
        <v>147</v>
      </c>
      <c r="B1893" t="s">
        <v>13</v>
      </c>
      <c r="C1893" t="s">
        <v>9</v>
      </c>
    </row>
    <row r="1894" spans="1:5" x14ac:dyDescent="0.2">
      <c r="A1894">
        <f t="shared" si="37"/>
        <v>147</v>
      </c>
      <c r="B1894" t="s">
        <v>13</v>
      </c>
      <c r="C1894" t="s">
        <v>10</v>
      </c>
    </row>
    <row r="1895" spans="1:5" x14ac:dyDescent="0.2">
      <c r="A1895">
        <f t="shared" si="37"/>
        <v>147</v>
      </c>
      <c r="B1895" t="s">
        <v>13</v>
      </c>
      <c r="C1895" t="s">
        <v>11</v>
      </c>
    </row>
    <row r="1896" spans="1:5" x14ac:dyDescent="0.2">
      <c r="A1896">
        <f t="shared" si="37"/>
        <v>147</v>
      </c>
      <c r="B1896" t="s">
        <v>13</v>
      </c>
      <c r="C1896" t="s">
        <v>12</v>
      </c>
    </row>
    <row r="1897" spans="1:5" x14ac:dyDescent="0.2">
      <c r="A1897">
        <f t="shared" si="37"/>
        <v>147</v>
      </c>
      <c r="B1897" t="s">
        <v>14</v>
      </c>
      <c r="C1897" t="s">
        <v>15</v>
      </c>
      <c r="D1897">
        <v>21</v>
      </c>
      <c r="E1897">
        <v>148</v>
      </c>
    </row>
    <row r="1898" spans="1:5" x14ac:dyDescent="0.2">
      <c r="A1898">
        <f t="shared" si="37"/>
        <v>147</v>
      </c>
      <c r="B1898" t="s">
        <v>14</v>
      </c>
      <c r="C1898" t="s">
        <v>16</v>
      </c>
    </row>
    <row r="1899" spans="1:5" x14ac:dyDescent="0.2">
      <c r="A1899">
        <f t="shared" si="37"/>
        <v>147</v>
      </c>
      <c r="B1899" t="s">
        <v>14</v>
      </c>
      <c r="C1899" t="s">
        <v>17</v>
      </c>
      <c r="D1899">
        <f>148-21</f>
        <v>127</v>
      </c>
      <c r="E1899">
        <v>148</v>
      </c>
    </row>
    <row r="1900" spans="1:5" x14ac:dyDescent="0.2">
      <c r="A1900">
        <f t="shared" si="37"/>
        <v>147</v>
      </c>
      <c r="B1900" t="s">
        <v>14</v>
      </c>
      <c r="C1900" t="s">
        <v>18</v>
      </c>
    </row>
    <row r="1901" spans="1:5" x14ac:dyDescent="0.2">
      <c r="A1901">
        <f t="shared" si="37"/>
        <v>147</v>
      </c>
      <c r="B1901" t="s">
        <v>14</v>
      </c>
      <c r="C1901" t="s">
        <v>19</v>
      </c>
    </row>
    <row r="1902" spans="1:5" x14ac:dyDescent="0.2">
      <c r="A1902">
        <f t="shared" si="37"/>
        <v>147</v>
      </c>
      <c r="B1902" t="s">
        <v>20</v>
      </c>
      <c r="C1902" t="s">
        <v>21</v>
      </c>
      <c r="D1902">
        <f>148-66</f>
        <v>82</v>
      </c>
      <c r="E1902">
        <v>148</v>
      </c>
    </row>
    <row r="1903" spans="1:5" x14ac:dyDescent="0.2">
      <c r="A1903">
        <f t="shared" si="37"/>
        <v>147</v>
      </c>
      <c r="B1903" t="s">
        <v>20</v>
      </c>
      <c r="C1903" t="s">
        <v>22</v>
      </c>
      <c r="D1903">
        <f>46+20</f>
        <v>66</v>
      </c>
      <c r="E1903">
        <v>148</v>
      </c>
    </row>
    <row r="1904" spans="1:5" x14ac:dyDescent="0.2">
      <c r="A1904">
        <f t="shared" si="37"/>
        <v>147</v>
      </c>
      <c r="B1904" t="s">
        <v>23</v>
      </c>
      <c r="C1904" t="s">
        <v>24</v>
      </c>
    </row>
    <row r="1905" spans="1:5" x14ac:dyDescent="0.2">
      <c r="A1905">
        <f t="shared" si="37"/>
        <v>147</v>
      </c>
      <c r="B1905" t="s">
        <v>23</v>
      </c>
      <c r="C1905" t="s">
        <v>25</v>
      </c>
    </row>
    <row r="1906" spans="1:5" x14ac:dyDescent="0.2">
      <c r="A1906">
        <f t="shared" si="37"/>
        <v>147</v>
      </c>
      <c r="B1906" t="s">
        <v>23</v>
      </c>
      <c r="C1906" t="s">
        <v>26</v>
      </c>
    </row>
    <row r="1907" spans="1:5" x14ac:dyDescent="0.2">
      <c r="A1907">
        <f t="shared" si="37"/>
        <v>147</v>
      </c>
      <c r="B1907" t="s">
        <v>27</v>
      </c>
      <c r="C1907" t="s">
        <v>28</v>
      </c>
    </row>
    <row r="1908" spans="1:5" x14ac:dyDescent="0.2">
      <c r="A1908">
        <f t="shared" si="37"/>
        <v>147</v>
      </c>
      <c r="B1908" t="s">
        <v>27</v>
      </c>
      <c r="C1908" t="s">
        <v>29</v>
      </c>
    </row>
    <row r="1909" spans="1:5" x14ac:dyDescent="0.2">
      <c r="A1909">
        <f t="shared" si="37"/>
        <v>147</v>
      </c>
      <c r="B1909" t="s">
        <v>27</v>
      </c>
      <c r="C1909" t="s">
        <v>30</v>
      </c>
    </row>
    <row r="1910" spans="1:5" x14ac:dyDescent="0.2">
      <c r="A1910">
        <f t="shared" si="37"/>
        <v>147</v>
      </c>
      <c r="B1910" t="s">
        <v>27</v>
      </c>
      <c r="C1910" t="s">
        <v>31</v>
      </c>
    </row>
    <row r="1911" spans="1:5" x14ac:dyDescent="0.2">
      <c r="A1911">
        <f t="shared" si="37"/>
        <v>147</v>
      </c>
      <c r="B1911" t="s">
        <v>27</v>
      </c>
      <c r="C1911" t="s">
        <v>32</v>
      </c>
    </row>
    <row r="1912" spans="1:5" x14ac:dyDescent="0.2">
      <c r="A1912">
        <f t="shared" si="37"/>
        <v>147</v>
      </c>
      <c r="B1912" t="s">
        <v>27</v>
      </c>
      <c r="C1912" t="s">
        <v>26</v>
      </c>
    </row>
    <row r="1913" spans="1:5" x14ac:dyDescent="0.2">
      <c r="A1913">
        <f t="shared" si="37"/>
        <v>147</v>
      </c>
      <c r="B1913" t="s">
        <v>33</v>
      </c>
      <c r="C1913" s="4" t="s">
        <v>34</v>
      </c>
      <c r="D1913">
        <f>29+12</f>
        <v>41</v>
      </c>
      <c r="E1913">
        <v>148</v>
      </c>
    </row>
    <row r="1914" spans="1:5" x14ac:dyDescent="0.2">
      <c r="A1914">
        <f t="shared" si="37"/>
        <v>147</v>
      </c>
      <c r="B1914" t="s">
        <v>33</v>
      </c>
      <c r="C1914" s="4" t="s">
        <v>35</v>
      </c>
      <c r="D1914">
        <f>18+11</f>
        <v>29</v>
      </c>
      <c r="E1914">
        <v>148</v>
      </c>
    </row>
    <row r="1915" spans="1:5" x14ac:dyDescent="0.2">
      <c r="A1915">
        <f t="shared" si="37"/>
        <v>147</v>
      </c>
      <c r="B1915" t="s">
        <v>33</v>
      </c>
      <c r="C1915" s="4" t="s">
        <v>36</v>
      </c>
    </row>
    <row r="1916" spans="1:5" x14ac:dyDescent="0.2">
      <c r="A1916">
        <f t="shared" ref="A1916:A1979" si="38">A1859+1</f>
        <v>147</v>
      </c>
      <c r="B1916" t="s">
        <v>33</v>
      </c>
      <c r="C1916" s="4" t="s">
        <v>37</v>
      </c>
    </row>
    <row r="1917" spans="1:5" x14ac:dyDescent="0.2">
      <c r="A1917">
        <f t="shared" si="38"/>
        <v>147</v>
      </c>
      <c r="B1917" t="s">
        <v>33</v>
      </c>
      <c r="C1917" s="4" t="s">
        <v>38</v>
      </c>
    </row>
    <row r="1918" spans="1:5" x14ac:dyDescent="0.2">
      <c r="A1918">
        <f t="shared" si="38"/>
        <v>147</v>
      </c>
      <c r="B1918" t="s">
        <v>33</v>
      </c>
      <c r="C1918" s="4" t="s">
        <v>39</v>
      </c>
      <c r="D1918">
        <v>20</v>
      </c>
      <c r="E1918">
        <v>148</v>
      </c>
    </row>
    <row r="1919" spans="1:5" x14ac:dyDescent="0.2">
      <c r="A1919">
        <f t="shared" si="38"/>
        <v>147</v>
      </c>
      <c r="B1919" t="s">
        <v>33</v>
      </c>
      <c r="C1919" s="4" t="s">
        <v>40</v>
      </c>
    </row>
    <row r="1920" spans="1:5" x14ac:dyDescent="0.2">
      <c r="A1920">
        <f t="shared" si="38"/>
        <v>147</v>
      </c>
      <c r="B1920" t="s">
        <v>33</v>
      </c>
      <c r="C1920" s="4" t="s">
        <v>41</v>
      </c>
    </row>
    <row r="1921" spans="1:3" x14ac:dyDescent="0.2">
      <c r="A1921">
        <f t="shared" si="38"/>
        <v>147</v>
      </c>
      <c r="B1921" t="s">
        <v>33</v>
      </c>
      <c r="C1921" s="4" t="s">
        <v>42</v>
      </c>
    </row>
    <row r="1922" spans="1:3" x14ac:dyDescent="0.2">
      <c r="A1922">
        <f t="shared" si="38"/>
        <v>147</v>
      </c>
      <c r="B1922" t="s">
        <v>33</v>
      </c>
      <c r="C1922" s="4" t="s">
        <v>43</v>
      </c>
    </row>
    <row r="1923" spans="1:3" x14ac:dyDescent="0.2">
      <c r="A1923">
        <f t="shared" si="38"/>
        <v>147</v>
      </c>
      <c r="B1923" t="s">
        <v>33</v>
      </c>
      <c r="C1923" s="4" t="s">
        <v>44</v>
      </c>
    </row>
    <row r="1924" spans="1:3" x14ac:dyDescent="0.2">
      <c r="A1924">
        <f t="shared" si="38"/>
        <v>147</v>
      </c>
      <c r="B1924" t="s">
        <v>33</v>
      </c>
      <c r="C1924" s="4" t="s">
        <v>45</v>
      </c>
    </row>
    <row r="1925" spans="1:3" x14ac:dyDescent="0.2">
      <c r="A1925">
        <f t="shared" si="38"/>
        <v>147</v>
      </c>
      <c r="B1925" t="s">
        <v>33</v>
      </c>
      <c r="C1925" s="4" t="s">
        <v>46</v>
      </c>
    </row>
    <row r="1926" spans="1:3" x14ac:dyDescent="0.2">
      <c r="A1926">
        <f t="shared" si="38"/>
        <v>147</v>
      </c>
      <c r="B1926" t="s">
        <v>33</v>
      </c>
      <c r="C1926" s="4" t="s">
        <v>47</v>
      </c>
    </row>
    <row r="1927" spans="1:3" x14ac:dyDescent="0.2">
      <c r="A1927">
        <f t="shared" si="38"/>
        <v>147</v>
      </c>
      <c r="B1927" t="s">
        <v>33</v>
      </c>
      <c r="C1927" s="4" t="s">
        <v>48</v>
      </c>
    </row>
    <row r="1928" spans="1:3" x14ac:dyDescent="0.2">
      <c r="A1928">
        <f t="shared" si="38"/>
        <v>147</v>
      </c>
      <c r="B1928" t="s">
        <v>33</v>
      </c>
      <c r="C1928" s="4" t="s">
        <v>49</v>
      </c>
    </row>
    <row r="1929" spans="1:3" x14ac:dyDescent="0.2">
      <c r="A1929">
        <f t="shared" si="38"/>
        <v>147</v>
      </c>
      <c r="B1929" t="s">
        <v>33</v>
      </c>
      <c r="C1929" s="4" t="s">
        <v>50</v>
      </c>
    </row>
    <row r="1930" spans="1:3" x14ac:dyDescent="0.2">
      <c r="A1930">
        <f t="shared" si="38"/>
        <v>147</v>
      </c>
      <c r="B1930" t="s">
        <v>33</v>
      </c>
      <c r="C1930" s="4" t="s">
        <v>51</v>
      </c>
    </row>
    <row r="1931" spans="1:3" x14ac:dyDescent="0.2">
      <c r="A1931">
        <f t="shared" si="38"/>
        <v>147</v>
      </c>
      <c r="B1931" t="s">
        <v>33</v>
      </c>
      <c r="C1931" s="4" t="s">
        <v>52</v>
      </c>
    </row>
    <row r="1932" spans="1:3" x14ac:dyDescent="0.2">
      <c r="A1932">
        <f t="shared" si="38"/>
        <v>147</v>
      </c>
      <c r="B1932" t="s">
        <v>33</v>
      </c>
      <c r="C1932" s="4" t="s">
        <v>53</v>
      </c>
    </row>
    <row r="1933" spans="1:3" x14ac:dyDescent="0.2">
      <c r="A1933">
        <f t="shared" si="38"/>
        <v>147</v>
      </c>
      <c r="B1933" t="s">
        <v>33</v>
      </c>
      <c r="C1933" s="4" t="s">
        <v>31</v>
      </c>
    </row>
    <row r="1934" spans="1:3" x14ac:dyDescent="0.2">
      <c r="A1934">
        <f t="shared" si="38"/>
        <v>147</v>
      </c>
      <c r="B1934" t="s">
        <v>33</v>
      </c>
      <c r="C1934" s="4" t="s">
        <v>54</v>
      </c>
    </row>
    <row r="1935" spans="1:3" x14ac:dyDescent="0.2">
      <c r="A1935">
        <f t="shared" si="38"/>
        <v>147</v>
      </c>
      <c r="B1935" t="s">
        <v>55</v>
      </c>
      <c r="C1935" t="s">
        <v>56</v>
      </c>
    </row>
    <row r="1936" spans="1:3" x14ac:dyDescent="0.2">
      <c r="A1936">
        <f t="shared" si="38"/>
        <v>147</v>
      </c>
      <c r="B1936" t="s">
        <v>57</v>
      </c>
      <c r="C1936" t="s">
        <v>58</v>
      </c>
    </row>
    <row r="1937" spans="1:5" x14ac:dyDescent="0.2">
      <c r="A1937">
        <f t="shared" si="38"/>
        <v>147</v>
      </c>
      <c r="B1937" t="s">
        <v>59</v>
      </c>
      <c r="C1937" t="s">
        <v>60</v>
      </c>
      <c r="D1937">
        <v>148</v>
      </c>
      <c r="E1937">
        <v>148</v>
      </c>
    </row>
    <row r="1938" spans="1:5" x14ac:dyDescent="0.2">
      <c r="A1938">
        <f t="shared" si="38"/>
        <v>147</v>
      </c>
      <c r="B1938" t="s">
        <v>61</v>
      </c>
      <c r="C1938" t="s">
        <v>62</v>
      </c>
      <c r="D1938">
        <v>18</v>
      </c>
    </row>
    <row r="1939" spans="1:5" x14ac:dyDescent="0.2">
      <c r="A1939">
        <f t="shared" si="38"/>
        <v>147</v>
      </c>
      <c r="B1939" t="s">
        <v>61</v>
      </c>
      <c r="C1939" t="s">
        <v>63</v>
      </c>
    </row>
    <row r="1940" spans="1:5" x14ac:dyDescent="0.2">
      <c r="A1940">
        <f t="shared" si="38"/>
        <v>148</v>
      </c>
      <c r="B1940" t="s">
        <v>5</v>
      </c>
      <c r="C1940" t="s">
        <v>6</v>
      </c>
      <c r="D1940">
        <f>(56.2+42.5)/2</f>
        <v>49.35</v>
      </c>
      <c r="E1940">
        <v>42</v>
      </c>
    </row>
    <row r="1941" spans="1:5" x14ac:dyDescent="0.2">
      <c r="A1941">
        <f t="shared" si="38"/>
        <v>148</v>
      </c>
      <c r="B1941" t="s">
        <v>5</v>
      </c>
      <c r="C1941" t="s">
        <v>7</v>
      </c>
      <c r="D1941">
        <v>3.3</v>
      </c>
      <c r="E1941">
        <v>42</v>
      </c>
    </row>
    <row r="1942" spans="1:5" x14ac:dyDescent="0.2">
      <c r="A1942">
        <f t="shared" si="38"/>
        <v>148</v>
      </c>
      <c r="B1942" t="s">
        <v>5</v>
      </c>
      <c r="C1942" t="s">
        <v>8</v>
      </c>
    </row>
    <row r="1943" spans="1:5" x14ac:dyDescent="0.2">
      <c r="A1943">
        <f t="shared" si="38"/>
        <v>148</v>
      </c>
      <c r="B1943" t="s">
        <v>5</v>
      </c>
      <c r="C1943" t="s">
        <v>9</v>
      </c>
    </row>
    <row r="1944" spans="1:5" x14ac:dyDescent="0.2">
      <c r="A1944">
        <f t="shared" si="38"/>
        <v>148</v>
      </c>
      <c r="B1944" t="s">
        <v>5</v>
      </c>
      <c r="C1944" t="s">
        <v>10</v>
      </c>
    </row>
    <row r="1945" spans="1:5" x14ac:dyDescent="0.2">
      <c r="A1945">
        <f t="shared" si="38"/>
        <v>148</v>
      </c>
      <c r="B1945" t="s">
        <v>5</v>
      </c>
      <c r="C1945" t="s">
        <v>11</v>
      </c>
    </row>
    <row r="1946" spans="1:5" x14ac:dyDescent="0.2">
      <c r="A1946">
        <f t="shared" si="38"/>
        <v>148</v>
      </c>
      <c r="B1946" t="s">
        <v>5</v>
      </c>
      <c r="C1946" t="s">
        <v>12</v>
      </c>
    </row>
    <row r="1947" spans="1:5" x14ac:dyDescent="0.2">
      <c r="A1947">
        <f t="shared" si="38"/>
        <v>148</v>
      </c>
      <c r="B1947" t="s">
        <v>13</v>
      </c>
      <c r="C1947" t="s">
        <v>6</v>
      </c>
    </row>
    <row r="1948" spans="1:5" x14ac:dyDescent="0.2">
      <c r="A1948">
        <f t="shared" si="38"/>
        <v>148</v>
      </c>
      <c r="B1948" t="s">
        <v>13</v>
      </c>
      <c r="C1948" t="s">
        <v>7</v>
      </c>
    </row>
    <row r="1949" spans="1:5" x14ac:dyDescent="0.2">
      <c r="A1949">
        <f t="shared" si="38"/>
        <v>148</v>
      </c>
      <c r="B1949" t="s">
        <v>13</v>
      </c>
      <c r="C1949" t="s">
        <v>8</v>
      </c>
    </row>
    <row r="1950" spans="1:5" x14ac:dyDescent="0.2">
      <c r="A1950">
        <f t="shared" si="38"/>
        <v>148</v>
      </c>
      <c r="B1950" t="s">
        <v>13</v>
      </c>
      <c r="C1950" t="s">
        <v>9</v>
      </c>
    </row>
    <row r="1951" spans="1:5" x14ac:dyDescent="0.2">
      <c r="A1951">
        <f t="shared" si="38"/>
        <v>148</v>
      </c>
      <c r="B1951" t="s">
        <v>13</v>
      </c>
      <c r="C1951" t="s">
        <v>10</v>
      </c>
    </row>
    <row r="1952" spans="1:5" x14ac:dyDescent="0.2">
      <c r="A1952">
        <f t="shared" si="38"/>
        <v>148</v>
      </c>
      <c r="B1952" t="s">
        <v>13</v>
      </c>
      <c r="C1952" t="s">
        <v>11</v>
      </c>
    </row>
    <row r="1953" spans="1:5" x14ac:dyDescent="0.2">
      <c r="A1953">
        <f t="shared" si="38"/>
        <v>148</v>
      </c>
      <c r="B1953" t="s">
        <v>13</v>
      </c>
      <c r="C1953" t="s">
        <v>12</v>
      </c>
    </row>
    <row r="1954" spans="1:5" x14ac:dyDescent="0.2">
      <c r="A1954">
        <f t="shared" si="38"/>
        <v>148</v>
      </c>
      <c r="B1954" t="s">
        <v>14</v>
      </c>
      <c r="C1954" t="s">
        <v>15</v>
      </c>
    </row>
    <row r="1955" spans="1:5" x14ac:dyDescent="0.2">
      <c r="A1955">
        <f t="shared" si="38"/>
        <v>148</v>
      </c>
      <c r="B1955" t="s">
        <v>14</v>
      </c>
      <c r="C1955" t="s">
        <v>16</v>
      </c>
    </row>
    <row r="1956" spans="1:5" x14ac:dyDescent="0.2">
      <c r="A1956">
        <f t="shared" si="38"/>
        <v>148</v>
      </c>
      <c r="B1956" t="s">
        <v>14</v>
      </c>
      <c r="C1956" t="s">
        <v>17</v>
      </c>
    </row>
    <row r="1957" spans="1:5" x14ac:dyDescent="0.2">
      <c r="A1957">
        <f t="shared" si="38"/>
        <v>148</v>
      </c>
      <c r="B1957" t="s">
        <v>14</v>
      </c>
      <c r="C1957" t="s">
        <v>18</v>
      </c>
    </row>
    <row r="1958" spans="1:5" x14ac:dyDescent="0.2">
      <c r="A1958">
        <f t="shared" si="38"/>
        <v>148</v>
      </c>
      <c r="B1958" t="s">
        <v>14</v>
      </c>
      <c r="C1958" t="s">
        <v>19</v>
      </c>
    </row>
    <row r="1959" spans="1:5" x14ac:dyDescent="0.2">
      <c r="A1959">
        <f t="shared" si="38"/>
        <v>148</v>
      </c>
      <c r="B1959" t="s">
        <v>20</v>
      </c>
      <c r="C1959" t="s">
        <v>21</v>
      </c>
      <c r="D1959">
        <v>20</v>
      </c>
      <c r="E1959">
        <v>42</v>
      </c>
    </row>
    <row r="1960" spans="1:5" x14ac:dyDescent="0.2">
      <c r="A1960">
        <f t="shared" si="38"/>
        <v>148</v>
      </c>
      <c r="B1960" t="s">
        <v>20</v>
      </c>
      <c r="C1960" t="s">
        <v>22</v>
      </c>
      <c r="D1960">
        <v>22</v>
      </c>
      <c r="E1960">
        <v>42</v>
      </c>
    </row>
    <row r="1961" spans="1:5" x14ac:dyDescent="0.2">
      <c r="A1961">
        <f t="shared" si="38"/>
        <v>148</v>
      </c>
      <c r="B1961" t="s">
        <v>23</v>
      </c>
      <c r="C1961" t="s">
        <v>24</v>
      </c>
    </row>
    <row r="1962" spans="1:5" x14ac:dyDescent="0.2">
      <c r="A1962">
        <f t="shared" si="38"/>
        <v>148</v>
      </c>
      <c r="B1962" t="s">
        <v>23</v>
      </c>
      <c r="C1962" t="s">
        <v>25</v>
      </c>
    </row>
    <row r="1963" spans="1:5" x14ac:dyDescent="0.2">
      <c r="A1963">
        <f t="shared" si="38"/>
        <v>148</v>
      </c>
      <c r="B1963" t="s">
        <v>23</v>
      </c>
      <c r="C1963" t="s">
        <v>26</v>
      </c>
    </row>
    <row r="1964" spans="1:5" x14ac:dyDescent="0.2">
      <c r="A1964">
        <f t="shared" si="38"/>
        <v>148</v>
      </c>
      <c r="B1964" t="s">
        <v>27</v>
      </c>
      <c r="C1964" t="s">
        <v>28</v>
      </c>
    </row>
    <row r="1965" spans="1:5" x14ac:dyDescent="0.2">
      <c r="A1965">
        <f t="shared" si="38"/>
        <v>148</v>
      </c>
      <c r="B1965" t="s">
        <v>27</v>
      </c>
      <c r="C1965" t="s">
        <v>29</v>
      </c>
    </row>
    <row r="1966" spans="1:5" x14ac:dyDescent="0.2">
      <c r="A1966">
        <f t="shared" si="38"/>
        <v>148</v>
      </c>
      <c r="B1966" t="s">
        <v>27</v>
      </c>
      <c r="C1966" t="s">
        <v>30</v>
      </c>
    </row>
    <row r="1967" spans="1:5" x14ac:dyDescent="0.2">
      <c r="A1967">
        <f t="shared" si="38"/>
        <v>148</v>
      </c>
      <c r="B1967" t="s">
        <v>27</v>
      </c>
      <c r="C1967" t="s">
        <v>31</v>
      </c>
    </row>
    <row r="1968" spans="1:5" x14ac:dyDescent="0.2">
      <c r="A1968">
        <f t="shared" si="38"/>
        <v>148</v>
      </c>
      <c r="B1968" t="s">
        <v>27</v>
      </c>
      <c r="C1968" t="s">
        <v>32</v>
      </c>
    </row>
    <row r="1969" spans="1:3" x14ac:dyDescent="0.2">
      <c r="A1969">
        <f t="shared" si="38"/>
        <v>148</v>
      </c>
      <c r="B1969" t="s">
        <v>27</v>
      </c>
      <c r="C1969" t="s">
        <v>26</v>
      </c>
    </row>
    <row r="1970" spans="1:3" x14ac:dyDescent="0.2">
      <c r="A1970">
        <f t="shared" si="38"/>
        <v>148</v>
      </c>
      <c r="B1970" t="s">
        <v>33</v>
      </c>
      <c r="C1970" s="4" t="s">
        <v>34</v>
      </c>
    </row>
    <row r="1971" spans="1:3" x14ac:dyDescent="0.2">
      <c r="A1971">
        <f t="shared" si="38"/>
        <v>148</v>
      </c>
      <c r="B1971" t="s">
        <v>33</v>
      </c>
      <c r="C1971" s="4" t="s">
        <v>35</v>
      </c>
    </row>
    <row r="1972" spans="1:3" x14ac:dyDescent="0.2">
      <c r="A1972">
        <f t="shared" si="38"/>
        <v>148</v>
      </c>
      <c r="B1972" t="s">
        <v>33</v>
      </c>
      <c r="C1972" s="4" t="s">
        <v>36</v>
      </c>
    </row>
    <row r="1973" spans="1:3" x14ac:dyDescent="0.2">
      <c r="A1973">
        <f t="shared" si="38"/>
        <v>148</v>
      </c>
      <c r="B1973" t="s">
        <v>33</v>
      </c>
      <c r="C1973" s="4" t="s">
        <v>37</v>
      </c>
    </row>
    <row r="1974" spans="1:3" x14ac:dyDescent="0.2">
      <c r="A1974">
        <f t="shared" si="38"/>
        <v>148</v>
      </c>
      <c r="B1974" t="s">
        <v>33</v>
      </c>
      <c r="C1974" s="4" t="s">
        <v>38</v>
      </c>
    </row>
    <row r="1975" spans="1:3" x14ac:dyDescent="0.2">
      <c r="A1975">
        <f t="shared" si="38"/>
        <v>148</v>
      </c>
      <c r="B1975" t="s">
        <v>33</v>
      </c>
      <c r="C1975" s="4" t="s">
        <v>39</v>
      </c>
    </row>
    <row r="1976" spans="1:3" x14ac:dyDescent="0.2">
      <c r="A1976">
        <f t="shared" si="38"/>
        <v>148</v>
      </c>
      <c r="B1976" t="s">
        <v>33</v>
      </c>
      <c r="C1976" s="4" t="s">
        <v>40</v>
      </c>
    </row>
    <row r="1977" spans="1:3" x14ac:dyDescent="0.2">
      <c r="A1977">
        <f t="shared" si="38"/>
        <v>148</v>
      </c>
      <c r="B1977" t="s">
        <v>33</v>
      </c>
      <c r="C1977" s="4" t="s">
        <v>41</v>
      </c>
    </row>
    <row r="1978" spans="1:3" x14ac:dyDescent="0.2">
      <c r="A1978">
        <f t="shared" si="38"/>
        <v>148</v>
      </c>
      <c r="B1978" t="s">
        <v>33</v>
      </c>
      <c r="C1978" s="4" t="s">
        <v>42</v>
      </c>
    </row>
    <row r="1979" spans="1:3" x14ac:dyDescent="0.2">
      <c r="A1979">
        <f t="shared" si="38"/>
        <v>148</v>
      </c>
      <c r="B1979" t="s">
        <v>33</v>
      </c>
      <c r="C1979" s="4" t="s">
        <v>43</v>
      </c>
    </row>
    <row r="1980" spans="1:3" x14ac:dyDescent="0.2">
      <c r="A1980">
        <f t="shared" ref="A1980:A2043" si="39">A1923+1</f>
        <v>148</v>
      </c>
      <c r="B1980" t="s">
        <v>33</v>
      </c>
      <c r="C1980" s="4" t="s">
        <v>44</v>
      </c>
    </row>
    <row r="1981" spans="1:3" x14ac:dyDescent="0.2">
      <c r="A1981">
        <f t="shared" si="39"/>
        <v>148</v>
      </c>
      <c r="B1981" t="s">
        <v>33</v>
      </c>
      <c r="C1981" s="4" t="s">
        <v>45</v>
      </c>
    </row>
    <row r="1982" spans="1:3" x14ac:dyDescent="0.2">
      <c r="A1982">
        <f t="shared" si="39"/>
        <v>148</v>
      </c>
      <c r="B1982" t="s">
        <v>33</v>
      </c>
      <c r="C1982" s="4" t="s">
        <v>46</v>
      </c>
    </row>
    <row r="1983" spans="1:3" x14ac:dyDescent="0.2">
      <c r="A1983">
        <f t="shared" si="39"/>
        <v>148</v>
      </c>
      <c r="B1983" t="s">
        <v>33</v>
      </c>
      <c r="C1983" s="4" t="s">
        <v>47</v>
      </c>
    </row>
    <row r="1984" spans="1:3" x14ac:dyDescent="0.2">
      <c r="A1984">
        <f t="shared" si="39"/>
        <v>148</v>
      </c>
      <c r="B1984" t="s">
        <v>33</v>
      </c>
      <c r="C1984" s="4" t="s">
        <v>48</v>
      </c>
    </row>
    <row r="1985" spans="1:5" x14ac:dyDescent="0.2">
      <c r="A1985">
        <f t="shared" si="39"/>
        <v>148</v>
      </c>
      <c r="B1985" t="s">
        <v>33</v>
      </c>
      <c r="C1985" s="4" t="s">
        <v>49</v>
      </c>
    </row>
    <row r="1986" spans="1:5" x14ac:dyDescent="0.2">
      <c r="A1986">
        <f t="shared" si="39"/>
        <v>148</v>
      </c>
      <c r="B1986" t="s">
        <v>33</v>
      </c>
      <c r="C1986" s="4" t="s">
        <v>50</v>
      </c>
    </row>
    <row r="1987" spans="1:5" x14ac:dyDescent="0.2">
      <c r="A1987">
        <f t="shared" si="39"/>
        <v>148</v>
      </c>
      <c r="B1987" t="s">
        <v>33</v>
      </c>
      <c r="C1987" s="4" t="s">
        <v>51</v>
      </c>
    </row>
    <row r="1988" spans="1:5" x14ac:dyDescent="0.2">
      <c r="A1988">
        <f t="shared" si="39"/>
        <v>148</v>
      </c>
      <c r="B1988" t="s">
        <v>33</v>
      </c>
      <c r="C1988" s="4" t="s">
        <v>52</v>
      </c>
    </row>
    <row r="1989" spans="1:5" x14ac:dyDescent="0.2">
      <c r="A1989">
        <f t="shared" si="39"/>
        <v>148</v>
      </c>
      <c r="B1989" t="s">
        <v>33</v>
      </c>
      <c r="C1989" s="4" t="s">
        <v>53</v>
      </c>
    </row>
    <row r="1990" spans="1:5" x14ac:dyDescent="0.2">
      <c r="A1990">
        <f t="shared" si="39"/>
        <v>148</v>
      </c>
      <c r="B1990" t="s">
        <v>33</v>
      </c>
      <c r="C1990" s="4" t="s">
        <v>31</v>
      </c>
    </row>
    <row r="1991" spans="1:5" x14ac:dyDescent="0.2">
      <c r="A1991">
        <f t="shared" si="39"/>
        <v>148</v>
      </c>
      <c r="B1991" t="s">
        <v>33</v>
      </c>
      <c r="C1991" s="4" t="s">
        <v>54</v>
      </c>
    </row>
    <row r="1992" spans="1:5" x14ac:dyDescent="0.2">
      <c r="A1992">
        <f t="shared" si="39"/>
        <v>148</v>
      </c>
      <c r="B1992" t="s">
        <v>55</v>
      </c>
      <c r="C1992" t="s">
        <v>56</v>
      </c>
    </row>
    <row r="1993" spans="1:5" x14ac:dyDescent="0.2">
      <c r="A1993">
        <f t="shared" si="39"/>
        <v>148</v>
      </c>
      <c r="B1993" t="s">
        <v>57</v>
      </c>
      <c r="C1993" t="s">
        <v>58</v>
      </c>
    </row>
    <row r="1994" spans="1:5" x14ac:dyDescent="0.2">
      <c r="A1994">
        <f t="shared" si="39"/>
        <v>148</v>
      </c>
      <c r="B1994" t="s">
        <v>59</v>
      </c>
      <c r="C1994" t="s">
        <v>60</v>
      </c>
      <c r="D1994">
        <v>42</v>
      </c>
      <c r="E1994">
        <v>50</v>
      </c>
    </row>
    <row r="1995" spans="1:5" x14ac:dyDescent="0.2">
      <c r="A1995">
        <f t="shared" si="39"/>
        <v>148</v>
      </c>
      <c r="B1995" t="s">
        <v>61</v>
      </c>
      <c r="C1995" t="s">
        <v>62</v>
      </c>
      <c r="D1995">
        <v>18</v>
      </c>
    </row>
    <row r="1996" spans="1:5" x14ac:dyDescent="0.2">
      <c r="A1996">
        <f t="shared" si="39"/>
        <v>148</v>
      </c>
      <c r="B1996" t="s">
        <v>61</v>
      </c>
      <c r="C1996" t="s">
        <v>63</v>
      </c>
    </row>
    <row r="1997" spans="1:5" x14ac:dyDescent="0.2">
      <c r="A1997">
        <f t="shared" si="39"/>
        <v>149</v>
      </c>
      <c r="B1997" t="s">
        <v>5</v>
      </c>
      <c r="C1997" t="s">
        <v>6</v>
      </c>
      <c r="D1997">
        <f>(44.8+45.5)/2</f>
        <v>45.15</v>
      </c>
      <c r="E1997">
        <v>114</v>
      </c>
    </row>
    <row r="1998" spans="1:5" x14ac:dyDescent="0.2">
      <c r="A1998">
        <f t="shared" si="39"/>
        <v>149</v>
      </c>
      <c r="B1998" t="s">
        <v>5</v>
      </c>
      <c r="C1998" t="s">
        <v>7</v>
      </c>
      <c r="D1998">
        <f>(19.2+18.8)/2</f>
        <v>19</v>
      </c>
      <c r="E1998">
        <v>114</v>
      </c>
    </row>
    <row r="1999" spans="1:5" x14ac:dyDescent="0.2">
      <c r="A1999">
        <f t="shared" si="39"/>
        <v>149</v>
      </c>
      <c r="B1999" t="s">
        <v>5</v>
      </c>
      <c r="C1999" t="s">
        <v>8</v>
      </c>
    </row>
    <row r="2000" spans="1:5" x14ac:dyDescent="0.2">
      <c r="A2000">
        <f t="shared" si="39"/>
        <v>149</v>
      </c>
      <c r="B2000" t="s">
        <v>5</v>
      </c>
      <c r="C2000" t="s">
        <v>9</v>
      </c>
    </row>
    <row r="2001" spans="1:5" x14ac:dyDescent="0.2">
      <c r="A2001">
        <f t="shared" si="39"/>
        <v>149</v>
      </c>
      <c r="B2001" t="s">
        <v>5</v>
      </c>
      <c r="C2001" t="s">
        <v>10</v>
      </c>
    </row>
    <row r="2002" spans="1:5" x14ac:dyDescent="0.2">
      <c r="A2002">
        <f t="shared" si="39"/>
        <v>149</v>
      </c>
      <c r="B2002" t="s">
        <v>5</v>
      </c>
      <c r="C2002" t="s">
        <v>11</v>
      </c>
    </row>
    <row r="2003" spans="1:5" x14ac:dyDescent="0.2">
      <c r="A2003">
        <f t="shared" si="39"/>
        <v>149</v>
      </c>
      <c r="B2003" t="s">
        <v>5</v>
      </c>
      <c r="C2003" t="s">
        <v>12</v>
      </c>
    </row>
    <row r="2004" spans="1:5" x14ac:dyDescent="0.2">
      <c r="A2004">
        <f t="shared" si="39"/>
        <v>149</v>
      </c>
      <c r="B2004" t="s">
        <v>13</v>
      </c>
      <c r="C2004" t="s">
        <v>6</v>
      </c>
      <c r="D2004">
        <f>(26.9+28.1)/2</f>
        <v>27.5</v>
      </c>
      <c r="E2004">
        <v>114</v>
      </c>
    </row>
    <row r="2005" spans="1:5" x14ac:dyDescent="0.2">
      <c r="A2005">
        <f t="shared" si="39"/>
        <v>149</v>
      </c>
      <c r="B2005" t="s">
        <v>13</v>
      </c>
      <c r="C2005" t="s">
        <v>7</v>
      </c>
      <c r="D2005">
        <f>(3.5+4.9)/2</f>
        <v>4.2</v>
      </c>
      <c r="E2005">
        <v>114</v>
      </c>
    </row>
    <row r="2006" spans="1:5" x14ac:dyDescent="0.2">
      <c r="A2006">
        <f t="shared" si="39"/>
        <v>149</v>
      </c>
      <c r="B2006" t="s">
        <v>13</v>
      </c>
      <c r="C2006" t="s">
        <v>8</v>
      </c>
    </row>
    <row r="2007" spans="1:5" x14ac:dyDescent="0.2">
      <c r="A2007">
        <f t="shared" si="39"/>
        <v>149</v>
      </c>
      <c r="B2007" t="s">
        <v>13</v>
      </c>
      <c r="C2007" t="s">
        <v>9</v>
      </c>
    </row>
    <row r="2008" spans="1:5" x14ac:dyDescent="0.2">
      <c r="A2008">
        <f t="shared" si="39"/>
        <v>149</v>
      </c>
      <c r="B2008" t="s">
        <v>13</v>
      </c>
      <c r="C2008" t="s">
        <v>10</v>
      </c>
    </row>
    <row r="2009" spans="1:5" x14ac:dyDescent="0.2">
      <c r="A2009">
        <f t="shared" si="39"/>
        <v>149</v>
      </c>
      <c r="B2009" t="s">
        <v>13</v>
      </c>
      <c r="C2009" t="s">
        <v>11</v>
      </c>
    </row>
    <row r="2010" spans="1:5" x14ac:dyDescent="0.2">
      <c r="A2010">
        <f t="shared" si="39"/>
        <v>149</v>
      </c>
      <c r="B2010" t="s">
        <v>13</v>
      </c>
      <c r="C2010" t="s">
        <v>12</v>
      </c>
    </row>
    <row r="2011" spans="1:5" x14ac:dyDescent="0.2">
      <c r="A2011">
        <f t="shared" si="39"/>
        <v>149</v>
      </c>
      <c r="B2011" t="s">
        <v>14</v>
      </c>
      <c r="C2011" t="s">
        <v>15</v>
      </c>
    </row>
    <row r="2012" spans="1:5" x14ac:dyDescent="0.2">
      <c r="A2012">
        <f t="shared" si="39"/>
        <v>149</v>
      </c>
      <c r="B2012" t="s">
        <v>14</v>
      </c>
      <c r="C2012" t="s">
        <v>16</v>
      </c>
    </row>
    <row r="2013" spans="1:5" x14ac:dyDescent="0.2">
      <c r="A2013">
        <f t="shared" si="39"/>
        <v>149</v>
      </c>
      <c r="B2013" t="s">
        <v>14</v>
      </c>
      <c r="C2013" t="s">
        <v>17</v>
      </c>
    </row>
    <row r="2014" spans="1:5" x14ac:dyDescent="0.2">
      <c r="A2014">
        <f t="shared" si="39"/>
        <v>149</v>
      </c>
      <c r="B2014" t="s">
        <v>14</v>
      </c>
      <c r="C2014" t="s">
        <v>18</v>
      </c>
      <c r="D2014">
        <f>19+25</f>
        <v>44</v>
      </c>
      <c r="E2014">
        <v>114</v>
      </c>
    </row>
    <row r="2015" spans="1:5" x14ac:dyDescent="0.2">
      <c r="A2015">
        <f t="shared" si="39"/>
        <v>149</v>
      </c>
      <c r="B2015" t="s">
        <v>14</v>
      </c>
      <c r="C2015" t="s">
        <v>19</v>
      </c>
      <c r="D2015">
        <f>38+32</f>
        <v>70</v>
      </c>
      <c r="E2015">
        <v>114</v>
      </c>
    </row>
    <row r="2016" spans="1:5" x14ac:dyDescent="0.2">
      <c r="A2016">
        <f t="shared" si="39"/>
        <v>149</v>
      </c>
      <c r="B2016" t="s">
        <v>20</v>
      </c>
      <c r="C2016" t="s">
        <v>21</v>
      </c>
      <c r="D2016">
        <f>40+42</f>
        <v>82</v>
      </c>
      <c r="E2016">
        <v>114</v>
      </c>
    </row>
    <row r="2017" spans="1:5" x14ac:dyDescent="0.2">
      <c r="A2017">
        <f t="shared" si="39"/>
        <v>149</v>
      </c>
      <c r="B2017" t="s">
        <v>20</v>
      </c>
      <c r="C2017" t="s">
        <v>22</v>
      </c>
      <c r="D2017">
        <f>17+15</f>
        <v>32</v>
      </c>
      <c r="E2017">
        <v>114</v>
      </c>
    </row>
    <row r="2018" spans="1:5" x14ac:dyDescent="0.2">
      <c r="A2018">
        <f t="shared" si="39"/>
        <v>149</v>
      </c>
      <c r="B2018" t="s">
        <v>23</v>
      </c>
      <c r="C2018" t="s">
        <v>24</v>
      </c>
    </row>
    <row r="2019" spans="1:5" x14ac:dyDescent="0.2">
      <c r="A2019">
        <f t="shared" si="39"/>
        <v>149</v>
      </c>
      <c r="B2019" t="s">
        <v>23</v>
      </c>
      <c r="C2019" t="s">
        <v>25</v>
      </c>
    </row>
    <row r="2020" spans="1:5" x14ac:dyDescent="0.2">
      <c r="A2020">
        <f t="shared" si="39"/>
        <v>149</v>
      </c>
      <c r="B2020" t="s">
        <v>23</v>
      </c>
      <c r="C2020" t="s">
        <v>26</v>
      </c>
    </row>
    <row r="2021" spans="1:5" x14ac:dyDescent="0.2">
      <c r="A2021">
        <f t="shared" si="39"/>
        <v>149</v>
      </c>
      <c r="B2021" t="s">
        <v>27</v>
      </c>
      <c r="C2021" t="s">
        <v>28</v>
      </c>
    </row>
    <row r="2022" spans="1:5" x14ac:dyDescent="0.2">
      <c r="A2022">
        <f t="shared" si="39"/>
        <v>149</v>
      </c>
      <c r="B2022" t="s">
        <v>27</v>
      </c>
      <c r="C2022" t="s">
        <v>29</v>
      </c>
    </row>
    <row r="2023" spans="1:5" x14ac:dyDescent="0.2">
      <c r="A2023">
        <f t="shared" si="39"/>
        <v>149</v>
      </c>
      <c r="B2023" t="s">
        <v>27</v>
      </c>
      <c r="C2023" t="s">
        <v>30</v>
      </c>
    </row>
    <row r="2024" spans="1:5" x14ac:dyDescent="0.2">
      <c r="A2024">
        <f t="shared" si="39"/>
        <v>149</v>
      </c>
      <c r="B2024" t="s">
        <v>27</v>
      </c>
      <c r="C2024" t="s">
        <v>31</v>
      </c>
    </row>
    <row r="2025" spans="1:5" x14ac:dyDescent="0.2">
      <c r="A2025">
        <f t="shared" si="39"/>
        <v>149</v>
      </c>
      <c r="B2025" t="s">
        <v>27</v>
      </c>
      <c r="C2025" t="s">
        <v>32</v>
      </c>
    </row>
    <row r="2026" spans="1:5" x14ac:dyDescent="0.2">
      <c r="A2026">
        <f t="shared" si="39"/>
        <v>149</v>
      </c>
      <c r="B2026" t="s">
        <v>27</v>
      </c>
      <c r="C2026" t="s">
        <v>26</v>
      </c>
    </row>
    <row r="2027" spans="1:5" x14ac:dyDescent="0.2">
      <c r="A2027">
        <f t="shared" si="39"/>
        <v>149</v>
      </c>
      <c r="B2027" t="s">
        <v>33</v>
      </c>
      <c r="C2027" s="4" t="s">
        <v>34</v>
      </c>
    </row>
    <row r="2028" spans="1:5" x14ac:dyDescent="0.2">
      <c r="A2028">
        <f t="shared" si="39"/>
        <v>149</v>
      </c>
      <c r="B2028" t="s">
        <v>33</v>
      </c>
      <c r="C2028" s="4" t="s">
        <v>35</v>
      </c>
    </row>
    <row r="2029" spans="1:5" x14ac:dyDescent="0.2">
      <c r="A2029">
        <f t="shared" si="39"/>
        <v>149</v>
      </c>
      <c r="B2029" t="s">
        <v>33</v>
      </c>
      <c r="C2029" s="4" t="s">
        <v>36</v>
      </c>
    </row>
    <row r="2030" spans="1:5" x14ac:dyDescent="0.2">
      <c r="A2030">
        <f t="shared" si="39"/>
        <v>149</v>
      </c>
      <c r="B2030" t="s">
        <v>33</v>
      </c>
      <c r="C2030" s="4" t="s">
        <v>37</v>
      </c>
    </row>
    <row r="2031" spans="1:5" x14ac:dyDescent="0.2">
      <c r="A2031">
        <f t="shared" si="39"/>
        <v>149</v>
      </c>
      <c r="B2031" t="s">
        <v>33</v>
      </c>
      <c r="C2031" s="4" t="s">
        <v>38</v>
      </c>
    </row>
    <row r="2032" spans="1:5" x14ac:dyDescent="0.2">
      <c r="A2032">
        <f t="shared" si="39"/>
        <v>149</v>
      </c>
      <c r="B2032" t="s">
        <v>33</v>
      </c>
      <c r="C2032" s="4" t="s">
        <v>39</v>
      </c>
    </row>
    <row r="2033" spans="1:3" x14ac:dyDescent="0.2">
      <c r="A2033">
        <f t="shared" si="39"/>
        <v>149</v>
      </c>
      <c r="B2033" t="s">
        <v>33</v>
      </c>
      <c r="C2033" s="4" t="s">
        <v>40</v>
      </c>
    </row>
    <row r="2034" spans="1:3" x14ac:dyDescent="0.2">
      <c r="A2034">
        <f t="shared" si="39"/>
        <v>149</v>
      </c>
      <c r="B2034" t="s">
        <v>33</v>
      </c>
      <c r="C2034" s="4" t="s">
        <v>41</v>
      </c>
    </row>
    <row r="2035" spans="1:3" x14ac:dyDescent="0.2">
      <c r="A2035">
        <f t="shared" si="39"/>
        <v>149</v>
      </c>
      <c r="B2035" t="s">
        <v>33</v>
      </c>
      <c r="C2035" s="4" t="s">
        <v>42</v>
      </c>
    </row>
    <row r="2036" spans="1:3" x14ac:dyDescent="0.2">
      <c r="A2036">
        <f t="shared" si="39"/>
        <v>149</v>
      </c>
      <c r="B2036" t="s">
        <v>33</v>
      </c>
      <c r="C2036" s="4" t="s">
        <v>43</v>
      </c>
    </row>
    <row r="2037" spans="1:3" x14ac:dyDescent="0.2">
      <c r="A2037">
        <f t="shared" si="39"/>
        <v>149</v>
      </c>
      <c r="B2037" t="s">
        <v>33</v>
      </c>
      <c r="C2037" s="4" t="s">
        <v>44</v>
      </c>
    </row>
    <row r="2038" spans="1:3" x14ac:dyDescent="0.2">
      <c r="A2038">
        <f t="shared" si="39"/>
        <v>149</v>
      </c>
      <c r="B2038" t="s">
        <v>33</v>
      </c>
      <c r="C2038" s="4" t="s">
        <v>45</v>
      </c>
    </row>
    <row r="2039" spans="1:3" x14ac:dyDescent="0.2">
      <c r="A2039">
        <f t="shared" si="39"/>
        <v>149</v>
      </c>
      <c r="B2039" t="s">
        <v>33</v>
      </c>
      <c r="C2039" s="4" t="s">
        <v>46</v>
      </c>
    </row>
    <row r="2040" spans="1:3" x14ac:dyDescent="0.2">
      <c r="A2040">
        <f t="shared" si="39"/>
        <v>149</v>
      </c>
      <c r="B2040" t="s">
        <v>33</v>
      </c>
      <c r="C2040" s="4" t="s">
        <v>47</v>
      </c>
    </row>
    <row r="2041" spans="1:3" x14ac:dyDescent="0.2">
      <c r="A2041">
        <f t="shared" si="39"/>
        <v>149</v>
      </c>
      <c r="B2041" t="s">
        <v>33</v>
      </c>
      <c r="C2041" s="4" t="s">
        <v>48</v>
      </c>
    </row>
    <row r="2042" spans="1:3" x14ac:dyDescent="0.2">
      <c r="A2042">
        <f t="shared" si="39"/>
        <v>149</v>
      </c>
      <c r="B2042" t="s">
        <v>33</v>
      </c>
      <c r="C2042" s="4" t="s">
        <v>49</v>
      </c>
    </row>
    <row r="2043" spans="1:3" x14ac:dyDescent="0.2">
      <c r="A2043">
        <f t="shared" si="39"/>
        <v>149</v>
      </c>
      <c r="B2043" t="s">
        <v>33</v>
      </c>
      <c r="C2043" s="4" t="s">
        <v>50</v>
      </c>
    </row>
    <row r="2044" spans="1:3" x14ac:dyDescent="0.2">
      <c r="A2044">
        <f t="shared" ref="A2044:A2053" si="40">A1987+1</f>
        <v>149</v>
      </c>
      <c r="B2044" t="s">
        <v>33</v>
      </c>
      <c r="C2044" s="4" t="s">
        <v>51</v>
      </c>
    </row>
    <row r="2045" spans="1:3" x14ac:dyDescent="0.2">
      <c r="A2045">
        <f t="shared" si="40"/>
        <v>149</v>
      </c>
      <c r="B2045" t="s">
        <v>33</v>
      </c>
      <c r="C2045" s="4" t="s">
        <v>52</v>
      </c>
    </row>
    <row r="2046" spans="1:3" x14ac:dyDescent="0.2">
      <c r="A2046">
        <f t="shared" si="40"/>
        <v>149</v>
      </c>
      <c r="B2046" t="s">
        <v>33</v>
      </c>
      <c r="C2046" s="4" t="s">
        <v>53</v>
      </c>
    </row>
    <row r="2047" spans="1:3" x14ac:dyDescent="0.2">
      <c r="A2047">
        <f t="shared" si="40"/>
        <v>149</v>
      </c>
      <c r="B2047" t="s">
        <v>33</v>
      </c>
      <c r="C2047" s="4" t="s">
        <v>31</v>
      </c>
    </row>
    <row r="2048" spans="1:3" x14ac:dyDescent="0.2">
      <c r="A2048">
        <f t="shared" si="40"/>
        <v>149</v>
      </c>
      <c r="B2048" t="s">
        <v>33</v>
      </c>
      <c r="C2048" s="4" t="s">
        <v>54</v>
      </c>
    </row>
    <row r="2049" spans="1:5" x14ac:dyDescent="0.2">
      <c r="A2049">
        <f t="shared" si="40"/>
        <v>149</v>
      </c>
      <c r="B2049" t="s">
        <v>55</v>
      </c>
      <c r="C2049" t="s">
        <v>56</v>
      </c>
    </row>
    <row r="2050" spans="1:5" x14ac:dyDescent="0.2">
      <c r="A2050">
        <f t="shared" si="40"/>
        <v>149</v>
      </c>
      <c r="B2050" t="s">
        <v>57</v>
      </c>
      <c r="C2050" t="s">
        <v>58</v>
      </c>
    </row>
    <row r="2051" spans="1:5" x14ac:dyDescent="0.2">
      <c r="A2051">
        <f t="shared" si="40"/>
        <v>149</v>
      </c>
      <c r="B2051" t="s">
        <v>59</v>
      </c>
      <c r="C2051" t="s">
        <v>60</v>
      </c>
      <c r="D2051">
        <f>57*2</f>
        <v>114</v>
      </c>
      <c r="E2051">
        <v>114</v>
      </c>
    </row>
    <row r="2052" spans="1:5" x14ac:dyDescent="0.2">
      <c r="A2052">
        <f t="shared" si="40"/>
        <v>149</v>
      </c>
      <c r="B2052" t="s">
        <v>61</v>
      </c>
      <c r="C2052" t="s">
        <v>62</v>
      </c>
    </row>
    <row r="2053" spans="1:5" x14ac:dyDescent="0.2">
      <c r="A2053">
        <f t="shared" si="40"/>
        <v>149</v>
      </c>
      <c r="B2053" t="s">
        <v>61</v>
      </c>
      <c r="C205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2021-07-07T17:19:49Z</dcterms:created>
  <dcterms:modified xsi:type="dcterms:W3CDTF">2021-07-07T17:21:17Z</dcterms:modified>
</cp:coreProperties>
</file>