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ELL\OneDrive\Documents\"/>
    </mc:Choice>
  </mc:AlternateContent>
  <xr:revisionPtr revIDLastSave="0" documentId="13_ncr:1_{CF27F259-2D7B-43F8-ACB6-D28F0D2ECAB5}" xr6:coauthVersionLast="36" xr6:coauthVersionMax="36" xr10:uidLastSave="{00000000-0000-0000-0000-000000000000}"/>
  <bookViews>
    <workbookView xWindow="0" yWindow="0" windowWidth="20490" windowHeight="8940" activeTab="1" xr2:uid="{E97D1D4E-87B8-49B2-8A52-8139F26F7B6C}"/>
  </bookViews>
  <sheets>
    <sheet name="Insights" sheetId="1" r:id="rId1"/>
    <sheet name="Dashboard" sheetId="4" r:id="rId2"/>
    <sheet name="Summary" sheetId="6" r:id="rId3"/>
  </sheets>
  <definedNames>
    <definedName name="Slicer_Month">#N/A</definedName>
    <definedName name="Slicer_Week">#N/A</definedName>
    <definedName name="Slicer_Weekday">#N/A</definedName>
  </definedNames>
  <calcPr calcId="191029"/>
  <pivotCaches>
    <pivotCache cacheId="8" r:id="rId4"/>
    <pivotCache cacheId="13" r:id="rId5"/>
    <pivotCache cacheId="16" r:id="rId6"/>
    <pivotCache cacheId="19" r:id="rId7"/>
    <pivotCache cacheId="22" r:id="rId8"/>
    <pivotCache cacheId="25" r:id="rId9"/>
    <pivotCache cacheId="28" r:id="rId10"/>
    <pivotCache cacheId="31" r:id="rId11"/>
    <pivotCache cacheId="34" r:id="rId12"/>
    <pivotCache cacheId="37"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d0798576-05ea-49e2-bad1-0e5957ffddf6" name="Data" connection="Query - Data"/>
          <x15:modelTable id="Calendar" name="Calendar" connection="Connection"/>
        </x15:modelTables>
        <x15:modelRelationships>
          <x15:modelRelationship fromTable="Data" fromColumn="Date" toTable="Calendar" toColumn="Date"/>
        </x15:modelRelationships>
      </x15:dataModel>
    </ext>
  </extLst>
</workbook>
</file>

<file path=xl/calcChain.xml><?xml version="1.0" encoding="utf-8"?>
<calcChain xmlns="http://schemas.openxmlformats.org/spreadsheetml/2006/main">
  <c r="J19" i="1" l="1"/>
  <c r="J20" i="1"/>
  <c r="J22" i="1"/>
  <c r="J21" i="1"/>
  <c r="J18" i="1"/>
  <c r="J28" i="1"/>
  <c r="J29" i="1"/>
  <c r="J27" i="1"/>
  <c r="J26" i="1"/>
  <c r="J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EB5175-0F2A-46BB-879A-8485752E15B9}" name="Connection" type="104" refreshedVersion="0" background="1">
    <extLst>
      <ext xmlns:x15="http://schemas.microsoft.com/office/spreadsheetml/2010/11/main" uri="{DE250136-89BD-433C-8126-D09CA5730AF9}">
        <x15:connection id="Calendar"/>
      </ext>
    </extLst>
  </connection>
  <connection id="2" xr16:uid="{07E07C2F-BD2E-417F-B92D-5CDC2C02B46C}" name="Query - Data" description="Connection to the 'Data' query in the workbook." type="100" refreshedVersion="6" minRefreshableVersion="5">
    <extLst>
      <ext xmlns:x15="http://schemas.microsoft.com/office/spreadsheetml/2010/11/main" uri="{DE250136-89BD-433C-8126-D09CA5730AF9}">
        <x15:connection id="c65d3082-9c81-4c91-875c-ee4689e941d7"/>
      </ext>
    </extLst>
  </connection>
  <connection id="3" xr16:uid="{2A8DB769-B6A7-49F4-BD3F-DCD67069DAF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1">
    <s v="ThisWorkbookDataModel"/>
    <s v="[Measures].[Total Cars]"/>
    <s v="[Measures].[Average Price]"/>
    <s v="\$#,0.00;(\$#,0.00);\$#,0.00"/>
    <s v="[Measures].[Minimum Price]"/>
    <s v="\$#,0;(\$#,0);\$#,0"/>
    <s v="[Measures].[Maximum Price]"/>
    <s v="{[Calendar].[Weekday].[All]}"/>
    <s v="{[Calendar].[Week].[All]}"/>
    <s v="[Measures].[Total Price]"/>
    <s v="{[Calendar].[Month].[All]}"/>
  </metadataStrings>
  <mdxMetadata count="5">
    <mdx n="0" f="v">
      <t c="1" si="3">
        <n x="2"/>
      </t>
    </mdx>
    <mdx n="0" f="v">
      <t c="1" si="5">
        <n x="4"/>
      </t>
    </mdx>
    <mdx n="0" f="v">
      <t c="1" si="5">
        <n x="6"/>
      </t>
    </mdx>
    <mdx n="0" f="v">
      <t c="1" si="5">
        <n x="9"/>
      </t>
    </mdx>
    <mdx n="0" f="v">
      <t c="4" fi="0">
        <n x="1"/>
        <n x="10" s="1"/>
        <n x="8" s="1"/>
        <n x="7" s="1"/>
      </t>
    </mdx>
  </mdxMetadata>
  <valueMetadata count="5">
    <bk>
      <rc t="1" v="0"/>
    </bk>
    <bk>
      <rc t="1" v="1"/>
    </bk>
    <bk>
      <rc t="1" v="2"/>
    </bk>
    <bk>
      <rc t="1" v="3"/>
    </bk>
    <bk>
      <rc t="1" v="4"/>
    </bk>
  </valueMetadata>
</metadata>
</file>

<file path=xl/sharedStrings.xml><?xml version="1.0" encoding="utf-8"?>
<sst xmlns="http://schemas.openxmlformats.org/spreadsheetml/2006/main" count="111" uniqueCount="79">
  <si>
    <t>458 Spider Base 2dr</t>
  </si>
  <si>
    <t>Aventador</t>
  </si>
  <si>
    <t>Cadillac Escalade</t>
  </si>
  <si>
    <t>Cullinan Base</t>
  </si>
  <si>
    <t>G-Class G 63 AMG</t>
  </si>
  <si>
    <t>Genesis</t>
  </si>
  <si>
    <t>GLS-Class GLS580 4MATIC</t>
  </si>
  <si>
    <t>Lexus LX</t>
  </si>
  <si>
    <t>Mercedes-Benz G-Class</t>
  </si>
  <si>
    <t>Mercedes-Benz G-Class G 63 AMG</t>
  </si>
  <si>
    <t>Mercedes-Benz S-Class</t>
  </si>
  <si>
    <t>Average Price</t>
  </si>
  <si>
    <t>Average Price Across Various Models</t>
  </si>
  <si>
    <t>Model</t>
  </si>
  <si>
    <t>Local Used</t>
  </si>
  <si>
    <t>Red</t>
  </si>
  <si>
    <t>Low</t>
  </si>
  <si>
    <t>Black</t>
  </si>
  <si>
    <t>Blue</t>
  </si>
  <si>
    <t>Brown</t>
  </si>
  <si>
    <t>Burgundy</t>
  </si>
  <si>
    <t>Gold</t>
  </si>
  <si>
    <t>Gray</t>
  </si>
  <si>
    <t>Green</t>
  </si>
  <si>
    <t>Silver</t>
  </si>
  <si>
    <t>White</t>
  </si>
  <si>
    <t>High</t>
  </si>
  <si>
    <t>Color</t>
  </si>
  <si>
    <t>Price Category</t>
  </si>
  <si>
    <t>Color distribution across price category</t>
  </si>
  <si>
    <t>Acura</t>
  </si>
  <si>
    <t>Bentley</t>
  </si>
  <si>
    <t>Cadillac</t>
  </si>
  <si>
    <t>Ferrari</t>
  </si>
  <si>
    <t>Ford</t>
  </si>
  <si>
    <t>Honda</t>
  </si>
  <si>
    <t>Hyundai</t>
  </si>
  <si>
    <t>Jaguar</t>
  </si>
  <si>
    <t>Lamborghini</t>
  </si>
  <si>
    <t>Land</t>
  </si>
  <si>
    <t>Lexus</t>
  </si>
  <si>
    <t>Mercedes-Benz</t>
  </si>
  <si>
    <t>New</t>
  </si>
  <si>
    <t>Nissan</t>
  </si>
  <si>
    <t>Rolls-Royce</t>
  </si>
  <si>
    <t>Tesla</t>
  </si>
  <si>
    <t>Toyota</t>
  </si>
  <si>
    <t>Count of Title</t>
  </si>
  <si>
    <t xml:space="preserve">Title                                </t>
  </si>
  <si>
    <t>Car Title Distribution</t>
  </si>
  <si>
    <t>Car Type Distribution</t>
  </si>
  <si>
    <t>Foreign Used</t>
  </si>
  <si>
    <t>Loan</t>
  </si>
  <si>
    <t>Nigerian Used</t>
  </si>
  <si>
    <t>Brand New</t>
  </si>
  <si>
    <t>Count of Type</t>
  </si>
  <si>
    <t>KPI's</t>
  </si>
  <si>
    <t>Values</t>
  </si>
  <si>
    <t>Total Cars</t>
  </si>
  <si>
    <t xml:space="preserve">Average Price </t>
  </si>
  <si>
    <t>Minimum Price</t>
  </si>
  <si>
    <t>Maximum Price</t>
  </si>
  <si>
    <t>Count of Color</t>
  </si>
  <si>
    <t>Title</t>
  </si>
  <si>
    <t xml:space="preserve">Total Cars By Price Category </t>
  </si>
  <si>
    <t>Sum of Price</t>
  </si>
  <si>
    <t xml:space="preserve">Type                                </t>
  </si>
  <si>
    <t xml:space="preserve">Top 5 Car Colors By Price </t>
  </si>
  <si>
    <t>Price Range by Car Type</t>
  </si>
  <si>
    <t>Total Price</t>
  </si>
  <si>
    <t>Low Price Category</t>
  </si>
  <si>
    <t>High Price Category</t>
  </si>
  <si>
    <t>% of Grand Total</t>
  </si>
  <si>
    <t>Total Cars2</t>
  </si>
  <si>
    <t>Black Cars</t>
  </si>
  <si>
    <t>Toyota Car</t>
  </si>
  <si>
    <t>Percentages By Key Metrics</t>
  </si>
  <si>
    <t xml:space="preserve">Car Title By Average price </t>
  </si>
  <si>
    <t>Top 5 Most Purchased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</si>
</sst>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00\);\$#,##0.00"/>
    <numFmt numFmtId="165" formatCode="_([$$-409]* #,##0.00_);_([$$-409]* \(#,##0.00\);_([$$-409]* &quot;-&quot;??_);_(@_)"/>
    <numFmt numFmtId="166" formatCode="_([$$-409]* #,##0_);_([$$-409]* \(#,##0\);_([$$-409]* &quot;-&quot;??_);_(@_)"/>
    <numFmt numFmtId="167" formatCode="_(&quot;$&quot;* #,##0_);_(&quot;$&quot;* \(#,##0\);_(&quot;$&quot;* &quot;-&quot;??_);_(@_)"/>
    <numFmt numFmtId="168" formatCode="\$#,##0;\(\$#,##0\);\$#,##0"/>
  </numFmts>
  <fonts count="4"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0" fillId="0" borderId="0" xfId="0" applyNumberFormat="1"/>
    <xf numFmtId="0" fontId="1" fillId="0" borderId="0" xfId="0" applyFont="1" applyAlignment="1">
      <alignment horizontal="left"/>
    </xf>
    <xf numFmtId="0" fontId="1" fillId="0" borderId="0" xfId="0" applyFont="1"/>
    <xf numFmtId="0" fontId="0" fillId="2" borderId="0" xfId="0" applyFill="1"/>
    <xf numFmtId="165" fontId="0" fillId="0" borderId="0" xfId="0" applyNumberFormat="1"/>
    <xf numFmtId="166" fontId="0" fillId="0" borderId="0" xfId="0" applyNumberFormat="1"/>
    <xf numFmtId="43" fontId="0" fillId="0" borderId="0" xfId="0" applyNumberFormat="1"/>
    <xf numFmtId="167" fontId="0" fillId="0" borderId="0" xfId="0" applyNumberFormat="1"/>
    <xf numFmtId="168" fontId="0" fillId="0" borderId="0" xfId="0" applyNumberFormat="1"/>
    <xf numFmtId="9" fontId="0" fillId="0" borderId="0" xfId="1" applyFont="1"/>
    <xf numFmtId="10" fontId="0" fillId="0" borderId="0" xfId="0" applyNumberFormat="1"/>
    <xf numFmtId="44" fontId="0" fillId="0" borderId="0" xfId="0" applyNumberFormat="1"/>
  </cellXfs>
  <cellStyles count="2">
    <cellStyle name="Normal" xfId="0" builtinId="0"/>
    <cellStyle name="Percent" xfId="1" builtinId="5"/>
  </cellStyles>
  <dxfs count="8">
    <dxf>
      <numFmt numFmtId="35" formatCode="_(* #,##0.00_);_(* \(#,##0.00\);_(* &quot;-&quot;??_);_(@_)"/>
    </dxf>
    <dxf>
      <numFmt numFmtId="167" formatCode="_(&quot;$&quot;* #,##0_);_(&quot;$&quot;* \(#,##0\);_(&quot;$&quot;* &quot;-&quot;??_);_(@_)"/>
    </dxf>
    <dxf>
      <numFmt numFmtId="34" formatCode="_(&quot;$&quot;* #,##0.00_);_(&quot;$&quot;* \(#,##0.00\);_(&quot;$&quot;* &quot;-&quot;??_);_(@_)"/>
    </dxf>
    <dxf>
      <numFmt numFmtId="168" formatCode="\$#,##0;\(\$#,##0\);\$#,##0"/>
    </dxf>
    <dxf>
      <numFmt numFmtId="168" formatCode="\$#,##0;\(\$#,##0\);\$#,##0"/>
    </dxf>
    <dxf>
      <numFmt numFmtId="167" formatCode="_(&quot;$&quot;* #,##0_);_(&quot;$&quot;* \(#,##0\);_(&quot;$&quot;* &quot;-&quot;??_);_(@_)"/>
    </dxf>
    <dxf>
      <numFmt numFmtId="35" formatCode="_(* #,##0.00_);_(* \(#,##0.00\);_(* &quot;-&quot;??_);_(@_)"/>
    </dxf>
    <dxf>
      <numFmt numFmtId="34" formatCode="_(&quot;$&quot;* #,##0.00_);_(&quot;$&quot;* \(#,##0.00\);_(&quot;$&quot;* &quot;-&quot;??_);_(@_)"/>
    </dxf>
  </dxfs>
  <tableStyles count="0" defaultTableStyle="TableStyleMedium2" defaultPivotStyle="PivotStyleLight16"/>
  <colors>
    <mruColors>
      <color rgb="FF20E2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
      <tp t="e">
        <v>#N/A</v>
        <stp>1</stp>
        <tr r="J18" s="1"/>
        <tr r="J18" s="1"/>
        <tr r="J18" s="1"/>
        <tr r="J18" s="1"/>
        <tr r="J19" s="1"/>
        <tr r="J20" s="1"/>
        <tr r="J22" s="1"/>
        <tr r="J21" s="1"/>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volatileDependencies" Target="volatileDependencies.xml"/><Relationship Id="rId5"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5.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7.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Modified.xlsx]Insights!PivotTable1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rgbClr val="20E2D7"/>
                </a:solidFill>
              </a:rPr>
              <a:t>Total Cars By Price Category </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rgbClr val="20E2D7"/>
            </a:solidFill>
          </a:ln>
          <a:effectLst/>
        </c:spPr>
        <c:marker>
          <c:symbol val="none"/>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rgbClr val="20E2D7"/>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A96810BC-628C-4F66-96A6-18237FE1E8CC}" type="VALUE">
                  <a:rPr lang="en-US">
                    <a:solidFill>
                      <a:schemeClr val="tx1"/>
                    </a:solidFill>
                  </a:rPr>
                  <a:pPr>
                    <a:defRPr sz="800"/>
                  </a:pPr>
                  <a:t>[VALUE]</a:t>
                </a:fld>
                <a:endParaRPr lang="en-US"/>
              </a:p>
            </c:rich>
          </c:tx>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1"/>
          </a:solidFill>
          <a:ln>
            <a:solidFill>
              <a:srgbClr val="20E2D7"/>
            </a:solid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8D7C5BF9-CC0E-46FE-8CCA-2292EEDA4B4B}" type="VALUE">
                  <a:rPr lang="en-US">
                    <a:solidFill>
                      <a:schemeClr val="tx1"/>
                    </a:solidFill>
                  </a:rPr>
                  <a:pPr>
                    <a:defRPr sz="800"/>
                  </a:pPr>
                  <a:t>[VALUE]</a:t>
                </a:fld>
                <a:endParaRPr lang="en-US"/>
              </a:p>
            </c:rich>
          </c:tx>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25696493585413E-2"/>
          <c:y val="0.2540289855072464"/>
          <c:w val="0.89634860701282915"/>
          <c:h val="0.62225082734223436"/>
        </c:manualLayout>
      </c:layout>
      <c:barChart>
        <c:barDir val="col"/>
        <c:grouping val="clustered"/>
        <c:varyColors val="0"/>
        <c:ser>
          <c:idx val="0"/>
          <c:order val="0"/>
          <c:tx>
            <c:strRef>
              <c:f>Insights!$J$12</c:f>
              <c:strCache>
                <c:ptCount val="1"/>
                <c:pt idx="0">
                  <c:v>Total Cars</c:v>
                </c:pt>
              </c:strCache>
            </c:strRef>
          </c:tx>
          <c:spPr>
            <a:solidFill>
              <a:schemeClr val="tx1"/>
            </a:solidFill>
            <a:ln>
              <a:solidFill>
                <a:srgbClr val="20E2D7"/>
              </a:solidFill>
            </a:ln>
            <a:effectLst/>
          </c:spPr>
          <c:invertIfNegative val="0"/>
          <c:dPt>
            <c:idx val="0"/>
            <c:invertIfNegative val="0"/>
            <c:bubble3D val="0"/>
            <c:extLst>
              <c:ext xmlns:c16="http://schemas.microsoft.com/office/drawing/2014/chart" uri="{C3380CC4-5D6E-409C-BE32-E72D297353CC}">
                <c16:uniqueId val="{00000000-92F6-4DF5-B294-8C25B05FA7E7}"/>
              </c:ext>
            </c:extLst>
          </c:dPt>
          <c:dPt>
            <c:idx val="1"/>
            <c:invertIfNegative val="0"/>
            <c:bubble3D val="0"/>
            <c:extLst>
              <c:ext xmlns:c16="http://schemas.microsoft.com/office/drawing/2014/chart" uri="{C3380CC4-5D6E-409C-BE32-E72D297353CC}">
                <c16:uniqueId val="{00000001-92F6-4DF5-B294-8C25B05FA7E7}"/>
              </c:ext>
            </c:extLst>
          </c:dPt>
          <c:dLbls>
            <c:dLbl>
              <c:idx val="0"/>
              <c:tx>
                <c:rich>
                  <a:bodyPr/>
                  <a:lstStyle/>
                  <a:p>
                    <a:fld id="{8D7C5BF9-CC0E-46FE-8CCA-2292EEDA4B4B}" type="VALUE">
                      <a:rPr lang="en-US">
                        <a:solidFill>
                          <a:schemeClr val="tx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2F6-4DF5-B294-8C25B05FA7E7}"/>
                </c:ext>
              </c:extLst>
            </c:dLbl>
            <c:dLbl>
              <c:idx val="1"/>
              <c:tx>
                <c:rich>
                  <a:bodyPr/>
                  <a:lstStyle/>
                  <a:p>
                    <a:fld id="{A96810BC-628C-4F66-96A6-18237FE1E8CC}" type="VALUE">
                      <a:rPr lang="en-US">
                        <a:solidFill>
                          <a:schemeClr val="tx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2F6-4DF5-B294-8C25B05FA7E7}"/>
                </c:ext>
              </c:extLst>
            </c:dLbl>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Insights!$I$13:$I$14</c:f>
              <c:strCache>
                <c:ptCount val="2"/>
                <c:pt idx="0">
                  <c:v>High</c:v>
                </c:pt>
                <c:pt idx="1">
                  <c:v>Low</c:v>
                </c:pt>
              </c:strCache>
            </c:strRef>
          </c:cat>
          <c:val>
            <c:numRef>
              <c:f>Insights!$J$13:$J$14</c:f>
              <c:numCache>
                <c:formatCode>General</c:formatCode>
                <c:ptCount val="2"/>
                <c:pt idx="0">
                  <c:v>1089</c:v>
                </c:pt>
                <c:pt idx="1">
                  <c:v>2869</c:v>
                </c:pt>
              </c:numCache>
            </c:numRef>
          </c:val>
          <c:extLst>
            <c:ext xmlns:c16="http://schemas.microsoft.com/office/drawing/2014/chart" uri="{C3380CC4-5D6E-409C-BE32-E72D297353CC}">
              <c16:uniqueId val="{00000004-0E5C-4053-AAA1-CEA03EBF5A36}"/>
            </c:ext>
          </c:extLst>
        </c:ser>
        <c:ser>
          <c:idx val="1"/>
          <c:order val="1"/>
          <c:tx>
            <c:strRef>
              <c:f>Insights!$K$12</c:f>
              <c:strCache>
                <c:ptCount val="1"/>
                <c:pt idx="0">
                  <c:v>Total Cars2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Insights!$I$13:$I$14</c:f>
              <c:strCache>
                <c:ptCount val="2"/>
                <c:pt idx="0">
                  <c:v>High</c:v>
                </c:pt>
                <c:pt idx="1">
                  <c:v>Low</c:v>
                </c:pt>
              </c:strCache>
            </c:strRef>
          </c:cat>
          <c:val>
            <c:numRef>
              <c:f>Insights!$K$13:$K$14</c:f>
              <c:numCache>
                <c:formatCode>0.00%</c:formatCode>
                <c:ptCount val="2"/>
                <c:pt idx="0">
                  <c:v>0.2751389590702375</c:v>
                </c:pt>
                <c:pt idx="1">
                  <c:v>0.72486104092976256</c:v>
                </c:pt>
              </c:numCache>
            </c:numRef>
          </c:val>
          <c:extLst>
            <c:ext xmlns:c16="http://schemas.microsoft.com/office/drawing/2014/chart" uri="{C3380CC4-5D6E-409C-BE32-E72D297353CC}">
              <c16:uniqueId val="{00000005-0E5C-4053-AAA1-CEA03EBF5A36}"/>
            </c:ext>
          </c:extLst>
        </c:ser>
        <c:dLbls>
          <c:dLblPos val="outEnd"/>
          <c:showLegendKey val="0"/>
          <c:showVal val="1"/>
          <c:showCatName val="0"/>
          <c:showSerName val="0"/>
          <c:showPercent val="0"/>
          <c:showBubbleSize val="0"/>
        </c:dLbls>
        <c:gapWidth val="400"/>
        <c:overlap val="-27"/>
        <c:axId val="502827616"/>
        <c:axId val="2111090576"/>
      </c:barChart>
      <c:catAx>
        <c:axId val="50282761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111090576"/>
        <c:crosses val="autoZero"/>
        <c:auto val="1"/>
        <c:lblAlgn val="ctr"/>
        <c:lblOffset val="100"/>
        <c:noMultiLvlLbl val="0"/>
      </c:catAx>
      <c:valAx>
        <c:axId val="21110905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82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Modified.xlsx]Insights!PivotTable7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rgbClr val="20E2D7"/>
                </a:solidFill>
              </a:rPr>
              <a:t>Top</a:t>
            </a:r>
            <a:r>
              <a:rPr lang="en-US" sz="1050" b="1" baseline="0">
                <a:solidFill>
                  <a:srgbClr val="20E2D7"/>
                </a:solidFill>
              </a:rPr>
              <a:t> 5 Most Purchased Cars</a:t>
            </a:r>
            <a:endParaRPr lang="en-US" sz="1050" b="1">
              <a:solidFill>
                <a:srgbClr val="20E2D7"/>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8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Insights!$N$3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8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Insights!$M$4:$M$8</c:f>
              <c:strCache>
                <c:ptCount val="5"/>
                <c:pt idx="0">
                  <c:v>Toyota</c:v>
                </c:pt>
                <c:pt idx="1">
                  <c:v>Mercedes-Benz</c:v>
                </c:pt>
                <c:pt idx="2">
                  <c:v>Lexus</c:v>
                </c:pt>
                <c:pt idx="3">
                  <c:v>New</c:v>
                </c:pt>
                <c:pt idx="4">
                  <c:v>Land</c:v>
                </c:pt>
              </c:strCache>
            </c:strRef>
          </c:cat>
          <c:val>
            <c:numRef>
              <c:f>Insights!$N$4:$N$8</c:f>
              <c:numCache>
                <c:formatCode>_("$"* #,##0_);_("$"* \(#,##0\);_("$"* "-"??_);_(@_)</c:formatCode>
                <c:ptCount val="5"/>
                <c:pt idx="0">
                  <c:v>31978981064</c:v>
                </c:pt>
                <c:pt idx="1">
                  <c:v>22912225099</c:v>
                </c:pt>
                <c:pt idx="2">
                  <c:v>15989461247</c:v>
                </c:pt>
                <c:pt idx="3">
                  <c:v>13673950000</c:v>
                </c:pt>
                <c:pt idx="4">
                  <c:v>3846599999</c:v>
                </c:pt>
              </c:numCache>
            </c:numRef>
          </c:val>
          <c:extLst>
            <c:ext xmlns:c16="http://schemas.microsoft.com/office/drawing/2014/chart" uri="{C3380CC4-5D6E-409C-BE32-E72D297353CC}">
              <c16:uniqueId val="{00000002-899E-475B-841E-62200C766450}"/>
            </c:ext>
          </c:extLst>
        </c:ser>
        <c:dLbls>
          <c:dLblPos val="outEnd"/>
          <c:showLegendKey val="0"/>
          <c:showVal val="1"/>
          <c:showCatName val="0"/>
          <c:showSerName val="0"/>
          <c:showPercent val="0"/>
          <c:showBubbleSize val="0"/>
        </c:dLbls>
        <c:gapWidth val="100"/>
        <c:axId val="507002624"/>
        <c:axId val="1227144176"/>
      </c:barChart>
      <c:catAx>
        <c:axId val="50700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227144176"/>
        <c:crosses val="autoZero"/>
        <c:auto val="1"/>
        <c:lblAlgn val="ctr"/>
        <c:lblOffset val="100"/>
        <c:noMultiLvlLbl val="0"/>
      </c:catAx>
      <c:valAx>
        <c:axId val="1227144176"/>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50700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Modified.xlsx]Insights!PivotTable8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rgbClr val="20E2D7"/>
                </a:solidFill>
              </a:rPr>
              <a:t>Top</a:t>
            </a:r>
            <a:r>
              <a:rPr lang="en-US" sz="1050" b="1" baseline="0">
                <a:solidFill>
                  <a:srgbClr val="20E2D7"/>
                </a:solidFill>
              </a:rPr>
              <a:t> 5 Car Colors By Price </a:t>
            </a:r>
            <a:endParaRPr lang="en-US" sz="1050" b="1">
              <a:solidFill>
                <a:srgbClr val="20E2D7"/>
              </a:solidFill>
            </a:endParaRPr>
          </a:p>
        </c:rich>
      </c:tx>
      <c:overlay val="0"/>
      <c:spPr>
        <a:solidFill>
          <a:schemeClr val="tx1"/>
        </a:solid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dLbl>
          <c:idx val="0"/>
          <c:layout>
            <c:manualLayout>
              <c:x val="0.17259854263183544"/>
              <c:y val="-9.816298697956872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89898989898989"/>
                  <c:h val="8.8082949469190416E-2"/>
                </c:manualLayout>
              </c15:layout>
            </c:ext>
          </c:extLst>
        </c:dLbl>
      </c:pivotFmt>
      <c:pivotFmt>
        <c:idx val="9"/>
        <c:spPr>
          <a:solidFill>
            <a:srgbClr val="20E2D7"/>
          </a:solidFill>
          <a:ln w="19050">
            <a:solidFill>
              <a:schemeClr val="lt1"/>
            </a:solidFill>
          </a:ln>
          <a:effectLst/>
        </c:spPr>
        <c:dLbl>
          <c:idx val="0"/>
          <c:layout>
            <c:manualLayout>
              <c:x val="-0.26065317338688371"/>
              <c:y val="-0.1335906541094128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44701627061715"/>
                  <c:h val="0.17475014152642684"/>
                </c:manualLayout>
              </c15:layout>
            </c:ext>
          </c:extLst>
        </c:dLbl>
      </c:pivotFmt>
      <c:pivotFmt>
        <c:idx val="10"/>
        <c:spPr>
          <a:solidFill>
            <a:schemeClr val="accent3"/>
          </a:solidFill>
          <a:ln w="19050">
            <a:solidFill>
              <a:schemeClr val="lt1"/>
            </a:solidFill>
          </a:ln>
          <a:effectLst/>
        </c:spPr>
        <c:dLbl>
          <c:idx val="0"/>
          <c:layout>
            <c:manualLayout>
              <c:x val="-0.22680488764407805"/>
              <c:y val="0.1425624002881992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74074074074073"/>
                  <c:h val="0.22310920164236556"/>
                </c:manualLayout>
              </c15:layout>
            </c:ext>
          </c:extLst>
        </c:dLbl>
      </c:pivotFmt>
      <c:pivotFmt>
        <c:idx val="11"/>
        <c:spPr>
          <a:solidFill>
            <a:schemeClr val="accent5">
              <a:lumMod val="40000"/>
              <a:lumOff val="60000"/>
            </a:schemeClr>
          </a:solidFill>
          <a:ln w="19050">
            <a:solidFill>
              <a:schemeClr val="lt1"/>
            </a:solidFill>
          </a:ln>
          <a:effectLst/>
        </c:spPr>
        <c:dLbl>
          <c:idx val="0"/>
          <c:layout>
            <c:manualLayout>
              <c:x val="0.23537235697886758"/>
              <c:y val="0.1182239720034995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solidFill>
          <a:ln w="19050">
            <a:solidFill>
              <a:schemeClr val="lt1"/>
            </a:solidFill>
          </a:ln>
          <a:effectLst/>
        </c:spPr>
        <c:dLbl>
          <c:idx val="0"/>
          <c:layout>
            <c:manualLayout>
              <c:x val="-0.22218581737685475"/>
              <c:y val="1.94385260665944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w="19050">
            <a:solidFill>
              <a:schemeClr val="lt1"/>
            </a:solidFill>
          </a:ln>
          <a:effectLst/>
        </c:spPr>
        <c:dLbl>
          <c:idx val="0"/>
          <c:layout>
            <c:manualLayout>
              <c:x val="0.12826249067859807"/>
              <c:y val="-0.183006535947712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5">
              <a:lumMod val="40000"/>
              <a:lumOff val="60000"/>
            </a:schemeClr>
          </a:solidFill>
          <a:ln w="19050">
            <a:solidFill>
              <a:schemeClr val="lt1"/>
            </a:solidFill>
          </a:ln>
          <a:effectLst/>
        </c:spPr>
        <c:dLbl>
          <c:idx val="0"/>
          <c:layout>
            <c:manualLayout>
              <c:x val="0.23266219239373601"/>
              <c:y val="-5.228758169934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0.19686800894854586"/>
              <c:y val="-6.53594771241842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solidFill>
          <a:ln w="19050">
            <a:solidFill>
              <a:schemeClr val="lt1"/>
            </a:solidFill>
          </a:ln>
          <a:effectLst/>
        </c:spPr>
        <c:dLbl>
          <c:idx val="0"/>
          <c:layout>
            <c:manualLayout>
              <c:x val="-0.17897091722595079"/>
              <c:y val="-5.8823529411764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0E2D7"/>
          </a:solidFill>
          <a:ln w="19050">
            <a:solidFill>
              <a:schemeClr val="lt1"/>
            </a:solidFill>
          </a:ln>
          <a:effectLst/>
        </c:spPr>
        <c:dLbl>
          <c:idx val="0"/>
          <c:layout>
            <c:manualLayout>
              <c:x val="-0.22967934377330357"/>
              <c:y val="-0.130718954248365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45340473380424"/>
          <c:y val="0.18384076990376202"/>
          <c:w val="0.33879312065857542"/>
          <c:h val="0.74235551438423142"/>
        </c:manualLayout>
      </c:layout>
      <c:doughnutChart>
        <c:varyColors val="1"/>
        <c:ser>
          <c:idx val="0"/>
          <c:order val="0"/>
          <c:tx>
            <c:strRef>
              <c:f>Insights!$N$12</c:f>
              <c:strCache>
                <c:ptCount val="1"/>
                <c:pt idx="0">
                  <c:v>Sum of Price</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6BAA-4AED-812F-E9C70BE55F8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6BAA-4AED-812F-E9C70BE55F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AA-4AED-812F-E9C70BE55F89}"/>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07-6BAA-4AED-812F-E9C70BE55F89}"/>
              </c:ext>
            </c:extLst>
          </c:dPt>
          <c:dPt>
            <c:idx val="4"/>
            <c:bubble3D val="0"/>
            <c:spPr>
              <a:solidFill>
                <a:srgbClr val="20E2D7"/>
              </a:solidFill>
              <a:ln w="19050">
                <a:solidFill>
                  <a:schemeClr val="lt1"/>
                </a:solidFill>
              </a:ln>
              <a:effectLst/>
            </c:spPr>
            <c:extLst>
              <c:ext xmlns:c16="http://schemas.microsoft.com/office/drawing/2014/chart" uri="{C3380CC4-5D6E-409C-BE32-E72D297353CC}">
                <c16:uniqueId val="{00000009-6BAA-4AED-812F-E9C70BE55F89}"/>
              </c:ext>
            </c:extLst>
          </c:dPt>
          <c:dLbls>
            <c:dLbl>
              <c:idx val="0"/>
              <c:layout>
                <c:manualLayout>
                  <c:x val="0.17259854263183544"/>
                  <c:y val="-9.8162986979568725E-2"/>
                </c:manualLayout>
              </c:layout>
              <c:showLegendKey val="0"/>
              <c:showVal val="1"/>
              <c:showCatName val="0"/>
              <c:showSerName val="0"/>
              <c:showPercent val="0"/>
              <c:showBubbleSize val="0"/>
              <c:extLst>
                <c:ext xmlns:c15="http://schemas.microsoft.com/office/drawing/2012/chart" uri="{CE6537A1-D6FC-4f65-9D91-7224C49458BB}">
                  <c15:layout>
                    <c:manualLayout>
                      <c:w val="0.23989898989898989"/>
                      <c:h val="8.8082949469190416E-2"/>
                    </c:manualLayout>
                  </c15:layout>
                </c:ext>
                <c:ext xmlns:c16="http://schemas.microsoft.com/office/drawing/2014/chart" uri="{C3380CC4-5D6E-409C-BE32-E72D297353CC}">
                  <c16:uniqueId val="{00000001-6BAA-4AED-812F-E9C70BE55F89}"/>
                </c:ext>
              </c:extLst>
            </c:dLbl>
            <c:dLbl>
              <c:idx val="1"/>
              <c:layout>
                <c:manualLayout>
                  <c:x val="0.23537235697886758"/>
                  <c:y val="0.11822397200349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AA-4AED-812F-E9C70BE55F89}"/>
                </c:ext>
              </c:extLst>
            </c:dLbl>
            <c:dLbl>
              <c:idx val="2"/>
              <c:layout>
                <c:manualLayout>
                  <c:x val="-0.22680488764407805"/>
                  <c:y val="0.14256240028819928"/>
                </c:manualLayout>
              </c:layout>
              <c:showLegendKey val="0"/>
              <c:showVal val="1"/>
              <c:showCatName val="0"/>
              <c:showSerName val="0"/>
              <c:showPercent val="0"/>
              <c:showBubbleSize val="0"/>
              <c:extLst>
                <c:ext xmlns:c15="http://schemas.microsoft.com/office/drawing/2012/chart" uri="{CE6537A1-D6FC-4f65-9D91-7224C49458BB}">
                  <c15:layout>
                    <c:manualLayout>
                      <c:w val="0.21074074074074073"/>
                      <c:h val="0.22310920164236556"/>
                    </c:manualLayout>
                  </c15:layout>
                </c:ext>
                <c:ext xmlns:c16="http://schemas.microsoft.com/office/drawing/2014/chart" uri="{C3380CC4-5D6E-409C-BE32-E72D297353CC}">
                  <c16:uniqueId val="{00000005-6BAA-4AED-812F-E9C70BE55F89}"/>
                </c:ext>
              </c:extLst>
            </c:dLbl>
            <c:dLbl>
              <c:idx val="3"/>
              <c:layout>
                <c:manualLayout>
                  <c:x val="-0.22218581737685475"/>
                  <c:y val="1.9438526066594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AA-4AED-812F-E9C70BE55F89}"/>
                </c:ext>
              </c:extLst>
            </c:dLbl>
            <c:dLbl>
              <c:idx val="4"/>
              <c:layout>
                <c:manualLayout>
                  <c:x val="-0.26065317338688371"/>
                  <c:y val="-0.1335906541094128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44701627061715"/>
                      <c:h val="0.17475014152642684"/>
                    </c:manualLayout>
                  </c15:layout>
                </c:ext>
                <c:ext xmlns:c16="http://schemas.microsoft.com/office/drawing/2014/chart" uri="{C3380CC4-5D6E-409C-BE32-E72D297353CC}">
                  <c16:uniqueId val="{00000009-6BAA-4AED-812F-E9C70BE55F8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Insights!$M$13:$M$17</c:f>
              <c:strCache>
                <c:ptCount val="5"/>
                <c:pt idx="0">
                  <c:v>Black</c:v>
                </c:pt>
                <c:pt idx="1">
                  <c:v>Blue</c:v>
                </c:pt>
                <c:pt idx="2">
                  <c:v>Gray</c:v>
                </c:pt>
                <c:pt idx="3">
                  <c:v>Silver</c:v>
                </c:pt>
                <c:pt idx="4">
                  <c:v>White</c:v>
                </c:pt>
              </c:strCache>
            </c:strRef>
          </c:cat>
          <c:val>
            <c:numRef>
              <c:f>Insights!$N$13:$N$17</c:f>
              <c:numCache>
                <c:formatCode>_([$$-409]* #,##0_);_([$$-409]* \(#,##0\);_([$$-409]* "-"??_);_(@_)</c:formatCode>
                <c:ptCount val="5"/>
                <c:pt idx="0">
                  <c:v>39276358317</c:v>
                </c:pt>
                <c:pt idx="1">
                  <c:v>8713424697</c:v>
                </c:pt>
                <c:pt idx="2">
                  <c:v>15393411004</c:v>
                </c:pt>
                <c:pt idx="3">
                  <c:v>8096215736</c:v>
                </c:pt>
                <c:pt idx="4">
                  <c:v>17307046994</c:v>
                </c:pt>
              </c:numCache>
            </c:numRef>
          </c:val>
          <c:extLst>
            <c:ext xmlns:c16="http://schemas.microsoft.com/office/drawing/2014/chart" uri="{C3380CC4-5D6E-409C-BE32-E72D297353CC}">
              <c16:uniqueId val="{0000000C-F5E4-4AE6-B78A-7D32F63F4B6E}"/>
            </c:ext>
          </c:extLst>
        </c:ser>
        <c:ser>
          <c:idx val="1"/>
          <c:order val="1"/>
          <c:tx>
            <c:strRef>
              <c:f>Insights!$O$12</c:f>
              <c:strCache>
                <c:ptCount val="1"/>
                <c:pt idx="0">
                  <c:v>% of Grand 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B-6BAA-4AED-812F-E9C70BE55F8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D-6BAA-4AED-812F-E9C70BE55F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BAA-4AED-812F-E9C70BE55F89}"/>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11-6BAA-4AED-812F-E9C70BE55F89}"/>
              </c:ext>
            </c:extLst>
          </c:dPt>
          <c:dPt>
            <c:idx val="4"/>
            <c:bubble3D val="0"/>
            <c:spPr>
              <a:solidFill>
                <a:srgbClr val="20E2D7"/>
              </a:solidFill>
              <a:ln w="19050">
                <a:solidFill>
                  <a:schemeClr val="lt1"/>
                </a:solidFill>
              </a:ln>
              <a:effectLst/>
            </c:spPr>
            <c:extLst>
              <c:ext xmlns:c16="http://schemas.microsoft.com/office/drawing/2014/chart" uri="{C3380CC4-5D6E-409C-BE32-E72D297353CC}">
                <c16:uniqueId val="{00000013-6BAA-4AED-812F-E9C70BE55F89}"/>
              </c:ext>
            </c:extLst>
          </c:dPt>
          <c:dLbls>
            <c:dLbl>
              <c:idx val="0"/>
              <c:layout>
                <c:manualLayout>
                  <c:x val="0.12826249067859807"/>
                  <c:y val="-0.183006535947712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B-6BAA-4AED-812F-E9C70BE55F89}"/>
                </c:ext>
              </c:extLst>
            </c:dLbl>
            <c:dLbl>
              <c:idx val="1"/>
              <c:layout>
                <c:manualLayout>
                  <c:x val="0.23266219239373601"/>
                  <c:y val="-5.2287581699346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AA-4AED-812F-E9C70BE55F89}"/>
                </c:ext>
              </c:extLst>
            </c:dLbl>
            <c:dLbl>
              <c:idx val="2"/>
              <c:layout>
                <c:manualLayout>
                  <c:x val="-0.19686800894854586"/>
                  <c:y val="-6.53594771241842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AA-4AED-812F-E9C70BE55F89}"/>
                </c:ext>
              </c:extLst>
            </c:dLbl>
            <c:dLbl>
              <c:idx val="3"/>
              <c:layout>
                <c:manualLayout>
                  <c:x val="-0.17897091722595079"/>
                  <c:y val="-5.88235294117647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AA-4AED-812F-E9C70BE55F89}"/>
                </c:ext>
              </c:extLst>
            </c:dLbl>
            <c:dLbl>
              <c:idx val="4"/>
              <c:layout>
                <c:manualLayout>
                  <c:x val="-0.22967934377330357"/>
                  <c:y val="-0.13071895424836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AA-4AED-812F-E9C70BE55F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Insights!$M$13:$M$17</c:f>
              <c:strCache>
                <c:ptCount val="5"/>
                <c:pt idx="0">
                  <c:v>Black</c:v>
                </c:pt>
                <c:pt idx="1">
                  <c:v>Blue</c:v>
                </c:pt>
                <c:pt idx="2">
                  <c:v>Gray</c:v>
                </c:pt>
                <c:pt idx="3">
                  <c:v>Silver</c:v>
                </c:pt>
                <c:pt idx="4">
                  <c:v>White</c:v>
                </c:pt>
              </c:strCache>
            </c:strRef>
          </c:cat>
          <c:val>
            <c:numRef>
              <c:f>Insights!$O$13:$O$17</c:f>
              <c:numCache>
                <c:formatCode>0.00%</c:formatCode>
                <c:ptCount val="5"/>
                <c:pt idx="0">
                  <c:v>0.44236879987763156</c:v>
                </c:pt>
                <c:pt idx="1">
                  <c:v>9.8139119592654298E-2</c:v>
                </c:pt>
                <c:pt idx="2">
                  <c:v>0.17337566525140954</c:v>
                </c:pt>
                <c:pt idx="3">
                  <c:v>9.118750801126406E-2</c:v>
                </c:pt>
                <c:pt idx="4">
                  <c:v>0.19492890726704057</c:v>
                </c:pt>
              </c:numCache>
            </c:numRef>
          </c:val>
          <c:extLst>
            <c:ext xmlns:c16="http://schemas.microsoft.com/office/drawing/2014/chart" uri="{C3380CC4-5D6E-409C-BE32-E72D297353CC}">
              <c16:uniqueId val="{0000000D-F5E4-4AE6-B78A-7D32F63F4B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solidFill>
            <a:schemeClr val="bg1">
              <a:lumMod val="85000"/>
            </a:schemeClr>
          </a:solid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Modified.xlsx]Insights!PivotTable9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rgbClr val="20E2D7"/>
                </a:solidFill>
              </a:rPr>
              <a:t>Price Range by Car Type</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3"/>
          </a:solidFill>
          <a:ln>
            <a:noFill/>
          </a:ln>
          <a:effectLst/>
        </c:spPr>
        <c:marker>
          <c:symbol val="none"/>
        </c:marker>
      </c:pivotFmt>
      <c:pivotFmt>
        <c:idx val="7"/>
        <c:spPr>
          <a:solidFill>
            <a:schemeClr val="tx1"/>
          </a:solidFill>
          <a:ln>
            <a:noFill/>
          </a:ln>
          <a:effectLst/>
        </c:spPr>
        <c:marker>
          <c:symbol val="none"/>
        </c:marker>
      </c:pivotFmt>
      <c:pivotFmt>
        <c:idx val="8"/>
        <c:spPr>
          <a:solidFill>
            <a:srgbClr val="20E2D7"/>
          </a:solidFill>
          <a:ln>
            <a:noFill/>
          </a:ln>
          <a:effectLst/>
        </c:spPr>
        <c:marker>
          <c:symbol val="none"/>
        </c:marker>
      </c:pivotFmt>
    </c:pivotFmts>
    <c:plotArea>
      <c:layout>
        <c:manualLayout>
          <c:layoutTarget val="inner"/>
          <c:xMode val="edge"/>
          <c:yMode val="edge"/>
          <c:x val="3.7130801687763712E-2"/>
          <c:y val="0.20666666666666667"/>
          <c:w val="0.75142031296720824"/>
          <c:h val="0.60544461942257222"/>
        </c:manualLayout>
      </c:layout>
      <c:barChart>
        <c:barDir val="col"/>
        <c:grouping val="clustered"/>
        <c:varyColors val="0"/>
        <c:ser>
          <c:idx val="0"/>
          <c:order val="0"/>
          <c:tx>
            <c:strRef>
              <c:f>Insights!$N$21</c:f>
              <c:strCache>
                <c:ptCount val="1"/>
                <c:pt idx="0">
                  <c:v>Minimum Price</c:v>
                </c:pt>
              </c:strCache>
            </c:strRef>
          </c:tx>
          <c:spPr>
            <a:solidFill>
              <a:schemeClr val="accent3"/>
            </a:solidFill>
            <a:ln>
              <a:noFill/>
            </a:ln>
            <a:effectLst/>
          </c:spPr>
          <c:invertIfNegative val="0"/>
          <c:cat>
            <c:strRef>
              <c:f>Insights!$M$22:$M$26</c:f>
              <c:strCache>
                <c:ptCount val="5"/>
                <c:pt idx="0">
                  <c:v>Foreign Used</c:v>
                </c:pt>
                <c:pt idx="1">
                  <c:v>Loan</c:v>
                </c:pt>
                <c:pt idx="2">
                  <c:v>Local Used</c:v>
                </c:pt>
                <c:pt idx="3">
                  <c:v>Brand New</c:v>
                </c:pt>
                <c:pt idx="4">
                  <c:v>Nigerian Used</c:v>
                </c:pt>
              </c:strCache>
            </c:strRef>
          </c:cat>
          <c:val>
            <c:numRef>
              <c:f>Insights!$N$22:$N$26</c:f>
              <c:numCache>
                <c:formatCode>\$#,##0;\(\$#,##0\);\$#,##0</c:formatCode>
                <c:ptCount val="5"/>
                <c:pt idx="0">
                  <c:v>2850000</c:v>
                </c:pt>
                <c:pt idx="1">
                  <c:v>3990000</c:v>
                </c:pt>
                <c:pt idx="2">
                  <c:v>1150000</c:v>
                </c:pt>
                <c:pt idx="3">
                  <c:v>21000000</c:v>
                </c:pt>
                <c:pt idx="4">
                  <c:v>7000000</c:v>
                </c:pt>
              </c:numCache>
            </c:numRef>
          </c:val>
          <c:extLst>
            <c:ext xmlns:c16="http://schemas.microsoft.com/office/drawing/2014/chart" uri="{C3380CC4-5D6E-409C-BE32-E72D297353CC}">
              <c16:uniqueId val="{00000006-E767-4899-AB3A-A946C5B06AE6}"/>
            </c:ext>
          </c:extLst>
        </c:ser>
        <c:ser>
          <c:idx val="1"/>
          <c:order val="1"/>
          <c:tx>
            <c:strRef>
              <c:f>Insights!$O$21</c:f>
              <c:strCache>
                <c:ptCount val="1"/>
                <c:pt idx="0">
                  <c:v>Maximum Price</c:v>
                </c:pt>
              </c:strCache>
            </c:strRef>
          </c:tx>
          <c:spPr>
            <a:solidFill>
              <a:schemeClr val="tx1"/>
            </a:solidFill>
            <a:ln>
              <a:noFill/>
            </a:ln>
            <a:effectLst/>
          </c:spPr>
          <c:invertIfNegative val="0"/>
          <c:cat>
            <c:strRef>
              <c:f>Insights!$M$22:$M$26</c:f>
              <c:strCache>
                <c:ptCount val="5"/>
                <c:pt idx="0">
                  <c:v>Foreign Used</c:v>
                </c:pt>
                <c:pt idx="1">
                  <c:v>Loan</c:v>
                </c:pt>
                <c:pt idx="2">
                  <c:v>Local Used</c:v>
                </c:pt>
                <c:pt idx="3">
                  <c:v>Brand New</c:v>
                </c:pt>
                <c:pt idx="4">
                  <c:v>Nigerian Used</c:v>
                </c:pt>
              </c:strCache>
            </c:strRef>
          </c:cat>
          <c:val>
            <c:numRef>
              <c:f>Insights!$O$22:$O$26</c:f>
              <c:numCache>
                <c:formatCode>\$#,##0;\(\$#,##0\);\$#,##0</c:formatCode>
                <c:ptCount val="5"/>
                <c:pt idx="0">
                  <c:v>950000000</c:v>
                </c:pt>
                <c:pt idx="1">
                  <c:v>27040000</c:v>
                </c:pt>
                <c:pt idx="2">
                  <c:v>110000000</c:v>
                </c:pt>
                <c:pt idx="3">
                  <c:v>800000000</c:v>
                </c:pt>
                <c:pt idx="4">
                  <c:v>38500000</c:v>
                </c:pt>
              </c:numCache>
            </c:numRef>
          </c:val>
          <c:extLst>
            <c:ext xmlns:c16="http://schemas.microsoft.com/office/drawing/2014/chart" uri="{C3380CC4-5D6E-409C-BE32-E72D297353CC}">
              <c16:uniqueId val="{00000007-E767-4899-AB3A-A946C5B06AE6}"/>
            </c:ext>
          </c:extLst>
        </c:ser>
        <c:ser>
          <c:idx val="2"/>
          <c:order val="2"/>
          <c:tx>
            <c:strRef>
              <c:f>Insights!$P$21</c:f>
              <c:strCache>
                <c:ptCount val="1"/>
                <c:pt idx="0">
                  <c:v>Average Price</c:v>
                </c:pt>
              </c:strCache>
            </c:strRef>
          </c:tx>
          <c:spPr>
            <a:solidFill>
              <a:srgbClr val="20E2D7"/>
            </a:solidFill>
            <a:ln>
              <a:noFill/>
            </a:ln>
            <a:effectLst/>
          </c:spPr>
          <c:invertIfNegative val="0"/>
          <c:cat>
            <c:strRef>
              <c:f>Insights!$M$22:$M$26</c:f>
              <c:strCache>
                <c:ptCount val="5"/>
                <c:pt idx="0">
                  <c:v>Foreign Used</c:v>
                </c:pt>
                <c:pt idx="1">
                  <c:v>Loan</c:v>
                </c:pt>
                <c:pt idx="2">
                  <c:v>Local Used</c:v>
                </c:pt>
                <c:pt idx="3">
                  <c:v>Brand New</c:v>
                </c:pt>
                <c:pt idx="4">
                  <c:v>Nigerian Used</c:v>
                </c:pt>
              </c:strCache>
            </c:strRef>
          </c:cat>
          <c:val>
            <c:numRef>
              <c:f>Insights!$P$22:$P$26</c:f>
              <c:numCache>
                <c:formatCode>\$#,##0.00;\(\$#,##0.00\);\$#,##0.00</c:formatCode>
                <c:ptCount val="5"/>
                <c:pt idx="0">
                  <c:v>29607771.400398407</c:v>
                </c:pt>
                <c:pt idx="1">
                  <c:v>10406607.142857144</c:v>
                </c:pt>
                <c:pt idx="2">
                  <c:v>10820212.444362018</c:v>
                </c:pt>
                <c:pt idx="3">
                  <c:v>184783108.1081081</c:v>
                </c:pt>
                <c:pt idx="4">
                  <c:v>18200000</c:v>
                </c:pt>
              </c:numCache>
            </c:numRef>
          </c:val>
          <c:extLst>
            <c:ext xmlns:c16="http://schemas.microsoft.com/office/drawing/2014/chart" uri="{C3380CC4-5D6E-409C-BE32-E72D297353CC}">
              <c16:uniqueId val="{00000008-E767-4899-AB3A-A946C5B06AE6}"/>
            </c:ext>
          </c:extLst>
        </c:ser>
        <c:dLbls>
          <c:showLegendKey val="0"/>
          <c:showVal val="0"/>
          <c:showCatName val="0"/>
          <c:showSerName val="0"/>
          <c:showPercent val="0"/>
          <c:showBubbleSize val="0"/>
        </c:dLbls>
        <c:gapWidth val="0"/>
        <c:overlap val="-27"/>
        <c:axId val="1129357392"/>
        <c:axId val="2046942096"/>
      </c:barChart>
      <c:catAx>
        <c:axId val="11293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046942096"/>
        <c:crosses val="autoZero"/>
        <c:auto val="1"/>
        <c:lblAlgn val="ctr"/>
        <c:lblOffset val="100"/>
        <c:noMultiLvlLbl val="0"/>
      </c:catAx>
      <c:valAx>
        <c:axId val="204694209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29357392"/>
        <c:crosses val="autoZero"/>
        <c:crossBetween val="between"/>
      </c:valAx>
      <c:spPr>
        <a:noFill/>
        <a:ln>
          <a:noFill/>
        </a:ln>
        <a:effectLst/>
      </c:spPr>
    </c:plotArea>
    <c:legend>
      <c:legendPos val="r"/>
      <c:layout>
        <c:manualLayout>
          <c:xMode val="edge"/>
          <c:yMode val="edge"/>
          <c:x val="0.75635868301272458"/>
          <c:y val="6.1561679790026226E-2"/>
          <c:w val="0.19860672437296548"/>
          <c:h val="0.4021666409345890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14</xdr:col>
      <xdr:colOff>180975</xdr:colOff>
      <xdr:row>2</xdr:row>
      <xdr:rowOff>133350</xdr:rowOff>
    </xdr:to>
    <xdr:sp macro="" textlink="">
      <xdr:nvSpPr>
        <xdr:cNvPr id="2" name="Rectangle: Rounded Corners 1">
          <a:extLst>
            <a:ext uri="{FF2B5EF4-FFF2-40B4-BE49-F238E27FC236}">
              <a16:creationId xmlns:a16="http://schemas.microsoft.com/office/drawing/2014/main" id="{702D9769-32D7-4F17-BFC7-5023E326A0B4}"/>
            </a:ext>
          </a:extLst>
        </xdr:cNvPr>
        <xdr:cNvSpPr/>
      </xdr:nvSpPr>
      <xdr:spPr>
        <a:xfrm>
          <a:off x="38100" y="28575"/>
          <a:ext cx="8677275" cy="485775"/>
        </a:xfrm>
        <a:prstGeom prst="roundRect">
          <a:avLst/>
        </a:prstGeom>
        <a:solidFill>
          <a:schemeClr val="tx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rgbClr val="20E2D7"/>
              </a:solidFill>
            </a:rPr>
            <a:t>Sales Performance</a:t>
          </a:r>
        </a:p>
      </xdr:txBody>
    </xdr:sp>
    <xdr:clientData/>
  </xdr:twoCellAnchor>
  <xdr:twoCellAnchor>
    <xdr:from>
      <xdr:col>0</xdr:col>
      <xdr:colOff>28575</xdr:colOff>
      <xdr:row>2</xdr:row>
      <xdr:rowOff>152400</xdr:rowOff>
    </xdr:from>
    <xdr:to>
      <xdr:col>3</xdr:col>
      <xdr:colOff>190500</xdr:colOff>
      <xdr:row>6</xdr:row>
      <xdr:rowOff>152400</xdr:rowOff>
    </xdr:to>
    <xdr:sp macro="" textlink="Insights!J18">
      <xdr:nvSpPr>
        <xdr:cNvPr id="3" name="Rectangle: Rounded Corners 2">
          <a:extLst>
            <a:ext uri="{FF2B5EF4-FFF2-40B4-BE49-F238E27FC236}">
              <a16:creationId xmlns:a16="http://schemas.microsoft.com/office/drawing/2014/main" id="{ED34DDF7-2353-44FC-82EB-7DBDC4CE8AE5}"/>
            </a:ext>
          </a:extLst>
        </xdr:cNvPr>
        <xdr:cNvSpPr/>
      </xdr:nvSpPr>
      <xdr:spPr>
        <a:xfrm>
          <a:off x="28575" y="533400"/>
          <a:ext cx="1990725" cy="762000"/>
        </a:xfrm>
        <a:prstGeom prst="roundRect">
          <a:avLst/>
        </a:prstGeom>
        <a:solidFill>
          <a:schemeClr val="tx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A9EBF4C-E76B-4898-A0B0-8ABD4DD3C9C2}" type="TxLink">
            <a:rPr lang="en-US" sz="2800" b="0" i="0" u="none" strike="noStrike">
              <a:solidFill>
                <a:srgbClr val="20E2D7"/>
              </a:solidFill>
              <a:latin typeface="Calibri"/>
              <a:cs typeface="Calibri"/>
            </a:rPr>
            <a:pPr algn="ctr"/>
            <a:t>3958</a:t>
          </a:fld>
          <a:endParaRPr lang="en-US" sz="2800">
            <a:solidFill>
              <a:srgbClr val="20E2D7"/>
            </a:solidFill>
          </a:endParaRPr>
        </a:p>
      </xdr:txBody>
    </xdr:sp>
    <xdr:clientData/>
  </xdr:twoCellAnchor>
  <xdr:twoCellAnchor>
    <xdr:from>
      <xdr:col>0</xdr:col>
      <xdr:colOff>133350</xdr:colOff>
      <xdr:row>3</xdr:row>
      <xdr:rowOff>0</xdr:rowOff>
    </xdr:from>
    <xdr:to>
      <xdr:col>2</xdr:col>
      <xdr:colOff>476250</xdr:colOff>
      <xdr:row>4</xdr:row>
      <xdr:rowOff>19050</xdr:rowOff>
    </xdr:to>
    <xdr:sp macro="" textlink="">
      <xdr:nvSpPr>
        <xdr:cNvPr id="4" name="Rectangle: Rounded Corners 3">
          <a:extLst>
            <a:ext uri="{FF2B5EF4-FFF2-40B4-BE49-F238E27FC236}">
              <a16:creationId xmlns:a16="http://schemas.microsoft.com/office/drawing/2014/main" id="{136D71CF-DD95-48A7-B007-4AEC902E2C39}"/>
            </a:ext>
          </a:extLst>
        </xdr:cNvPr>
        <xdr:cNvSpPr/>
      </xdr:nvSpPr>
      <xdr:spPr>
        <a:xfrm>
          <a:off x="133350" y="571500"/>
          <a:ext cx="1562100" cy="20955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Total Cars</a:t>
          </a:r>
        </a:p>
      </xdr:txBody>
    </xdr:sp>
    <xdr:clientData/>
  </xdr:twoCellAnchor>
  <xdr:twoCellAnchor>
    <xdr:from>
      <xdr:col>3</xdr:col>
      <xdr:colOff>212373</xdr:colOff>
      <xdr:row>2</xdr:row>
      <xdr:rowOff>161925</xdr:rowOff>
    </xdr:from>
    <xdr:to>
      <xdr:col>7</xdr:col>
      <xdr:colOff>79023</xdr:colOff>
      <xdr:row>6</xdr:row>
      <xdr:rowOff>161925</xdr:rowOff>
    </xdr:to>
    <xdr:sp macro="" textlink="Insights!J19">
      <xdr:nvSpPr>
        <xdr:cNvPr id="7" name="Rectangle: Rounded Corners 6">
          <a:extLst>
            <a:ext uri="{FF2B5EF4-FFF2-40B4-BE49-F238E27FC236}">
              <a16:creationId xmlns:a16="http://schemas.microsoft.com/office/drawing/2014/main" id="{50B5740D-D9BB-43D8-84B1-82324E68ADD3}"/>
            </a:ext>
          </a:extLst>
        </xdr:cNvPr>
        <xdr:cNvSpPr/>
      </xdr:nvSpPr>
      <xdr:spPr>
        <a:xfrm>
          <a:off x="2041173" y="542925"/>
          <a:ext cx="2305050" cy="762000"/>
        </a:xfrm>
        <a:prstGeom prst="roundRect">
          <a:avLst/>
        </a:prstGeom>
        <a:solidFill>
          <a:schemeClr val="tx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77E1D13-254D-4C8A-AFDD-C391B0110AC2}" type="TxLink">
            <a:rPr lang="en-US" sz="2400" b="0" i="0" u="none" strike="noStrike">
              <a:solidFill>
                <a:srgbClr val="20E2D7"/>
              </a:solidFill>
              <a:latin typeface="Calibri"/>
              <a:cs typeface="Calibri"/>
            </a:rPr>
            <a:pPr algn="ctr"/>
            <a:t> $25,994,098.37 </a:t>
          </a:fld>
          <a:endParaRPr lang="en-US" sz="2400">
            <a:solidFill>
              <a:srgbClr val="20E2D7"/>
            </a:solidFill>
          </a:endParaRPr>
        </a:p>
      </xdr:txBody>
    </xdr:sp>
    <xdr:clientData/>
  </xdr:twoCellAnchor>
  <xdr:twoCellAnchor>
    <xdr:from>
      <xdr:col>7</xdr:col>
      <xdr:colOff>100896</xdr:colOff>
      <xdr:row>2</xdr:row>
      <xdr:rowOff>133349</xdr:rowOff>
    </xdr:from>
    <xdr:to>
      <xdr:col>10</xdr:col>
      <xdr:colOff>482954</xdr:colOff>
      <xdr:row>6</xdr:row>
      <xdr:rowOff>152400</xdr:rowOff>
    </xdr:to>
    <xdr:sp macro="" textlink="Insights!J20">
      <xdr:nvSpPr>
        <xdr:cNvPr id="8" name="Rectangle: Rounded Corners 7">
          <a:extLst>
            <a:ext uri="{FF2B5EF4-FFF2-40B4-BE49-F238E27FC236}">
              <a16:creationId xmlns:a16="http://schemas.microsoft.com/office/drawing/2014/main" id="{6DC0A78C-4212-4620-A5C9-2A652CA96493}"/>
            </a:ext>
          </a:extLst>
        </xdr:cNvPr>
        <xdr:cNvSpPr/>
      </xdr:nvSpPr>
      <xdr:spPr>
        <a:xfrm>
          <a:off x="4368096" y="514349"/>
          <a:ext cx="2210858" cy="781051"/>
        </a:xfrm>
        <a:prstGeom prst="roundRect">
          <a:avLst/>
        </a:prstGeom>
        <a:solidFill>
          <a:schemeClr val="tx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5C3383E-6A16-4B2D-9E95-6706E35F0C24}" type="TxLink">
            <a:rPr lang="en-US" sz="2400" b="0" i="0" u="none" strike="noStrike">
              <a:solidFill>
                <a:srgbClr val="20E2D7"/>
              </a:solidFill>
              <a:latin typeface="Calibri"/>
              <a:cs typeface="Calibri"/>
            </a:rPr>
            <a:pPr algn="ctr"/>
            <a:t> $1,150,000 </a:t>
          </a:fld>
          <a:endParaRPr lang="en-US" sz="2400">
            <a:solidFill>
              <a:srgbClr val="20E2D7"/>
            </a:solidFill>
          </a:endParaRPr>
        </a:p>
      </xdr:txBody>
    </xdr:sp>
    <xdr:clientData/>
  </xdr:twoCellAnchor>
  <xdr:twoCellAnchor>
    <xdr:from>
      <xdr:col>10</xdr:col>
      <xdr:colOff>504826</xdr:colOff>
      <xdr:row>2</xdr:row>
      <xdr:rowOff>133350</xdr:rowOff>
    </xdr:from>
    <xdr:to>
      <xdr:col>14</xdr:col>
      <xdr:colOff>190500</xdr:colOff>
      <xdr:row>6</xdr:row>
      <xdr:rowOff>133350</xdr:rowOff>
    </xdr:to>
    <xdr:sp macro="" textlink="Insights!J21">
      <xdr:nvSpPr>
        <xdr:cNvPr id="9" name="Rectangle: Rounded Corners 8">
          <a:extLst>
            <a:ext uri="{FF2B5EF4-FFF2-40B4-BE49-F238E27FC236}">
              <a16:creationId xmlns:a16="http://schemas.microsoft.com/office/drawing/2014/main" id="{36861007-3511-473E-9992-76F6949CD9D7}"/>
            </a:ext>
          </a:extLst>
        </xdr:cNvPr>
        <xdr:cNvSpPr/>
      </xdr:nvSpPr>
      <xdr:spPr>
        <a:xfrm>
          <a:off x="6600826" y="514350"/>
          <a:ext cx="2124074" cy="762000"/>
        </a:xfrm>
        <a:prstGeom prst="roundRect">
          <a:avLst/>
        </a:prstGeom>
        <a:solidFill>
          <a:schemeClr val="tx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61FAF7B-81D2-419F-B2BB-25909BF8F5A2}" type="TxLink">
            <a:rPr lang="en-US" sz="2400" b="0" i="0" u="none" strike="noStrike">
              <a:solidFill>
                <a:srgbClr val="20E2D7"/>
              </a:solidFill>
              <a:latin typeface="Calibri"/>
              <a:cs typeface="Calibri"/>
            </a:rPr>
            <a:pPr algn="ctr"/>
            <a:t> $950,000,000 </a:t>
          </a:fld>
          <a:endParaRPr lang="en-US" sz="2400">
            <a:solidFill>
              <a:srgbClr val="20E2D7"/>
            </a:solidFill>
          </a:endParaRPr>
        </a:p>
      </xdr:txBody>
    </xdr:sp>
    <xdr:clientData/>
  </xdr:twoCellAnchor>
  <xdr:twoCellAnchor>
    <xdr:from>
      <xdr:col>10</xdr:col>
      <xdr:colOff>590550</xdr:colOff>
      <xdr:row>3</xdr:row>
      <xdr:rowOff>0</xdr:rowOff>
    </xdr:from>
    <xdr:to>
      <xdr:col>13</xdr:col>
      <xdr:colOff>323850</xdr:colOff>
      <xdr:row>4</xdr:row>
      <xdr:rowOff>19050</xdr:rowOff>
    </xdr:to>
    <xdr:sp macro="" textlink="">
      <xdr:nvSpPr>
        <xdr:cNvPr id="10" name="Rectangle: Rounded Corners 9">
          <a:extLst>
            <a:ext uri="{FF2B5EF4-FFF2-40B4-BE49-F238E27FC236}">
              <a16:creationId xmlns:a16="http://schemas.microsoft.com/office/drawing/2014/main" id="{A3E7FFBB-BC7C-4F39-81D7-E47A2963E8EE}"/>
            </a:ext>
          </a:extLst>
        </xdr:cNvPr>
        <xdr:cNvSpPr/>
      </xdr:nvSpPr>
      <xdr:spPr>
        <a:xfrm>
          <a:off x="6686550" y="571500"/>
          <a:ext cx="1562100" cy="20955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Maximum</a:t>
          </a:r>
          <a:r>
            <a:rPr lang="en-US" sz="1000" b="1" baseline="0">
              <a:solidFill>
                <a:schemeClr val="bg1"/>
              </a:solidFill>
            </a:rPr>
            <a:t> Price</a:t>
          </a:r>
          <a:endParaRPr lang="en-US" sz="1000" b="1">
            <a:solidFill>
              <a:schemeClr val="bg1"/>
            </a:solidFill>
          </a:endParaRPr>
        </a:p>
      </xdr:txBody>
    </xdr:sp>
    <xdr:clientData/>
  </xdr:twoCellAnchor>
  <xdr:twoCellAnchor>
    <xdr:from>
      <xdr:col>7</xdr:col>
      <xdr:colOff>142875</xdr:colOff>
      <xdr:row>3</xdr:row>
      <xdr:rowOff>9525</xdr:rowOff>
    </xdr:from>
    <xdr:to>
      <xdr:col>9</xdr:col>
      <xdr:colOff>485775</xdr:colOff>
      <xdr:row>4</xdr:row>
      <xdr:rowOff>28575</xdr:rowOff>
    </xdr:to>
    <xdr:sp macro="" textlink="">
      <xdr:nvSpPr>
        <xdr:cNvPr id="11" name="Rectangle: Rounded Corners 10">
          <a:extLst>
            <a:ext uri="{FF2B5EF4-FFF2-40B4-BE49-F238E27FC236}">
              <a16:creationId xmlns:a16="http://schemas.microsoft.com/office/drawing/2014/main" id="{512C9A6F-B94E-4895-8C66-8A62AC4782E8}"/>
            </a:ext>
          </a:extLst>
        </xdr:cNvPr>
        <xdr:cNvSpPr/>
      </xdr:nvSpPr>
      <xdr:spPr>
        <a:xfrm>
          <a:off x="4410075" y="581025"/>
          <a:ext cx="1562100" cy="20955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Minimum</a:t>
          </a:r>
          <a:r>
            <a:rPr lang="en-US" sz="1000" b="1" baseline="0">
              <a:solidFill>
                <a:schemeClr val="bg1"/>
              </a:solidFill>
            </a:rPr>
            <a:t> Price</a:t>
          </a:r>
          <a:endParaRPr lang="en-US" sz="1000" b="1">
            <a:solidFill>
              <a:schemeClr val="bg1"/>
            </a:solidFill>
          </a:endParaRPr>
        </a:p>
      </xdr:txBody>
    </xdr:sp>
    <xdr:clientData/>
  </xdr:twoCellAnchor>
  <xdr:twoCellAnchor>
    <xdr:from>
      <xdr:col>3</xdr:col>
      <xdr:colOff>247650</xdr:colOff>
      <xdr:row>3</xdr:row>
      <xdr:rowOff>28575</xdr:rowOff>
    </xdr:from>
    <xdr:to>
      <xdr:col>5</xdr:col>
      <xdr:colOff>590550</xdr:colOff>
      <xdr:row>4</xdr:row>
      <xdr:rowOff>47625</xdr:rowOff>
    </xdr:to>
    <xdr:sp macro="" textlink="">
      <xdr:nvSpPr>
        <xdr:cNvPr id="12" name="Rectangle: Rounded Corners 11">
          <a:extLst>
            <a:ext uri="{FF2B5EF4-FFF2-40B4-BE49-F238E27FC236}">
              <a16:creationId xmlns:a16="http://schemas.microsoft.com/office/drawing/2014/main" id="{8F47EEC2-68CA-4293-883D-48DD9CDC5BDC}"/>
            </a:ext>
          </a:extLst>
        </xdr:cNvPr>
        <xdr:cNvSpPr/>
      </xdr:nvSpPr>
      <xdr:spPr>
        <a:xfrm>
          <a:off x="2076450" y="600075"/>
          <a:ext cx="1562100" cy="20955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Average</a:t>
          </a:r>
          <a:r>
            <a:rPr lang="en-US" sz="1000" b="1" baseline="0">
              <a:solidFill>
                <a:schemeClr val="bg1"/>
              </a:solidFill>
            </a:rPr>
            <a:t> Price</a:t>
          </a:r>
          <a:endParaRPr lang="en-US" sz="1000" b="1">
            <a:solidFill>
              <a:schemeClr val="bg1"/>
            </a:solidFill>
          </a:endParaRPr>
        </a:p>
      </xdr:txBody>
    </xdr:sp>
    <xdr:clientData/>
  </xdr:twoCellAnchor>
  <xdr:twoCellAnchor>
    <xdr:from>
      <xdr:col>0</xdr:col>
      <xdr:colOff>28575</xdr:colOff>
      <xdr:row>6</xdr:row>
      <xdr:rowOff>171451</xdr:rowOff>
    </xdr:from>
    <xdr:to>
      <xdr:col>7</xdr:col>
      <xdr:colOff>57150</xdr:colOff>
      <xdr:row>16</xdr:row>
      <xdr:rowOff>152401</xdr:rowOff>
    </xdr:to>
    <xdr:graphicFrame macro="">
      <xdr:nvGraphicFramePr>
        <xdr:cNvPr id="14" name="Chart 13">
          <a:extLst>
            <a:ext uri="{FF2B5EF4-FFF2-40B4-BE49-F238E27FC236}">
              <a16:creationId xmlns:a16="http://schemas.microsoft.com/office/drawing/2014/main" id="{C5AC6E1E-A3AE-4614-8BC5-F3D898E66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6</xdr:row>
      <xdr:rowOff>161925</xdr:rowOff>
    </xdr:from>
    <xdr:to>
      <xdr:col>14</xdr:col>
      <xdr:colOff>171451</xdr:colOff>
      <xdr:row>16</xdr:row>
      <xdr:rowOff>161925</xdr:rowOff>
    </xdr:to>
    <xdr:graphicFrame macro="">
      <xdr:nvGraphicFramePr>
        <xdr:cNvPr id="15" name="Chart 14">
          <a:extLst>
            <a:ext uri="{FF2B5EF4-FFF2-40B4-BE49-F238E27FC236}">
              <a16:creationId xmlns:a16="http://schemas.microsoft.com/office/drawing/2014/main" id="{63441044-BFED-4E61-9968-3C4038D45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17</xdr:row>
      <xdr:rowOff>9525</xdr:rowOff>
    </xdr:from>
    <xdr:to>
      <xdr:col>14</xdr:col>
      <xdr:colOff>161925</xdr:colOff>
      <xdr:row>27</xdr:row>
      <xdr:rowOff>47625</xdr:rowOff>
    </xdr:to>
    <xdr:graphicFrame macro="">
      <xdr:nvGraphicFramePr>
        <xdr:cNvPr id="16" name="Chart 15">
          <a:extLst>
            <a:ext uri="{FF2B5EF4-FFF2-40B4-BE49-F238E27FC236}">
              <a16:creationId xmlns:a16="http://schemas.microsoft.com/office/drawing/2014/main" id="{80F3F47D-7387-441F-8587-C98A26C13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17</xdr:row>
      <xdr:rowOff>9525</xdr:rowOff>
    </xdr:from>
    <xdr:to>
      <xdr:col>7</xdr:col>
      <xdr:colOff>57150</xdr:colOff>
      <xdr:row>27</xdr:row>
      <xdr:rowOff>47625</xdr:rowOff>
    </xdr:to>
    <xdr:graphicFrame macro="">
      <xdr:nvGraphicFramePr>
        <xdr:cNvPr id="17" name="Chart 16">
          <a:extLst>
            <a:ext uri="{FF2B5EF4-FFF2-40B4-BE49-F238E27FC236}">
              <a16:creationId xmlns:a16="http://schemas.microsoft.com/office/drawing/2014/main" id="{DBF94562-90E2-4644-983D-CBBF902E3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276225</xdr:colOff>
      <xdr:row>0</xdr:row>
      <xdr:rowOff>66676</xdr:rowOff>
    </xdr:from>
    <xdr:to>
      <xdr:col>17</xdr:col>
      <xdr:colOff>9525</xdr:colOff>
      <xdr:row>9</xdr:row>
      <xdr:rowOff>0</xdr:rowOff>
    </xdr:to>
    <mc:AlternateContent xmlns:mc="http://schemas.openxmlformats.org/markup-compatibility/2006" xmlns:a14="http://schemas.microsoft.com/office/drawing/2010/main">
      <mc:Choice Requires="a14">
        <xdr:graphicFrame macro="">
          <xdr:nvGraphicFramePr>
            <xdr:cNvPr id="5" name="Weekday">
              <a:extLst>
                <a:ext uri="{FF2B5EF4-FFF2-40B4-BE49-F238E27FC236}">
                  <a16:creationId xmlns:a16="http://schemas.microsoft.com/office/drawing/2014/main" id="{37E7555D-8FB7-4993-B665-6B610A900692}"/>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8810625" y="66676"/>
              <a:ext cx="1562100"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276224</xdr:colOff>
      <xdr:row>9</xdr:row>
      <xdr:rowOff>19050</xdr:rowOff>
    </xdr:from>
    <xdr:to>
      <xdr:col>17</xdr:col>
      <xdr:colOff>19049</xdr:colOff>
      <xdr:row>17</xdr:row>
      <xdr:rowOff>161925</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10BCB7D0-A98E-4390-A80A-2432EC1FBD2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10624" y="1733550"/>
              <a:ext cx="15716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285749</xdr:colOff>
      <xdr:row>18</xdr:row>
      <xdr:rowOff>1</xdr:rowOff>
    </xdr:from>
    <xdr:to>
      <xdr:col>17</xdr:col>
      <xdr:colOff>9524</xdr:colOff>
      <xdr:row>26</xdr:row>
      <xdr:rowOff>114301</xdr:rowOff>
    </xdr:to>
    <mc:AlternateContent xmlns:mc="http://schemas.openxmlformats.org/markup-compatibility/2006" xmlns:a14="http://schemas.microsoft.com/office/drawing/2010/main">
      <mc:Choice Requires="a14">
        <xdr:graphicFrame macro="">
          <xdr:nvGraphicFramePr>
            <xdr:cNvPr id="19" name="Week">
              <a:extLst>
                <a:ext uri="{FF2B5EF4-FFF2-40B4-BE49-F238E27FC236}">
                  <a16:creationId xmlns:a16="http://schemas.microsoft.com/office/drawing/2014/main" id="{D9F0C10E-B2B0-4352-AC75-07D03BB77D12}"/>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8820149" y="3429001"/>
              <a:ext cx="15525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1</xdr:row>
      <xdr:rowOff>57150</xdr:rowOff>
    </xdr:from>
    <xdr:to>
      <xdr:col>10</xdr:col>
      <xdr:colOff>152400</xdr:colOff>
      <xdr:row>25</xdr:row>
      <xdr:rowOff>85725</xdr:rowOff>
    </xdr:to>
    <xdr:sp macro="" textlink="">
      <xdr:nvSpPr>
        <xdr:cNvPr id="2" name="Rectangle: Rounded Corners 1">
          <a:extLst>
            <a:ext uri="{FF2B5EF4-FFF2-40B4-BE49-F238E27FC236}">
              <a16:creationId xmlns:a16="http://schemas.microsoft.com/office/drawing/2014/main" id="{553E36C5-4AF4-43C9-9176-F32123A8709A}"/>
            </a:ext>
          </a:extLst>
        </xdr:cNvPr>
        <xdr:cNvSpPr/>
      </xdr:nvSpPr>
      <xdr:spPr>
        <a:xfrm>
          <a:off x="285750" y="247650"/>
          <a:ext cx="5962650" cy="4600575"/>
        </a:xfrm>
        <a:prstGeom prst="round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u="sng">
              <a:solidFill>
                <a:schemeClr val="tx1"/>
              </a:solidFill>
            </a:rPr>
            <a:t>Statement</a:t>
          </a:r>
        </a:p>
        <a:p>
          <a:pPr algn="l"/>
          <a:r>
            <a:rPr lang="en-US" sz="1200" b="0">
              <a:solidFill>
                <a:schemeClr val="tx1"/>
              </a:solidFill>
            </a:rPr>
            <a:t>This analysis was based on analyzing Jiji car dataset and develop an interactive dashboard to provide key insights and trends </a:t>
          </a:r>
          <a:r>
            <a:rPr lang="en-US" sz="1200">
              <a:solidFill>
                <a:schemeClr val="tx1"/>
              </a:solidFill>
            </a:rPr>
            <a:t>to help users make data-driven decisions when purchasing or selling cars.</a:t>
          </a:r>
          <a:endParaRPr lang="en-US" sz="1200" b="0">
            <a:solidFill>
              <a:schemeClr val="tx1"/>
            </a:solidFill>
          </a:endParaRPr>
        </a:p>
        <a:p>
          <a:pPr algn="ctr"/>
          <a:endParaRPr lang="en-US" sz="1600" b="1" u="sng">
            <a:solidFill>
              <a:sysClr val="windowText" lastClr="000000"/>
            </a:solidFill>
          </a:endParaRPr>
        </a:p>
        <a:p>
          <a:pPr algn="ctr"/>
          <a:r>
            <a:rPr lang="en-US" sz="1600" b="1" u="sng">
              <a:solidFill>
                <a:sysClr val="windowText" lastClr="000000"/>
              </a:solidFill>
            </a:rPr>
            <a:t>Key Findings</a:t>
          </a:r>
        </a:p>
        <a:p>
          <a:pPr algn="l"/>
          <a:r>
            <a:rPr lang="en-US" sz="1200" b="0">
              <a:solidFill>
                <a:schemeClr val="tx1"/>
              </a:solidFill>
            </a:rPr>
            <a:t>1.</a:t>
          </a:r>
          <a:r>
            <a:rPr lang="en-US" sz="1200" b="0" baseline="0">
              <a:solidFill>
                <a:schemeClr val="tx1"/>
              </a:solidFill>
            </a:rPr>
            <a:t> Low price category cars generated </a:t>
          </a:r>
          <a:r>
            <a:rPr lang="en-US" sz="1200" b="1" baseline="0">
              <a:solidFill>
                <a:schemeClr val="tx1"/>
              </a:solidFill>
            </a:rPr>
            <a:t>2869(72.49%)</a:t>
          </a:r>
          <a:r>
            <a:rPr lang="en-US" sz="1200" b="0" baseline="0">
              <a:solidFill>
                <a:schemeClr val="tx1"/>
              </a:solidFill>
            </a:rPr>
            <a:t>  of sales while High price category generated </a:t>
          </a:r>
          <a:r>
            <a:rPr lang="en-US" sz="1200" b="1" baseline="0">
              <a:solidFill>
                <a:schemeClr val="tx1"/>
              </a:solidFill>
            </a:rPr>
            <a:t>1089(27.51%)</a:t>
          </a:r>
          <a:r>
            <a:rPr lang="en-US" sz="1200" b="0" baseline="0">
              <a:solidFill>
                <a:schemeClr val="tx1"/>
              </a:solidFill>
            </a:rPr>
            <a:t> of sales.</a:t>
          </a:r>
        </a:p>
        <a:p>
          <a:pPr algn="l"/>
          <a:endParaRPr lang="en-US" sz="1200" b="0" baseline="0">
            <a:solidFill>
              <a:schemeClr val="tx1"/>
            </a:solidFill>
          </a:endParaRPr>
        </a:p>
        <a:p>
          <a:pPr algn="l"/>
          <a:r>
            <a:rPr lang="en-US" sz="1200" b="0" baseline="0">
              <a:solidFill>
                <a:schemeClr val="tx1"/>
              </a:solidFill>
            </a:rPr>
            <a:t>2. Toyota hits the topmost purchased car with a total price of </a:t>
          </a:r>
          <a:r>
            <a:rPr lang="en-US" sz="1200">
              <a:effectLst/>
            </a:rPr>
            <a:t> </a:t>
          </a:r>
          <a:r>
            <a:rPr lang="en-US" sz="1200" b="1">
              <a:solidFill>
                <a:sysClr val="windowText" lastClr="000000"/>
              </a:solidFill>
              <a:effectLst/>
            </a:rPr>
            <a:t>$31,978,981,064</a:t>
          </a:r>
          <a:r>
            <a:rPr lang="en-US" sz="1200">
              <a:effectLst/>
            </a:rPr>
            <a:t> </a:t>
          </a:r>
          <a:r>
            <a:rPr lang="en-US" sz="1200" b="0">
              <a:solidFill>
                <a:schemeClr val="tx1"/>
              </a:solidFill>
              <a:effectLst/>
            </a:rPr>
            <a:t>which</a:t>
          </a:r>
          <a:r>
            <a:rPr lang="en-US" sz="1200" b="0" baseline="0">
              <a:solidFill>
                <a:schemeClr val="tx1"/>
              </a:solidFill>
              <a:effectLst/>
            </a:rPr>
            <a:t> yielded </a:t>
          </a:r>
          <a:r>
            <a:rPr lang="en-US" sz="1200" b="1" baseline="0">
              <a:solidFill>
                <a:schemeClr val="tx1"/>
              </a:solidFill>
              <a:effectLst/>
            </a:rPr>
            <a:t>31%</a:t>
          </a:r>
          <a:r>
            <a:rPr lang="en-US" sz="1200" b="0" baseline="0">
              <a:solidFill>
                <a:schemeClr val="tx1"/>
              </a:solidFill>
              <a:effectLst/>
            </a:rPr>
            <a:t> of total sales.</a:t>
          </a:r>
        </a:p>
        <a:p>
          <a:pPr algn="l"/>
          <a:endParaRPr lang="en-US" sz="1400" b="0" baseline="0">
            <a:solidFill>
              <a:schemeClr val="tx1"/>
            </a:solidFill>
            <a:effectLst/>
          </a:endParaRPr>
        </a:p>
        <a:p>
          <a:pPr algn="l"/>
          <a:r>
            <a:rPr lang="en-US" sz="1200" b="0" baseline="0">
              <a:solidFill>
                <a:schemeClr val="tx1"/>
              </a:solidFill>
              <a:effectLst/>
            </a:rPr>
            <a:t>3. The Foreign used car </a:t>
          </a:r>
          <a:r>
            <a:rPr lang="en-US" sz="1200" b="1" baseline="0">
              <a:solidFill>
                <a:schemeClr val="tx1"/>
              </a:solidFill>
              <a:effectLst/>
            </a:rPr>
            <a:t>Lamborghini</a:t>
          </a:r>
          <a:r>
            <a:rPr lang="en-US" sz="1200" b="0" baseline="0">
              <a:solidFill>
                <a:schemeClr val="tx1"/>
              </a:solidFill>
              <a:effectLst/>
            </a:rPr>
            <a:t> Aventador drove the highest single car sales with </a:t>
          </a:r>
          <a:r>
            <a:rPr lang="en-US" sz="1200" b="1" baseline="0">
              <a:solidFill>
                <a:schemeClr val="tx1"/>
              </a:solidFill>
              <a:effectLst/>
            </a:rPr>
            <a:t>$950,000,000</a:t>
          </a:r>
          <a:r>
            <a:rPr lang="en-US" sz="1200" b="0" baseline="0">
              <a:solidFill>
                <a:schemeClr val="tx1"/>
              </a:solidFill>
              <a:effectLst/>
            </a:rPr>
            <a:t> price generated in the year </a:t>
          </a:r>
          <a:r>
            <a:rPr lang="en-US" sz="1200" b="1" baseline="0">
              <a:solidFill>
                <a:schemeClr val="tx1"/>
              </a:solidFill>
              <a:effectLst/>
            </a:rPr>
            <a:t>2014</a:t>
          </a:r>
          <a:r>
            <a:rPr lang="en-US" sz="1200" b="0" baseline="0">
              <a:solidFill>
                <a:schemeClr val="tx1"/>
              </a:solidFill>
              <a:effectLst/>
            </a:rPr>
            <a:t>.</a:t>
          </a:r>
        </a:p>
        <a:p>
          <a:pPr algn="l"/>
          <a:endParaRPr lang="en-US" sz="1200" b="0" baseline="0">
            <a:solidFill>
              <a:schemeClr val="tx1"/>
            </a:solidFill>
            <a:effectLst/>
          </a:endParaRPr>
        </a:p>
        <a:p>
          <a:pPr algn="l"/>
          <a:r>
            <a:rPr lang="en-US" sz="1200" b="0" baseline="0">
              <a:solidFill>
                <a:schemeClr val="tx1"/>
              </a:solidFill>
              <a:effectLst/>
            </a:rPr>
            <a:t>4. Foreign used cars are the most purchased car type with </a:t>
          </a:r>
          <a:r>
            <a:rPr lang="en-US" sz="1200" b="1" baseline="0">
              <a:solidFill>
                <a:schemeClr val="tx1"/>
              </a:solidFill>
              <a:effectLst/>
            </a:rPr>
            <a:t>2510</a:t>
          </a:r>
          <a:r>
            <a:rPr lang="en-US" sz="1200" b="0" baseline="0">
              <a:solidFill>
                <a:schemeClr val="tx1"/>
              </a:solidFill>
              <a:effectLst/>
            </a:rPr>
            <a:t> number of sold cars which yielded </a:t>
          </a:r>
          <a:r>
            <a:rPr lang="en-US" sz="1200" b="1" baseline="0">
              <a:solidFill>
                <a:schemeClr val="tx1"/>
              </a:solidFill>
              <a:effectLst/>
            </a:rPr>
            <a:t>$74,315,506,215</a:t>
          </a:r>
          <a:r>
            <a:rPr lang="en-US" sz="1200" b="0" baseline="0">
              <a:solidFill>
                <a:schemeClr val="tx1"/>
              </a:solidFill>
              <a:effectLst/>
            </a:rPr>
            <a:t> total price and generated </a:t>
          </a:r>
          <a:r>
            <a:rPr lang="en-US" sz="1200" b="1" baseline="0">
              <a:solidFill>
                <a:schemeClr val="tx1"/>
              </a:solidFill>
              <a:effectLst/>
            </a:rPr>
            <a:t>72%</a:t>
          </a:r>
          <a:r>
            <a:rPr lang="en-US" sz="1200" b="0" baseline="0">
              <a:solidFill>
                <a:schemeClr val="tx1"/>
              </a:solidFill>
              <a:effectLst/>
            </a:rPr>
            <a:t> of total sales.</a:t>
          </a:r>
        </a:p>
        <a:p>
          <a:pPr algn="l"/>
          <a:endParaRPr lang="en-US" sz="1200" b="0" baseline="0">
            <a:solidFill>
              <a:schemeClr val="tx1"/>
            </a:solidFill>
            <a:effectLst/>
          </a:endParaRPr>
        </a:p>
        <a:p>
          <a:pPr algn="l"/>
          <a:r>
            <a:rPr lang="en-US" sz="1200" b="0" baseline="0">
              <a:solidFill>
                <a:schemeClr val="tx1"/>
              </a:solidFill>
              <a:effectLst/>
            </a:rPr>
            <a:t>5. Black cars droves the highest purchased car color with a sum total of </a:t>
          </a:r>
          <a:r>
            <a:rPr lang="en-US" sz="1200" b="1" baseline="0">
              <a:solidFill>
                <a:schemeClr val="tx1"/>
              </a:solidFill>
              <a:effectLst/>
            </a:rPr>
            <a:t>$39,276,358,317</a:t>
          </a:r>
          <a:r>
            <a:rPr lang="en-US" sz="1200" b="0" baseline="0">
              <a:solidFill>
                <a:schemeClr val="tx1"/>
              </a:solidFill>
              <a:effectLst/>
            </a:rPr>
            <a:t> and this yielded </a:t>
          </a:r>
          <a:r>
            <a:rPr lang="en-US" sz="1200" b="1" baseline="0">
              <a:solidFill>
                <a:schemeClr val="tx1"/>
              </a:solidFill>
              <a:effectLst/>
            </a:rPr>
            <a:t>38%</a:t>
          </a:r>
          <a:r>
            <a:rPr lang="en-US" sz="1200" b="0" baseline="0">
              <a:solidFill>
                <a:schemeClr val="tx1"/>
              </a:solidFill>
              <a:effectLst/>
            </a:rPr>
            <a:t> of total sales. </a:t>
          </a:r>
        </a:p>
        <a:p>
          <a:pPr algn="l"/>
          <a:endParaRPr lang="en-US" sz="1400" b="0" baseline="0">
            <a:solidFill>
              <a:schemeClr val="tx1"/>
            </a:solidFill>
            <a:effectLst/>
          </a:endParaRPr>
        </a:p>
        <a:p>
          <a:pPr algn="l"/>
          <a:endParaRPr lang="en-US" sz="1400" b="0">
            <a:effectLst/>
          </a:endParaRPr>
        </a:p>
      </xdr:txBody>
    </xdr:sp>
    <xdr:clientData/>
  </xdr:twoCellAnchor>
  <xdr:twoCellAnchor>
    <xdr:from>
      <xdr:col>10</xdr:col>
      <xdr:colOff>590549</xdr:colOff>
      <xdr:row>3</xdr:row>
      <xdr:rowOff>104774</xdr:rowOff>
    </xdr:from>
    <xdr:to>
      <xdr:col>19</xdr:col>
      <xdr:colOff>600074</xdr:colOff>
      <xdr:row>22</xdr:row>
      <xdr:rowOff>95249</xdr:rowOff>
    </xdr:to>
    <xdr:sp macro="" textlink="">
      <xdr:nvSpPr>
        <xdr:cNvPr id="3" name="Rectangle: Rounded Corners 2">
          <a:extLst>
            <a:ext uri="{FF2B5EF4-FFF2-40B4-BE49-F238E27FC236}">
              <a16:creationId xmlns:a16="http://schemas.microsoft.com/office/drawing/2014/main" id="{B27F2B3B-A22B-4DF7-A73F-AA0B1A3A725B}"/>
            </a:ext>
          </a:extLst>
        </xdr:cNvPr>
        <xdr:cNvSpPr/>
      </xdr:nvSpPr>
      <xdr:spPr>
        <a:xfrm>
          <a:off x="6686549" y="676274"/>
          <a:ext cx="5495925" cy="3609975"/>
        </a:xfrm>
        <a:prstGeom prst="round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u="sng">
              <a:solidFill>
                <a:sysClr val="windowText" lastClr="000000"/>
              </a:solidFill>
            </a:rPr>
            <a:t>Summary/Recommendation </a:t>
          </a:r>
        </a:p>
        <a:p>
          <a:pPr algn="l"/>
          <a:r>
            <a:rPr lang="en-US" sz="1200">
              <a:solidFill>
                <a:sysClr val="windowText" lastClr="000000"/>
              </a:solidFill>
            </a:rPr>
            <a:t>1. Low price category cars generates larger amount of sales(</a:t>
          </a:r>
          <a:r>
            <a:rPr lang="en-US" sz="1200" b="1">
              <a:solidFill>
                <a:sysClr val="windowText" lastClr="000000"/>
              </a:solidFill>
            </a:rPr>
            <a:t>72.49%</a:t>
          </a:r>
          <a:r>
            <a:rPr lang="en-US" sz="1200">
              <a:solidFill>
                <a:sysClr val="windowText" lastClr="000000"/>
              </a:solidFill>
            </a:rPr>
            <a:t> of grand total sales) than high price category cars.</a:t>
          </a:r>
          <a:r>
            <a:rPr lang="en-US" sz="1200" baseline="0">
              <a:solidFill>
                <a:sysClr val="windowText" lastClr="000000"/>
              </a:solidFill>
            </a:rPr>
            <a:t> so I recommend company manufactures or ships in more low price category cars.</a:t>
          </a:r>
          <a:endParaRPr lang="en-US" sz="1200">
            <a:solidFill>
              <a:sysClr val="windowText" lastClr="000000"/>
            </a:solidFill>
          </a:endParaRPr>
        </a:p>
        <a:p>
          <a:pPr algn="l"/>
          <a:endParaRPr lang="en-US" sz="1200">
            <a:solidFill>
              <a:sysClr val="windowText" lastClr="000000"/>
            </a:solidFill>
          </a:endParaRPr>
        </a:p>
        <a:p>
          <a:pPr algn="l"/>
          <a:r>
            <a:rPr lang="en-US" sz="1200">
              <a:solidFill>
                <a:sysClr val="windowText" lastClr="000000"/>
              </a:solidFill>
            </a:rPr>
            <a:t>2. Foreign used cars being the most purchased</a:t>
          </a:r>
          <a:r>
            <a:rPr lang="en-US" sz="1200" baseline="0">
              <a:solidFill>
                <a:sysClr val="windowText" lastClr="000000"/>
              </a:solidFill>
            </a:rPr>
            <a:t> car type, and generating </a:t>
          </a:r>
          <a:r>
            <a:rPr lang="en-US" sz="1200" b="1" baseline="0">
              <a:solidFill>
                <a:sysClr val="windowText" lastClr="000000"/>
              </a:solidFill>
            </a:rPr>
            <a:t>72%</a:t>
          </a:r>
          <a:r>
            <a:rPr lang="en-US" sz="1200" baseline="0">
              <a:solidFill>
                <a:sysClr val="windowText" lastClr="000000"/>
              </a:solidFill>
            </a:rPr>
            <a:t> of grand total sales , Should be manufactured or shipped in at a higher rate as to the rate with which its generating revenue to the company. </a:t>
          </a:r>
        </a:p>
        <a:p>
          <a:pPr algn="l"/>
          <a:endParaRPr lang="en-US" sz="1200" baseline="0">
            <a:solidFill>
              <a:sysClr val="windowText" lastClr="000000"/>
            </a:solidFill>
          </a:endParaRPr>
        </a:p>
        <a:p>
          <a:pPr algn="l"/>
          <a:r>
            <a:rPr lang="en-US" sz="1200" baseline="0">
              <a:solidFill>
                <a:sysClr val="windowText" lastClr="000000"/>
              </a:solidFill>
            </a:rPr>
            <a:t>3. In addition, Black color cars are the most purchased car color, it generated </a:t>
          </a:r>
          <a:r>
            <a:rPr lang="en-US" sz="1200" b="1" baseline="0">
              <a:solidFill>
                <a:sysClr val="windowText" lastClr="000000"/>
              </a:solidFill>
            </a:rPr>
            <a:t>38%</a:t>
          </a:r>
          <a:r>
            <a:rPr lang="en-US" sz="1200" baseline="0">
              <a:solidFill>
                <a:sysClr val="windowText" lastClr="000000"/>
              </a:solidFill>
            </a:rPr>
            <a:t> of grand total sales. So I recommend the company ships in or manufactures more black color cars.</a:t>
          </a:r>
          <a:endParaRPr lang="en-US" sz="1200">
            <a:solidFill>
              <a:sysClr val="windowText" lastClr="00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65.361324884259" createdVersion="3" refreshedVersion="6" minRefreshableVersion="3" recordCount="0" tupleCache="1" supportSubquery="1" supportAdvancedDrill="1" xr:uid="{41062295-EF63-404F-BC26-0511CE396D1F}">
  <cacheSource type="external" connectionId="3"/>
  <cacheFields count="2">
    <cacheField name="[Calendar].[Month].[Month]" caption="Month" numFmtId="0" hierarchy="4" level="1">
      <sharedItems count="1">
        <s v="[Calendar].[Month].&amp;[January]" c="January"/>
      </sharedItems>
    </cacheField>
    <cacheField name="[Measures].[MeasuresLevel]" caption="MeasuresLevel" numFmtId="0" hierarchy="17">
      <sharedItems count="5">
        <s v="[Measures].[Average Price]" c="Average Price"/>
        <s v="[Measures].[Minimum Price]" c="Minimum Price"/>
        <s v="[Measures].[Total Price]" c="Total Price"/>
        <s v="[Measures].[Maximum Price]" c="Maximum Price"/>
        <s v="[Measures].[Total Cars]" c="Total Cars"/>
      </sharedItems>
    </cacheField>
  </cacheFields>
  <cacheHierarchies count="37">
    <cacheHierarchy uniqueName="[Calendar].[Date]" caption="Date" attribute="1" time="1" defaultMemberUniqueName="[Calendar].[Date].[All]" allUniqueName="[Calendar].[Date].[All]" dimensionUniqueName="[Calendar]" displayFolder="" count="2" memberValueDatatype="7" unbalanced="0"/>
    <cacheHierarchy uniqueName="[Calendar].[Date Hierarchy]" caption="Date Hierarchy" defaultMemberUniqueName="[Calendar].[Date Hierarchy].[All]" allUniqueName="[Calendar].[Date Hierarchy].[All]" dimensionUniqueName="[Calendar]" displayFolder="" count="4" unbalanced="0"/>
    <cacheHierarchy uniqueName="[Calendar].[Year]" caption="Year" attribute="1" defaultMemberUniqueName="[Calendar].[Year].[All]" allUniqueName="[Calendar].[Year].[All]" dimensionUniqueName="[Calendar]" displayFolder="" count="2" memberValueDatatype="2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 caption="Month" attribute="1" defaultMemberUniqueName="[Calendar].[Month].[All]" allUniqueName="[Calendar].[Month].[All]" allCaption="All" dimensionUniqueName="[Calendar]" displayFolder="" count="2" memberValueDatatype="130" unbalanced="0">
      <fieldsUsage count="2">
        <fieldUsage x="-1"/>
        <fieldUsage x="0"/>
      </fieldsUsage>
    </cacheHierarchy>
    <cacheHierarchy uniqueName="[Calendar].[MMM-YYYY]" caption="MMM-YYYY" attribute="1" defaultMemberUniqueName="[Calendar].[MMM-YYYY].[All]" allUniqueName="[Calendar].[MMM-YYYY].[All]" dimensionUniqueName="[Calendar]" displayFolder="" count="2" memberValueDatatype="130" unbalanced="0"/>
    <cacheHierarchy uniqueName="[Calendar].[Week]" caption="Week" attribute="1" defaultMemberUniqueName="[Calendar].[Week].[All]" allUniqueName="[Calendar].[Week].[All]" allCaption="All" dimensionUniqueName="[Calendar]" displayFolder="" count="2" memberValueDatatype="20" unbalanced="0"/>
    <cacheHierarchy uniqueName="[Calendar].[Weekday]" caption="Weekday" attribute="1" defaultMemberUniqueName="[Calendar].[Weekday].[All]" allUniqueName="[Calendar].[Weekday].[All]" allCaption="All" dimensionUniqueName="[Calendar]" displayFolder="" count="2" memberValueDatatype="130" unbalanced="0"/>
    <cacheHierarchy uniqueName="[Data].[Title]" caption="Title" attribute="1" defaultMemberUniqueName="[Data].[Title].[All]" allUniqueName="[Data].[Title].[All]" dimensionUniqueName="[Data]" displayFolder="" count="2" memberValueDatatype="130" unbalanced="0"/>
    <cacheHierarchy uniqueName="[Data].[Model]" caption="Model" attribute="1" defaultMemberUniqueName="[Data].[Model].[All]" allUniqueName="[Data].[Model].[All]" dimensionUniqueName="[Data]" displayFolder="" count="2" memberValueDatatype="130" unbalanced="0"/>
    <cacheHierarchy uniqueName="[Data].[Price]" caption="Price" attribute="1" defaultMemberUniqueName="[Data].[Price].[All]" allUniqueName="[Data].[Price].[All]" dimensionUniqueName="[Data]" displayFolder="" count="2" memberValueDatatype="20" unbalanced="0"/>
    <cacheHierarchy uniqueName="[Data].[Type]" caption="Type" attribute="1" defaultMemberUniqueName="[Data].[Type].[All]" allUniqueName="[Data].[Type].[All]" dimensionUniqueName="[Data]" displayFolder="" count="2" memberValueDatatype="130" unbalanced="0"/>
    <cacheHierarchy uniqueName="[Data].[Year of Make]" caption="Year of Make" attribute="1" defaultMemberUniqueName="[Data].[Year of Make].[All]" allUniqueName="[Data].[Year of Make].[All]" dimensionUniqueName="[Data]" displayFolder="" count="2" memberValueDatatype="20" unbalanced="0"/>
    <cacheHierarchy uniqueName="[Data].[Color]" caption="Color" attribute="1" defaultMemberUniqueName="[Data].[Color].[All]" allUniqueName="[Data].[Color].[All]" dimensionUniqueName="[Data]" displayFolder="" count="2" memberValueDatatype="130" unbalanced="0"/>
    <cacheHierarchy uniqueName="[Data].[Date]" caption="Date" attribute="1" time="1" defaultMemberUniqueName="[Data].[Date].[All]" allUniqueName="[Data].[Date].[All]" dimensionUniqueName="[Data]" displayFolder="" count="2" memberValueDatatype="7" unbalanced="0"/>
    <cacheHierarchy uniqueName="[Data].[Price Category]" caption="Price Category" attribute="1" defaultMemberUniqueName="[Data].[Price Category].[All]" allUniqueName="[Data].[Price Category].[All]" dimensionUniqueName="[Data]" displayFolder="" count="2" memberValueDatatype="130" unbalanced="0"/>
    <cacheHierarchy uniqueName="[Data].[Price %]" caption="Price %" attribute="1" defaultMemberUniqueName="[Data].[Price %].[All]" allUniqueName="[Data].[Price %].[All]" dimensionUniqueName="[Data]" displayFolder="" count="2" memberValueDatatype="5"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tupleCache>
    <entries count="6">
      <n v="25994098.367862556" in="0">
        <tpls c="1">
          <tpl fld="1" item="0"/>
        </tpls>
      </n>
      <n v="1150000" in="1">
        <tpls c="1">
          <tpl fld="1" item="1"/>
        </tpls>
      </n>
      <n v="102884641340" in="1">
        <tpls c="1">
          <tpl fld="1" item="2"/>
        </tpls>
      </n>
      <n v="950000000" in="1">
        <tpls c="1">
          <tpl fld="1" item="3"/>
        </tpls>
      </n>
      <n v="3958" in="2">
        <tpls c="4">
          <tpl hier="4" item="0"/>
          <tpl hier="6" item="1"/>
          <tpl hier="7" item="2"/>
          <tpl fld="1" item="4"/>
        </tpls>
      </n>
      <n v="3958" in="2">
        <tpls c="4">
          <tpl hier="4" item="3"/>
          <tpl hier="6" item="1"/>
          <tpl hier="7" item="2"/>
          <tpl fld="1" item="4"/>
        </tpls>
      </n>
    </entries>
    <sets count="4">
      <set count="1" maxRank="1" setDefinition="{[Calendar].[Month].&amp;[January]}">
        <tpls c="1">
          <tpl fld="0" item="0"/>
        </tpls>
      </set>
      <set count="1" maxRank="1" setDefinition="{[Calendar].[Week].[All]}">
        <tpls c="1">
          <tpl hier="6" item="4294967295"/>
        </tpls>
      </set>
      <set count="1" maxRank="1" setDefinition="{[Calendar].[Weekday].[All]}">
        <tpls c="1">
          <tpl hier="7" item="4294967295"/>
        </tpls>
      </set>
      <set count="1" maxRank="1" setDefinition="{[Calendar].[Month].[All]}">
        <tpls c="1">
          <tpl hier="4" item="4294967295"/>
        </tpls>
      </set>
    </sets>
    <queryCache count="5">
      <query mdx="[Measures].[Average Price] ">
        <tpls c="1">
          <tpl fld="1" item="0"/>
        </tpls>
      </query>
      <query mdx="[Measures].[Minimum Price]">
        <tpls c="1">
          <tpl fld="1" item="1"/>
        </tpls>
      </query>
      <query mdx="[Measures].[Total Price]">
        <tpls c="1">
          <tpl fld="1" item="2"/>
        </tpls>
      </query>
      <query mdx="[Measures].[Maximum Price]">
        <tpls c="1">
          <tpl fld="1" item="3"/>
        </tpls>
      </query>
      <query mdx="[Measures].[Total Cars]">
        <tpls c="1">
          <tpl fld="1" item="4"/>
        </tpls>
      </query>
    </queryCache>
    <serverFormats count="3">
      <serverFormat format="\$#,0.00;(\$#,0.00);\$#,0.00"/>
      <serverFormat format="\$#,0;(\$#,0);\$#,0"/>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80439815" createdVersion="6" refreshedVersion="6" minRefreshableVersion="3" recordCount="0" supportSubquery="1" supportAdvancedDrill="1" xr:uid="{1458271A-B45D-4052-8B26-91CAD9CC352F}">
  <cacheSource type="external" connectionId="3"/>
  <cacheFields count="4">
    <cacheField name="[Data].[Color].[Color]" caption="Color" numFmtId="0" hierarchy="13" level="1">
      <sharedItems count="10">
        <s v="Black"/>
        <s v="Blue"/>
        <s v="Brown"/>
        <s v="Burgundy"/>
        <s v="Gold"/>
        <s v="Gray"/>
        <s v="Green"/>
        <s v="Red"/>
        <s v="Silver"/>
        <s v="White"/>
      </sharedItems>
    </cacheField>
    <cacheField name="[Data].[Title].[Title]" caption="Title" numFmtId="0" hierarchy="8" level="1">
      <sharedItems count="10">
        <s v="Bentley"/>
        <s v="Cadillac"/>
        <s v="Ferrari"/>
        <s v="Genesis"/>
        <s v="Jaguar"/>
        <s v="Lamborghini"/>
        <s v="Land"/>
        <s v="New"/>
        <s v="Rolls-Royce"/>
        <s v="Tesla"/>
      </sharedItems>
    </cacheField>
    <cacheField name="[Measures].[Average Price]" caption="Average Price" numFmtId="0" hierarchy="26" level="32767"/>
    <cacheField name="[Calendar].[Month].[Month]" caption="Month" numFmtId="0" hierarchy="4"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4"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2" memberValueDatatype="130" unbalanced="0">
      <fieldsUsage count="2">
        <fieldUsage x="-1"/>
        <fieldUsage x="1"/>
      </fieldsUsage>
    </cacheHierarchy>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oneField="1">
      <fieldsUsage count="1">
        <fieldUsage x="2"/>
      </fieldsUsage>
    </cacheHierarchy>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361299421296" createdVersion="3" refreshedVersion="6" minRefreshableVersion="3" recordCount="0" supportSubquery="1" supportAdvancedDrill="1" xr:uid="{8E69B695-C53B-431D-8CF5-E5204C148D5A}">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371750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49189817" createdVersion="6" refreshedVersion="6" minRefreshableVersion="3" recordCount="0" supportSubquery="1" supportAdvancedDrill="1" xr:uid="{70BE9485-FB13-4D8B-8082-9D7DF4E1E666}">
  <cacheSource type="external" connectionId="3"/>
  <cacheFields count="4">
    <cacheField name="[Data].[Color].[Color]" caption="Color" numFmtId="0" hierarchy="13" level="1">
      <sharedItems count="5">
        <s v="Black"/>
        <s v="Blue"/>
        <s v="Gray"/>
        <s v="Silver"/>
        <s v="White"/>
      </sharedItems>
    </cacheField>
    <cacheField name="[Measures].[Sum of Price]" caption="Sum of Price" numFmtId="0" hierarchy="22" level="32767"/>
    <cacheField name="[Calendar].[Month].[Month]" caption="Month" numFmtId="0" hierarchy="4"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52777781" createdVersion="6" refreshedVersion="6" minRefreshableVersion="3" recordCount="0" supportSubquery="1" supportAdvancedDrill="1" xr:uid="{9F9FD135-6155-4C4C-9420-9BC76372D5C1}">
  <cacheSource type="external" connectionId="3"/>
  <cacheFields count="4">
    <cacheField name="[Data].[Price Category].[Price Category]" caption="Price Category" numFmtId="0" hierarchy="15" level="1">
      <sharedItems count="2">
        <s v="High"/>
        <s v="Low"/>
      </sharedItems>
    </cacheField>
    <cacheField name="[Measures].[Total Cars]" caption="Total Cars" numFmtId="0" hierarchy="29" level="32767"/>
    <cacheField name="[Calendar].[Month].[Month]" caption="Month" numFmtId="0" hierarchy="4"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2" memberValueDatatype="130" unbalanced="0">
      <fieldsUsage count="2">
        <fieldUsage x="-1"/>
        <fieldUsage x="0"/>
      </fieldsUsage>
    </cacheHierarchy>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oneField="1">
      <fieldsUsage count="1">
        <fieldUsage x="1"/>
      </fieldsUsage>
    </cacheHierarchy>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56828707" createdVersion="6" refreshedVersion="6" minRefreshableVersion="3" recordCount="0" supportSubquery="1" supportAdvancedDrill="1" xr:uid="{B4AD6786-E814-460B-BCFC-55AFF1C6C04E}">
  <cacheSource type="external" connectionId="3"/>
  <cacheFields count="4">
    <cacheField name="[Data].[Model].[Model]" caption="Model" numFmtId="0" hierarchy="9" level="1">
      <sharedItems count="10">
        <s v="458 Spider Base 2dr"/>
        <s v="Aventador"/>
        <s v="Cadillac Escalade"/>
        <s v="Cullinan Base"/>
        <s v="G-Class G 63 AMG"/>
        <s v="GLS-Class GLS580 4MATIC"/>
        <s v="Lexus LX"/>
        <s v="Mercedes-Benz G-Class"/>
        <s v="Mercedes-Benz G-Class G 63 AMG"/>
        <s v="Mercedes-Benz S-Class"/>
      </sharedItems>
    </cacheField>
    <cacheField name="[Measures].[Average Price]" caption="Average Price" numFmtId="0" hierarchy="26" level="32767"/>
    <cacheField name="[Calendar].[Month].[Month]" caption="Month" numFmtId="0" hierarchy="4" level="1">
      <sharedItems containsSemiMixedTypes="0" containsNonDate="0" containsString="0"/>
    </cacheField>
    <cacheField name="[Measures].[Sum of Price]" caption="Sum of Price" numFmtId="0" hierarchy="22" level="32767"/>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2" memberValueDatatype="130" unbalanced="0">
      <fieldsUsage count="2">
        <fieldUsage x="-1"/>
        <fieldUsage x="0"/>
      </fieldsUsage>
    </cacheHierarchy>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oneField="1">
      <fieldsUsage count="1">
        <fieldUsage x="3"/>
      </fieldsUsage>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oneField="1">
      <fieldsUsage count="1">
        <fieldUsage x="1"/>
      </fieldsUsage>
    </cacheHierarchy>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60879633" createdVersion="6" refreshedVersion="6" minRefreshableVersion="3" recordCount="0" supportSubquery="1" supportAdvancedDrill="1" xr:uid="{4ED78EBF-0CE5-4CF1-8FF1-F24AEB2628C3}">
  <cacheSource type="external" connectionId="3"/>
  <cacheFields count="4">
    <cacheField name="[Data].[Price Category].[Price Category]" caption="Price Category" numFmtId="0" hierarchy="15" level="1">
      <sharedItems count="2">
        <s v="High"/>
        <s v="Low"/>
      </sharedItems>
    </cacheField>
    <cacheField name="[Data].[Color].[Color]" caption="Color" numFmtId="0" hierarchy="13" level="1">
      <sharedItems count="10">
        <s v="Black"/>
        <s v="Blue"/>
        <s v="Brown"/>
        <s v="Burgundy"/>
        <s v="Gold"/>
        <s v="Gray"/>
        <s v="Green"/>
        <s v="Red"/>
        <s v="Silver"/>
        <s v="White"/>
      </sharedItems>
    </cacheField>
    <cacheField name="[Measures].[Count of Color]" caption="Count of Color" numFmtId="0" hierarchy="18" level="32767"/>
    <cacheField name="[Calendar].[Month].[Month]" caption="Month" numFmtId="0" hierarchy="4"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2" memberValueDatatype="130" unbalanced="0">
      <fieldsUsage count="2">
        <fieldUsage x="-1"/>
        <fieldUsage x="1"/>
      </fieldsUsage>
    </cacheHierarchy>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2" memberValueDatatype="130" unbalanced="0">
      <fieldsUsage count="2">
        <fieldUsage x="-1"/>
        <fieldUsage x="0"/>
      </fieldsUsage>
    </cacheHierarchy>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64814812" createdVersion="6" refreshedVersion="6" minRefreshableVersion="3" recordCount="0" supportSubquery="1" supportAdvancedDrill="1" xr:uid="{46267ADC-FF03-4198-A455-BC8A1F094843}">
  <cacheSource type="external" connectionId="3"/>
  <cacheFields count="3">
    <cacheField name="[Data].[Title].[Title]" caption="Title" numFmtId="0" hierarchy="8" level="1">
      <sharedItems count="10">
        <s v="Acura"/>
        <s v="Ford"/>
        <s v="Honda"/>
        <s v="Hyundai"/>
        <s v="Land"/>
        <s v="Lexus"/>
        <s v="Mercedes-Benz"/>
        <s v="New"/>
        <s v="Nissan"/>
        <s v="Toyota"/>
      </sharedItems>
    </cacheField>
    <cacheField name="[Measures].[Count of Title]" caption="Count of Title" numFmtId="0" hierarchy="19" level="32767"/>
    <cacheField name="[Calendar].[Month].[Month]" caption="Month" numFmtId="0" hierarchy="4"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2" memberValueDatatype="130" unbalanced="0">
      <fieldsUsage count="2">
        <fieldUsage x="-1"/>
        <fieldUsage x="0"/>
      </fieldsUsage>
    </cacheHierarchy>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6875" createdVersion="6" refreshedVersion="6" minRefreshableVersion="3" recordCount="0" supportSubquery="1" supportAdvancedDrill="1" xr:uid="{3E0A801E-8E75-40D5-8B5D-80D5CAB02056}">
  <cacheSource type="external" connectionId="3"/>
  <cacheFields count="4">
    <cacheField name="[Data].[Type].[Type]" caption="Type" numFmtId="0" hierarchy="11" level="1">
      <sharedItems count="5">
        <s v="Brand New"/>
        <s v="Foreign Used"/>
        <s v="Loan"/>
        <s v="Local Used"/>
        <s v="Nigerian Used"/>
      </sharedItems>
    </cacheField>
    <cacheField name="[Measures].[Count of Type]" caption="Count of Type" numFmtId="0" hierarchy="20" level="32767"/>
    <cacheField name="[Calendar].[Month].[Month]" caption="Month" numFmtId="0" hierarchy="4" level="1">
      <sharedItems containsSemiMixedTypes="0" containsNonDate="0" containsString="0"/>
    </cacheField>
    <cacheField name="[Measures].[Sum of Price]" caption="Sum of Price" numFmtId="0" hierarchy="22" level="32767"/>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2" memberValueDatatype="130" unbalanced="0">
      <fieldsUsage count="2">
        <fieldUsage x="-1"/>
        <fieldUsage x="0"/>
      </fieldsUsage>
    </cacheHierarchy>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oneField="1">
      <fieldsUsage count="1">
        <fieldUsage x="1"/>
      </fieldsUsage>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oneField="1">
      <fieldsUsage count="1">
        <fieldUsage x="3"/>
      </fieldsUsage>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72800925" createdVersion="6" refreshedVersion="6" minRefreshableVersion="3" recordCount="0" supportSubquery="1" supportAdvancedDrill="1" xr:uid="{8CD67816-2B08-461C-B944-16AF57C0A205}">
  <cacheSource type="external" connectionId="3"/>
  <cacheFields count="4">
    <cacheField name="[Data].[Title].[Title]" caption="Title" numFmtId="0" hierarchy="8" level="1">
      <sharedItems count="5">
        <s v="Land"/>
        <s v="Lexus"/>
        <s v="Mercedes-Benz"/>
        <s v="New"/>
        <s v="Toyota"/>
      </sharedItems>
    </cacheField>
    <cacheField name="[Measures].[Sum of Price]" caption="Sum of Price" numFmtId="0" hierarchy="22" level="32767"/>
    <cacheField name="[Data].[Model].[Model]" caption="Model" numFmtId="0" hierarchy="9" level="1">
      <sharedItems count="10">
        <s v="Camry"/>
        <s v="Corolla"/>
        <s v="GLC-Class"/>
        <s v="GLE-Class"/>
        <s v="Highlander"/>
        <s v="Lexus LX"/>
        <s v="M Class"/>
        <s v="RX 350"/>
        <s v="RX 350 AWD"/>
        <s v="Toyota Land Cruiser"/>
      </sharedItems>
    </cacheField>
    <cacheField name="[Calendar].[Month].[Month]" caption="Month" numFmtId="0" hierarchy="4"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2" memberValueDatatype="130" unbalanced="0">
      <fieldsUsage count="2">
        <fieldUsage x="-1"/>
        <fieldUsage x="0"/>
      </fieldsUsage>
    </cacheHierarchy>
    <cacheHierarchy uniqueName="[Data].[Model]" caption="Model" attribute="1" defaultMemberUniqueName="[Data].[Model].[All]" allUniqueName="[Data].[Model].[All]" dimensionUniqueName="[Data]" displayFolder="" count="2" memberValueDatatype="130" unbalanced="0">
      <fieldsUsage count="2">
        <fieldUsage x="-1"/>
        <fieldUsage x="2"/>
      </fieldsUsage>
    </cacheHierarchy>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0" memberValueDatatype="130" unbalanced="0"/>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oneField="1">
      <fieldsUsage count="1">
        <fieldUsage x="1"/>
      </fieldsUsage>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cacheHierarchy uniqueName="[Measures].[Minimum Price]" caption="Minimum Price" measure="1" displayFolder="" measureGroup="Data" count="0"/>
    <cacheHierarchy uniqueName="[Measures].[Maximum Price]" caption="Maximum Price" measure="1" displayFolder="" measureGroup="Data" count="0"/>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65.935276504628" createdVersion="6" refreshedVersion="6" minRefreshableVersion="3" recordCount="0" supportSubquery="1" supportAdvancedDrill="1" xr:uid="{8A605787-B93F-49BD-A9D2-1C2F033B6F48}">
  <cacheSource type="external" connectionId="3"/>
  <cacheFields count="5">
    <cacheField name="[Data].[Type].[Type]" caption="Type" numFmtId="0" hierarchy="11" level="1">
      <sharedItems count="5">
        <s v="Brand New"/>
        <s v="Foreign Used"/>
        <s v="Loan"/>
        <s v="Local Used"/>
        <s v="Nigerian Used"/>
      </sharedItems>
    </cacheField>
    <cacheField name="[Measures].[Minimum Price]" caption="Minimum Price" numFmtId="0" hierarchy="27" level="32767"/>
    <cacheField name="[Measures].[Maximum Price]" caption="Maximum Price" numFmtId="0" hierarchy="28" level="32767"/>
    <cacheField name="[Measures].[Average Price]" caption="Average Price" numFmtId="0" hierarchy="26" level="32767"/>
    <cacheField name="[Calendar].[Month].[Month]" caption="Month" numFmtId="0" hierarchy="4" level="1">
      <sharedItems containsSemiMixedTypes="0" containsNonDate="0" containsString="0"/>
    </cacheField>
  </cacheFields>
  <cacheHierarchies count="36">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defaultMemberUniqueName="[Calendar].[MMM-YYYY].[All]" allUniqueName="[Calendar].[MMM-YYYY].[All]" dimensionUniqueName="[Calendar]" displayFolder="" count="0" memberValueDatatype="130" unbalanced="0"/>
    <cacheHierarchy uniqueName="[Calendar].[Week]" caption="Week" attribute="1" defaultMemberUniqueName="[Calendar].[Week].[All]" allUniqueName="[Calendar].[Week].[All]" dimensionUniqueName="[Calendar]" displayFolder="" count="2" memberValueDatatype="20" unbalanced="0"/>
    <cacheHierarchy uniqueName="[Calendar].[Weekday]" caption="Weekday" attribute="1" defaultMemberUniqueName="[Calendar].[Weekday].[All]" allUniqueName="[Calendar].[Weekday].[All]" dimensionUniqueName="[Calendar]" displayFolder="" count="2" memberValueDatatype="130" unbalanced="0"/>
    <cacheHierarchy uniqueName="[Data].[Title]" caption="Title" attribute="1" defaultMemberUniqueName="[Data].[Title].[All]" allUniqueName="[Data].[Titl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Price]" caption="Price" attribute="1" defaultMemberUniqueName="[Data].[Price].[All]" allUniqueName="[Data].[Price].[All]" dimensionUniqueName="[Data]" displayFolder="" count="0" memberValueDatatype="20" unbalanced="0"/>
    <cacheHierarchy uniqueName="[Data].[Type]" caption="Type" attribute="1" defaultMemberUniqueName="[Data].[Type].[All]" allUniqueName="[Data].[Type].[All]" dimensionUniqueName="[Data]" displayFolder="" count="2" memberValueDatatype="130" unbalanced="0">
      <fieldsUsage count="2">
        <fieldUsage x="-1"/>
        <fieldUsage x="0"/>
      </fieldsUsage>
    </cacheHierarchy>
    <cacheHierarchy uniqueName="[Data].[Year of Make]" caption="Year of Make" attribute="1" defaultMemberUniqueName="[Data].[Year of Make].[All]" allUniqueName="[Data].[Year of Make].[All]" dimensionUniqueName="[Data]" displayFolder="" count="0" memberValueDatatype="20" unbalanced="0"/>
    <cacheHierarchy uniqueName="[Data].[Color]" caption="Color" attribute="1" defaultMemberUniqueName="[Data].[Color].[All]" allUniqueName="[Data].[Color].[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Price Category]" caption="Price Category" attribute="1" defaultMemberUniqueName="[Data].[Price Category].[All]" allUniqueName="[Data].[Price Category].[All]" dimensionUniqueName="[Data]" displayFolder="" count="0" memberValueDatatype="130" unbalanced="0"/>
    <cacheHierarchy uniqueName="[Data].[Price %]" caption="Price %" attribute="1" defaultMemberUniqueName="[Data].[Price %].[All]" allUniqueName="[Data].[Price %].[All]" dimensionUniqueName="[Data]" displayFolder="" count="0" memberValueDatatype="5" unbalanced="0"/>
    <cacheHierarchy uniqueName="[Measures].[Count of Price Category]" caption="Count of Price Category" measure="1" displayFolder="" measureGroup="Data" count="0">
      <extLst>
        <ext xmlns:x15="http://schemas.microsoft.com/office/spreadsheetml/2010/11/main" uri="{B97F6D7D-B522-45F9-BDA1-12C45D357490}">
          <x15:cacheHierarchy aggregatedColumn="15"/>
        </ext>
      </extLst>
    </cacheHierarchy>
    <cacheHierarchy uniqueName="[Measures].[Count of Color]" caption="Count of Color" measure="1" displayFolder="" measureGroup="Data" count="0">
      <extLst>
        <ext xmlns:x15="http://schemas.microsoft.com/office/spreadsheetml/2010/11/main" uri="{B97F6D7D-B522-45F9-BDA1-12C45D357490}">
          <x15:cacheHierarchy aggregatedColumn="13"/>
        </ext>
      </extLst>
    </cacheHierarchy>
    <cacheHierarchy uniqueName="[Measures].[Count of Title]" caption="Count of Title" measure="1" displayFolder="" measureGroup="Data" count="0">
      <extLst>
        <ext xmlns:x15="http://schemas.microsoft.com/office/spreadsheetml/2010/11/main" uri="{B97F6D7D-B522-45F9-BDA1-12C45D357490}">
          <x15:cacheHierarchy aggregatedColumn="8"/>
        </ext>
      </extLst>
    </cacheHierarchy>
    <cacheHierarchy uniqueName="[Measures].[Count of Type]" caption="Count of Type" measure="1" displayFolder="" measureGroup="Data" count="0">
      <extLst>
        <ext xmlns:x15="http://schemas.microsoft.com/office/spreadsheetml/2010/11/main" uri="{B97F6D7D-B522-45F9-BDA1-12C45D357490}">
          <x15:cacheHierarchy aggregatedColumn="11"/>
        </ext>
      </extLst>
    </cacheHierarchy>
    <cacheHierarchy uniqueName="[Measures].[Sum of Price %]" caption="Sum of Price %" measure="1" displayFolder="" measureGroup="Data"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Count of Price]" caption="Count of Price" measure="1" displayFolder="" measureGroup="Data" count="0">
      <extLst>
        <ext xmlns:x15="http://schemas.microsoft.com/office/spreadsheetml/2010/11/main" uri="{B97F6D7D-B522-45F9-BDA1-12C45D357490}">
          <x15:cacheHierarchy aggregatedColumn="10"/>
        </ext>
      </extLst>
    </cacheHierarchy>
    <cacheHierarchy uniqueName="[Measures].[Distinct Count of Price]" caption="Distinct Count of Price" measure="1" displayFolder="" measureGroup="Data" count="0">
      <extLst>
        <ext xmlns:x15="http://schemas.microsoft.com/office/spreadsheetml/2010/11/main" uri="{B97F6D7D-B522-45F9-BDA1-12C45D357490}">
          <x15:cacheHierarchy aggregatedColumn="10"/>
        </ext>
      </extLst>
    </cacheHierarchy>
    <cacheHierarchy uniqueName="[Measures].[Total Price]" caption="Total Price" measure="1" displayFolder="" measureGroup="Data" count="0"/>
    <cacheHierarchy uniqueName="[Measures].[Average Price]" caption="Average Price" measure="1" displayFolder="" measureGroup="Data" count="0" oneField="1">
      <fieldsUsage count="1">
        <fieldUsage x="3"/>
      </fieldsUsage>
    </cacheHierarchy>
    <cacheHierarchy uniqueName="[Measures].[Minimum Price]" caption="Minimum Price" measure="1" displayFolder="" measureGroup="Data" count="0" oneField="1">
      <fieldsUsage count="1">
        <fieldUsage x="1"/>
      </fieldsUsage>
    </cacheHierarchy>
    <cacheHierarchy uniqueName="[Measures].[Maximum Price]" caption="Maximum Price" measure="1" displayFolder="" measureGroup="Data" count="0" oneField="1">
      <fieldsUsage count="1">
        <fieldUsage x="2"/>
      </fieldsUsage>
    </cacheHierarchy>
    <cacheHierarchy uniqueName="[Measures].[Total Cars]" caption="Total Cars" measure="1" displayFolder="" measureGroup="Data" count="0"/>
    <cacheHierarchy uniqueName="[Measures].[Total Color]" caption="Total Color" measure="1" displayFolder="" measureGroup="Data" count="0"/>
    <cacheHierarchy uniqueName="[Measures].[Dist Total Cars]" caption="Dist Total Cars" measure="1" displayFolder="" measureGroup="Data" count="0"/>
    <cacheHierarchy uniqueName="[Measures].[Dist Total Models]" caption="Dist Total Models" measure="1" displayFolder="" measureGroup="Data" count="0"/>
    <cacheHierarchy uniqueName="[Measures].[__XL_Count Data]" caption="__XL_Count Data" measure="1" displayFolder="" measureGroup="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 uniqueName="[Data]" caption="Data"/>
    <dimension measure="1" name="Measures" uniqueName="[Measures]" caption="Measures"/>
  </dimensions>
  <measureGroups count="2">
    <measureGroup name="Calendar" caption="Calendar"/>
    <measureGroup name="Data" caption="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39D3D-2DEA-4B23-8731-63CDD1E04003}" name="PivotTable8" cacheId="13" applyNumberFormats="0" applyBorderFormats="0" applyFontFormats="0" applyPatternFormats="0" applyAlignmentFormats="0" applyWidthHeightFormats="1" dataCaption="Values" tag="f7f7fe3c-8956-45ac-9056-ccdfbf86ac2e" updatedVersion="6" minRefreshableVersion="3" useAutoFormatting="1" subtotalHiddenItems="1" rowGrandTotals="0" colGrandTotals="0" itemPrintTitles="1" createdVersion="6" indent="0" outline="1" outlineData="1" multipleFieldFilters="0" chartFormat="8" rowHeaderCaption="Color" colHeaderCaption="Price Category">
  <location ref="M12:O17" firstHeaderRow="0" firstDataRow="1" firstDataCol="1"/>
  <pivotFields count="4">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x v="4"/>
    </i>
  </rowItems>
  <colFields count="1">
    <field x="-2"/>
  </colFields>
  <colItems count="2">
    <i>
      <x/>
    </i>
    <i i="1">
      <x v="1"/>
    </i>
  </colItems>
  <dataFields count="2">
    <dataField name="Sum of Price" fld="1" baseField="0" baseItem="0" numFmtId="166"/>
    <dataField name="% of Grand Total" fld="3" showDataAs="percentOfTotal" baseField="0" baseItem="0" numFmtId="10">
      <extLst>
        <ext xmlns:x14="http://schemas.microsoft.com/office/spreadsheetml/2009/9/main" uri="{E15A36E0-9728-4e99-A89B-3F7291B0FE68}">
          <x14:dataField sourceField="1" uniqueName="[__Xl2].[Measures].[Sum of Price]"/>
        </ext>
      </extLst>
    </dataField>
  </dataFields>
  <chartFormats count="12">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4"/>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3"/>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1"/>
          </reference>
          <reference field="0" count="1" selected="0">
            <x v="0"/>
          </reference>
        </references>
      </pivotArea>
    </chartFormat>
    <chartFormat chart="7" format="15">
      <pivotArea type="data" outline="0" fieldPosition="0">
        <references count="2">
          <reference field="4294967294" count="1" selected="0">
            <x v="1"/>
          </reference>
          <reference field="0" count="1" selected="0">
            <x v="1"/>
          </reference>
        </references>
      </pivotArea>
    </chartFormat>
    <chartFormat chart="7" format="16">
      <pivotArea type="data" outline="0" fieldPosition="0">
        <references count="2">
          <reference field="4294967294" count="1" selected="0">
            <x v="1"/>
          </reference>
          <reference field="0" count="1" selected="0">
            <x v="2"/>
          </reference>
        </references>
      </pivotArea>
    </chartFormat>
    <chartFormat chart="7" format="17">
      <pivotArea type="data" outline="0" fieldPosition="0">
        <references count="2">
          <reference field="4294967294" count="1" selected="0">
            <x v="1"/>
          </reference>
          <reference field="0" count="1" selected="0">
            <x v="3"/>
          </reference>
        </references>
      </pivotArea>
    </chartFormat>
    <chartFormat chart="7" format="18">
      <pivotArea type="data" outline="0" fieldPosition="0">
        <references count="2">
          <reference field="4294967294" count="1" selected="0">
            <x v="1"/>
          </reference>
          <reference field="0" count="1" selected="0">
            <x v="4"/>
          </reference>
        </references>
      </pivotArea>
    </chartFormat>
  </chartFormats>
  <pivotHierarchies count="37">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r"/>
    <pivotHierarchy dragToData="1"/>
    <pivotHierarchy dragToData="1"/>
    <pivotHierarchy dragToData="1"/>
    <pivotHierarchy dragToData="1" caption="% of Grand Tota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4" iMeasureHier="18">
      <autoFilter ref="A1">
        <filterColumn colId="0">
          <top10 val="5" filterVal="5"/>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81E1D-06A3-47DD-929C-65AC1B92BA90}" name="PivotTable5" cacheId="25" applyNumberFormats="0" applyBorderFormats="0" applyFontFormats="0" applyPatternFormats="0" applyAlignmentFormats="0" applyWidthHeightFormats="1" dataCaption="Values" tag="b36d5dd3-ce7a-4fe9-856e-127332881ae5" updatedVersion="6" minRefreshableVersion="3" useAutoFormatting="1" subtotalHiddenItems="1" rowGrandTotals="0" itemPrintTitles="1" createdVersion="6" indent="0" outline="1" outlineData="1" multipleFieldFilters="0" rowHeaderCaption="Title                                ">
  <location ref="A17:B27" firstHeaderRow="1" firstDataRow="1" firstDataCol="1"/>
  <pivotFields count="3">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Count of Title" fld="1" subtotal="count" baseField="0" baseItem="0"/>
  </dataField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9">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36EED8-0DDB-4E6F-A451-3C44C099D385}" name="PivotTable3" cacheId="22" applyNumberFormats="0" applyBorderFormats="0" applyFontFormats="0" applyPatternFormats="0" applyAlignmentFormats="0" applyWidthHeightFormats="1" dataCaption="Values" tag="99f453bd-59b0-4b09-893c-d6339097e600" updatedVersion="6" minRefreshableVersion="3" useAutoFormatting="1" subtotalHiddenItems="1" rowGrandTotals="0" colGrandTotals="0" itemPrintTitles="1" createdVersion="6" indent="0" outline="1" outlineData="1" multipleFieldFilters="0" chartFormat="4" rowHeaderCaption="Color" colHeaderCaption="Price Category">
  <location ref="E3:G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Fields count="1">
    <field x="0"/>
  </colFields>
  <colItems count="2">
    <i>
      <x/>
    </i>
    <i>
      <x v="1"/>
    </i>
  </colItems>
  <dataFields count="1">
    <dataField name="Count of Color" fld="2" subtotal="count" baseField="0" baseItem="0"/>
  </dataField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8">
      <autoFilter ref="A1">
        <filterColumn colId="0">
          <top10 val="10" filterVal="10"/>
        </filterColumn>
      </autoFilter>
    </filter>
  </filters>
  <rowHierarchiesUsage count="1">
    <rowHierarchyUsage hierarchyUsage="13"/>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F288A-954F-4CAD-8374-D920AD7581D3}" name="PivotTable4" cacheId="37" applyNumberFormats="0" applyBorderFormats="0" applyFontFormats="0" applyPatternFormats="0" applyAlignmentFormats="0" applyWidthHeightFormats="1" dataCaption="Values" tag="706afd04-9f1f-4989-811b-5654ad58dd12" updatedVersion="6" minRefreshableVersion="3" useAutoFormatting="1" subtotalHiddenItems="1" rowGrandTotals="0" colGrandTotals="0" itemPrintTitles="1" createdVersion="6" indent="0" outline="1" outlineData="1" multipleFieldFilters="0" rowHeaderCaption="Title" colHeaderCaption="Price Category">
  <location ref="E17:F27"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0">
    <i>
      <x v="5"/>
    </i>
    <i>
      <x v="2"/>
    </i>
    <i>
      <x v="8"/>
    </i>
    <i>
      <x/>
    </i>
    <i>
      <x v="7"/>
    </i>
    <i>
      <x v="1"/>
    </i>
    <i>
      <x v="9"/>
    </i>
    <i>
      <x v="3"/>
    </i>
    <i>
      <x v="6"/>
    </i>
    <i>
      <x v="4"/>
    </i>
  </rowItems>
  <colItems count="1">
    <i/>
  </colItems>
  <dataFields count="1">
    <dataField fld="2" subtotal="count" baseField="0" baseItem="0"/>
  </dataField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8">
      <autoFilter ref="A1">
        <filterColumn colId="0">
          <top10 val="10" filterVal="10"/>
        </filterColumn>
      </autoFilter>
    </filter>
    <filter fld="1" type="count" id="2" iMeasureHier="2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5FA9E9-86CC-4F39-8E75-FBF8DDB83251}" name="PivotTable2" cacheId="19" applyNumberFormats="0" applyBorderFormats="0" applyFontFormats="0" applyPatternFormats="0" applyAlignmentFormats="0" applyWidthHeightFormats="1" dataCaption="Values" tag="ba7ccdb9-cb0a-4e8b-8d63-b915266da9ce" updatedVersion="6" minRefreshableVersion="3" useAutoFormatting="1" subtotalHiddenItems="1" rowGrandTotals="0" itemPrintTitles="1" createdVersion="6" indent="0" outline="1" outlineData="1" multipleFieldFilters="0" chartFormat="1" rowHeaderCaption="Model">
  <location ref="A3:C13"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10">
    <i>
      <x v="6"/>
    </i>
    <i>
      <x v="7"/>
    </i>
    <i>
      <x v="4"/>
    </i>
    <i>
      <x v="1"/>
    </i>
    <i>
      <x v="8"/>
    </i>
    <i>
      <x v="2"/>
    </i>
    <i>
      <x/>
    </i>
    <i>
      <x v="3"/>
    </i>
    <i>
      <x v="5"/>
    </i>
    <i>
      <x v="9"/>
    </i>
  </rowItems>
  <colFields count="1">
    <field x="-2"/>
  </colFields>
  <colItems count="2">
    <i>
      <x/>
    </i>
    <i i="1">
      <x v="1"/>
    </i>
  </colItems>
  <dataFields count="2">
    <dataField fld="1" subtotal="count" baseField="0" baseItem="0"/>
    <dataField name="Sum of Price" fld="3" baseField="0" baseItem="0"/>
  </dataFields>
  <formats count="1">
    <format dxfId="4">
      <pivotArea collapsedLevelsAreSubtotals="1" fieldPosition="0">
        <references count="1">
          <reference field="0" count="8">
            <x v="0"/>
            <x v="1"/>
            <x v="2"/>
            <x v="3"/>
            <x v="5"/>
            <x v="7"/>
            <x v="8"/>
            <x v="9"/>
          </reference>
        </references>
      </pivotArea>
    </format>
  </format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AA7095-2B46-4C33-9979-CAA5C6245932}" name="PivotTable7" cacheId="31" applyNumberFormats="0" applyBorderFormats="0" applyFontFormats="0" applyPatternFormats="0" applyAlignmentFormats="0" applyWidthHeightFormats="1" dataCaption="Values" tag="239e421a-258c-4c35-9259-36ba5e888014" updatedVersion="6" minRefreshableVersion="3" useAutoFormatting="1" subtotalHiddenItems="1" rowGrandTotals="0" itemPrintTitles="1" createdVersion="6" indent="0" outline="1" outlineData="1" multipleFieldFilters="0" chartFormat="9" rowHeaderCaption="Title                                ">
  <location ref="M3:N8"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5">
    <i>
      <x v="4"/>
    </i>
    <i>
      <x v="2"/>
    </i>
    <i>
      <x v="1"/>
    </i>
    <i>
      <x v="3"/>
    </i>
    <i>
      <x/>
    </i>
  </rowItems>
  <colItems count="1">
    <i/>
  </colItems>
  <dataFields count="1">
    <dataField name="Sum of Price" fld="1" baseField="0" baseItem="4" numFmtId="167"/>
  </dataFields>
  <formats count="2">
    <format dxfId="6">
      <pivotArea dataOnly="0" outline="0" axis="axisValues" fieldPosition="0"/>
    </format>
    <format dxfId="5">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pivotHierarchy dragToData="1" caption="Distinct Count of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22">
      <autoFilter ref="A1">
        <filterColumn colId="0">
          <top10 val="10" filterVal="10"/>
        </filterColumn>
      </autoFilter>
    </filter>
    <filter fld="0" type="count" id="4" iMeasureHier="2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250EC1-3B61-404F-829E-3CDE37D26899}" name="PivotTable9" cacheId="34" applyNumberFormats="0" applyBorderFormats="0" applyFontFormats="0" applyPatternFormats="0" applyAlignmentFormats="0" applyWidthHeightFormats="1" dataCaption="Values" tag="10ef3795-16fd-484a-9763-25d90540e3dd" updatedVersion="6" minRefreshableVersion="3" useAutoFormatting="1" subtotalHiddenItems="1" rowGrandTotals="0" itemPrintTitles="1" createdVersion="6" indent="0" outline="1" outlineData="1" multipleFieldFilters="0" chartFormat="4" rowHeaderCaption="Type                                ">
  <location ref="M21:P26" firstHeaderRow="0" firstDataRow="1" firstDataCol="1"/>
  <pivotFields count="5">
    <pivotField axis="axisRow" allDrilled="1" subtotalTop="0" showAll="0" defaultSubtotal="0" defaultAttributeDrillState="1">
      <items count="5">
        <item x="1"/>
        <item x="2"/>
        <item x="3"/>
        <item x="0"/>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DBA64A-77BA-4064-986D-C66DD8CCD8FE}" name="PivotTable6" cacheId="28" applyNumberFormats="0" applyBorderFormats="0" applyFontFormats="0" applyPatternFormats="0" applyAlignmentFormats="0" applyWidthHeightFormats="1" dataCaption="Values" tag="27beb075-ae79-48a9-8f9c-4781c6abda16" updatedVersion="6" minRefreshableVersion="3" useAutoFormatting="1" subtotalHiddenItems="1" rowGrandTotals="0" itemPrintTitles="1" createdVersion="6" indent="0" outline="1" outlineData="1" multipleFieldFilters="0" rowHeaderCaption="Type                                ">
  <location ref="I3:K8" firstHeaderRow="0" firstDataRow="1" firstDataCol="1"/>
  <pivotFields count="4">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Count of Type" fld="1" subtotal="count" baseField="0" baseItem="0"/>
    <dataField name="Sum of Price" fld="3" baseField="0" baseItem="0" numFmtId="44"/>
  </dataFields>
  <formats count="1">
    <format dxfId="7">
      <pivotArea outline="0" collapsedLevelsAreSubtotals="1" fieldPosition="0">
        <references count="1">
          <reference field="4294967294" count="1" selected="0">
            <x v="1"/>
          </reference>
        </references>
      </pivotArea>
    </format>
  </formats>
  <pivotHierarchies count="36">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69E9AA-0FBC-4055-95FB-E650B562D828}" name="PivotTable1" cacheId="16" applyNumberFormats="0" applyBorderFormats="0" applyFontFormats="0" applyPatternFormats="0" applyAlignmentFormats="0" applyWidthHeightFormats="1" dataCaption="Values" tag="b048ed93-1fda-49a8-a510-2993c1e3bc7d" updatedVersion="6" minRefreshableVersion="3" useAutoFormatting="1" subtotalHiddenItems="1" rowGrandTotals="0" itemPrintTitles="1" createdVersion="6" indent="0" outline="1" outlineData="1" multipleFieldFilters="0" chartFormat="5" rowHeaderCaption="Price Category">
  <location ref="I12:K1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x v="1"/>
    </i>
  </rowItems>
  <colFields count="1">
    <field x="-2"/>
  </colFields>
  <colItems count="2">
    <i>
      <x/>
    </i>
    <i i="1">
      <x v="1"/>
    </i>
  </colItems>
  <dataFields count="2">
    <dataField fld="1" subtotal="count" baseField="0" baseItem="0"/>
    <dataField name="Total Cars2" fld="3" subtotal="count" baseField="0" baseItem="0" numFmtId="10">
      <extLst>
        <ext xmlns:x14="http://schemas.microsoft.com/office/spreadsheetml/2009/9/main" uri="{E15A36E0-9728-4e99-A89B-3F7291B0FE68}">
          <x14:dataField pivotShowAs="percentOfParentRow" sourceField="1" uniqueName="[__Xl2].[Measures].[Total Cars]"/>
        </ext>
      </extLst>
    </dataField>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7">
    <pivotHierarchy dragToData="1"/>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AC3C8911-215A-47F6-B9BC-22611D0778E5}" sourceName="[Calendar].[Weekda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37175097">
      <levels count="2">
        <level uniqueName="[Calendar].[Weekday].[(All)]" sourceCaption="(All)" count="0"/>
        <level uniqueName="[Calendar].[Weekday].[Weekday]" sourceCaption="Weekday" count="7">
          <ranges>
            <range startItem="0">
              <i n="[Calendar].[Weekday].&amp;[Sunday]" c="Sunday"/>
              <i n="[Calendar].[Weekday].&amp;[Monday]" c="Monday"/>
              <i n="[Calendar].[Weekday].&amp;[Tuesday]" c="Tuesday"/>
              <i n="[Calendar].[Weekday].&amp;[Wednesday]" c="Wednesday"/>
              <i n="[Calendar].[Weekday].&amp;[Thursday]" c="Thursday"/>
              <i n="[Calendar].[Weekday].&amp;[Friday]" c="Friday"/>
              <i n="[Calendar].[Weekday].&amp;[Saturday]" c="Saturday"/>
            </range>
          </ranges>
        </level>
      </levels>
      <selections count="1">
        <selection n="[Calendar].[Week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8426FEB-81E8-4527-BF0E-CA207080B903}" sourceName="[Calendar].[Month]">
  <pivotTables>
    <pivotTable tabId="1" name="PivotTable8"/>
    <pivotTable tabId="1" name="PivotTable1"/>
    <pivotTable tabId="1" name="PivotTable2"/>
    <pivotTable tabId="1" name="PivotTable3"/>
    <pivotTable tabId="1" name="PivotTable5"/>
    <pivotTable tabId="1" name="PivotTable6"/>
    <pivotTable tabId="1" name="PivotTable7"/>
    <pivotTable tabId="1" name="PivotTable9"/>
    <pivotTable tabId="1" name="PivotTable4"/>
  </pivotTables>
  <data>
    <olap pivotCacheId="937175097">
      <levels count="2">
        <level uniqueName="[Calendar].[Month].[(All)]" sourceCaption="(All)" count="0"/>
        <level uniqueName="[Calendar].[Month].[Month]" sourceCaption="Month" count="12">
          <ranges>
            <range startItem="0">
              <i n="[Calendar].[Month].&amp;[January]" c="January"/>
              <i n="[Calendar].[Month].&amp;[February]" c="February" nd="1"/>
              <i n="[Calendar].[Month].&amp;[March]" c="March" nd="1"/>
              <i n="[Calendar].[Month].&amp;[April]" c="April" nd="1"/>
              <i n="[Calendar].[Month].&amp;[May]" c="May" nd="1"/>
              <i n="[Calendar].[Month].&amp;[June]" c="June" nd="1"/>
              <i n="[Calendar].[Month].&amp;[July]" c="July" nd="1"/>
              <i n="[Calendar].[Month].&amp;[August]" c="August" nd="1"/>
              <i n="[Calendar].[Month].&amp;[September]" c="September" nd="1"/>
              <i n="[Calendar].[Month].&amp;[October]" c="October" nd="1"/>
              <i n="[Calendar].[Month].&amp;[November]" c="November" nd="1"/>
              <i n="[Calendar].[Month].&amp;[December]" c="December" nd="1"/>
            </range>
          </ranges>
        </level>
      </levels>
      <selections count="1">
        <selection n="[Calendar].[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86F12E7C-46E3-49CA-8F09-8B0107E9C738}" sourceName="[Calendar].[Week]">
  <pivotTables>
    <pivotTable tabId="1" name="PivotTable9"/>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937175097">
      <levels count="2">
        <level uniqueName="[Calendar].[Week].[(All)]" sourceCaption="(All)" count="0"/>
        <level uniqueName="[Calendar].[Week].[Week]" sourceCaption="Week" count="7">
          <ranges>
            <range startItem="0">
              <i n="[Calendar].[Week].&amp;[1]" c="1"/>
              <i n="[Calendar].[Week].&amp;[2]" c="2"/>
              <i n="[Calendar].[Week].&amp;[3]" c="3"/>
              <i n="[Calendar].[Week].&amp;[4]" c="4"/>
              <i n="[Calendar].[Week].&amp;[5]" c="5"/>
              <i n="[Calendar].[Week].&amp;[6]" c="6"/>
              <i n="[Calendar].[Week].&amp;[7]" c="7"/>
            </range>
          </ranges>
        </level>
      </levels>
      <selections count="1">
        <selection n="[Calendar].[Wee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D4417D9E-3A1F-403D-9897-12F9D5912EEE}" cache="Slicer_Weekday" caption="Weekday" level="1" style="SlicerStyleOther1" rowHeight="241300"/>
  <slicer name="Month" xr10:uid="{757D17AB-0A5F-4CD5-BFCE-0993285D2EE8}" cache="Slicer_Month" caption="Month" level="1" style="SlicerStyleOther1" rowHeight="241300"/>
  <slicer name="Week" xr10:uid="{B411D70C-0CC0-462C-9687-51CAF6EF43CA}" cache="Slicer_Week" caption="Week" level="1"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6CF9-078D-4F52-ADDD-2EA55CBC13BC}">
  <dimension ref="A2:P30"/>
  <sheetViews>
    <sheetView zoomScale="98" zoomScaleNormal="100" workbookViewId="0">
      <selection activeCell="G17" sqref="G17"/>
    </sheetView>
  </sheetViews>
  <sheetFormatPr defaultRowHeight="15" x14ac:dyDescent="0.25"/>
  <cols>
    <col min="1" max="1" width="21.28515625" bestFit="1" customWidth="1"/>
    <col min="2" max="2" width="13.140625" bestFit="1" customWidth="1"/>
    <col min="3" max="3" width="14.140625" bestFit="1" customWidth="1"/>
    <col min="4" max="4" width="4.42578125" customWidth="1"/>
    <col min="5" max="5" width="12" bestFit="1" customWidth="1"/>
    <col min="6" max="6" width="15.140625" bestFit="1" customWidth="1"/>
    <col min="7" max="7" width="4.5703125" bestFit="1" customWidth="1"/>
    <col min="8" max="8" width="4.7109375" customWidth="1"/>
    <col min="9" max="9" width="21.85546875" bestFit="1" customWidth="1"/>
    <col min="10" max="10" width="13.42578125" bestFit="1" customWidth="1"/>
    <col min="11" max="11" width="19.140625" bestFit="1" customWidth="1"/>
    <col min="12" max="12" width="12" customWidth="1"/>
    <col min="13" max="13" width="21.85546875" bestFit="1" customWidth="1"/>
    <col min="14" max="14" width="14.7109375" bestFit="1" customWidth="1"/>
    <col min="15" max="15" width="15" bestFit="1" customWidth="1"/>
    <col min="16" max="16" width="15.140625" bestFit="1" customWidth="1"/>
    <col min="17" max="17" width="13.85546875" bestFit="1" customWidth="1"/>
    <col min="18" max="18" width="8" bestFit="1" customWidth="1"/>
    <col min="19" max="19" width="21.28515625" bestFit="1" customWidth="1"/>
    <col min="20" max="20" width="15.28515625" bestFit="1" customWidth="1"/>
    <col min="21" max="21" width="8" bestFit="1" customWidth="1"/>
    <col min="22" max="23" width="8" customWidth="1"/>
    <col min="24" max="263" width="8" bestFit="1" customWidth="1"/>
    <col min="264" max="745" width="9" bestFit="1" customWidth="1"/>
    <col min="746" max="814" width="10" bestFit="1" customWidth="1"/>
    <col min="815" max="815" width="11.28515625" bestFit="1" customWidth="1"/>
  </cols>
  <sheetData>
    <row r="2" spans="1:15" x14ac:dyDescent="0.25">
      <c r="A2" s="4" t="s">
        <v>12</v>
      </c>
      <c r="E2" s="4" t="s">
        <v>29</v>
      </c>
      <c r="I2" s="4" t="s">
        <v>50</v>
      </c>
      <c r="M2" s="7" t="s">
        <v>78</v>
      </c>
    </row>
    <row r="3" spans="1:15" x14ac:dyDescent="0.25">
      <c r="A3" s="1" t="s">
        <v>13</v>
      </c>
      <c r="B3" t="s">
        <v>11</v>
      </c>
      <c r="C3" t="s">
        <v>65</v>
      </c>
      <c r="E3" s="1" t="s">
        <v>62</v>
      </c>
      <c r="F3" s="1" t="s">
        <v>28</v>
      </c>
      <c r="I3" s="1" t="s">
        <v>66</v>
      </c>
      <c r="J3" t="s">
        <v>55</v>
      </c>
      <c r="K3" t="s">
        <v>65</v>
      </c>
      <c r="M3" s="1" t="s">
        <v>48</v>
      </c>
      <c r="N3" s="11" t="s">
        <v>65</v>
      </c>
      <c r="O3" s="14"/>
    </row>
    <row r="4" spans="1:15" x14ac:dyDescent="0.25">
      <c r="A4" s="2" t="s">
        <v>7</v>
      </c>
      <c r="B4" s="3">
        <v>351555555.55555558</v>
      </c>
      <c r="C4" s="5">
        <v>3164000000</v>
      </c>
      <c r="E4" s="1" t="s">
        <v>27</v>
      </c>
      <c r="F4" t="s">
        <v>26</v>
      </c>
      <c r="G4" t="s">
        <v>16</v>
      </c>
      <c r="I4" s="2" t="s">
        <v>54</v>
      </c>
      <c r="J4" s="5">
        <v>74</v>
      </c>
      <c r="K4" s="16">
        <v>13673950000</v>
      </c>
      <c r="L4" s="5"/>
      <c r="M4" s="2" t="s">
        <v>46</v>
      </c>
      <c r="N4" s="12">
        <v>31978981064</v>
      </c>
    </row>
    <row r="5" spans="1:15" x14ac:dyDescent="0.25">
      <c r="A5" s="2" t="s">
        <v>8</v>
      </c>
      <c r="B5" s="13">
        <v>665000000</v>
      </c>
      <c r="C5" s="13">
        <v>1330000000</v>
      </c>
      <c r="E5" s="2" t="s">
        <v>17</v>
      </c>
      <c r="F5" s="5">
        <v>425</v>
      </c>
      <c r="G5" s="5">
        <v>680</v>
      </c>
      <c r="I5" s="2" t="s">
        <v>51</v>
      </c>
      <c r="J5" s="5">
        <v>2510</v>
      </c>
      <c r="K5" s="16">
        <v>74315506215</v>
      </c>
      <c r="L5" s="5"/>
      <c r="M5" s="2" t="s">
        <v>41</v>
      </c>
      <c r="N5" s="12">
        <v>22912225099</v>
      </c>
    </row>
    <row r="6" spans="1:15" x14ac:dyDescent="0.25">
      <c r="A6" s="2" t="s">
        <v>4</v>
      </c>
      <c r="B6" s="3">
        <v>352666666.66666669</v>
      </c>
      <c r="C6" s="5">
        <v>1058000000</v>
      </c>
      <c r="E6" s="2" t="s">
        <v>18</v>
      </c>
      <c r="F6" s="5">
        <v>84</v>
      </c>
      <c r="G6" s="5">
        <v>297</v>
      </c>
      <c r="I6" s="2" t="s">
        <v>52</v>
      </c>
      <c r="J6" s="5">
        <v>21</v>
      </c>
      <c r="K6" s="16">
        <v>218538750</v>
      </c>
      <c r="L6" s="5"/>
      <c r="M6" s="2" t="s">
        <v>40</v>
      </c>
      <c r="N6" s="12">
        <v>15989461247</v>
      </c>
    </row>
    <row r="7" spans="1:15" x14ac:dyDescent="0.25">
      <c r="A7" s="2" t="s">
        <v>1</v>
      </c>
      <c r="B7" s="13">
        <v>950000000</v>
      </c>
      <c r="C7" s="13">
        <v>950000000</v>
      </c>
      <c r="E7" s="2" t="s">
        <v>19</v>
      </c>
      <c r="F7" s="5">
        <v>12</v>
      </c>
      <c r="G7" s="5">
        <v>48</v>
      </c>
      <c r="I7" s="2" t="s">
        <v>14</v>
      </c>
      <c r="J7" s="5">
        <v>1348</v>
      </c>
      <c r="K7" s="16">
        <v>14585646375</v>
      </c>
      <c r="L7" s="5"/>
      <c r="M7" s="2" t="s">
        <v>42</v>
      </c>
      <c r="N7" s="12">
        <v>13673950000</v>
      </c>
    </row>
    <row r="8" spans="1:15" x14ac:dyDescent="0.25">
      <c r="A8" s="2" t="s">
        <v>9</v>
      </c>
      <c r="B8" s="13">
        <v>760000000</v>
      </c>
      <c r="C8" s="13">
        <v>760000000</v>
      </c>
      <c r="E8" s="2" t="s">
        <v>20</v>
      </c>
      <c r="F8" s="5">
        <v>18</v>
      </c>
      <c r="G8" s="5">
        <v>30</v>
      </c>
      <c r="I8" s="2" t="s">
        <v>53</v>
      </c>
      <c r="J8" s="5">
        <v>5</v>
      </c>
      <c r="K8" s="16">
        <v>91000000</v>
      </c>
      <c r="L8" s="5"/>
      <c r="M8" s="2" t="s">
        <v>39</v>
      </c>
      <c r="N8" s="12">
        <v>3846599999</v>
      </c>
    </row>
    <row r="9" spans="1:15" x14ac:dyDescent="0.25">
      <c r="A9" s="2" t="s">
        <v>2</v>
      </c>
      <c r="B9" s="13">
        <v>550000000</v>
      </c>
      <c r="C9" s="13">
        <v>550000000</v>
      </c>
      <c r="E9" s="2" t="s">
        <v>21</v>
      </c>
      <c r="F9" s="5">
        <v>27</v>
      </c>
      <c r="G9" s="5">
        <v>164</v>
      </c>
    </row>
    <row r="10" spans="1:15" x14ac:dyDescent="0.25">
      <c r="A10" s="2" t="s">
        <v>0</v>
      </c>
      <c r="B10" s="13">
        <v>470000000</v>
      </c>
      <c r="C10" s="13">
        <v>470000000</v>
      </c>
      <c r="E10" s="2" t="s">
        <v>22</v>
      </c>
      <c r="F10" s="5">
        <v>161</v>
      </c>
      <c r="G10" s="5">
        <v>464</v>
      </c>
    </row>
    <row r="11" spans="1:15" x14ac:dyDescent="0.25">
      <c r="A11" s="2" t="s">
        <v>3</v>
      </c>
      <c r="B11" s="13">
        <v>438000000</v>
      </c>
      <c r="C11" s="13">
        <v>438000000</v>
      </c>
      <c r="E11" s="2" t="s">
        <v>23</v>
      </c>
      <c r="F11" s="5">
        <v>11</v>
      </c>
      <c r="G11" s="5">
        <v>69</v>
      </c>
      <c r="I11" s="7" t="s">
        <v>64</v>
      </c>
      <c r="M11" s="7" t="s">
        <v>67</v>
      </c>
    </row>
    <row r="12" spans="1:15" x14ac:dyDescent="0.25">
      <c r="A12" s="2" t="s">
        <v>6</v>
      </c>
      <c r="B12" s="13">
        <v>380000000</v>
      </c>
      <c r="C12" s="13">
        <v>380000000</v>
      </c>
      <c r="E12" s="2" t="s">
        <v>15</v>
      </c>
      <c r="F12" s="5">
        <v>61</v>
      </c>
      <c r="G12" s="5">
        <v>283</v>
      </c>
      <c r="I12" s="1" t="s">
        <v>28</v>
      </c>
      <c r="J12" t="s">
        <v>58</v>
      </c>
      <c r="K12" t="s">
        <v>73</v>
      </c>
      <c r="M12" s="1" t="s">
        <v>27</v>
      </c>
      <c r="N12" t="s">
        <v>65</v>
      </c>
      <c r="O12" t="s">
        <v>72</v>
      </c>
    </row>
    <row r="13" spans="1:15" x14ac:dyDescent="0.25">
      <c r="A13" s="2" t="s">
        <v>10</v>
      </c>
      <c r="B13" s="13">
        <v>360000000</v>
      </c>
      <c r="C13" s="13">
        <v>360000000</v>
      </c>
      <c r="E13" s="2" t="s">
        <v>24</v>
      </c>
      <c r="F13" s="5">
        <v>68</v>
      </c>
      <c r="G13" s="5">
        <v>466</v>
      </c>
      <c r="I13" s="2" t="s">
        <v>26</v>
      </c>
      <c r="J13" s="5">
        <v>1089</v>
      </c>
      <c r="K13" s="15">
        <v>0.2751389590702375</v>
      </c>
      <c r="L13" s="15"/>
      <c r="M13" s="2" t="s">
        <v>17</v>
      </c>
      <c r="N13" s="10">
        <v>39276358317</v>
      </c>
      <c r="O13" s="15">
        <v>0.44236879987763156</v>
      </c>
    </row>
    <row r="14" spans="1:15" x14ac:dyDescent="0.25">
      <c r="E14" s="2" t="s">
        <v>25</v>
      </c>
      <c r="F14" s="5">
        <v>215</v>
      </c>
      <c r="G14" s="5">
        <v>327</v>
      </c>
      <c r="I14" s="2" t="s">
        <v>16</v>
      </c>
      <c r="J14" s="5">
        <v>2869</v>
      </c>
      <c r="K14" s="15">
        <v>0.72486104092976256</v>
      </c>
      <c r="L14" s="15"/>
      <c r="M14" s="2" t="s">
        <v>18</v>
      </c>
      <c r="N14" s="10">
        <v>8713424697</v>
      </c>
      <c r="O14" s="15">
        <v>9.8139119592654298E-2</v>
      </c>
    </row>
    <row r="15" spans="1:15" x14ac:dyDescent="0.25">
      <c r="M15" s="2" t="s">
        <v>22</v>
      </c>
      <c r="N15" s="10">
        <v>15393411004</v>
      </c>
      <c r="O15" s="15">
        <v>0.17337566525140954</v>
      </c>
    </row>
    <row r="16" spans="1:15" x14ac:dyDescent="0.25">
      <c r="A16" s="4" t="s">
        <v>49</v>
      </c>
      <c r="E16" s="7" t="s">
        <v>77</v>
      </c>
      <c r="M16" s="2" t="s">
        <v>24</v>
      </c>
      <c r="N16" s="10">
        <v>8096215736</v>
      </c>
      <c r="O16" s="15">
        <v>9.118750801126406E-2</v>
      </c>
    </row>
    <row r="17" spans="1:16" x14ac:dyDescent="0.25">
      <c r="A17" s="1" t="s">
        <v>48</v>
      </c>
      <c r="B17" t="s">
        <v>47</v>
      </c>
      <c r="E17" s="1" t="s">
        <v>63</v>
      </c>
      <c r="F17" t="s">
        <v>11</v>
      </c>
      <c r="I17" s="6" t="s">
        <v>56</v>
      </c>
      <c r="J17" s="7" t="s">
        <v>57</v>
      </c>
      <c r="M17" s="2" t="s">
        <v>25</v>
      </c>
      <c r="N17" s="10">
        <v>17307046994</v>
      </c>
      <c r="O17" s="15">
        <v>0.19492890726704057</v>
      </c>
    </row>
    <row r="18" spans="1:16" x14ac:dyDescent="0.25">
      <c r="A18" s="2" t="s">
        <v>46</v>
      </c>
      <c r="B18" s="5">
        <v>1739</v>
      </c>
      <c r="C18" s="5"/>
      <c r="E18" s="2" t="s">
        <v>38</v>
      </c>
      <c r="F18" s="3">
        <v>950000000</v>
      </c>
      <c r="I18" s="1" t="s">
        <v>58</v>
      </c>
      <c r="J18" s="1" vm="5">
        <f>CUBEVALUE("ThisWorkbookDataModel","[Measures].[Total Cars]",Slicer_Month,Slicer_Week,Slicer_Weekday)</f>
        <v>3958</v>
      </c>
    </row>
    <row r="19" spans="1:16" x14ac:dyDescent="0.25">
      <c r="A19" s="2" t="s">
        <v>43</v>
      </c>
      <c r="B19" s="5">
        <v>38</v>
      </c>
      <c r="C19" s="5"/>
      <c r="E19" s="2" t="s">
        <v>33</v>
      </c>
      <c r="F19" s="3">
        <v>470000000</v>
      </c>
      <c r="I19" t="s">
        <v>59</v>
      </c>
      <c r="J19" s="9" vm="1">
        <f>CUBEVALUE("ThisWorkbookDataModel","[Measures].[Average Price] ")</f>
        <v>25994098.367862556</v>
      </c>
    </row>
    <row r="20" spans="1:16" x14ac:dyDescent="0.25">
      <c r="A20" s="2" t="s">
        <v>42</v>
      </c>
      <c r="B20" s="5">
        <v>74</v>
      </c>
      <c r="C20" s="5"/>
      <c r="E20" s="2" t="s">
        <v>44</v>
      </c>
      <c r="F20" s="3">
        <v>317666666.66666669</v>
      </c>
      <c r="I20" t="s">
        <v>60</v>
      </c>
      <c r="J20" s="10" vm="2">
        <f>CUBEVALUE("ThisWorkbookDataModel","[Measures].[Minimum Price]")</f>
        <v>1150000</v>
      </c>
      <c r="M20" s="7" t="s">
        <v>68</v>
      </c>
    </row>
    <row r="21" spans="1:16" x14ac:dyDescent="0.25">
      <c r="A21" s="2" t="s">
        <v>41</v>
      </c>
      <c r="B21" s="5">
        <v>614</v>
      </c>
      <c r="C21" s="5"/>
      <c r="E21" s="2" t="s">
        <v>31</v>
      </c>
      <c r="F21" s="3">
        <v>204500000</v>
      </c>
      <c r="I21" t="s">
        <v>61</v>
      </c>
      <c r="J21" s="10" vm="3">
        <f>CUBEVALUE("ThisWorkbookDataModel","[Measures].[Maximum Price]")</f>
        <v>950000000</v>
      </c>
      <c r="M21" s="1" t="s">
        <v>66</v>
      </c>
      <c r="N21" t="s">
        <v>60</v>
      </c>
      <c r="O21" t="s">
        <v>61</v>
      </c>
      <c r="P21" t="s">
        <v>11</v>
      </c>
    </row>
    <row r="22" spans="1:16" x14ac:dyDescent="0.25">
      <c r="A22" s="2" t="s">
        <v>40</v>
      </c>
      <c r="B22" s="5">
        <v>605</v>
      </c>
      <c r="C22" s="5"/>
      <c r="E22" s="2" t="s">
        <v>42</v>
      </c>
      <c r="F22" s="3">
        <v>184783108.1081081</v>
      </c>
      <c r="I22" t="s">
        <v>69</v>
      </c>
      <c r="J22" vm="4">
        <f>CUBEVALUE("ThisWorkbookDataModel","[Measures].[Total Price]")</f>
        <v>102884641340</v>
      </c>
      <c r="M22" s="2" t="s">
        <v>51</v>
      </c>
      <c r="N22" s="13">
        <v>2850000</v>
      </c>
      <c r="O22" s="13">
        <v>950000000</v>
      </c>
      <c r="P22" s="3">
        <v>29607771.400398407</v>
      </c>
    </row>
    <row r="23" spans="1:16" x14ac:dyDescent="0.25">
      <c r="A23" s="2" t="s">
        <v>39</v>
      </c>
      <c r="B23" s="5">
        <v>67</v>
      </c>
      <c r="C23" s="5"/>
      <c r="E23" s="2" t="s">
        <v>32</v>
      </c>
      <c r="F23" s="3">
        <v>147999999.5</v>
      </c>
      <c r="M23" s="2" t="s">
        <v>52</v>
      </c>
      <c r="N23" s="13">
        <v>3990000</v>
      </c>
      <c r="O23" s="13">
        <v>27040000</v>
      </c>
      <c r="P23" s="3">
        <v>10406607.142857144</v>
      </c>
    </row>
    <row r="24" spans="1:16" x14ac:dyDescent="0.25">
      <c r="A24" s="2" t="s">
        <v>36</v>
      </c>
      <c r="B24" s="5">
        <v>143</v>
      </c>
      <c r="C24" s="5"/>
      <c r="E24" s="2" t="s">
        <v>45</v>
      </c>
      <c r="F24" s="3">
        <v>79000000</v>
      </c>
      <c r="I24" s="7" t="s">
        <v>76</v>
      </c>
      <c r="M24" s="2" t="s">
        <v>14</v>
      </c>
      <c r="N24" s="13">
        <v>1150000</v>
      </c>
      <c r="O24" s="13">
        <v>110000000</v>
      </c>
      <c r="P24" s="3">
        <v>10820212.444362018</v>
      </c>
    </row>
    <row r="25" spans="1:16" x14ac:dyDescent="0.25">
      <c r="A25" s="2" t="s">
        <v>35</v>
      </c>
      <c r="B25" s="5">
        <v>222</v>
      </c>
      <c r="C25" s="5"/>
      <c r="E25" s="2" t="s">
        <v>5</v>
      </c>
      <c r="F25" s="3">
        <v>59000000</v>
      </c>
      <c r="I25" t="s">
        <v>70</v>
      </c>
      <c r="J25" s="14">
        <f>GETPIVOTDATA("[Measures].[Total Cars]",$I$12,"[Data].[Price Category]","[Data].[Price Category].&amp;[Low]")/J18</f>
        <v>0.72486104092976256</v>
      </c>
      <c r="M25" s="2" t="s">
        <v>54</v>
      </c>
      <c r="N25" s="13">
        <v>21000000</v>
      </c>
      <c r="O25" s="13">
        <v>800000000</v>
      </c>
      <c r="P25" s="3">
        <v>184783108.1081081</v>
      </c>
    </row>
    <row r="26" spans="1:16" x14ac:dyDescent="0.25">
      <c r="A26" s="2" t="s">
        <v>34</v>
      </c>
      <c r="B26" s="5">
        <v>93</v>
      </c>
      <c r="C26" s="5"/>
      <c r="E26" s="2" t="s">
        <v>39</v>
      </c>
      <c r="F26" s="3">
        <v>57411940.283582091</v>
      </c>
      <c r="I26" t="s">
        <v>71</v>
      </c>
      <c r="J26" s="14">
        <f>GETPIVOTDATA("[Measures].[Total Cars]",$I$12,"[Data].[Price Category]","[Data].[Price Category].&amp;[High]")/J18</f>
        <v>0.2751389590702375</v>
      </c>
      <c r="M26" s="2" t="s">
        <v>53</v>
      </c>
      <c r="N26" s="13">
        <v>7000000</v>
      </c>
      <c r="O26" s="13">
        <v>38500000</v>
      </c>
      <c r="P26" s="3">
        <v>18200000</v>
      </c>
    </row>
    <row r="27" spans="1:16" x14ac:dyDescent="0.25">
      <c r="A27" s="2" t="s">
        <v>30</v>
      </c>
      <c r="B27" s="5">
        <v>70</v>
      </c>
      <c r="C27" s="5"/>
      <c r="E27" s="2" t="s">
        <v>37</v>
      </c>
      <c r="F27" s="3">
        <v>56100000</v>
      </c>
      <c r="I27" s="2" t="s">
        <v>74</v>
      </c>
      <c r="J27" s="14">
        <f>GETPIVOTDATA("[Measures].[Sum of Price]",$M$12,"[Data].[Color]","[Data].[Color].&amp;[Black]")/J22</f>
        <v>0.38175142378350252</v>
      </c>
    </row>
    <row r="28" spans="1:16" x14ac:dyDescent="0.25">
      <c r="I28" t="s">
        <v>51</v>
      </c>
      <c r="J28" s="14">
        <f>GETPIVOTDATA("[Measures].[Sum of Price]",$I$3,"[Data].[Type]","[Data].[Type].&amp;[Foreign Used]")/J22</f>
        <v>0.72231875668800383</v>
      </c>
    </row>
    <row r="29" spans="1:16" x14ac:dyDescent="0.25">
      <c r="I29" t="s">
        <v>75</v>
      </c>
      <c r="J29" s="14">
        <f>GETPIVOTDATA("[Measures].[Sum of Price]",$M$3,"[Data].[Title]","[Data].[Title].&amp;[Toyota]")/J22</f>
        <v>0.31082366276925588</v>
      </c>
    </row>
    <row r="30" spans="1:16" x14ac:dyDescent="0.25">
      <c r="J30" s="14"/>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C1428-C0FD-486C-A2FB-9F8FB15A503E}">
  <dimension ref="A1"/>
  <sheetViews>
    <sheetView tabSelected="1" workbookViewId="0">
      <selection activeCell="N29" sqref="N29"/>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AA1BC-D90C-4A5C-8C6F-1ADD328A9DAE}">
  <dimension ref="A1"/>
  <sheetViews>
    <sheetView workbookViewId="0">
      <selection activeCell="N6" sqref="N6"/>
    </sheetView>
  </sheetViews>
  <sheetFormatPr defaultRowHeight="15" x14ac:dyDescent="0.25"/>
  <cols>
    <col min="1" max="1" width="9.140625" style="8"/>
    <col min="2" max="2" width="9.140625" style="8" customWidth="1"/>
    <col min="3" max="16384" width="9.140625" style="8"/>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a f d b 0 2 e - b c e d - 4 0 2 8 - b 1 6 5 - d f 8 5 9 b 6 d c c 9 7 " > < 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C a l c u l a t e d F i e l d s > < S A H o s t H a s h > 0 < / S A H o s t H a s h > < G e m i n i F i e l d L i s t V i s i b l e > T r u e < / G e m i n i F i e l d L i s t V i s i b l e > < / S e t t i n g s > ] ] > < / C u s t o m C o n t e n t > < / G e m i n i > 
</file>

<file path=customXml/item10.xml>��< ? x m l   v e r s i o n = " 1 . 0 "   e n c o d i n g = " U T F - 1 6 " ? > < G e m i n i   x m l n s = " h t t p : / / g e m i n i / p i v o t c u s t o m i z a t i o n / 9 9 f 4 5 3 b d - 5 9 b 0 - 4 b 0 9 - 8 9 3 c - d 6 3 3 9 0 9 7 e 6 0 0 " > < 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11.xml>��< ? x m l   v e r s i o n = " 1 . 0 "   e n c o d i n g = " U T F - 1 6 " ? > < G e m i n i   x m l n s = " h t t p : / / g e m i n i / p i v o t c u s t o m i z a t i o n / b 0 4 8 e d 9 3 - 1 f d a - 4 9 a 8 - a 5 1 0 - 2 9 9 3 c 1 e 3 b c 7 d " > < 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12.xml>��< ? x m l   v e r s i o n = " 1 . 0 "   e n c o d i n g = " U T F - 1 6 " ? > < G e m i n i   x m l n s = " h t t p : / / g e m i n i / p i v o t c u s t o m i z a t i o n / 8 1 f d 1 8 2 b - 3 8 8 f - 4 1 4 5 - 8 7 a 3 - 3 0 5 c 8 5 9 6 8 1 3 f " > < 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13.xml>��< ? x m l   v e r s i o n = " 1 . 0 "   e n c o d i n g = " U T F - 1 6 " ? > < G e m i n i   x m l n s = " h t t p : / / g e m i n i / p i v o t c u s t o m i z a t i o n / f 7 f 7 f e 3 c - 8 9 5 6 - 4 5 a c - 9 0 5 6 - c c d f b f 8 6 a c 2 e " > < 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14.xml>��< ? x m l   v e r s i o n = " 1 . 0 "   e n c o d i n g = " U T F - 1 6 " ? > < G e m i n i   x m l n s = " h t t p : / / g e m i n i / p i v o t c u s t o m i z a t i o n / b 3 6 d 5 d d 3 - c e 7 a - 4 f e 9 - 8 5 6 e - 1 2 7 3 3 2 8 8 1 a e 5 " > < 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D a t a _ d 0 7 9 8 5 7 6 - 0 5 e a - 4 9 e 2 - b a d 1 - 0 e 5 9 5 7 f f d d f 6 , C a l e n d a r ] ] > < / 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b 0 6 5 9 5 2 4 - 2 f 7 d - 4 0 1 2 - 8 e 4 4 - 3 9 b 5 c 8 f 8 4 3 d c " > < 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2 3 9 e 4 2 1 a - 2 5 8 c - 4 c 3 5 - 9 2 5 9 - 3 6 b a 5 e 8 8 8 0 1 4 " > < 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i t e m > < M e a s u r e N a m e > T o t a l   C o l o r < / M e a s u r e N a m e > < D i s p l a y N a m e > T o t a l   C o l o r < / D i s p l a y N a m e > < V i s i b l e > F a l s e < / V i s i b l e > < / i t e m > < i t e m > < M e a s u r e N a m e > D i s t   T o t a l   C a r s < / M e a s u r e N a m e > < D i s p l a y N a m e > D i s t   T o t a l   C a r s < / D i s p l a y N a m e > < V i s i b l e > F a l s e < / V i s i b l e > < / i t e m > < i t e m > < M e a s u r e N a m e > D i s t   T o t a l   M o d e l s < / M e a s u r e N a m e > < D i s p l a y N a m e > D i s t   T o t a l   M o d e l s < / 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 D a t a _ d 0 7 9 8 5 7 6 - 0 5 e a - 4 9 e 2 - b a d 1 - 0 e 5 9 5 7 f f d d f 6 < / K e y > < V a l u e   x m l n s : a = " h t t p : / / s c h e m a s . d a t a c o n t r a c t . o r g / 2 0 0 4 / 0 7 / M i c r o s o f t . A n a l y s i s S e r v i c e s . C o m m o n " > < a : H a s F o c u s > t r u e < / a : H a s F o c u s > < a : S i z e A t D p i 9 6 > 2 3 7 < / 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 T a g s \ T a b l e s \ & l t ; T a b l e s \ C a l e n d a r & g t ; < / K e y > < / D i a g r a m O b j e c t K e y > < D i a g r a m O b j e c t K e y > < K e y > D y n a m i c   T a g s \ H i e r a r c h i e s \ & l t ; T a b l e s \ C a l e n d a r \ H i e r a r c h i e s \ D a t e   H i e r a r c h y & g t ; < / K e y > < / D i a g r a m O b j e c t K e y > < D i a g r a m O b j e c t K e y > < K e y > T a b l e s \ D a t a < / K e y > < / D i a g r a m O b j e c t K e y > < D i a g r a m O b j e c t K e y > < K e y > T a b l e s \ D a t a \ C o l u m n s \ T i t l e < / K e y > < / D i a g r a m O b j e c t K e y > < D i a g r a m O b j e c t K e y > < K e y > T a b l e s \ D a t a \ C o l u m n s \ M o d e l < / K e y > < / D i a g r a m O b j e c t K e y > < D i a g r a m O b j e c t K e y > < K e y > T a b l e s \ D a t a \ C o l u m n s \ P r i c e < / K e y > < / D i a g r a m O b j e c t K e y > < D i a g r a m O b j e c t K e y > < K e y > T a b l e s \ D a t a \ C o l u m n s \ T y p e < / K e y > < / D i a g r a m O b j e c t K e y > < D i a g r a m O b j e c t K e y > < K e y > T a b l e s \ D a t a \ C o l u m n s \ Y e a r   o f   M a k e < / K e y > < / D i a g r a m O b j e c t K e y > < D i a g r a m O b j e c t K e y > < K e y > T a b l e s \ D a t a \ C o l u m n s \ C o l o r < / K e y > < / D i a g r a m O b j e c t K e y > < D i a g r a m O b j e c t K e y > < K e y > T a b l e s \ D a t a \ C o l u m n s \ D a t e < / K e y > < / D i a g r a m O b j e c t K e y > < D i a g r a m O b j e c t K e y > < K e y > T a b l e s \ D a t a \ C o l u m n s \ P r i c e   C a t e g o r y < / K e y > < / D i a g r a m O b j e c t K e y > < D i a g r a m O b j e c t K e y > < K e y > T a b l e s \ D a t a \ M e a s u r e s \ T o t a l   P r i c e < / K e y > < / D i a g r a m O b j e c t K e y > < D i a g r a m O b j e c t K e y > < K e y > T a b l e s \ D a t a \ M e a s u r e s \ A v e r a g e   P r i c e < / K e y > < / D i a g r a m O b j e c t K e y > < D i a g r a m O b j e c t K e y > < K e y > T a b l e s \ D a t a \ M e a s u r e s \ M i n i m u m   P r i c e < / K e y > < / D i a g r a m O b j e c t K e y > < D i a g r a m O b j e c t K e y > < K e y > T a b l e s \ D a t a \ M e a s u r e s \ M a x i m u m   P r i c e 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 R e l a t i o n s h i p s \ & l t ; T a b l e s \ D a t a \ C o l u m n s \ D a t e & g t ; - & l t ; T a b l e s \ C a l e n d a r \ C o l u m n s \ D a t e & g t ; < / K e y > < / D i a g r a m O b j e c t K e y > < D i a g r a m O b j e c t K e y > < K e y > R e l a t i o n s h i p s \ & l t ; T a b l e s \ D a t a \ C o l u m n s \ D a t e & g t ; - & l t ; T a b l e s \ C a l e n d a r \ C o l u m n s \ D a t e & g t ; \ F K < / K e y > < / D i a g r a m O b j e c t K e y > < D i a g r a m O b j e c t K e y > < K e y > R e l a t i o n s h i p s \ & l t ; T a b l e s \ D a t a \ C o l u m n s \ D a t e & g t ; - & l t ; T a b l e s \ C a l e n d a r \ C o l u m n s \ D a t e & g t ; \ P K < / K e y > < / D i a g r a m O b j e c t K e y > < D i a g r a m O b j e c t K e y > < K e y > R e l a t i o n s h i p s \ & l t ; T a b l e s \ D a t a \ C o l u m n s \ D a t e & g t ; - & l t ; T a b l e s \ C a l e n d a r \ C o l u m n s \ D a t e & g t ; \ C r o s s F i l t e r < / K e y > < / D i a g r a m O b j e c t K e y > < D i a g r a m O b j e c t K e y > < K e y > T a b l e s \ C a l e n d a r \ C o l u m n s \ W e e k < / K e y > < / D i a g r a m O b j e c t K e y > < D i a g r a m O b j e c t K e y > < K e y > T a b l e s \ C a l e n d a r \ C o l u m n s \ W e e k d a y < / K e y > < / D i a g r a m O b j e c t K e y > < / A l l K e y s > < S e l e c t e d K e y s > < D i a g r a m O b j e c t K e y > < K e y > R e l a t i o n s h i p s \ & l t ; T a b l e s \ D a t a \ C o l u m n s \ D a t e & g t ; - & l t ; T a b l e s \ C a l e n d a r \ C o l u m n s \ D a t e & g t ; 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K e y > < / a : K e y > < a : V a l u e   i : t y p e = " D i a g r a m D i s p l a y N o d e V i e w S t a t e " > < H e i g h t > 2 6 4 < / H e i g h t > < I s E x p a n d e d > t r u e < / I s E x p a n d e d > < L a y e d O u t > t r u e < / L a y e d O u t > < W i d t h > 2 0 0 < / W i d t h > < / a : V a l u e > < / a : K e y V a l u e O f D i a g r a m O b j e c t K e y a n y T y p e z b w N T n L X > < a : K e y V a l u e O f D i a g r a m O b j e c t K e y a n y T y p e z b w N T n L X > < a : K e y > < K e y > T a b l e s \ D a t a \ C o l u m n s \ T i t l e < / K e y > < / a : K e y > < a : V a l u e   i : t y p e = " D i a g r a m D i s p l a y N o d e V i e w S t a t e " > < H e i g h t > 1 5 0 < / H e i g h t > < I s E x p a n d e d > t r u e < / I s E x p a n d e d > < W i d t h > 2 0 0 < / W i d t h > < / a : V a l u e > < / a : K e y V a l u e O f D i a g r a m O b j e c t K e y a n y T y p e z b w N T n L X > < a : K e y V a l u e O f D i a g r a m O b j e c t K e y a n y T y p e z b w N T n L X > < a : K e y > < K e y > T a b l e s \ D a t a \ C o l u m n s \ M o d e l < / K e y > < / a : K e y > < a : V a l u e   i : t y p e = " D i a g r a m D i s p l a y N o d e V i e w S t a t e " > < H e i g h t > 1 5 0 < / H e i g h t > < I s E x p a n d e d > t r u e < / I s E x p a n d e d > < W i d t h > 2 0 0 < / W i d t h > < / a : V a l u e > < / a : K e y V a l u e O f D i a g r a m O b j e c t K e y a n y T y p e z b w N T n L X > < a : K e y V a l u e O f D i a g r a m O b j e c t K e y a n y T y p e z b w N T n L X > < a : K e y > < K e y > T a b l e s \ D a t a \ C o l u m n s \ P r i c e < / K e y > < / a : K e y > < a : V a l u e   i : t y p e = " D i a g r a m D i s p l a y N o d e V i e w S t a t e " > < H e i g h t > 1 5 0 < / H e i g h t > < I s E x p a n d e d > t r u e < / I s E x p a n d e d > < W i d t h > 2 0 0 < / W i d t h > < / a : V a l u e > < / a : K e y V a l u e O f D i a g r a m O b j e c t K e y a n y T y p e z b w N T n L X > < a : K e y V a l u e O f D i a g r a m O b j e c t K e y a n y T y p e z b w N T n L X > < a : K e y > < K e y > T a b l e s \ D a t a \ C o l u m n s \ T y p e < / K e y > < / a : K e y > < a : V a l u e   i : t y p e = " D i a g r a m D i s p l a y N o d e V i e w S t a t e " > < H e i g h t > 1 5 0 < / H e i g h t > < I s E x p a n d e d > t r u e < / I s E x p a n d e d > < W i d t h > 2 0 0 < / W i d t h > < / a : V a l u e > < / a : K e y V a l u e O f D i a g r a m O b j e c t K e y a n y T y p e z b w N T n L X > < a : K e y V a l u e O f D i a g r a m O b j e c t K e y a n y T y p e z b w N T n L X > < a : K e y > < K e y > T a b l e s \ D a t a \ C o l u m n s \ Y e a r   o f   M a k e < / K e y > < / a : K e y > < a : V a l u e   i : t y p e = " D i a g r a m D i s p l a y N o d e V i e w S t a t e " > < H e i g h t > 1 5 0 < / H e i g h t > < I s E x p a n d e d > t r u e < / I s E x p a n d e d > < W i d t h > 2 0 0 < / W i d t h > < / a : V a l u e > < / a : K e y V a l u e O f D i a g r a m O b j e c t K e y a n y T y p e z b w N T n L X > < a : K e y V a l u e O f D i a g r a m O b j e c t K e y a n y T y p e z b w N T n L X > < a : K e y > < K e y > T a b l e s \ D a t a \ C o l u m n s \ C o l o r < / K e y > < / a : K e y > < a : V a l u e   i : t y p e = " D i a g r a m D i s p l a y N o d e V i e w S t a t e " > < H e i g h t > 1 5 0 < / H e i g h t > < I s E x p a n d e d > t r u e < / I s E x p a n d e d > < 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 T a b l e s \ D a t a \ C o l u m n s \ P r i c e   C a t e g o r y < / K e y > < / a : K e y > < a : V a l u e   i : t y p e = " D i a g r a m D i s p l a y N o d e V i e w S t a t e " > < H e i g h t > 1 5 0 < / H e i g h t > < I s E x p a n d e d > t r u e < / I s E x p a n d e d > < W i d t h > 2 0 0 < / W i d t h > < / a : V a l u e > < / a : K e y V a l u e O f D i a g r a m O b j e c t K e y a n y T y p e z b w N T n L X > < a : K e y V a l u e O f D i a g r a m O b j e c t K e y a n y T y p e z b w N T n L X > < a : K e y > < K e y > T a b l e s \ D a t a \ M e a s u r e s \ T o t a l   P r i c e < / K e y > < / a : K e y > < a : V a l u e   i : t y p e = " D i a g r a m D i s p l a y N o d e V i e w S t a t e " > < H e i g h t > 1 5 0 < / H e i g h t > < I s E x p a n d e d > t r u e < / I s E x p a n d e d > < W i d t h > 2 0 0 < / W i d t h > < / a : V a l u e > < / a : K e y V a l u e O f D i a g r a m O b j e c t K e y a n y T y p e z b w N T n L X > < a : K e y V a l u e O f D i a g r a m O b j e c t K e y a n y T y p e z b w N T n L X > < a : K e y > < K e y > T a b l e s \ D a t a \ M e a s u r e s \ A v e r a g e   P r i c e < / K e y > < / a : K e y > < a : V a l u e   i : t y p e = " D i a g r a m D i s p l a y N o d e V i e w S t a t e " > < H e i g h t > 1 5 0 < / H e i g h t > < I s E x p a n d e d > t r u e < / I s E x p a n d e d > < W i d t h > 2 0 0 < / W i d t h > < / a : V a l u e > < / a : K e y V a l u e O f D i a g r a m O b j e c t K e y a n y T y p e z b w N T n L X > < a : K e y V a l u e O f D i a g r a m O b j e c t K e y a n y T y p e z b w N T n L X > < a : K e y > < K e y > T a b l e s \ D a t a \ M e a s u r e s \ M i n i m u m   P r i c e < / K e y > < / a : K e y > < a : V a l u e   i : t y p e = " D i a g r a m D i s p l a y N o d e V i e w S t a t e " > < H e i g h t > 1 5 0 < / H e i g h t > < I s E x p a n d e d > t r u e < / I s E x p a n d e d > < W i d t h > 2 0 0 < / W i d t h > < / a : V a l u e > < / a : K e y V a l u e O f D i a g r a m O b j e c t K e y a n y T y p e z b w N T n L X > < a : K e y V a l u e O f D i a g r a m O b j e c t K e y a n y T y p e z b w N T n L X > < a : K e y > < K e y > T a b l e s \ D a t a \ M e a s u r e s \ M a x i m u m   P r i c e < / K e y > < / a : K e y > < a : V a l u e   i : t y p e = " D i a g r a m D i s p l a y N o d e V i e w S t a t e " > < H e i g h t > 1 5 0 < / H e i g h t > < I s E x p a n d e d > t r u e < / I s E x p a n d e d > < W i d t h > 2 0 0 < / W i d t h > < / a : V a l u e > < / a : K e y V a l u e O f D i a g r a m O b j e c t K e y a n y T y p e z b w N T n L X > < a : K e y V a l u e O f D i a g r a m O b j e c t K e y a n y T y p e z b w N T n L X > < a : K e y > < K e y > T a b l e s \ C a l e n d a r < / K e y > < / a : K e y > < a : V a l u e   i : t y p e = " D i a g r a m D i s p l a y N o d e V i e w S t a t e " > < H e i g h t > 3 2 4 < / 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 T a b l e s \ C a l e n d a r \ C o l u m n s \ W e e k d a y < / K e y > < / a : K e y > < a : V a l u e   i : t y p e = " D i a g r a m D i s p l a y N o d e V i e w S t a t e " > < H e i g h t > 1 5 0 < / H e i g h t > < I s E x p a n d e d > t r u e < / I s E x p a n d e d > < W i d t h > 2 0 0 < / W i d t h > < / a : V a l u e > < / a : K e y V a l u e O f D i a g r a m O b j e c t K e y a n y T y p e z b w N T n L X > < a : K e y V a l u e O f D i a g r a m O b j e c t K e y a n y T y p e z b w N T n L X > < a : K e y > < K e y > T a b l e s \ C a l e n d a r \ C o l u m n s \ W e e k 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 R e l a t i o n s h i p s \ & l t ; T a b l e s \ D a t a \ C o l u m n s \ D a t e & g t ; - & l t ; T a b l e s \ C a l e n d a r \ C o l u m n s \ D a t e & g t ; < / K e y > < / a : K e y > < a : V a l u e   i : t y p e = " D i a g r a m D i s p l a y L i n k V i e w S t a t e " > < A u t o m a t i o n P r o p e r t y H e l p e r T e x t > E n d   p o i n t   1 :   ( 2 1 6 , 1 3 2 ) .   E n d   p o i n t   2 :   ( 3 1 3 . 9 0 3 8 1 0 5 6 7 6 6 6 , 1 6 2 )   < / A u t o m a t i o n P r o p e r t y H e l p e r T e x t > < I s F o c u s e d > t r u e < / I s F o c u s e d > < L a y e d O u t > t r u e < / L a y e d O u t > < P o i n t s   x m l n s : b = " h t t p : / / s c h e m a s . d a t a c o n t r a c t . o r g / 2 0 0 4 / 0 7 / S y s t e m . W i n d o w s " > < b : P o i n t > < b : _ x > 2 1 6 < / b : _ x > < b : _ y > 1 3 2 < / b : _ y > < / b : P o i n t > < b : P o i n t > < b : _ x > 2 6 2 . 9 5 1 9 0 5 5 < / b : _ x > < b : _ y > 1 3 2 < / b : _ y > < / b : P o i n t > < b : P o i n t > < b : _ x > 2 6 4 . 9 5 1 9 0 5 5 < / b : _ x > < b : _ y > 1 3 4 < / b : _ y > < / b : P o i n t > < b : P o i n t > < b : _ x > 2 6 4 . 9 5 1 9 0 5 5 < / b : _ x > < b : _ y > 1 6 0 < / b : _ y > < / b : P o i n t > < b : P o i n t > < b : _ x > 2 6 6 . 9 5 1 9 0 5 5 < / b : _ x > < b : _ y > 1 6 2 < / b : _ y > < / b : P o i n t > < b : P o i n t > < b : _ x > 3 1 3 . 9 0 3 8 1 0 5 6 7 6 6 5 8 < / b : _ x > < b : _ y > 1 6 2 < / b : _ y > < / b : P o i n t > < / P o i n t s > < / a : V a l u e > < / a : K e y V a l u e O f D i a g r a m O b j e c t K e y a n y T y p e z b w N T n L X > < a : K e y V a l u e O f D i a g r a m O b j e c t K e y a n y T y p e z b w N T n L X > < a : K e y > < K e y > R e l a t i o n s h i p s \ & l t ; T a b l e s \ D a t a \ C o l u m n s \ D a t e & g t ; - & l t ; T a b l e s \ C a l e n d a r \ C o l u m n s \ D a t e & g t ; \ F K < / K e y > < / a : K e y > < a : V a l u e   i : t y p e = " D i a g r a m D i s p l a y L i n k E n d p o i n t V i e w S t a t e " > < H e i g h t > 1 6 < / H e i g h t > < L a b e l L o c a t i o n   x m l n s : b = " h t t p : / / s c h e m a s . d a t a c o n t r a c t . o r g / 2 0 0 4 / 0 7 / S y s t e m . W i n d o w s " > < b : _ x > 2 0 0 < / b : _ x > < b : _ y > 1 2 4 < / b : _ y > < / L a b e l L o c a t i o n > < L o c a t i o n   x m l n s : b = " h t t p : / / s c h e m a s . d a t a c o n t r a c t . o r g / 2 0 0 4 / 0 7 / S y s t e m . W i n d o w s " > < b : _ x > 2 0 0 < / b : _ x > < b : _ y > 1 3 2 < / b : _ y > < / L o c a t i o n > < S h a p e R o t a t e A n g l e > 3 6 0 < / S h a p e R o t a t e A n g l e > < W i d t h > 1 6 < / W i d t h > < / a : V a l u e > < / a : K e y V a l u e O f D i a g r a m O b j e c t K e y a n y T y p e z b w N T n L X > < a : K e y V a l u e O f D i a g r a m O b j e c t K e y a n y T y p e z b w N T n L X > < a : K e y > < K e y > R e l a t i o n s h i p s \ & l t ; T a b l e s \ D a t a \ C o l u m n s \ D a t e & g t ; - & l t ; T a b l e s \ C a l e n d a r \ C o l u m n s \ D a t e & g t ; \ P K < / K e y > < / a : K e y > < a : V a l u e   i : t y p e = " D i a g r a m D i s p l a y L i n k E n d p o i n t V i e w S t a t e " > < H e i g h t > 1 6 < / H e i g h t > < L a b e l L o c a t i o n   x m l n s : b = " h t t p : / / s c h e m a s . d a t a c o n t r a c t . o r g / 2 0 0 4 / 0 7 / S y s t e m . W i n d o w s " > < b : _ x > 3 1 3 . 9 0 3 8 1 0 5 6 7 6 6 5 8 < / b : _ x > < b : _ y > 1 5 4 < / b : _ y > < / L a b e l L o c a t i o n > < L o c a t i o n   x m l n s : b = " h t t p : / / s c h e m a s . d a t a c o n t r a c t . o r g / 2 0 0 4 / 0 7 / S y s t e m . W i n d o w s " > < b : _ x > 3 2 9 . 9 0 3 8 1 0 5 6 7 6 6 5 8 < / b : _ x > < b : _ y > 1 6 2 < / b : _ y > < / L o c a t i o n > < S h a p e R o t a t e A n g l e > 1 8 0 < / S h a p e R o t a t e A n g l e > < W i d t h > 1 6 < / W i d t h > < / a : V a l u e > < / a : K e y V a l u e O f D i a g r a m O b j e c t K e y a n y T y p e z b w N T n L X > < a : K e y V a l u e O f D i a g r a m O b j e c t K e y a n y T y p e z b w N T n L X > < a : K e y > < K e y > R e l a t i o n s h i p s \ & l t ; T a b l e s \ D a t a \ C o l u m n s \ D a t e & g t ; - & l t ; T a b l e s \ C a l e n d a r \ C o l u m n s \ D a t e & g t ; \ C r o s s F i l t e r < / K e y > < / a : K e y > < a : V a l u e   i : t y p e = " D i a g r a m D i s p l a y L i n k C r o s s F i l t e r V i e w S t a t e " > < P o i n t s   x m l n s : b = " h t t p : / / s c h e m a s . d a t a c o n t r a c t . o r g / 2 0 0 4 / 0 7 / S y s t e m . W i n d o w s " > < b : P o i n t > < b : _ x > 2 1 6 < / b : _ x > < b : _ y > 1 3 2 < / b : _ y > < / b : P o i n t > < b : P o i n t > < b : _ x > 2 6 2 . 9 5 1 9 0 5 5 < / b : _ x > < b : _ y > 1 3 2 < / b : _ y > < / b : P o i n t > < b : P o i n t > < b : _ x > 2 6 4 . 9 5 1 9 0 5 5 < / b : _ x > < b : _ y > 1 3 4 < / b : _ y > < / b : P o i n t > < b : P o i n t > < b : _ x > 2 6 4 . 9 5 1 9 0 5 5 < / b : _ x > < b : _ y > 1 6 0 < / b : _ y > < / b : P o i n t > < b : P o i n t > < b : _ x > 2 6 6 . 9 5 1 9 0 5 5 < / b : _ x > < b : _ y > 1 6 2 < / b : _ y > < / b : P o i n t > < b : P o i n t > < b : _ x > 3 1 3 . 9 0 3 8 1 0 5 6 7 6 6 5 8 < / b : _ x > < b : _ y > 1 6 2 < / 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 C o l u m n s \ W e e k < / 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 C o l u m n s \ W e e k d a y < / K e y > < / a : K e y > < a : V a l u e   i : t y p e = " M e a s u r e G r i d N o d e V i e w S t a t e " > < C o l u m n > 6 < / 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 P r i c e   C a t e g o r y < / K e y > < / D i a g r a m O b j e c t K e y > < D i a g r a m O b j e c t K e y > < K e y > M e a s u r e s \ C o u n t   o f   P r i c e   C a t e g o r y \ T a g I n f o \ F o r m u l a < / K e y > < / D i a g r a m O b j e c t K e y > < D i a g r a m O b j e c t K e y > < K e y > M e a s u r e s \ C o u n t   o f   P r i c e   C a t e g o r y \ T a g I n f o \ V a l u e < / K e y > < / D i a g r a m O b j e c t K e y > < D i a g r a m O b j e c t K e y > < K e y > M e a s u r e s \ C o u n t   o f   C o l o r < / K e y > < / D i a g r a m O b j e c t K e y > < D i a g r a m O b j e c t K e y > < K e y > M e a s u r e s \ C o u n t   o f   C o l o r \ T a g I n f o \ F o r m u l a < / K e y > < / D i a g r a m O b j e c t K e y > < D i a g r a m O b j e c t K e y > < K e y > M e a s u r e s \ C o u n t   o f   C o l o r \ T a g I n f o \ V a l u e < / K e y > < / D i a g r a m O b j e c t K e y > < D i a g r a m O b j e c t K e y > < K e y > M e a s u r e s \ C o u n t   o f   T i t l e < / K e y > < / D i a g r a m O b j e c t K e y > < D i a g r a m O b j e c t K e y > < K e y > M e a s u r e s \ C o u n t   o f   T i t l e \ T a g I n f o \ F o r m u l a < / K e y > < / D i a g r a m O b j e c t K e y > < D i a g r a m O b j e c t K e y > < K e y > M e a s u r e s \ C o u n t   o f   T i t l e \ T a g I n f o \ V a l u e < / K e y > < / D i a g r a m O b j e c t K e y > < D i a g r a m O b j e c t K e y > < K e y > M e a s u r e s \ C o u n t   o f   T y p e < / K e y > < / D i a g r a m O b j e c t K e y > < D i a g r a m O b j e c t K e y > < K e y > M e a s u r e s \ C o u n t   o f   T y p e \ T a g I n f o \ F o r m u l a < / K e y > < / D i a g r a m O b j e c t K e y > < D i a g r a m O b j e c t K e y > < K e y > M e a s u r e s \ C o u n t   o f   T y p e \ T a g I n f o \ V a l u e < / K e y > < / D i a g r a m O b j e c t K e y > < D i a g r a m O b j e c t K e y > < K e y > M e a s u r e s \ S u m   o f   P r i c e   % < / K e y > < / D i a g r a m O b j e c t K e y > < D i a g r a m O b j e c t K e y > < K e y > M e a s u r e s \ S u m   o f   P r i c e   % \ T a g I n f o \ F o r m u l a < / K e y > < / D i a g r a m O b j e c t K e y > < D i a g r a m O b j e c t K e y > < K e y > M e a s u r e s \ S u m   o f   P r i c e   % \ T a g I n f o \ V a l u e < / K e y > < / D i a g r a m O b j e c t K e y > < D i a g r a m O b j e c t K e y > < K e y > M e a s u r e s \ S u m   o f   P r i c e < / K e y > < / D i a g r a m O b j e c t K e y > < D i a g r a m O b j e c t K e y > < K e y > M e a s u r e s \ S u m   o f   P r i c e \ T a g I n f o \ F o r m u l a < / K e y > < / D i a g r a m O b j e c t K e y > < D i a g r a m O b j e c t K e y > < K e y > M e a s u r e s \ S u m   o f   P r i c e \ T a g I n f o \ V a l u e < / K e y > < / D i a g r a m O b j e c t K e y > < D i a g r a m O b j e c t K e y > < K e y > M e a s u r e s \ C o u n t   o f   P r i c e < / K e y > < / D i a g r a m O b j e c t K e y > < D i a g r a m O b j e c t K e y > < K e y > M e a s u r e s \ C o u n t   o f   P r i c e \ T a g I n f o \ F o r m u l a < / K e y > < / D i a g r a m O b j e c t K e y > < D i a g r a m O b j e c t K e y > < K e y > M e a s u r e s \ C o u n t   o f   P r i c e \ T a g I n f o \ V a l u e < / K e y > < / D i a g r a m O b j e c t K e y > < D i a g r a m O b j e c t K e y > < K e y > M e a s u r e s \ D i s t i n c t   C o u n t   o f   P r i c e < / K e y > < / D i a g r a m O b j e c t K e y > < D i a g r a m O b j e c t K e y > < K e y > M e a s u r e s \ D i s t i n c t   C o u n t   o f   P r i c e \ T a g I n f o \ F o r m u l a < / K e y > < / D i a g r a m O b j e c t K e y > < D i a g r a m O b j e c t K e y > < K e y > M e a s u r e s \ D i s t i n c t   C o u n t   o f   P r i c e \ T a g I n f o \ V a l u e < / K e y > < / D i a g r a m O b j e c t K e y > < D i a g r a m O b j e c t K e y > < K e y > M e a s u r e s \ T o t a l   P r i c e < / K e y > < / D i a g r a m O b j e c t K e y > < D i a g r a m O b j e c t K e y > < K e y > M e a s u r e s \ T o t a l   P r i c e \ T a g I n f o \ F o r m u l a < / K e y > < / D i a g r a m O b j e c t K e y > < D i a g r a m O b j e c t K e y > < K e y > M e a s u r e s \ T o t a l   P r i c e \ T a g I n f o \ V a l u e < / K e y > < / D i a g r a m O b j e c t K e y > < D i a g r a m O b j e c t K e y > < K e y > M e a s u r e s \ A v e r a g e   P r i c e < / K e y > < / D i a g r a m O b j e c t K e y > < D i a g r a m O b j e c t K e y > < K e y > M e a s u r e s \ A v e r a g e   P r i c e \ T a g I n f o \ F o r m u l a < / K e y > < / D i a g r a m O b j e c t K e y > < D i a g r a m O b j e c t K e y > < K e y > M e a s u r e s \ A v e r a g e   P r i c e \ T a g I n f o \ V a l u e < / K e y > < / D i a g r a m O b j e c t K e y > < D i a g r a m O b j e c t K e y > < K e y > M e a s u r e s \ M i n i m u m   P r i c e < / K e y > < / D i a g r a m O b j e c t K e y > < D i a g r a m O b j e c t K e y > < K e y > M e a s u r e s \ M i n i m u m   P r i c e \ T a g I n f o \ F o r m u l a < / K e y > < / D i a g r a m O b j e c t K e y > < D i a g r a m O b j e c t K e y > < K e y > M e a s u r e s \ M i n i m u m   P r i c e \ T a g I n f o \ V a l u e < / K e y > < / D i a g r a m O b j e c t K e y > < D i a g r a m O b j e c t K e y > < K e y > M e a s u r e s \ M a x i m u m   P r i c e < / K e y > < / D i a g r a m O b j e c t K e y > < D i a g r a m O b j e c t K e y > < K e y > M e a s u r e s \ M a x i m u m   P r i c e \ T a g I n f o \ F o r m u l a < / K e y > < / D i a g r a m O b j e c t K e y > < D i a g r a m O b j e c t K e y > < K e y > M e a s u r e s \ M a x i m u m   P r i c e \ T a g I n f o \ V a l u e < / K e y > < / D i a g r a m O b j e c t K e y > < D i a g r a m O b j e c t K e y > < K e y > M e a s u r e s \ T o t a l   C a r s < / K e y > < / D i a g r a m O b j e c t K e y > < D i a g r a m O b j e c t K e y > < K e y > M e a s u r e s \ T o t a l   C a r s \ T a g I n f o \ F o r m u l a < / K e y > < / D i a g r a m O b j e c t K e y > < D i a g r a m O b j e c t K e y > < K e y > M e a s u r e s \ T o t a l   C a r s \ T a g I n f o \ V a l u e < / K e y > < / D i a g r a m O b j e c t K e y > < D i a g r a m O b j e c t K e y > < K e y > M e a s u r e s \ T o t a l   C o l o r < / K e y > < / D i a g r a m O b j e c t K e y > < D i a g r a m O b j e c t K e y > < K e y > M e a s u r e s \ T o t a l   C o l o r \ T a g I n f o \ F o r m u l a < / K e y > < / D i a g r a m O b j e c t K e y > < D i a g r a m O b j e c t K e y > < K e y > M e a s u r e s \ T o t a l   C o l o r \ T a g I n f o \ V a l u e < / K e y > < / D i a g r a m O b j e c t K e y > < D i a g r a m O b j e c t K e y > < K e y > M e a s u r e s \ D i s t   T o t a l   C a r s < / K e y > < / D i a g r a m O b j e c t K e y > < D i a g r a m O b j e c t K e y > < K e y > M e a s u r e s \ D i s t   T o t a l   C a r s \ T a g I n f o \ F o r m u l a < / K e y > < / D i a g r a m O b j e c t K e y > < D i a g r a m O b j e c t K e y > < K e y > M e a s u r e s \ D i s t   T o t a l   C a r s \ T a g I n f o \ V a l u e < / K e y > < / D i a g r a m O b j e c t K e y > < D i a g r a m O b j e c t K e y > < K e y > M e a s u r e s \ D i s t   T o t a l   M o d e l s < / K e y > < / D i a g r a m O b j e c t K e y > < D i a g r a m O b j e c t K e y > < K e y > M e a s u r e s \ D i s t   T o t a l   M o d e l s \ T a g I n f o \ F o r m u l a < / K e y > < / D i a g r a m O b j e c t K e y > < D i a g r a m O b j e c t K e y > < K e y > M e a s u r e s \ D i s t   T o t a l   M o d e l s \ T a g I n f o \ V a l u e < / K e y > < / D i a g r a m O b j e c t K e y > < D i a g r a m O b j e c t K e y > < K e y > C o l u m n s \ T i t l e < / K e y > < / D i a g r a m O b j e c t K e y > < D i a g r a m O b j e c t K e y > < K e y > C o l u m n s \ M o d e l < / K e y > < / D i a g r a m O b j e c t K e y > < D i a g r a m O b j e c t K e y > < K e y > C o l u m n s \ P r i c e < / K e y > < / D i a g r a m O b j e c t K e y > < D i a g r a m O b j e c t K e y > < K e y > C o l u m n s \ T y p e < / K e y > < / D i a g r a m O b j e c t K e y > < D i a g r a m O b j e c t K e y > < K e y > C o l u m n s \ Y e a r   o f   M a k e < / K e y > < / D i a g r a m O b j e c t K e y > < D i a g r a m O b j e c t K e y > < K e y > C o l u m n s \ C o l o r < / K e y > < / D i a g r a m O b j e c t K e y > < D i a g r a m O b j e c t K e y > < K e y > C o l u m n s \ D a t e < / K e y > < / D i a g r a m O b j e c t K e y > < D i a g r a m O b j e c t K e y > < K e y > C o l u m n s \ P r i c e   C a t e g o r y < / K e y > < / D i a g r a m O b j e c t K e y > < D i a g r a m O b j e c t K e y > < K e y > C o l u m n s \ P r i c e   % < / K e y > < / D i a g r a m O b j e c t K e y > < D i a g r a m O b j e c t K e y > < K e y > L i n k s \ & l t ; C o l u m n s \ C o u n t   o f   P r i c e   C a t e g o r y & g t ; - & l t ; M e a s u r e s \ P r i c e   C a t e g o r y & g t ; < / K e y > < / D i a g r a m O b j e c t K e y > < D i a g r a m O b j e c t K e y > < K e y > L i n k s \ & l t ; C o l u m n s \ C o u n t   o f   P r i c e   C a t e g o r y & g t ; - & l t ; M e a s u r e s \ P r i c e   C a t e g o r y & g t ; \ C O L U M N < / K e y > < / D i a g r a m O b j e c t K e y > < D i a g r a m O b j e c t K e y > < K e y > L i n k s \ & l t ; C o l u m n s \ C o u n t   o f   P r i c e   C a t e g o r y & g t ; - & l t ; M e a s u r e s \ P r i c e   C a t e g o r y & g t ; \ M E A S U R E 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 L i n k s \ & l t ; C o l u m n s \ C o u n t   o f   T i t l e & g t ; - & l t ; M e a s u r e s \ T i t l e & g t ; < / K e y > < / D i a g r a m O b j e c t K e y > < D i a g r a m O b j e c t K e y > < K e y > L i n k s \ & l t ; C o l u m n s \ C o u n t   o f   T i t l e & g t ; - & l t ; M e a s u r e s \ T i t l e & g t ; \ C O L U M N < / K e y > < / D i a g r a m O b j e c t K e y > < D i a g r a m O b j e c t K e y > < K e y > L i n k s \ & l t ; C o l u m n s \ C o u n t   o f   T i t l e & g t ; - & l t ; M e a s u r e s \ T i t l e & g t ; \ M E A S U R E 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D i a g r a m O b j e c t K e y > < K e y > L i n k s \ & l t ; C o l u m n s \ S u m   o f   P r i c e   % & g t ; - & l t ; M e a s u r e s \ P r i c e   % & g t ; < / K e y > < / D i a g r a m O b j e c t K e y > < D i a g r a m O b j e c t K e y > < K e y > L i n k s \ & l t ; C o l u m n s \ S u m   o f   P r i c e   % & g t ; - & l t ; M e a s u r e s \ P r i c e   % & g t ; \ C O L U M N < / K e y > < / D i a g r a m O b j e c t K e y > < D i a g r a m O b j e c t K e y > < K e y > L i n k s \ & l t ; C o l u m n s \ S u m   o f   P r i c e   % & g t ; - & l t ; M e a s u r e s \ P r i c e   % & g t ; \ M E A S U R E 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D i a g r a m O b j e c t K e y > < K e y > L i n k s \ & l t ; C o l u m n s \ D i s t i n c t   C o u n t   o f   P r i c e & g t ; - & l t ; M e a s u r e s \ P r i c e & g t ; < / K e y > < / D i a g r a m O b j e c t K e y > < D i a g r a m O b j e c t K e y > < K e y > L i n k s \ & l t ; C o l u m n s \ D i s t i n c t   C o u n t   o f   P r i c e & g t ; - & l t ; M e a s u r e s \ P r i c e & g t ; \ C O L U M N < / K e y > < / D i a g r a m O b j e c t K e y > < D i a g r a m O b j e c t K e y > < K e y > L i n k s \ & l t ; C o l u m n s \ D i s t i n c t   C o u n t 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 8 < / F o c u s R o w > < S e l e c t i o n E n d C o l u m n > 1 < / S e l e c t i o n E n d C o l u m n > < S e l e c t i o n E n d R o w > 8 < / S e l e c t i o n E n d R o w > < S e l e c t i o n S t a r t C o l u m n > 1 < / S e l e c t i o n S t a r t C o l u m n > < 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 P r i c e   C a t e g o r y < / K e y > < / a : K e y > < a : V a l u e   i : t y p e = " M e a s u r e G r i d N o d e V i e w S t a t e " > < C o l u m n > 7 < / C o l u m n > < L a y e d O u t > t r u e < / L a y e d O u t > < W a s U I I n v i s i b l e > t r u e < / W a s U I I n v i s i b l e > < / a : V a l u e > < / a : K e y V a l u e O f D i a g r a m O b j e c t K e y a n y T y p e z b w N T n L X > < a : K e y V a l u e O f D i a g r a m O b j e c t K e y a n y T y p e z b w N T n L X > < a : K e y > < K e y > M e a s u r e s \ C o u n t   o f   P r i c e   C a t e g o r y \ T a g I n f o \ F o r m u l a < / K e y > < / a : K e y > < a : V a l u e   i : t y p e = " M e a s u r e G r i d V i e w S t a t e I D i a g r a m T a g A d d i t i o n a l I n f o " / > < / a : K e y V a l u e O f D i a g r a m O b j e c t K e y a n y T y p e z b w N T n L X > < a : K e y V a l u e O f D i a g r a m O b j e c t K e y a n y T y p e z b w N T n L X > < a : K e y > < K e y > M e a s u r e s \ C o u n t   o f   P r i c e   C a t e g o r y \ T a g I n f o \ V a l u e < / K e y > < / a : K e y > < a : V a l u e   i : t y p e = " M e a s u r e G r i d V i e w S t a t e I D i a g r a m T a g A d d i t i o n a l I n f o " / > < / a : K e y V a l u e O f D i a g r a m O b j e c t K e y a n y T y p e z b w N T n L X > < a : K e y V a l u e O f D i a g r a m O b j e c t K e y a n y T y p e z b w N T n L X > < a : K e y > < K e y > M e a s u r e s \ C o u n t   o f   C o l o r < / K e y > < / a : K e y > < a : V a l u e   i : t y p e = " M e a s u r e G r i d N o d e V i e w S t a t e " > < C o l u m n > 5 < / 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 M e a s u r e s \ C o u n t   o f   T i t l e < / K e y > < / a : K e y > < a : V a l u e   i : t y p e = " M e a s u r e G r i d N o d e V i e w S t a t e " > < L a y e d O u t > t r u e < / L a y e d O u t > < W a s U I I n v i s i b l e > t r u e < / W a s U I I n v i s i b l e > < / a : V a l u e > < / a : K e y V a l u e O f D i a g r a m O b j e c t K e y a n y T y p e z b w N T n L X > < a : K e y V a l u e O f D i a g r a m O b j e c t K e y a n y T y p e z b w N T n L X > < a : K e y > < K e y > M e a s u r e s \ C o u n t   o f   T i t l e \ T a g I n f o \ F o r m u l a < / K e y > < / a : K e y > < a : V a l u e   i : t y p e = " M e a s u r e G r i d V i e w S t a t e I D i a g r a m T a g A d d i t i o n a l I n f o " / > < / a : K e y V a l u e O f D i a g r a m O b j e c t K e y a n y T y p e z b w N T n L X > < a : K e y V a l u e O f D i a g r a m O b j e c t K e y a n y T y p e z b w N T n L X > < a : K e y > < K e y > M e a s u r e s \ C o u n t   o f   T i t l e \ T a g I n f o \ V a l u e < / K e y > < / a : K e y > < a : V a l u e   i : t y p e = " M e a s u r e G r i d V i e w S t a t e I D i a g r a m T a g A d d i t i o n a l I n f o " / > < / a : K e y V a l u e O f D i a g r a m O b j e c t K e y a n y T y p e z b w N T n L X > < a : K e y V a l u e O f D i a g r a m O b j e c t K e y a n y T y p e z b w N T n L X > < a : K e y > < K e y > M e a s u r e s \ C o u n t   o f   T y p e < / K e y > < / a : K e y > < a : V a l u e   i : t y p e = " M e a s u r e G r i d N o d e V i e w S t a t e " > < C o l u m n > 3 < / 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 M e a s u r e s \ S u m   o f   P r i c e   % < / K e y > < / a : K e y > < a : V a l u e   i : t y p e = " M e a s u r e G r i d N o d e V i e w S t a t e " > < C o l u m n > 8 < / C o l u m n > < L a y e d O u t > t r u e < / L a y e d O u t > < W a s U I I n v i s i b l e > t r u e < / W a s U I I n v i s i b l e > < / a : V a l u e > < / a : K e y V a l u e O f D i a g r a m O b j e c t K e y a n y T y p e z b w N T n L X > < a : K e y V a l u e O f D i a g r a m O b j e c t K e y a n y T y p e z b w N T n L X > < a : K e y > < K e y > M e a s u r e s \ S u m   o f   P r i c e   % \ T a g I n f o \ F o r m u l a < / K e y > < / a : K e y > < a : V a l u e   i : t y p e = " M e a s u r e G r i d V i e w S t a t e I D i a g r a m T a g A d d i t i o n a l I n f o " / > < / a : K e y V a l u e O f D i a g r a m O b j e c t K e y a n y T y p e z b w N T n L X > < a : K e y V a l u e O f D i a g r a m O b j e c t K e y a n y T y p e z b w N T n L X > < a : K e y > < K e y > M e a s u r e s \ S u m   o f   P r i c e   % \ T a g I n f o \ V a l u e < / K e y > < / a : K e y > < a : V a l u e   i : t y p e = " M e a s u r e G r i d V i e w S t a t e I D i a g r a m T a g A d d i t i o n a l I n f o " / > < / 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 M e a s u r e s \ C o u n t   o f   P r i c e < / K e y > < / a : K e y > < a : V a l u e   i : t y p e = " M e a s u r e G r i d N o d e V i e w S t a t e " > < C o l u m n > 2 < / C o l u m n > < L a y e d O u t > t r u e < / L a y e d O u t > < R o w > 1 < / R o w > < 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 M e a s u r e s \ D i s t i n c t   C o u n t   o f   P r i c e < / K e y > < / a : K e y > < a : V a l u e   i : t y p e = " M e a s u r e G r i d N o d e V i e w S t a t e " > < C o l u m n > 2 < / C o l u m n > < L a y e d O u t > t r u e < / L a y e d O u t > < R o w > 2 < / R o w > < W a s U I I n v i s i b l e > t r u e < / W a s U I I n v i s i b l e > < / a : V a l u e > < / a : K e y V a l u e O f D i a g r a m O b j e c t K e y a n y T y p e z b w N T n L X > < a : K e y V a l u e O f D i a g r a m O b j e c t K e y a n y T y p e z b w N T n L X > < a : K e y > < K e y > M e a s u r e s \ D i s t i n c t   C o u n t   o f   P r i c e \ T a g I n f o \ F o r m u l a < / K e y > < / a : K e y > < a : V a l u e   i : t y p e = " M e a s u r e G r i d V i e w S t a t e I D i a g r a m T a g A d d i t i o n a l I n f o " / > < / a : K e y V a l u e O f D i a g r a m O b j e c t K e y a n y T y p e z b w N T n L X > < a : K e y V a l u e O f D i a g r a m O b j e c t K e y a n y T y p e z b w N T n L X > < a : K e y > < K e y > M e a s u r e s \ D i s t i n c t   C o u n t   o f   P r i c e \ T a g I n f o \ V a l u e < / K e y > < / a : K e y > < a : V a l u e   i : t y p e = " M e a s u r e G r i d V i e w S t a t e I D i a g r a m T a g A d d i t i o n a l I n f o " / > < / a : K e y V a l u e O f D i a g r a m O b j e c t K e y a n y T y p e z b w N T n L X > < a : K e y V a l u e O f D i a g r a m O b j e c t K e y a n y T y p e z b w N T n L X > < a : K e y > < K e y > M e a s u r e s \ T o t a l   P r i c e < / K e y > < / a : K e y > < a : V a l u e   i : t y p e = " M e a s u r e G r i d N o d e V i e w S t a t e " > < C o l u m n > 1 < / C o l u m n > < L a y e d O u t > t r u e < / L a y e d O u t > < R o w > 1 < / R o w > < / a : V a l u e > < / a : K e y V a l u e O f D i a g r a m O b j e c t K e y a n y T y p e z b w N T n L X > < a : K e y V a l u e O f D i a g r a m O b j e c t K e y a n y T y p e z b w N T n L X > < a : K e y > < K e y > M e a s u r e s \ T o t a l   P r i c e \ T a g I n f o \ F o r m u l a < / K e y > < / a : K e y > < a : V a l u e   i : t y p e = " M e a s u r e G r i d V i e w S t a t e I D i a g r a m T a g A d d i t i o n a l I n f o " / > < / a : K e y V a l u e O f D i a g r a m O b j e c t K e y a n y T y p e z b w N T n L X > < a : K e y V a l u e O f D i a g r a m O b j e c t K e y a n y T y p e z b w N T n L X > < a : K e y > < K e y > M e a s u r e s \ T o t a l   P r i c e \ T a g I n f o \ V a l u e < / K e y > < / a : K e y > < a : V a l u e   i : t y p e = " M e a s u r e G r i d V i e w S t a t e I D i a g r a m T a g A d d i t i o n a l I n f o " / > < / a : K e y V a l u e O f D i a g r a m O b j e c t K e y a n y T y p e z b w N T n L X > < a : K e y V a l u e O f D i a g r a m O b j e c t K e y a n y T y p e z b w N T n L X > < a : K e y > < K e y > M e a s u r e s \ A v e r a g e   P r i c e < / K e y > < / a : K e y > < a : V a l u e   i : t y p e = " M e a s u r e G r i d N o d e V i e w S t a t e " > < C o l u m n > 1 < / C o l u m n > < L a y e d O u t > t r u e < / L a y e d O u t > < R o w > 2 < / 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 M e a s u r e s \ M i n i m u m   P r i c e < / K e y > < / a : K e y > < a : V a l u e   i : t y p e = " M e a s u r e G r i d N o d e V i e w S t a t e " > < C o l u m n > 1 < / C o l u m n > < L a y e d O u t > t r u e < / L a y e d O u t > < R o w > 3 < / R o w > < / a : V a l u e > < / a : K e y V a l u e O f D i a g r a m O b j e c t K e y a n y T y p e z b w N T n L X > < a : K e y V a l u e O f D i a g r a m O b j e c t K e y a n y T y p e z b w N T n L X > < a : K e y > < K e y > M e a s u r e s \ M i n i m u m   P r i c e \ T a g I n f o \ F o r m u l a < / K e y > < / a : K e y > < a : V a l u e   i : t y p e = " M e a s u r e G r i d V i e w S t a t e I D i a g r a m T a g A d d i t i o n a l I n f o " / > < / a : K e y V a l u e O f D i a g r a m O b j e c t K e y a n y T y p e z b w N T n L X > < a : K e y V a l u e O f D i a g r a m O b j e c t K e y a n y T y p e z b w N T n L X > < a : K e y > < K e y > M e a s u r e s \ M i n i m u m   P r i c e \ T a g I n f o \ V a l u e < / K e y > < / a : K e y > < a : V a l u e   i : t y p e = " M e a s u r e G r i d V i e w S t a t e I D i a g r a m T a g A d d i t i o n a l I n f o " / > < / a : K e y V a l u e O f D i a g r a m O b j e c t K e y a n y T y p e z b w N T n L X > < a : K e y V a l u e O f D i a g r a m O b j e c t K e y a n y T y p e z b w N T n L X > < a : K e y > < K e y > M e a s u r e s \ M a x i m u m   P r i c e < / K e y > < / a : K e y > < a : V a l u e   i : t y p e = " M e a s u r e G r i d N o d e V i e w S t a t e " > < C o l u m n > 1 < / C o l u m n > < L a y e d O u t > t r u e < / L a y e d O u t > < R o w > 4 < / R o w > < / a : V a l u e > < / a : K e y V a l u e O f D i a g r a m O b j e c t K e y a n y T y p e z b w N T n L X > < a : K e y V a l u e O f D i a g r a m O b j e c t K e y a n y T y p e z b w N T n L X > < a : K e y > < K e y > M e a s u r e s \ M a x i m u m   P r i c e \ T a g I n f o \ F o r m u l a < / K e y > < / a : K e y > < a : V a l u e   i : t y p e = " M e a s u r e G r i d V i e w S t a t e I D i a g r a m T a g A d d i t i o n a l I n f o " / > < / a : K e y V a l u e O f D i a g r a m O b j e c t K e y a n y T y p e z b w N T n L X > < a : K e y V a l u e O f D i a g r a m O b j e c t K e y a n y T y p e z b w N T n L X > < a : K e y > < K e y > M e a s u r e s \ M a x i m u m   P r i c e \ T a g I n f o \ V a l u e < / K e y > < / a : K e y > < a : V a l u e   i : t y p e = " M e a s u r e G r i d V i e w S t a t e I D i a g r a m T a g A d d i t i o n a l I n f o " / > < / a : K e y V a l u e O f D i a g r a m O b j e c t K e y a n y T y p e z b w N T n L X > < a : K e y V a l u e O f D i a g r a m O b j e c t K e y a n y T y p e z b w N T n L X > < a : K e y > < K e y > M e a s u r e s \ T o t a l   C a r s < / K e y > < / a : K e y > < a : V a l u e   i : t y p e = " M e a s u r e G r i d N o d e V i e w S t a t e " > < C o l u m n > 1 < / C o l u m n > < L a y e d O u t > t r u e < / L a y e d O u t > < R o w > 5 < / R o w > < / a : V a l u e > < / a : K e y V a l u e O f D i a g r a m O b j e c t K e y a n y T y p e z b w N T n L X > < a : K e y V a l u e O f D i a g r a m O b j e c t K e y a n y T y p e z b w N T n L X > < a : K e y > < K e y > M e a s u r e s \ T o t a l   C a r s \ T a g I n f o \ F o r m u l a < / K e y > < / a : K e y > < a : V a l u e   i : t y p e = " M e a s u r e G r i d V i e w S t a t e I D i a g r a m T a g A d d i t i o n a l I n f o " / > < / a : K e y V a l u e O f D i a g r a m O b j e c t K e y a n y T y p e z b w N T n L X > < a : K e y V a l u e O f D i a g r a m O b j e c t K e y a n y T y p e z b w N T n L X > < a : K e y > < K e y > M e a s u r e s \ T o t a l   C a r s \ T a g I n f o \ V a l u e < / K e y > < / a : K e y > < a : V a l u e   i : t y p e = " M e a s u r e G r i d V i e w S t a t e I D i a g r a m T a g A d d i t i o n a l I n f o " / > < / a : K e y V a l u e O f D i a g r a m O b j e c t K e y a n y T y p e z b w N T n L X > < a : K e y V a l u e O f D i a g r a m O b j e c t K e y a n y T y p e z b w N T n L X > < a : K e y > < K e y > M e a s u r e s \ T o t a l   C o l o r < / K e y > < / a : K e y > < a : V a l u e   i : t y p e = " M e a s u r e G r i d N o d e V i e w S t a t e " > < C o l u m n > 1 < / C o l u m n > < L a y e d O u t > t r u e < / L a y e d O u t > < R o w > 6 < / R o w > < / a : V a l u e > < / a : K e y V a l u e O f D i a g r a m O b j e c t K e y a n y T y p e z b w N T n L X > < a : K e y V a l u e O f D i a g r a m O b j e c t K e y a n y T y p e z b w N T n L X > < a : K e y > < K e y > M e a s u r e s \ T o t a l   C o l o r \ T a g I n f o \ F o r m u l a < / K e y > < / a : K e y > < a : V a l u e   i : t y p e = " M e a s u r e G r i d V i e w S t a t e I D i a g r a m T a g A d d i t i o n a l I n f o " / > < / a : K e y V a l u e O f D i a g r a m O b j e c t K e y a n y T y p e z b w N T n L X > < a : K e y V a l u e O f D i a g r a m O b j e c t K e y a n y T y p e z b w N T n L X > < a : K e y > < K e y > M e a s u r e s \ T o t a l   C o l o r \ T a g I n f o \ V a l u e < / K e y > < / a : K e y > < a : V a l u e   i : t y p e = " M e a s u r e G r i d V i e w S t a t e I D i a g r a m T a g A d d i t i o n a l I n f o " / > < / a : K e y V a l u e O f D i a g r a m O b j e c t K e y a n y T y p e z b w N T n L X > < a : K e y V a l u e O f D i a g r a m O b j e c t K e y a n y T y p e z b w N T n L X > < a : K e y > < K e y > M e a s u r e s \ D i s t   T o t a l   C a r s < / K e y > < / a : K e y > < a : V a l u e   i : t y p e = " M e a s u r e G r i d N o d e V i e w S t a t e " > < C o l u m n > 1 < / C o l u m n > < L a y e d O u t > t r u e < / L a y e d O u t > < R o w > 7 < / R o w > < / a : V a l u e > < / a : K e y V a l u e O f D i a g r a m O b j e c t K e y a n y T y p e z b w N T n L X > < a : K e y V a l u e O f D i a g r a m O b j e c t K e y a n y T y p e z b w N T n L X > < a : K e y > < K e y > M e a s u r e s \ D i s t   T o t a l   C a r s \ T a g I n f o \ F o r m u l a < / K e y > < / a : K e y > < a : V a l u e   i : t y p e = " M e a s u r e G r i d V i e w S t a t e I D i a g r a m T a g A d d i t i o n a l I n f o " / > < / a : K e y V a l u e O f D i a g r a m O b j e c t K e y a n y T y p e z b w N T n L X > < a : K e y V a l u e O f D i a g r a m O b j e c t K e y a n y T y p e z b w N T n L X > < a : K e y > < K e y > M e a s u r e s \ D i s t   T o t a l   C a r s \ T a g I n f o \ V a l u e < / K e y > < / a : K e y > < a : V a l u e   i : t y p e = " M e a s u r e G r i d V i e w S t a t e I D i a g r a m T a g A d d i t i o n a l I n f o " / > < / a : K e y V a l u e O f D i a g r a m O b j e c t K e y a n y T y p e z b w N T n L X > < a : K e y V a l u e O f D i a g r a m O b j e c t K e y a n y T y p e z b w N T n L X > < a : K e y > < K e y > M e a s u r e s \ D i s t   T o t a l   M o d e l s < / K e y > < / a : K e y > < a : V a l u e   i : t y p e = " M e a s u r e G r i d N o d e V i e w S t a t e " > < C o l u m n > 1 < / C o l u m n > < L a y e d O u t > t r u e < / L a y e d O u t > < R o w > 8 < / R o w > < / a : V a l u e > < / a : K e y V a l u e O f D i a g r a m O b j e c t K e y a n y T y p e z b w N T n L X > < a : K e y V a l u e O f D i a g r a m O b j e c t K e y a n y T y p e z b w N T n L X > < a : K e y > < K e y > M e a s u r e s \ D i s t   T o t a l   M o d e l s \ T a g I n f o \ F o r m u l a < / K e y > < / a : K e y > < a : V a l u e   i : t y p e = " M e a s u r e G r i d V i e w S t a t e I D i a g r a m T a g A d d i t i o n a l I n f o " / > < / a : K e y V a l u e O f D i a g r a m O b j e c t K e y a n y T y p e z b w N T n L X > < a : K e y V a l u e O f D i a g r a m O b j e c t K e y a n y T y p e z b w N T n L X > < a : K e y > < K e y > M e a s u r e s \ D i s t   T o t a l   M o d e l s \ T a g I n f o \ V a l u e < / K e y > < / a : K e y > < a : V a l u e   i : t y p e = " M e a s u r e G r i d V i e w S t a t e I D i a g r a m T a g A d d i t i o n a l I n f o " / > < / a : K e y V a l u e O f D i a g r a m O b j e c t K e y a n y T y p e z b w N T n L X > < a : K e y V a l u e O f D i a g r a m O b j e c t K e y a n y T y p e z b w N T n L X > < a : K e y > < K e y > C o l u m n s \ T i t l e < / 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 C o l u m n s \ Y e a r   o f   M a k e < / 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 C o l u m n s \ P r i c e   C a t e g o r y < / K e y > < / a : K e y > < a : V a l u e   i : t y p e = " M e a s u r e G r i d N o d e V i e w S t a t e " > < C o l u m n > 7 < / C o l u m n > < L a y e d O u t > t r u e < / L a y e d O u t > < / a : V a l u e > < / a : K e y V a l u e O f D i a g r a m O b j e c t K e y a n y T y p e z b w N T n L X > < a : K e y V a l u e O f D i a g r a m O b j e c t K e y a n y T y p e z b w N T n L X > < a : K e y > < K e y > C o l u m n s \ P r i c e   % < / K e y > < / a : K e y > < a : V a l u e   i : t y p e = " M e a s u r e G r i d N o d e V i e w S t a t e " > < C o l u m n > 8 < / C o l u m n > < L a y e d O u t > t r u e < / L a y e d O u t > < / a : V a l u e > < / a : K e y V a l u e O f D i a g r a m O b j e c t K e y a n y T y p e z b w N T n L X > < a : K e y V a l u e O f D i a g r a m O b j e c t K e y a n y T y p e z b w N T n L X > < a : K e y > < K e y > L i n k s \ & l t ; C o l u m n s \ C o u n t   o f   P r i c e   C a t e g o r y & g t ; - & l t ; M e a s u r e s \ P r i c e   C a t e g o r y & g t ; < / K e y > < / a : K e y > < a : V a l u e   i : t y p e = " M e a s u r e G r i d V i e w S t a t e I D i a g r a m L i n k " / > < / a : K e y V a l u e O f D i a g r a m O b j e c t K e y a n y T y p e z b w N T n L X > < a : K e y V a l u e O f D i a g r a m O b j e c t K e y a n y T y p e z b w N T n L X > < a : K e y > < K e y > L i n k s \ & l t ; C o l u m n s \ C o u n t   o f   P r i c e   C a t e g o r y & g t ; - & l t ; M e a s u r e s \ P r i c e   C a t e g o r y & g t ; \ C O L U M N < / K e y > < / a : K e y > < a : V a l u e   i : t y p e = " M e a s u r e G r i d V i e w S t a t e I D i a g r a m L i n k E n d p o i n t " / > < / a : K e y V a l u e O f D i a g r a m O b j e c t K e y a n y T y p e z b w N T n L X > < a : K e y V a l u e O f D i a g r a m O b j e c t K e y a n y T y p e z b w N T n L X > < a : K e y > < K e y > L i n k s \ & l t ; C o l u m n s \ C o u n t   o f   P r i c e   C a t e g o r y & g t ; - & l t ; M e a s u r e s \ P r i c e   C a t e g o r y & g t ; \ M E A S U R E < / K e y > < / a : K e y > < a : V a l u e   i : t y p e = " M e a s u r e G r i d V i e w S t a t e I D i a g r a m L i n k E n d p o i n t " / > < / 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 L i n k s \ & l t ; C o l u m n s \ C o u n t   o f   T i t l e & g t ; - & l t ; M e a s u r e s \ T i t l e & g t ; < / K e y > < / a : K e y > < a : V a l u e   i : t y p e = " M e a s u r e G r i d V i e w S t a t e I D i a g r a m L i n k " / > < / a : K e y V a l u e O f D i a g r a m O b j e c t K e y a n y T y p e z b w N T n L X > < a : K e y V a l u e O f D i a g r a m O b j e c t K e y a n y T y p e z b w N T n L X > < a : K e y > < K e y > L i n k s \ & l t ; C o l u m n s \ C o u n t   o f   T i t l e & g t ; - & l t ; M e a s u r e s \ T i t l e & g t ; \ C O L U M N < / K e y > < / a : K e y > < a : V a l u e   i : t y p e = " M e a s u r e G r i d V i e w S t a t e I D i a g r a m L i n k E n d p o i n t " / > < / a : K e y V a l u e O f D i a g r a m O b j e c t K e y a n y T y p e z b w N T n L X > < a : K e y V a l u e O f D i a g r a m O b j e c t K e y a n y T y p e z b w N T n L X > < a : K e y > < K e y > L i n k s \ & l t ; C o l u m n s \ C o u n t   o f   T i t l e & g t ; - & l t ; M e a s u r e s \ T i t l e & g t ; \ M E A S U R E < / K e y > < / a : K e y > < a : V a l u e   i : t y p e = " M e a s u r e G r i d V i e w S t a t e I D i a g r a m L i n k E n d p o i n t " / > < / 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a : K e y V a l u e O f D i a g r a m O b j e c t K e y a n y T y p e z b w N T n L X > < a : K e y > < K e y > L i n k s \ & l t ; C o l u m n s \ S u m   o f   P r i c e   % & g t ; - & l t ; M e a s u r e s \ P r i c e   % & g t ; < / K e y > < / a : K e y > < a : V a l u e   i : t y p e = " M e a s u r e G r i d V i e w S t a t e I D i a g r a m L i n k " / > < / a : K e y V a l u e O f D i a g r a m O b j e c t K e y a n y T y p e z b w N T n L X > < a : K e y V a l u e O f D i a g r a m O b j e c t K e y a n y T y p e z b w N T n L X > < a : K e y > < K e y > L i n k s \ & l t ; C o l u m n s \ S u m   o f   P r i c e   % & g t ; - & l t ; M e a s u r e s \ P r i c e   % & g t ; \ C O L U M N < / K e y > < / a : K e y > < a : V a l u e   i : t y p e = " M e a s u r e G r i d V i e w S t a t e I D i a g r a m L i n k E n d p o i n t " / > < / a : K e y V a l u e O f D i a g r a m O b j e c t K e y a n y T y p e z b w N T n L X > < a : K e y V a l u e O f D i a g r a m O b j e c t K e y a n y T y p e z b w N T n L X > < a : K e y > < K e y > L i n k s \ & l t ; C o l u m n s \ S u m   o f   P r i c e   % & g t ; - & l t ; M e a s u r e s \ P r i c e   % & g t ; \ M E A S U R E 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a : K e y V a l u e O f D i a g r a m O b j e c t K e y a n y T y p e z b w N T n L X > < a : K e y > < K e y > L i n k s \ & l t ; C o l u m n s \ D i s t i n c t   C o u n t   o f   P r i c e & g t ; - & l t ; M e a s u r e s \ P r i c e & g t ; < / K e y > < / a : K e y > < a : V a l u e   i : t y p e = " M e a s u r e G r i d V i e w S t a t e I D i a g r a m L i n k " / > < / a : K e y V a l u e O f D i a g r a m O b j e c t K e y a n y T y p e z b w N T n L X > < a : K e y V a l u e O f D i a g r a m O b j e c t K e y a n y T y p e z b w N T n L X > < a : K e y > < K e y > L i n k s \ & l t ; C o l u m n s \ D i s t i n c t   C o u n t   o f   P r i c e & g t ; - & l t ; M e a s u r e s \ P r i c e & g t ; \ C O L U M N < / K e y > < / a : K e y > < a : V a l u e   i : t y p e = " M e a s u r e G r i d V i e w S t a t e I D i a g r a m L i n k E n d p o i n t " / > < / a : K e y V a l u e O f D i a g r a m O b j e c t K e y a n y T y p e z b w N T n L X > < a : K e y V a l u e O f D i a g r a m O b j e c t K e y a n y T y p e z b w N T n L X > < a : K e y > < K e y > L i n k s \ & l t ; C o l u m n s \ D i s t i n c t   C o u n t   o f   P r i c e & g t ; - & l t ; M e a s u r e s \ P r i c e & g t ; \ M E A S U R E 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1 0 e f 3 7 9 5 - 1 6 f d - 4 8 4 a - 9 7 6 3 - 2 5 d 9 0 5 4 0 e 3 d d " > < 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 2 0 2 5 - 0 4 - 1 8 T 0 8 : 4 5 : 1 0 . 4 0 0 3 7 1 3 + 0 1 : 0 0 < / L a s t P r o c e s s e d T i m e > < / D a t a M o d e l i n g S a n d b o x . S e r i a l i z e d S a n d b o x E r r o r C a c h e > ] ] > < / C u s t o m C o n t e n t > < / G e m i n i > 
</file>

<file path=customXml/item24.xml>��< ? x m l   v e r s i o n = " 1 . 0 "   e n c o d i n g = " U T F - 1 6 " ? > < G e m i n i   x m l n s = " h t t p : / / g e m i n i / p i v o t c u s t o m i z a t i o n / I s S a n d b o x E m b e d d e d " > < C u s t o m C o n t e n t > < ! [ C D A T A [ y e s ] ] > < / C u s t o m C o n t e n t > < / G e m i n i > 
</file>

<file path=customXml/item25.xml>��< ? x m l   v e r s i o n = " 1 . 0 "   e n c o d i n g = " U T F - 1 6 " ? > < G e m i n i   x m l n s = " h t t p : / / g e m i n i / p i v o t c u s t o m i z a t i o n / 7 0 6 a f d 0 4 - 9 f 1 f - 4 9 8 9 - 8 1 1 b - 5 6 5 4 a d 5 8 d d 1 2 " > < 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i t e m > < M e a s u r e N a m e > T o t a l   C o l o r < / M e a s u r e N a m e > < D i s p l a y N a m e > T o t a l   C o l o r < / D i s p l a y N a m e > < V i s i b l e > F a l s e < / V i s i b l e > < / i t e m > < i t e m > < M e a s u r e N a m e > D i s t   T o t a l   C a r s < / M e a s u r e N a m e > < D i s p l a y N a m e > D i s t   T o t a l   C a r s < / D i s p l a y N a m e > < V i s i b l e > F a l s e < / V i s i b l e > < / i t e m > < i t e m > < M e a s u r e N a m e > D i s t   T o t a l   M o d e l s < / M e a s u r e N a m e > < D i s p l a y N a m e > D i s t   T o t a l   M o d e l s 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 C o l u m n s \ Y e a r   o f   M a k e 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 C o l u m n s \ P r i c e   C a t e g o r y < / K e y > < / a : K e y > < a : V a l u e   i : t y p e = " T a b l e W i d g e t B a s e V i e w S t a t e " / > < / a : K e y V a l u e O f D i a g r a m O b j e c t K e y a n y T y p e z b w N T n L X > < a : K e y V a l u e O f D i a g r a m O b j e c t K e y a n y T y p e z b w N T n L X > < a : K e y > < K e y > C o l u m n s \ P r i c e 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a n u a l C a l c M o d e " > < C u s t o m C o n t e n t > < ! [ C D A T A [ F a l s e ] ] > < / C u s t o m C o n t e n t > < / G e m i n i > 
</file>

<file path=customXml/item29.xml>��< ? x m l   v e r s i o n = " 1 . 0 "   e n c o d i n g = " u t f - 1 6 " ? > < D a t a M a s h u p   s q m i d = " 9 a 4 b 7 3 5 4 - b e 2 4 - 4 e 7 f - 8 8 1 c - 7 7 e f 3 8 3 c c c c d "   x m l n s = " h t t p : / / s c h e m a s . m i c r o s o f t . c o m / D a t a M a s h u p " > A A A A A F 4 F A A B Q S w M E F A A C A A g A 6 2 q S 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O t q 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a p J a X I 9 K H l c C A A B K B g A A E w A c A E Z v c m 1 1 b G F z L 1 N l Y 3 R p b 2 4 x L m 0 g o h g A K K A U A A A A A A A A A A A A A A A A A A A A A A A A A A A A n V R t b 9 o w E P 6 O x H 8 4 e V 9 S K Y o W x F B Z 1 0 o b M K 1 a u 5 f C N E 2 A J k M O y H D s y n F a E O K / 7 5 y w J K R k n c a X o M d 3 z 4 v v k h j n J l Q S h t n T v 2 g 2 m o 1 4 x T U G 0 O e G w y U I N M 0 G 0 G + o E j 1 H Q g a b O Q r v u 9 L r m V J r 5 3 0 o 0 O s p a V C a 2 G G 9 1 5 N v M e p 4 0 h / c 3 E w + S + z r 8 A E n f T V P I l s x u d f q F 8 l 5 G x F v 2 J k L M h H C B a M T P H M z J a v 8 c 8 R n w q p l s r v x t c H o k t k j 5 n 4 M Z X D J 0 g o 2 3 Y 8 t O D 3 0 v m C 9 F Z d L 8 j / a 3 i M j g r T M G 2 k u 4 4 X S U U + J J J L 2 M H Y K I X e 3 Y 6 P Q E B 9 Z o T M w u D F 7 F 3 b s i w 7 n F r 2 W p t P 2 b F 8 K p + z V 2 h / I N a g F 3 P L 1 i R Z S V v p J D 3 n I i Q L 6 v 9 + f 5 V G G 9 y I 0 k D m G 2 R b 6 K M I o N K i L X G l J V u F U s r u Q R 0 q r q C 8 r H 5 H 2 u + 2 A z 1 c 5 o b N j w M j P 1 0 Q Z H J o t M X 9 S E l 1 Y c B H T Y O B w P Z 6 f 0 3 o t V r J a V v a f u f a / B c s H k S o d X 9 U f 2 T J e s n C H k k d k I a O N C x P Z w Q F 2 q l 4 L R c v M b l W A g u 1 P J W Z l t b d B Y L W S 2 K i o k C I 0 H 0 b V D 9 E c y l 1 A u n w I F + N 0 u 6 Z X r V f d 8 / N O p + v 5 3 X a r / b L b 6 Y J Z o Q T 2 I V y u G C D N A N i N e m S 1 a f 3 6 u E d O b d r c R b b c 0 K O 1 W y q 9 P c p X v q T W s w N 9 4 s b q V N h r x t Y T y K U V I r x W p z q 2 F i u / s b b V S 3 m q K 5 N N s 6 6 i 5 I K + Y r R + x H 6 n H k u r M 0 R B 3 y q L O R W n h x m O U w 9 T e H O V f s i A y 6 C M M X Y 6 a P 0 r Y o W O z d i k / 5 f D / 4 c g f p 4 k 1 a g k K T B K 0 m y E s k b n 4 j d Q S w E C L Q A U A A I A C A D r a p J a 2 8 g i C K U A A A D 3 A A A A E g A A A A A A A A A A A A A A A A A A A A A A Q 2 9 u Z m l n L 1 B h Y 2 t h Z 2 U u e G 1 s U E s B A i 0 A F A A C A A g A 6 2 q S W g / K 6 a u k A A A A 6 Q A A A B M A A A A A A A A A A A A A A A A A 8 Q A A A F t D b 2 5 0 Z W 5 0 X 1 R 5 c G V z X S 5 4 b W x Q S w E C L Q A U A A I A C A D r a p J a X I 9 K H l c C A A B K B g A A E w A A A A A A A A A A A A A A A A D i A Q A A R m 9 y b X V s Y X M v U 2 V j d G l v b j E u b V B L B Q Y A A A A A A w A D A M I A A A C 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E Q A A A A A A A J g 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9 E Y X R h T W 9 k Z W x F b m F i b G V k I i B W Y W x 1 Z T 0 i b D E i I C 8 + P E V u d H J 5 I F R 5 c G U 9 I k Z p b G x l Z E N v b X B s Z X R l U m V z d W x 0 V G 9 X b 3 J r c 2 h l Z X Q i I F Z h b H V l P S J s M C I g L z 4 8 R W 5 0 c n k g V H l w Z T 0 i U G l 2 b 3 R P Y m p l Y 3 R O Y W 1 l I i B W Y W x 1 Z T 0 i c 0 l u c 2 l n a H R z I V B p d m 9 0 V G F i b G U z I i A v P j x F b n R y e S B U e X B l P S J G a W x s T 2 J q Z W N 0 V H l w Z S I g V m F s d W U 9 I n N Q a X Z v d F R h Y m x l I i A v P j x F b n R y e S B U e X B l P S J R d W V y e U l E I i B W Y W x 1 Z T 0 i c 2 Z i Z D Q 2 M W Z k L T E 2 M D U t N D N i M S 1 i M D Y 1 L T I w N G N k N z l m O T h k O S I g L z 4 8 R W 5 0 c n k g V H l w Z T 0 i R m l s b E V y c m 9 y Q 2 9 1 b n Q i I F Z h b H V l P S J s M C I g L z 4 8 R W 5 0 c n k g V H l w Z T 0 i R m l s b E x h c 3 R V c G R h d G V k I i B W Y W x 1 Z T 0 i Z D I w M j U t M D Q t M T h U M D c 6 N D A 6 M T U u O D Y x N j M 1 O F o i I C 8 + P E V u d H J 5 I F R 5 c G U 9 I k Z p b G x D b 3 V u d C I g V m F s d W U 9 I m w z O T U 4 I i A v P j x F b n R y e S B U e X B l P S J B Z G R l Z F R v R G F 0 Y U 1 v Z G V s I i B W Y W x 1 Z T 0 i b D E i I C 8 + P E V u d H J 5 I F R 5 c G U 9 I k Z p b G x F c n J v c k N v Z G U i I F Z h b H V l P S J z V W 5 r b m 9 3 b i I g L z 4 8 R W 5 0 c n k g V H l w Z T 0 i R m l s b E N v b H V t b l R 5 c G V z I i B W Y W x 1 Z T 0 i c 0 J n W U R C Z 0 1 H Q 1 F Z P S I g L z 4 8 R W 5 0 c n k g V H l w Z T 0 i R m l s b E N v b H V t b k 5 h b W V z I i B W Y W x 1 Z T 0 i c 1 s m c X V v d D t U a X R s Z S Z x d W 9 0 O y w m c X V v d D t N b 2 R l b C Z x d W 9 0 O y w m c X V v d D t Q c m l j Z S Z x d W 9 0 O y w m c X V v d D t U e X B l J n F 1 b 3 Q 7 L C Z x d W 9 0 O 1 l l Y X I g b 2 Y g T W F r Z S Z x d W 9 0 O y w m c X V v d D t D b 2 x v c i Z x d W 9 0 O y w m c X V v d D t E Y X R l J n F 1 b 3 Q 7 L C Z x d W 9 0 O 1 B y a W N l I E N h d G V n b 3 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D b G V h b m V k I F R l e H Q u e 1 R p d G x l L D B 9 J n F 1 b 3 Q 7 L C Z x d W 9 0 O 1 N l Y 3 R p b 2 4 x L 0 R h d G E v Q 2 x l Y W 5 l Z C B U Z X h 0 M S 5 7 T W 9 k Z W w s M X 0 m c X V v d D s s J n F 1 b 3 Q 7 U 2 V j d G l v b j E v R G F 0 Y S 9 D a G F u Z 2 V k I F R 5 c G U u e 1 B y a W N l L D F 9 J n F 1 b 3 Q 7 L C Z x d W 9 0 O 1 N l Y 3 R p b 2 4 x L 0 R h d G E v Q 2 h h b m d l Z C B U e X B l L n t U e X B l L D J 9 J n F 1 b 3 Q 7 L C Z x d W 9 0 O 1 N l Y 3 R p b 2 4 x L 0 R h d G E v Q 2 h h b m d l Z C B U e X B l L n t Z Z W F y I G 9 m I E 1 h a 2 U s M 3 0 m c X V v d D s s J n F 1 b 3 Q 7 U 2 V j d G l v b j E v R G F 0 Y S 9 D a G F u Z 2 V k I F R 5 c G U u e 0 N v b G 9 y L D R 9 J n F 1 b 3 Q 7 L C Z x d W 9 0 O 1 N l Y 3 R p b 2 4 x L 0 R h d G E v Q 2 h h b m d l Z C B U e X B l L n t E Y X R l L D V 9 J n F 1 b 3 Q 7 L C Z x d W 9 0 O 1 N l Y 3 R p b 2 4 x L 0 R h d G E v Q 2 h h b m d l Z C B U e X B l M i 5 7 U H J p Y 2 U g Q 2 F 0 Z W d v c n k s N 3 0 m c X V v d D t d L C Z x d W 9 0 O 0 N v b H V t b k N v d W 5 0 J n F 1 b 3 Q 7 O j g s J n F 1 b 3 Q 7 S 2 V 5 Q 2 9 s d W 1 u T m F t Z X M m c X V v d D s 6 W 1 0 s J n F 1 b 3 Q 7 Q 2 9 s d W 1 u S W R l b n R p d G l l c y Z x d W 9 0 O z p b J n F 1 b 3 Q 7 U 2 V j d G l v b j E v R G F 0 Y S 9 D b G V h b m V k I F R l e H Q u e 1 R p d G x l L D B 9 J n F 1 b 3 Q 7 L C Z x d W 9 0 O 1 N l Y 3 R p b 2 4 x L 0 R h d G E v Q 2 x l Y W 5 l Z C B U Z X h 0 M S 5 7 T W 9 k Z W w s M X 0 m c X V v d D s s J n F 1 b 3 Q 7 U 2 V j d G l v b j E v R G F 0 Y S 9 D a G F u Z 2 V k I F R 5 c G U u e 1 B y a W N l L D F 9 J n F 1 b 3 Q 7 L C Z x d W 9 0 O 1 N l Y 3 R p b 2 4 x L 0 R h d G E v Q 2 h h b m d l Z C B U e X B l L n t U e X B l L D J 9 J n F 1 b 3 Q 7 L C Z x d W 9 0 O 1 N l Y 3 R p b 2 4 x L 0 R h d G E v Q 2 h h b m d l Z C B U e X B l L n t Z Z W F y I G 9 m I E 1 h a 2 U s M 3 0 m c X V v d D s s J n F 1 b 3 Q 7 U 2 V j d G l v b j E v R G F 0 Y S 9 D a G F u Z 2 V k I F R 5 c G U u e 0 N v b G 9 y L D R 9 J n F 1 b 3 Q 7 L C Z x d W 9 0 O 1 N l Y 3 R p b 2 4 x L 0 R h d G E v Q 2 h h b m d l Z C B U e X B l L n t E Y X R l L D V 9 J n F 1 b 3 Q 7 L C Z x d W 9 0 O 1 N l Y 3 R p b 2 4 x L 0 R h d G E v Q 2 h h b m d l Z C B U e X B l M i 5 7 U H J p Y 2 U g Q 2 F 0 Z W d v c n k 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3 B s a X Q l M j B D b 2 x 1 b W 4 l M j B i e S U y M E R l b G l t a X R l c 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D b G V h b m V k J T I w V G V 4 d D 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D b G V h b m V k J T I w V G V 4 d D E 8 L 0 l 0 Z W 1 Q Y X R o P j w v S X R l b U x v Y 2 F 0 a W 9 u P j x T d G F i b G V F b n R y a W V z I C 8 + P C 9 J d G V t P j x J d G V t P j x J d G V t T G 9 j Y X R p b 2 4 + P E l 0 Z W 1 U e X B l P k Z v c m 1 1 b G E 8 L 0 l 0 Z W 1 U e X B l P j x J d G V t U G F 0 a D 5 T Z W N 0 a W 9 u M S 9 E Y X R h L 0 Z p b H R l c m V k J T I w U m 9 3 c z E 8 L 0 l 0 Z W 1 Q Y X R o P j w v S X R l b U x v Y 2 F 0 a W 9 u P j x T d G F i b G V F b n R y a W V z I C 8 + P C 9 J d G V t P j w v S X R l b X M + P C 9 M b 2 N h b F B h Y 2 t h Z 2 V N Z X R h Z G F 0 Y U Z p b G U + F g A A A F B L B Q Y A A A A A A A A A A A A A A A A A A A A A A A A m A Q A A A Q A A A N C M n d 8 B F d E R j H o A w E / C l + s B A A A A Q H E X s n 1 k r 0 a l u a 7 w g G c 2 5 w A A A A A C A A A A A A A Q Z g A A A A E A A C A A A A D Z / 4 S 7 F k t 9 3 W u 7 N Q o 4 v O j x h t A o E P V O c G u j D j i 2 U P P z R w A A A A A O g A A A A A I A A C A A A A C v S T S k A t j y K I A z j 1 M l q W + P a t 3 J l d C t t q o V S R z e M m 4 L n l A A A A B 5 4 h H O E s t n Q q z M M g F 0 q l / 4 h 5 H Z r G 7 D e + L J s J J g d u 2 M O 6 s M k 6 / / B F 5 4 h A w G j S j T Z g 4 U b U F S L I 6 v B 3 Y a 6 9 Z R i h z E a 8 Q m / K 5 m N c y U r C z D g D z 7 n E A A A A B R f M P K U m b P x n f w w t s K Q b k c x Q L d V F H H P l 2 K + x h t 5 g s 4 I i k 1 r X F L 6 Z x W 6 S V Z c Y u 9 N g X z A w K 8 p c L d L N U x 7 L H K + k w 8 < / D a t a M a s h u p > 
</file>

<file path=customXml/item3.xml>��< ? x m l   v e r s i o n = " 1 . 0 "   e n c o d i n g = " U T F - 1 6 " ? > < G e m i n i   x m l n s = " h t t p : / / g e m i n i / p i v o t c u s t o m i z a t i o n / 2 7 b e b 0 7 5 - a e 7 9 - 4 8 a 9 - 8 f 9 c - 4 7 8 1 c 6 a b d a 1 6 " > < 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i t e m > < M e a s u r e N a m e > T o t a l   C o l o r < / M e a s u r e N a m e > < D i s p l a y N a m e > T o t a l   C o l o r < / D i s p l a y N a m e > < V i s i b l e > F a l s e < / V i s i b l e > < / i t e m > < i t e m > < M e a s u r e N a m e > D i s t   T o t a l   C a r s < / M e a s u r e N a m e > < D i s p l a y N a m e > D i s t   T o t a l   C a r s < / D i s p l a y N a m e > < V i s i b l e > F a l s e < / V i s i b l e > < / i t e m > < i t e m > < M e a s u r e N a m e > D i s t   T o t a l   M o d e l s < / M e a s u r e N a m e > < D i s p l a y N a m e > D i s t   T o t a l   M o d e l s < / D i s p l a y N a m e > < V i s i b l e > F a l s e < / V i s i b l e > < / i t e m > < / C a l c u l a t e d F i e l d s > < S A H o s t H a s h > 0 < / 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1.xml>��< ? x m l   v e r s i o n = " 1 . 0 "   e n c o d i n g = " U T F - 1 6 " ? > < G e m i n i   x m l n s = " h t t p : / / g e m i n i / p i v o t c u s t o m i z a t i o n / e 7 3 7 9 c 9 0 - f 8 5 3 - 4 8 9 f - 8 7 9 3 - a 0 f 2 7 b 7 9 e d 8 3 " > < 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C a l c u l a t e d F i e l d s > < S A H o s t H a s h > 0 < / S A H o s t H a s h > < G e m i n i F i e l d L i s t V i s i b l e > T r u e < / G e m i n i F i e l d L i s t V i s i b l e > < / S e t t i n g s > ] ] > < / C u s t o m C o n t e n t > < / G e m i n i > 
</file>

<file path=customXml/item3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 W e e k d a y < / s t r i n g > < / k e y > < v a l u e > < i n t > 9 3 < / i n t > < / v a l u e > < / i t e m > < i t e m > < k e y > < s t r i n g > W e e k < / s t r i n g > < / k e y > < v a l u e > < i n t > 7 1 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 W e e k d a y < / s t r i n g > < / k e y > < v a l u e > < i n t > 6 < / i n t > < / v a l u e > < / i t e m > < i t e m > < k e y > < s t r i n g > W e e k < / 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b a 7 c c d b 9 - c b 0 a - 4 e 8 b - 8 d 6 3 - b 9 1 5 2 6 6 d a 9 c e " > < 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4.xml>��< ? x m l   v e r s i o n = " 1 . 0 "   e n c o d i n g = " U T F - 1 6 " ? > < G e m i n i   x m l n s = " h t t p : / / g e m i n i / p i v o t c u s t o m i z a t i o n / T a b l e X M L _ D a t a _ d 0 7 9 8 5 7 6 - 0 5 e a - 4 9 e 2 - b a d 1 - 0 e 5 9 5 7 f f d d f 6 " > < C u s t o m C o n t e n t > < ! [ C D A T A [ < T a b l e W i d g e t G r i d S e r i a l i z a t i o n   x m l n s : x s d = " h t t p : / / w w w . w 3 . o r g / 2 0 0 1 / X M L S c h e m a "   x m l n s : x s i = " h t t p : / / w w w . w 3 . o r g / 2 0 0 1 / X M L S c h e m a - i n s t a n c e " > < C o l u m n S u g g e s t e d T y p e > < i t e m > < k e y > < s t r i n g > P r i c e   % < / s t r i n g > < / k e y > < v a l u e > < s t r i n g > E m p t y < / s t r i n g > < / v a l u e > < / i t e m > < / C o l u m n S u g g e s t e d T y p e > < C o l u m n F o r m a t   / > < C o l u m n A c c u r a c y   / > < C o l u m n C u r r e n c y S y m b o l   / > < C o l u m n P o s i t i v e P a t t e r n   / > < C o l u m n N e g a t i v e P a t t e r n   / > < C o l u m n W i d t h s > < i t e m > < k e y > < s t r i n g > T i t l e < / s t r i n g > < / k e y > < v a l u e > < i n t > 6 4 < / i n t > < / v a l u e > < / i t e m > < i t e m > < k e y > < s t r i n g > M o d e l < / s t r i n g > < / k e y > < v a l u e > < i n t > 2 3 2 < / i n t > < / v a l u e > < / i t e m > < i t e m > < k e y > < s t r i n g > P r i c e < / s t r i n g > < / k e y > < v a l u e > < i n t > 6 7 < / i n t > < / v a l u e > < / i t e m > < i t e m > < k e y > < s t r i n g > T y p e < / s t r i n g > < / k e y > < v a l u e > < i n t > 6 5 < / i n t > < / v a l u e > < / i t e m > < i t e m > < k e y > < s t r i n g > Y e a r   o f   M a k e < / s t r i n g > < / k e y > < v a l u e > < i n t > 1 1 5 < / i n t > < / v a l u e > < / i t e m > < i t e m > < k e y > < s t r i n g > C o l o r < / s t r i n g > < / k e y > < v a l u e > < i n t > 6 9 < / i n t > < / v a l u e > < / i t e m > < i t e m > < k e y > < s t r i n g > D a t e < / s t r i n g > < / k e y > < v a l u e > < i n t > 1 0 8 < / i n t > < / v a l u e > < / i t e m > < i t e m > < k e y > < s t r i n g > P r i c e   C a t e g o r y < / s t r i n g > < / k e y > < v a l u e > < i n t > 1 2 5 < / i n t > < / v a l u e > < / i t e m > < i t e m > < k e y > < s t r i n g > P r i c e   % < / s t r i n g > < / k e y > < v a l u e > < i n t > 8 1 < / i n t > < / v a l u e > < / i t e m > < / C o l u m n W i d t h s > < C o l u m n D i s p l a y I n d e x > < i t e m > < k e y > < s t r i n g > T i t l e < / s t r i n g > < / k e y > < v a l u e > < i n t > 0 < / i n t > < / v a l u e > < / i t e m > < i t e m > < k e y > < s t r i n g > M o d e l < / s t r i n g > < / k e y > < v a l u e > < i n t > 1 < / i n t > < / v a l u e > < / i t e m > < i t e m > < k e y > < s t r i n g > P r i c e < / s t r i n g > < / k e y > < v a l u e > < i n t > 2 < / i n t > < / v a l u e > < / i t e m > < i t e m > < k e y > < s t r i n g > T y p e < / s t r i n g > < / k e y > < v a l u e > < i n t > 3 < / i n t > < / v a l u e > < / i t e m > < i t e m > < k e y > < s t r i n g > Y e a r   o f   M a k e < / s t r i n g > < / k e y > < v a l u e > < i n t > 4 < / i n t > < / v a l u e > < / i t e m > < i t e m > < k e y > < s t r i n g > C o l o r < / s t r i n g > < / k e y > < v a l u e > < i n t > 5 < / i n t > < / v a l u e > < / i t e m > < i t e m > < k e y > < s t r i n g > D a t e < / s t r i n g > < / k e y > < v a l u e > < i n t > 6 < / i n t > < / v a l u e > < / i t e m > < i t e m > < k e y > < s t r i n g > P r i c e   C a t e g o r y < / s t r i n g > < / k e y > < v a l u e > < i n t > 7 < / i n t > < / v a l u e > < / i t e m > < i t e m > < k e y > < s t r i n g > P r i c e   % < / s t r i n g > < / k e y > < v a l u e > < i n t > 8 < / i n t > < / v a l u e > < / i t e m > < / C o l u m n D i s p l a y I n d e x > < C o l u m n F r o z e n   / > < C o l u m n C h e c k e d   / > < C o l u m n F i l t e r   / > < S e l e c t i o n F i l t e r   / > < F i l t e r P a r a m e t e r s   / > < S o r t B y C o l u m n   / > < I s S o r t D e s c e n d i n g > f a l s e < / I s S o r t D e s c e n d i n g > < / T a b l e W i d g e t G r i d S e r i a l i z a t i o n > ] ] > < / C u s t o m C o n t e n t > < / G e m i n i > 
</file>

<file path=customXml/item5.xml>��< ? x m l   v e r s i o n = " 1 . 0 "   e n c o d i n g = " U T F - 1 6 " ? > < G e m i n i   x m l n s = " h t t p : / / g e m i n i / p i v o t c u s t o m i z a t i o n / e a f 6 6 c 2 3 - a 6 3 a - 4 8 2 b - 8 0 7 5 - 6 d d 0 3 7 e f 6 d c 1 " > < 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D a t a _ d 0 7 9 8 5 7 6 - 0 5 e a - 4 9 e 2 - b a d 1 - 0 e 5 9 5 7 f f d d f 6 ] ] > < / C u s t o m C o n t e n t > < / G e m i n i > 
</file>

<file path=customXml/item8.xml>��< ? x m l   v e r s i o n = " 1 . 0 "   e n c o d i n g = " U T F - 1 6 " ? > < G e m i n i   x m l n s = " h t t p : / / g e m i n i / p i v o t c u s t o m i z a t i o n / 0 c 4 7 d 2 6 0 - c f 7 c - 4 5 d 7 - a 8 f 4 - d 0 8 6 9 6 8 0 f e 1 3 " > < C u s t o m C o n t e n t > < ! [ C D A T A [ < ? x m l   v e r s i o n = " 1 . 0 "   e n c o d i n g = " u t f - 1 6 " ? > < S e t t i n g s > < C a l c u l a t e d F i e l d s > < i t e m > < M e a s u r e N a m e > T o t a l   P r i c e < / M e a s u r e N a m e > < D i s p l a y N a m e > T o t a l   P r i c e < / D i s p l a y N a m e > < V i s i b l e > F a l s e < / V i s i b l e > < / i t e m > < i t e m > < M e a s u r e N a m e > A v e r a g e   P r i c e < / M e a s u r e N a m e > < D i s p l a y N a m e > A v e r a g e   P r i c e < / D i s p l a y N a m e > < V i s i b l e > F a l s e < / V i s i b l e > < / i t e m > < i t e m > < M e a s u r e N a m e > M i n i m u m   P r i c e < / M e a s u r e N a m e > < D i s p l a y N a m e > M i n i m u m   P r i c e < / D i s p l a y N a m e > < V i s i b l e > F a l s e < / V i s i b l e > < / i t e m > < i t e m > < M e a s u r e N a m e > M a x i m u m   P r i c e < / M e a s u r e N a m e > < D i s p l a y N a m e > M a x i m u m   P r i c e < / D i s p l a y N a m e > < V i s i b l e > F a l s e < / V i s i b l e > < / i t e m > < i t e m > < M e a s u r e N a m e > T o t a l   C a r s < / M e a s u r e N a m e > < D i s p l a y N a m e > T o t a l   C a r s < / 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174581A-4A07-4503-944B-2E5A00588837}">
  <ds:schemaRefs/>
</ds:datastoreItem>
</file>

<file path=customXml/itemProps10.xml><?xml version="1.0" encoding="utf-8"?>
<ds:datastoreItem xmlns:ds="http://schemas.openxmlformats.org/officeDocument/2006/customXml" ds:itemID="{E1860122-70DB-4714-8E39-FD8E89CA5941}">
  <ds:schemaRefs/>
</ds:datastoreItem>
</file>

<file path=customXml/itemProps11.xml><?xml version="1.0" encoding="utf-8"?>
<ds:datastoreItem xmlns:ds="http://schemas.openxmlformats.org/officeDocument/2006/customXml" ds:itemID="{F2057430-779E-40BE-868A-A8CB233F7D14}">
  <ds:schemaRefs/>
</ds:datastoreItem>
</file>

<file path=customXml/itemProps12.xml><?xml version="1.0" encoding="utf-8"?>
<ds:datastoreItem xmlns:ds="http://schemas.openxmlformats.org/officeDocument/2006/customXml" ds:itemID="{6E2861BF-0B7D-4B4E-AD34-C2324B2D2996}">
  <ds:schemaRefs/>
</ds:datastoreItem>
</file>

<file path=customXml/itemProps13.xml><?xml version="1.0" encoding="utf-8"?>
<ds:datastoreItem xmlns:ds="http://schemas.openxmlformats.org/officeDocument/2006/customXml" ds:itemID="{D5440CBC-1C2E-41A5-96CD-CC3C42B36212}">
  <ds:schemaRefs/>
</ds:datastoreItem>
</file>

<file path=customXml/itemProps14.xml><?xml version="1.0" encoding="utf-8"?>
<ds:datastoreItem xmlns:ds="http://schemas.openxmlformats.org/officeDocument/2006/customXml" ds:itemID="{81A699BC-CB6C-47DE-BEF9-7ED78974AF89}">
  <ds:schemaRefs/>
</ds:datastoreItem>
</file>

<file path=customXml/itemProps15.xml><?xml version="1.0" encoding="utf-8"?>
<ds:datastoreItem xmlns:ds="http://schemas.openxmlformats.org/officeDocument/2006/customXml" ds:itemID="{9445786E-B426-4238-946B-D3E413ABD1CC}">
  <ds:schemaRefs/>
</ds:datastoreItem>
</file>

<file path=customXml/itemProps16.xml><?xml version="1.0" encoding="utf-8"?>
<ds:datastoreItem xmlns:ds="http://schemas.openxmlformats.org/officeDocument/2006/customXml" ds:itemID="{037BC378-8299-4258-BEAE-CDD5E01496AD}">
  <ds:schemaRefs/>
</ds:datastoreItem>
</file>

<file path=customXml/itemProps17.xml><?xml version="1.0" encoding="utf-8"?>
<ds:datastoreItem xmlns:ds="http://schemas.openxmlformats.org/officeDocument/2006/customXml" ds:itemID="{2CD0B45F-C854-4E5E-A3AA-F3CDBC074311}">
  <ds:schemaRefs/>
</ds:datastoreItem>
</file>

<file path=customXml/itemProps18.xml><?xml version="1.0" encoding="utf-8"?>
<ds:datastoreItem xmlns:ds="http://schemas.openxmlformats.org/officeDocument/2006/customXml" ds:itemID="{83B836BC-F4B6-46E0-AE6C-5DF0E1537B44}">
  <ds:schemaRefs/>
</ds:datastoreItem>
</file>

<file path=customXml/itemProps19.xml><?xml version="1.0" encoding="utf-8"?>
<ds:datastoreItem xmlns:ds="http://schemas.openxmlformats.org/officeDocument/2006/customXml" ds:itemID="{6866B334-E2B8-42B3-8021-7C2ACF437E7D}">
  <ds:schemaRefs/>
</ds:datastoreItem>
</file>

<file path=customXml/itemProps2.xml><?xml version="1.0" encoding="utf-8"?>
<ds:datastoreItem xmlns:ds="http://schemas.openxmlformats.org/officeDocument/2006/customXml" ds:itemID="{634D548F-3787-4A6D-AB69-2895A0D8BEBB}">
  <ds:schemaRefs/>
</ds:datastoreItem>
</file>

<file path=customXml/itemProps20.xml><?xml version="1.0" encoding="utf-8"?>
<ds:datastoreItem xmlns:ds="http://schemas.openxmlformats.org/officeDocument/2006/customXml" ds:itemID="{6CBA46F1-9458-43CD-924B-BADB0D74B134}">
  <ds:schemaRefs/>
</ds:datastoreItem>
</file>

<file path=customXml/itemProps21.xml><?xml version="1.0" encoding="utf-8"?>
<ds:datastoreItem xmlns:ds="http://schemas.openxmlformats.org/officeDocument/2006/customXml" ds:itemID="{262BE7C1-410C-44A9-80C9-AE0E6F1B8C87}">
  <ds:schemaRefs/>
</ds:datastoreItem>
</file>

<file path=customXml/itemProps22.xml><?xml version="1.0" encoding="utf-8"?>
<ds:datastoreItem xmlns:ds="http://schemas.openxmlformats.org/officeDocument/2006/customXml" ds:itemID="{6ECE7A9C-47C8-4CC3-95C8-116E7C46007F}">
  <ds:schemaRefs/>
</ds:datastoreItem>
</file>

<file path=customXml/itemProps23.xml><?xml version="1.0" encoding="utf-8"?>
<ds:datastoreItem xmlns:ds="http://schemas.openxmlformats.org/officeDocument/2006/customXml" ds:itemID="{908AFBD2-71A1-4F3B-A2AC-60819CEE9BA1}">
  <ds:schemaRefs/>
</ds:datastoreItem>
</file>

<file path=customXml/itemProps24.xml><?xml version="1.0" encoding="utf-8"?>
<ds:datastoreItem xmlns:ds="http://schemas.openxmlformats.org/officeDocument/2006/customXml" ds:itemID="{33F549E7-0F1D-424A-9031-22E2EA98E15A}">
  <ds:schemaRefs/>
</ds:datastoreItem>
</file>

<file path=customXml/itemProps25.xml><?xml version="1.0" encoding="utf-8"?>
<ds:datastoreItem xmlns:ds="http://schemas.openxmlformats.org/officeDocument/2006/customXml" ds:itemID="{6BF363A0-3C15-4D67-9DAA-0364CB9B21FC}">
  <ds:schemaRefs/>
</ds:datastoreItem>
</file>

<file path=customXml/itemProps26.xml><?xml version="1.0" encoding="utf-8"?>
<ds:datastoreItem xmlns:ds="http://schemas.openxmlformats.org/officeDocument/2006/customXml" ds:itemID="{114FC6F1-6B17-44CC-BD05-3D4B1BF94CFB}">
  <ds:schemaRefs/>
</ds:datastoreItem>
</file>

<file path=customXml/itemProps27.xml><?xml version="1.0" encoding="utf-8"?>
<ds:datastoreItem xmlns:ds="http://schemas.openxmlformats.org/officeDocument/2006/customXml" ds:itemID="{1BA1C001-53C9-41B5-B1AD-013DBFA0956A}">
  <ds:schemaRefs/>
</ds:datastoreItem>
</file>

<file path=customXml/itemProps28.xml><?xml version="1.0" encoding="utf-8"?>
<ds:datastoreItem xmlns:ds="http://schemas.openxmlformats.org/officeDocument/2006/customXml" ds:itemID="{7DDE3595-650B-4379-B0F5-2988EC718DAC}">
  <ds:schemaRefs/>
</ds:datastoreItem>
</file>

<file path=customXml/itemProps29.xml><?xml version="1.0" encoding="utf-8"?>
<ds:datastoreItem xmlns:ds="http://schemas.openxmlformats.org/officeDocument/2006/customXml" ds:itemID="{E4855A7A-29D8-4947-B702-88B7960FC226}">
  <ds:schemaRefs>
    <ds:schemaRef ds:uri="http://schemas.microsoft.com/DataMashup"/>
  </ds:schemaRefs>
</ds:datastoreItem>
</file>

<file path=customXml/itemProps3.xml><?xml version="1.0" encoding="utf-8"?>
<ds:datastoreItem xmlns:ds="http://schemas.openxmlformats.org/officeDocument/2006/customXml" ds:itemID="{B238F8A4-ECAA-4E3D-A54E-3C0A85AF61D9}">
  <ds:schemaRefs/>
</ds:datastoreItem>
</file>

<file path=customXml/itemProps30.xml><?xml version="1.0" encoding="utf-8"?>
<ds:datastoreItem xmlns:ds="http://schemas.openxmlformats.org/officeDocument/2006/customXml" ds:itemID="{C0DC52C7-7F93-415D-AD3E-68226CED397D}">
  <ds:schemaRefs/>
</ds:datastoreItem>
</file>

<file path=customXml/itemProps31.xml><?xml version="1.0" encoding="utf-8"?>
<ds:datastoreItem xmlns:ds="http://schemas.openxmlformats.org/officeDocument/2006/customXml" ds:itemID="{0573AF4D-46D8-488A-BE30-DFEF012B08AF}">
  <ds:schemaRefs/>
</ds:datastoreItem>
</file>

<file path=customXml/itemProps32.xml><?xml version="1.0" encoding="utf-8"?>
<ds:datastoreItem xmlns:ds="http://schemas.openxmlformats.org/officeDocument/2006/customXml" ds:itemID="{2988116C-3D06-4AEA-A6E4-E080ADB9155E}">
  <ds:schemaRefs/>
</ds:datastoreItem>
</file>

<file path=customXml/itemProps33.xml><?xml version="1.0" encoding="utf-8"?>
<ds:datastoreItem xmlns:ds="http://schemas.openxmlformats.org/officeDocument/2006/customXml" ds:itemID="{3AA7C8C5-7C78-406A-8D5E-DE146D6C6F97}">
  <ds:schemaRefs/>
</ds:datastoreItem>
</file>

<file path=customXml/itemProps4.xml><?xml version="1.0" encoding="utf-8"?>
<ds:datastoreItem xmlns:ds="http://schemas.openxmlformats.org/officeDocument/2006/customXml" ds:itemID="{9C6B7FB2-8AD5-40A0-94B1-B59FEAAA4304}">
  <ds:schemaRefs/>
</ds:datastoreItem>
</file>

<file path=customXml/itemProps5.xml><?xml version="1.0" encoding="utf-8"?>
<ds:datastoreItem xmlns:ds="http://schemas.openxmlformats.org/officeDocument/2006/customXml" ds:itemID="{82C73E3E-1B1F-4ED4-864E-05CD739F0C4F}">
  <ds:schemaRefs/>
</ds:datastoreItem>
</file>

<file path=customXml/itemProps6.xml><?xml version="1.0" encoding="utf-8"?>
<ds:datastoreItem xmlns:ds="http://schemas.openxmlformats.org/officeDocument/2006/customXml" ds:itemID="{FB8540DE-2A1D-4900-B9DA-D3C30A83B2B3}">
  <ds:schemaRefs/>
</ds:datastoreItem>
</file>

<file path=customXml/itemProps7.xml><?xml version="1.0" encoding="utf-8"?>
<ds:datastoreItem xmlns:ds="http://schemas.openxmlformats.org/officeDocument/2006/customXml" ds:itemID="{D76BA03F-4879-4F36-B3D1-54E8AE5BCB00}">
  <ds:schemaRefs/>
</ds:datastoreItem>
</file>

<file path=customXml/itemProps8.xml><?xml version="1.0" encoding="utf-8"?>
<ds:datastoreItem xmlns:ds="http://schemas.openxmlformats.org/officeDocument/2006/customXml" ds:itemID="{49B46E50-ADC3-438D-90AD-E3DD923FB5AD}">
  <ds:schemaRefs/>
</ds:datastoreItem>
</file>

<file path=customXml/itemProps9.xml><?xml version="1.0" encoding="utf-8"?>
<ds:datastoreItem xmlns:ds="http://schemas.openxmlformats.org/officeDocument/2006/customXml" ds:itemID="{F93411B1-776F-4029-AC3E-1DECFB21C3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Insights</vt:lpstr>
      <vt:lpstr>Dashboard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2025-04-16T04:30:59Z</dcterms:created>
  <dcterms:modified xsi:type="dcterms:W3CDTF">2025-04-18T21:27:01Z</dcterms:modified>
</cp:coreProperties>
</file>