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for Q2" sheetId="1" r:id="rId4"/>
    <sheet state="visible" name="Backlink strategy" sheetId="2" r:id="rId5"/>
    <sheet state="visible" name="Target Keywords &amp; Pages " sheetId="3" r:id="rId6"/>
    <sheet state="visible" name="Link suggestions" sheetId="4" r:id="rId7"/>
    <sheet state="visible" name="Live links - Report" sheetId="5" r:id="rId8"/>
    <sheet state="visible" name="Domains for your review" sheetId="6" r:id="rId9"/>
    <sheet state="visible" name="Plan for Feb-Mar-Apr-May" sheetId="7" r:id="rId10"/>
    <sheet state="visible" name="Scalable content opps" sheetId="8" r:id="rId11"/>
    <sheet state="visible" name="Digitalsilk" sheetId="9" r:id="rId12"/>
    <sheet state="visible" name="Superside" sheetId="10" r:id="rId13"/>
    <sheet state="visible" name="designity_ranking-history_2025-" sheetId="11" r:id="rId14"/>
    <sheet state="visible" name="Sheet10" sheetId="12" r:id="rId15"/>
  </sheets>
  <definedNames>
    <definedName hidden="1" localSheetId="0" name="_xlnm._FilterDatabase">'Plan for Q2'!$A$1:$AC$1001</definedName>
    <definedName hidden="1" localSheetId="1" name="_xlnm._FilterDatabase">'Backlink strategy'!$A$2:$Q$20</definedName>
    <definedName hidden="1" localSheetId="8" name="_xlnm._FilterDatabase">Digitalsilk!$A$1:$F$1000</definedName>
  </definedNames>
  <calcPr/>
  <pivotCaches>
    <pivotCache cacheId="0" r:id="rId16"/>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9">
      <text>
        <t xml:space="preserve">@akilan@tripledart.com this one is not a very favorable keyword for us. Could we replace this with another keyword?
	-Durga Sharath Chandra
"advertising agencies los angeles" is this good Durga?
	-Akilan A
Yes, it works @akilan@tripledart.com
	-Manoj Palanikumar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find if its within the top 100</t>
      </text>
    </comment>
    <comment authorId="0" ref="K2">
      <text>
        <t xml:space="preserve">80% of ref domains to be best links</t>
      </text>
    </comment>
    <comment authorId="0" ref="B23">
      <text>
        <t xml:space="preserve">Create a quarterly plan.
	-Zawad Iftikhar</t>
      </text>
    </comment>
    <comment authorId="0" ref="B12">
      <text>
        <t xml:space="preserve">blog page ranked in 46
	-Labeeb Muhammed</t>
      </text>
    </comment>
    <comment authorId="0" ref="B13">
      <text>
        <t xml:space="preserve">blog page ranking 66th
	-Labeeb Muhammed</t>
      </text>
    </comment>
    <comment authorId="0" ref="B19">
      <text>
        <t xml:space="preserve">blog page ranking 86
	-Labeeb Muhammed</t>
      </text>
    </comment>
    <comment authorId="0" ref="B7">
      <text>
        <t xml:space="preserve">blog page ranking 10th
	-Labeeb Muhammed</t>
      </text>
    </comment>
    <comment authorId="0" ref="B17">
      <text>
        <t xml:space="preserve">blog page ranking 14th
	-Labeeb Muhammed</t>
      </text>
    </comment>
    <comment authorId="0" ref="B6">
      <text>
        <t xml:space="preserve">blog page ranking 5th
	-Labeeb Muhammed</t>
      </text>
    </comment>
    <comment authorId="0" ref="B8">
      <text>
        <t xml:space="preserve">Blog page ranks 11th.
	-Labeeb Muhammed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Is this US/Canada traffic or worldwide? @akilan@tripledart.com @manoj@tripledart.com
	-Durga Sharath Chandra</t>
      </text>
    </comment>
    <comment authorId="0" ref="B2">
      <text>
        <t xml:space="preserve">@akilan@tripledart.com Please add the DR as a column here as well. Thank you. cc: @manoj@tripledart.com
	-Durga Sharath Chandra
Added Durga
	-Akilan 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1">
      <text>
        <t xml:space="preserve">From australia
	-Manoj Palanikumar</t>
      </text>
    </comment>
    <comment authorId="0" ref="E24">
      <text>
        <t xml:space="preserve">From Australia
	-Manoj Palanikumar</t>
      </text>
    </comment>
    <comment authorId="0" ref="A6">
      <text>
        <t xml:space="preserve">Seems like India-based traffic again
	-Durga Sharath Chandra</t>
      </text>
    </comment>
    <comment authorId="0" ref="A4">
      <text>
        <t xml:space="preserve">Seems like the traffic is Indiua-based
	-Durga Sharath Chandra</t>
      </text>
    </comment>
    <comment authorId="0" ref="C1">
      <text>
        <t xml:space="preserve">Please add a column showing traffic in the US/Canada regions please. @manoj@tripledart.com @akilan@tripledart.com
	-Durga Sharath Chandra</t>
      </text>
    </comment>
    <comment authorId="0" ref="A3">
      <text>
        <t xml:space="preserve">This traffic is India or US? @manoj@tripledart.com @akilan@tripledart.com
	-Durga Sharath Chandra</t>
      </text>
    </comment>
    <comment authorId="0" ref="C17">
      <text>
        <t xml:space="preserve">@manoj@tripledart.com @akilan@tripledart.com Is this traffic right? It's very low. The rest look good to me.
	-Durga Sharath Chandra</t>
      </text>
    </comment>
    <comment authorId="0" ref="F25">
      <text>
        <t xml:space="preserve">It's our competitor. What backlinks could we even get from there?
	-Durga Sharath Chandra
@manoj@tripledart.com @akilan@tripledart.com
	-Durga Sharath Chandra
We are checking with the editor, will get back to you.
	-Akilan A</t>
      </text>
    </comment>
  </commentList>
</comments>
</file>

<file path=xl/sharedStrings.xml><?xml version="1.0" encoding="utf-8"?>
<sst xmlns="http://schemas.openxmlformats.org/spreadsheetml/2006/main" count="1460" uniqueCount="677">
  <si>
    <t>Category</t>
  </si>
  <si>
    <t>Bucket</t>
  </si>
  <si>
    <t>Keyword</t>
  </si>
  <si>
    <t>Position on 20/02</t>
  </si>
  <si>
    <t>Current Reffering Domain Quality</t>
  </si>
  <si>
    <t>Volume</t>
  </si>
  <si>
    <t>Difficulty</t>
  </si>
  <si>
    <t>No of best links needed?</t>
  </si>
  <si>
    <t>Timeline to bring the keyword in top 10</t>
  </si>
  <si>
    <t>Keyword to maintain at top 10 position</t>
  </si>
  <si>
    <t>P0</t>
  </si>
  <si>
    <t>creative as a service</t>
  </si>
  <si>
    <t>No best links</t>
  </si>
  <si>
    <t>We can build 2 link for a quarter to maintain the position</t>
  </si>
  <si>
    <t>P1</t>
  </si>
  <si>
    <t>logo and branding services</t>
  </si>
  <si>
    <t>brand identity design services</t>
  </si>
  <si>
    <t>creative agencies nyc</t>
  </si>
  <si>
    <t>branding graphic design</t>
  </si>
  <si>
    <t>Keyword to push to top 10 position</t>
  </si>
  <si>
    <t>publication design</t>
  </si>
  <si>
    <t>We can build 1 link/month for three quarters</t>
  </si>
  <si>
    <t>copywriting agency</t>
  </si>
  <si>
    <t xml:space="preserve">No best links </t>
  </si>
  <si>
    <t>We can build 2 link/month for three quarters</t>
  </si>
  <si>
    <t>illustration services</t>
  </si>
  <si>
    <t>design as a service</t>
  </si>
  <si>
    <t>We can build 4 link for a quarter to maintain the position</t>
  </si>
  <si>
    <t>Keyword take more efforts to bring in top 10</t>
  </si>
  <si>
    <t>web design services for small business</t>
  </si>
  <si>
    <t>P2</t>
  </si>
  <si>
    <t>social media marketing agency los angeles</t>
  </si>
  <si>
    <t>seo copywriting services</t>
  </si>
  <si>
    <t>copywriting services</t>
  </si>
  <si>
    <t>linkedin ads agency</t>
  </si>
  <si>
    <t>website design agency los angeles</t>
  </si>
  <si>
    <t>website design los angeles</t>
  </si>
  <si>
    <t>social media marketing agency nyc</t>
  </si>
  <si>
    <t>Q1 keywords</t>
  </si>
  <si>
    <t>Keywords</t>
  </si>
  <si>
    <t>No of links built in Q1 (Feb-Apr)</t>
  </si>
  <si>
    <t>Pre Campaign position</t>
  </si>
  <si>
    <t>Position on 25/04</t>
  </si>
  <si>
    <t>Have we succeeded?</t>
  </si>
  <si>
    <t>Yes</t>
  </si>
  <si>
    <t>Keyword to push in top 10 position</t>
  </si>
  <si>
    <t>-</t>
  </si>
  <si>
    <t>No</t>
  </si>
  <si>
    <t>Others (went live before regrouped the Q1 Strategy)</t>
  </si>
  <si>
    <t>No of links to build in Q2 (May-July)</t>
  </si>
  <si>
    <t>Pre Campaign position (29/04)</t>
  </si>
  <si>
    <t>Position on 9th May</t>
  </si>
  <si>
    <t>Ranking URL</t>
  </si>
  <si>
    <t>Pre Campaign URL Rating</t>
  </si>
  <si>
    <t>Post Campaign URL Rating</t>
  </si>
  <si>
    <t>https://www.designity.com/services/logo-branding-design</t>
  </si>
  <si>
    <t>https://www.designity.com/services/graphic-design-illustration</t>
  </si>
  <si>
    <t>https://www.designity.com/blog/10-types-of-graphic-design-your-brand-needs</t>
  </si>
  <si>
    <t>affordable web design services</t>
  </si>
  <si>
    <t>https://www.designity.com/blog/affordable-web-design-services</t>
  </si>
  <si>
    <t>graphic design services</t>
  </si>
  <si>
    <t>https://www.designity.com/blog/the-20-most-popular-graphic-design-services</t>
  </si>
  <si>
    <t>creative agencies</t>
  </si>
  <si>
    <t>https://www.designity.com/blog/the-top-creative-agencies-in-portland</t>
  </si>
  <si>
    <t>content marketing solutions</t>
  </si>
  <si>
    <t>https://www.designity.com/blog/a-comprehensive-guide-to-content-marketing-services</t>
  </si>
  <si>
    <t>advertising agencies los angeles</t>
  </si>
  <si>
    <t>https://www.designity.com/compare/99designs-vs-designity</t>
  </si>
  <si>
    <t>graphic design and branding services</t>
  </si>
  <si>
    <t>custom web design and development</t>
  </si>
  <si>
    <t>https://www.designity.com/blog/custom-web-design-services</t>
  </si>
  <si>
    <t>Current position</t>
  </si>
  <si>
    <t>#</t>
  </si>
  <si>
    <t>Current Ref.Dom</t>
  </si>
  <si>
    <t>Current Position</t>
  </si>
  <si>
    <t>Ref. domains to rank in top 10</t>
  </si>
  <si>
    <t>No of reffering domains needed?</t>
  </si>
  <si>
    <t>Target Top Position (Quarter)</t>
  </si>
  <si>
    <r>
      <rPr>
        <rFont val="Arial"/>
        <b/>
        <color rgb="FFFFFFFF"/>
      </rPr>
      <t xml:space="preserve">Final Action Plan 
</t>
    </r>
    <r>
      <rPr>
        <rFont val="Arial"/>
        <b val="0"/>
        <color rgb="FFFFFFFF"/>
      </rPr>
      <t>We should focus on building high-quality links (relevant domains with 50+ DR and 3k+ traffic). After this, we can perform another analysis to assess our progress and take the strategy forward.</t>
    </r>
  </si>
  <si>
    <t>10 Backlinks need to be build / Month</t>
  </si>
  <si>
    <t>6 high-quality links are needed to rank in the top 3</t>
  </si>
  <si>
    <t>6 high-quality links are needed to maintain the rank in top 3</t>
  </si>
  <si>
    <t>18 high-quality links are needed to rank in the top 5.</t>
  </si>
  <si>
    <t>16 high-quality links are needed to rank in the top 5.</t>
  </si>
  <si>
    <t>8 high-quality links are needed to rank in the top 10.</t>
  </si>
  <si>
    <t>10 high-quality links are needed to rank in the top 10.</t>
  </si>
  <si>
    <t>13 high-quality links are needed to rank in the top 10.</t>
  </si>
  <si>
    <t>11 high-quality links are needed to rank in the top 10.</t>
  </si>
  <si>
    <t>11high-quality links are needed to rank in the top 10.</t>
  </si>
  <si>
    <t>22 high-quality links are needed to rank in the top 10.</t>
  </si>
  <si>
    <t>56 high-quality links are needed to rank in the top 10.</t>
  </si>
  <si>
    <t>34 high-quality links are needed to rank in the top 10.</t>
  </si>
  <si>
    <t>67 high-quality links are needed to rank in the top 10.</t>
  </si>
  <si>
    <t>64 high-quality links are needed to rank in the top 10.</t>
  </si>
  <si>
    <t>456 high-quality links are needed in total</t>
  </si>
  <si>
    <t>Goal 1</t>
  </si>
  <si>
    <t>Bringing 10 to 12 KWs to Top 10</t>
  </si>
  <si>
    <t>Provide a success percentage</t>
  </si>
  <si>
    <t>Goal 2</t>
  </si>
  <si>
    <t>Keeping KWs in Top 10</t>
  </si>
  <si>
    <t>Expand the list of keywords and see which one can be easily pushed to Top 10 positions.</t>
  </si>
  <si>
    <t>Planning</t>
  </si>
  <si>
    <t>Review the list fully, open to suggestions which keywords can be pushed into Top 10 Positions, by Quarter.</t>
  </si>
  <si>
    <t>Output</t>
  </si>
  <si>
    <t>Keywords List Akilan A</t>
  </si>
  <si>
    <t>Target Pages</t>
  </si>
  <si>
    <t>No of Links / Month</t>
  </si>
  <si>
    <t>No of links Built (Feb)</t>
  </si>
  <si>
    <t>How many left? (Feb)</t>
  </si>
  <si>
    <t>https://www.designity.com/blog/the-best-web-design-services-for-small-businesses</t>
  </si>
  <si>
    <t>Done</t>
  </si>
  <si>
    <t>https://www.designity.com/blog/the-ultimate-guide-to-publication-design</t>
  </si>
  <si>
    <t>https://www.designity.com/blog/brand-identity-design-services-what-they-are-and-why-they-matter</t>
  </si>
  <si>
    <t>https://www.designity.com/blog/design-as-a-service-daas-platforms-a-guide-for-marketers</t>
  </si>
  <si>
    <t>https://www.designity.com/blog/creative-as-a-service-caas-quickly-scale-your-marketing</t>
  </si>
  <si>
    <t>From page</t>
  </si>
  <si>
    <t>Anchor</t>
  </si>
  <si>
    <t>Link to</t>
  </si>
  <si>
    <t>Existing Text</t>
  </si>
  <si>
    <t>Approved by client?</t>
  </si>
  <si>
    <t>Domain</t>
  </si>
  <si>
    <t>DR</t>
  </si>
  <si>
    <t>Traffic</t>
  </si>
  <si>
    <t>US/Canada</t>
  </si>
  <si>
    <t>https://www.brandignity.com/2024/05/navigating-linkedin-ads/</t>
  </si>
  <si>
    <t>https://www.designity.com/services/social-media-digital-advertising</t>
  </si>
  <si>
    <t>"Existing Text: Another challenge is the cost. LinkedIn ads tend to be more expensive than those on other platforms like Facebook or Google. Therefore, optimizing ad spend is crucial. Wasting budget on poorly targeted or underperforming ads can quickly drain resources without yielding significant results. This is where the expertise of a professional 
Add Text: LinkedIn Ads "</t>
  </si>
  <si>
    <t>Yes, get it live</t>
  </si>
  <si>
    <t>Live</t>
  </si>
  <si>
    <t>https://bulk.ly/instagram-marketing/</t>
  </si>
  <si>
    <t>"Existing Text: If you’re involved in branding for your company, there’s no denying that understanding the importance of brand awareness in modern society is critical.
Add Text: Many businesses turn to brand identity design services to ensure their visual presence aligns with their values and resonates with their target audience."</t>
  </si>
  <si>
    <t>https://www.agilitypr.com/pr-news/public-relations/7-comms-agencies-that-can-help-boost-your-digital-marketing-roi/</t>
  </si>
  <si>
    <t>"Existing text: Cleverly has a good grasp of how digital marketing helps and works closely with clients to identify target customers and create high-performing LinkedIn ads
Add Text: For businesses seeking expert LinkedIn advertising solutions, partnering with a specialized LinkedIn ads agency can ensure optimized campaigns that drive measurable results."</t>
  </si>
  <si>
    <t>https://aicontentfy.com/en/blog/unleashing-power-of-design-in-building-brand-awareness</t>
  </si>
  <si>
    <t>"Existing text: But have you ever considered the power of design in building brand awareness? In a world where competition is fierce and attention spans are short, mastering the art of design can be the secret weapon that propels your brand to new heights.
Text to be added: One key element in achieving this is branding graphic design, which ensures visual consistency and helps establish a strong identity that resonates with your target audience."</t>
  </si>
  <si>
    <t>https://www.spocket.co/blogs/tshirt-design-trends</t>
  </si>
  <si>
    <t>"Existing Text: Minimalistic t-shirts boast a clean, understated look and tend to showcase only one small design, logo, or one or two words.
Add Text: A strong focus on branding graphic design ensures that these minimalist elements effectively communicate a brand’s identity while maintaining visual appeal."</t>
  </si>
  <si>
    <t>Not relevant, rework</t>
  </si>
  <si>
    <t>https://www.getsaral.com/academy/predictable-influence-part-2-how-to-reach-out-to-influencers</t>
  </si>
  <si>
    <t>LinkedIn ads agency</t>
  </si>
  <si>
    <t>"Existing Text: You can connect with them on LinkedIn too. Most smaller creators also have main jobs. Their LinkedIn is likely less crowded and you can reach them there.
Add Text: For brands looking to expand their outreach, collaborating with a LinkedIn ads agency can streamline ad targeting and boost visibility among key decision-makers."</t>
  </si>
  <si>
    <t>https://cloudtask.com/content-formats/articles/companies-outsource-staffing/</t>
  </si>
  <si>
    <t>"Existing Text: Increasing efficiency in time-consuming areas like web development and design
Add Text: For small businesses looking to enhance their online presence, investing in professional web design services for small business ensures a visually appealing and user-friendly website that attracts and retains customers."</t>
  </si>
  <si>
    <t>https://imagekit.io/blog/free-digital-asset-management-software-that-are-not-open-source/</t>
  </si>
  <si>
    <t>"Existing Text: Users can bolster communication channels, streamline revision processes, and uphold precision in their creative endeavors by preserving a comprehensive history of asset versions and comments.
Add Text: For businesses handling high volumes of creative assets, creative as a service offers scalable design solutions without the need for an in-house team, ensuring continuous innovation and efficiency."</t>
  </si>
  <si>
    <t>https://blog.powr.io/the-keys-to-growing-your-lifestyle-brand</t>
  </si>
  <si>
    <t>"brand identity design services "</t>
  </si>
  <si>
    <t>"Existing Text: For instance, if you sell camping products, reassess how your visual brand elements complement this - perhaps incorporating more greens and browns in your branding and packaging and a logo with grittier text - and see whether they align with the outdoor lifestyles you represent. 
Add Text: This is where brand identity design services can make a real impact, helping refine your brand’s visual storytelling so it connects more effectively with your audience."</t>
  </si>
  <si>
    <t>https://www.appointlet.com/blog/online-scheduling-tools-business-meetings</t>
  </si>
  <si>
    <t>https://www.designity.com/services/copy-content-writing</t>
  </si>
  <si>
    <t>"Existing Content:
Web conferencing integrations are another common feature that you’ll find. Connecting your Zoom account (or provider of choice) means that each scheduling meeting will have a unique, designated room ID. Some scheduling tools even integrate with CRMs and marketing software, allowing businesses to send booking data into the appropriate environments.
Add after existing text:
For instance, a copywriting agency that frequently schedules client consultations can streamline its workflow by integrating scheduling tools with its CRM, ensuring seamless coordination between content strategists and clients."</t>
  </si>
  <si>
    <t>https://beomniscient.com/blog/seo-content-services/</t>
  </si>
  <si>
    <t>"Existing Text:
Aside from digital marketing services, they also offer creative design services, including branding services, brochures, ads, infographics, and pretty much everything you’ll need for brand development.
Add Text:
Many businesses are now opting for design as a service, which provides on-demand, scalable design solutions without the need for in-house teams."</t>
  </si>
  <si>
    <t>https://eventflare.io/journal/the-ultimate-guide-to-event-stage-design</t>
  </si>
  <si>
    <t>"Existing Text:
However, you don’t have to take on all this pressure and responsibility on your own.
Add Text:
 Many businesses now opt for design as a service, which provides flexible and scalable solutions for event production. "</t>
  </si>
  <si>
    <t>https://blog.designcrowd.com/article/2135/guide-on-how-to-craft-a-cohesive-and-memorable-visual-presence</t>
  </si>
  <si>
    <t>"Existing Text: One of the most important parts of brand identity is its visual identity.
Add Text: This is where brand identity design services come in—helping businesses develop a visual language that clearly communicates their brand’s essence."</t>
  </si>
  <si>
    <t>https://www.superside.com/blog/hire-a-copywriter</t>
  </si>
  <si>
    <t>https://www.designity.com/blog/seo-copywriting-services-what-they-are-and-why-your-brand-needs-them</t>
  </si>
  <si>
    <t>"Exisiting text: Ideally, you can hire a copywriter with SEO knowledge, but don’t go for an SEO pro
Add after: Instead, consider professional SEO copywriting services that balance creativity with optimization, ensuring your content is engaging while still ranking well in search engines."</t>
  </si>
  <si>
    <t>https://www.designmantic.com/blog/4-ways-smbs-can-stay-inspired-and-innovative/</t>
  </si>
  <si>
    <t>Existing Text:Designers are a very curious lot. In fact, curiosity is their raison d’être for everything                                                                                                                                 Add Text:Creative as a service platforms further fuel this curiosity, providing designers with innovative tools and resources to push their creative boundaries.</t>
  </si>
  <si>
    <t>17.9k</t>
  </si>
  <si>
    <t>4k</t>
  </si>
  <si>
    <t>https://graphicsprings.com/blog/view/logo-design/</t>
  </si>
  <si>
    <t>Existing Text: As your brand expands its presence across various platforms and mediums, your logo must adapt seamlessly.                                                                                       Add Text: Creative as a service solutions ensure that your logo remains adaptable and consistent across different branding materials.</t>
  </si>
  <si>
    <t>13k</t>
  </si>
  <si>
    <t>6.1k</t>
  </si>
  <si>
    <t>https://blog.photoadking.com/settle-all-your-branding-materials-at-one-place/</t>
  </si>
  <si>
    <t>Change This:Design your brochures straight to the point by applying preferable font styles, punchlines &amp; more.                                                                                                          To This:Utilize design as a service to create brochures that are straight to the point by applying preferable font styles, punchlines &amp; more</t>
  </si>
  <si>
    <t>8k</t>
  </si>
  <si>
    <t>2.8k</t>
  </si>
  <si>
    <t>https://www.vmaker.com/blog/how-designers-can-reduce-client-feedback-loop-using-videos/</t>
  </si>
  <si>
    <t>Existing Text:As a designer when you look at the creative brief, you interpret the information in your way and design it accordingly                                                                                                             New Text: As a designer offering design as a service, you interpret the creative brief in your own way and design accordingly.</t>
  </si>
  <si>
    <t>31.3k</t>
  </si>
  <si>
    <t>5.7k</t>
  </si>
  <si>
    <t>https://delesign.com/blog/guide-to-design-and-branding-creating-great-visuals</t>
  </si>
  <si>
    <t>Existing Text: Brand identification signals should be used in banners, business cards, and communication used by a corporation
New Text: Brand identity design services help ensure that brand identification signals are used consistently in banners, business cards, and communication materials used by a corporation</t>
  </si>
  <si>
    <t>3.9k</t>
  </si>
  <si>
    <t>1.4k</t>
  </si>
  <si>
    <t>https://www.crowdspring.com/blog/brand-identity/</t>
  </si>
  <si>
    <t>Existing Text: A strong brand identity can increase the perceived value of your products or services, allowing you to charge a premium
New Text: A strong brand identity, developed through professional brand identity design services, can increase the perceived value of your products or services, allowing you to charge a premium.</t>
  </si>
  <si>
    <t>47.6k</t>
  </si>
  <si>
    <t>22.5k</t>
  </si>
  <si>
    <t>https://www.zilliondesigns.com/blog/printing-techniques-graphic-design-project/</t>
  </si>
  <si>
    <t>Existing Text: Therefore, refer to our article further and find out common printing techniques for a perfect graphic design project.                                                                                        New Text: Therefore, refer to our article further and find out common printing techniques for a perfect publication design project.</t>
  </si>
  <si>
    <t>16.8k</t>
  </si>
  <si>
    <t>7.3k</t>
  </si>
  <si>
    <t>https://inkbotdesign.com/print-design/</t>
  </si>
  <si>
    <t>Existing Text: Print offers different ways to engage audiences; knowing this will help craft narratives using thoughtfully designed content across various publication mediums
New Text: Print offers different ways to engage audiences; understanding publication design will help craft narratives using thoughtfully designed content across various mediums.</t>
  </si>
  <si>
    <t>5.6k</t>
  </si>
  <si>
    <t>3.7k</t>
  </si>
  <si>
    <t>https://blog.designcrowd.com/article/2150/10-must-have-features-for-small-business-websites-in-2024</t>
  </si>
  <si>
    <t>Existing Text: The best way to make a mobile-friendly website is to use a responsive web design.                                                                                                                                             Add Text:This is especially important for businesses utilizing web design services for small business, as a mobile-friendly site enhances user experience and increases conversions.</t>
  </si>
  <si>
    <t>7.8k</t>
  </si>
  <si>
    <t>5.2k</t>
  </si>
  <si>
    <t>https://selectedfirms.co/blog/crafting-website-design</t>
  </si>
  <si>
    <t xml:space="preserve">Existing Text: Businesses can differentiate themselves from their competition by creating a visually appealing and user-friendly website.                                                                                  Add Text:Investing in web design services for small business ensures that the website is not only aesthetically pleasing but also optimized for performance and user experience. </t>
  </si>
  <si>
    <t>18.6k</t>
  </si>
  <si>
    <t>6.4k</t>
  </si>
  <si>
    <t>https://solveit.dev/blog/web-app-vs-website</t>
  </si>
  <si>
    <t>Existing Text: Such applications provide a wider range of opportunities to users, from online shopping through social media and project management to gaming.                                                                                                            New Text: Such applications provide a wider range of opportunities to users, from online shopping through social media and project management to gaming, and can be tailored by web design services for small businesses to enhance customer engagement.</t>
  </si>
  <si>
    <t>7.9k</t>
  </si>
  <si>
    <t>Suggestions for March</t>
  </si>
  <si>
    <t>https://matchboxdesigngroup.com/blog/sensational-illustrative-logos-for-inspiration/</t>
  </si>
  <si>
    <t>"Existing Text: Illustrative logos are smart to use if you need to stand out in a competitive market because there’s very little chance of your logo getting mistaken for someone else’s. These logos easily draw attention, so it can form part of your strategy to get noticed. 
Add Text: To achieve the best results, many brands turn to illustration services to develop highly detailed and visually appealing logos that perfectly align with their identity."</t>
  </si>
  <si>
    <t>2.7K</t>
  </si>
  <si>
    <t>Vineet</t>
  </si>
  <si>
    <t>https://www.oflox.com/blog/how-to-attract-clients-reduce-churn-and-retain-them-with-copywriting/</t>
  </si>
  <si>
    <t>"Existing Text: By opening your website, the customer hopes to get a benefit for themselves and solve their need. Unfortunately, some sites write about the characteristics of the product or service but almost nothing about the benefits for the customer. 
Add Text: This is where working with a professional copywriting agency can make a difference, ensuring your messaging highlights real benefits rather than just product features."</t>
  </si>
  <si>
    <t>1.4K</t>
  </si>
  <si>
    <t>https://hyscaler.com/insights/ai-search-impact-google-latest-tech-news/</t>
  </si>
  <si>
    <t>"Existing Text: Investing in AI integration is another crucial step. News outlets like The Washington Post have embraced AI technologies for content creation. They utilize automated tools to generate news reports, allowing journalists to focus on more in-depth analysis. This not only streamlines operations but also enhances content quality by leveraging AI’s ability to process vast amounts of data quickly.
Add Text: Beyond textual content, visual appeal also plays a crucial role in audience engagement. Many businesses and media platforms are now incorporating illustration services to create compelling graphics that complement AI-generated content, making information more digestible and visually striking."</t>
  </si>
  <si>
    <t>2K</t>
  </si>
  <si>
    <t>https://www.techimply.com/blog/10-blogging-tools-and-tips-that-you-need-to-improve-your-blog</t>
  </si>
  <si>
    <t>"Existing Text: They have an easy-to-use editor that is very handy when you want to budge your illustrations a bit, such as a change in a color scheme that connects with your brand color or adding a small line.
Add Text: For those looking for customized visual elements tailored to their brand identity, illustration services offer a professional way to enhance content with unique and engaging graphics."</t>
  </si>
  <si>
    <t>7.8K</t>
  </si>
  <si>
    <t>https://www.ranktracker.com/blog/flipbook-mastery-tips-and-tricks-for-dynamic-digital-publications/</t>
  </si>
  <si>
    <t>"Existing Text: Visual appeal is also crucial when it comes to creating compelling content. Incorporate eye-catching imagery, vibrant colors, and appealing design elements to capture your audience's attention and keep them engaged
Add Text: A well-thought-out publication design can ensure that every visual element works cohesively, improving readability and enhancing the overall user experience."</t>
  </si>
  <si>
    <t>43.9K</t>
  </si>
  <si>
    <t>https://metrobi.com/blog/website-conversion-optimization-complete-guide/</t>
  </si>
  <si>
    <t>"Existing Text: Effective SEO copywriting can be a powerful tool in driving conversions.
Add Text: Partnering with a specialized copywriting agency can help businesses craft persuasive messaging that enhances engagement and boosts conversion rates."</t>
  </si>
  <si>
    <t>36.3K</t>
  </si>
  <si>
    <t>https://blog.loopcv.pro/mastering-personal-branding-digital-tools/</t>
  </si>
  <si>
    <t>"Existing Text: For instance, illustration tools empower you to create eye-catching visuals that convey your personal brand effectively.
Add Text: For those seeking professional-quality visuals, outsourcing to expert illustration services can ensure a polished and distinctive brand identity."</t>
  </si>
  <si>
    <t>loopcv.pro</t>
  </si>
  <si>
    <t>17.6K</t>
  </si>
  <si>
    <t>https://tagembed.com/blog/crowdsourced-creativity-the-power-of-user-generated-content/</t>
  </si>
  <si>
    <t>"Existing Text: Graphics in User-Generated Content are like digital artwork that regular folks create and share online.
Add Text: For brands looking to maintain a professional edge, leveraging expert illustration services can ensure high-quality, visually appealing designs that resonate with audiences."</t>
  </si>
  <si>
    <t>11K</t>
  </si>
  <si>
    <t>https://www.brandcrowd.com/blog/a-comprehensive-roadmap-to-mastering-local-branding/</t>
  </si>
  <si>
    <t>"Existing Text: Branding is all about creating a unique identity for your business.
Add Text: This identity is often established through professional logo and branding services, ensuring a cohesive and memorable brand presence"</t>
  </si>
  <si>
    <t>419.9K</t>
  </si>
  <si>
    <t>https://blog.designcrowd.com/article/2108/ai-and-its-role-in-content-creation</t>
  </si>
  <si>
    <t>"Existing text: You can even train the tools to write in a specific tone, style, or brand voice that you want.
Text to be added: For businesses looking to scale their content production, partnering with a professional copywriting agency can ensure high-quality and engaging materials. These agencies specialize in crafting persuasive and brand-aligned content, seamlessly blending AI-generated text with human creativity."</t>
  </si>
  <si>
    <t>designcrowd.com</t>
  </si>
  <si>
    <t>78K</t>
  </si>
  <si>
    <t>https://blog.invgate.com/itil-service-design</t>
  </si>
  <si>
    <t>"Existing text: We use the design phase of the lifecycle to facilitate introducing these services into our production environments, ensuring quality service delivery, customer satisfaction, and cost-effective service provision
Add Text: With evolving business needs, design as a service is becoming an efficient approach to streamline IT service creation, allowing organizations to adopt flexible, scalable solutions without heavy internal investments"</t>
  </si>
  <si>
    <t>19.3K</t>
  </si>
  <si>
    <t>https://www.hrcloud.com/blog/how-to-design-your-companys-talent-strategy-framework</t>
  </si>
  <si>
    <t>"Exiting text: A seamless onboarding process integrates new hires into the company culture. It also aligns them with organizational goals and equips them with the necessary tools and knowledge to succeed in their roles
Add after: An effective publication design for onboarding materials—such as handbooks, training guides, and visual roadmaps—can make the process more engaging and ensure new employees absorb key information efficiently"</t>
  </si>
  <si>
    <t>35.7K</t>
  </si>
  <si>
    <t>https://profitbooks.net/best-web-design-and-marketing-blogs/</t>
  </si>
  <si>
    <t>"Existing text:
Web designing and marketing work hand-in-hand to create a seamless user experience and drive business growth.
Add after existing text: 
Many businesses now opt for design as a service, allowing them to access professional design solutions on demand without the overhead of an in-house team."</t>
  </si>
  <si>
    <t>1.7K</t>
  </si>
  <si>
    <t>https://www.optimonk.com/best-ecommerce-homepage-design/</t>
  </si>
  <si>
    <t>"Existing text:
The best ecommerce brands have memorable websites. They display vibrant pops of color and have sleek and modern designs. 
Add after existing text: 
 For businesses looking to streamline their web presence, design as a service offers a scalable solution, ensuring a professional and cohesive look without the need for an in-house team. "</t>
  </si>
  <si>
    <t>21.4K</t>
  </si>
  <si>
    <t>https://www.poptin.com/blog/creative-website-popups-design-examples-inspiration/</t>
  </si>
  <si>
    <t>"Existing text:
If you have good content that you can easily promote and capture some leads on the side – why wouldn’t you want to offer it? You can simply promote ebooks, webinars, infographics, community offers, and much more.
Add after existing text: 
Well-executed publication design plays a crucial role in making these materials visually engaging and easy to consume, ultimately improving lead conversion."</t>
  </si>
  <si>
    <t>1.6K</t>
  </si>
  <si>
    <t>https://www.digitalsamba.com/blog/ai-powered-tools-and-integrations-for-saas-product-optimisation</t>
  </si>
  <si>
    <t>"Existing Text: Integrated into the Freepik AI tools, it is a serious upgrade for content workflows. Designers and content creators working in fast-paced SaaS environments.
Add Text: Integrated into the Freepik AI tools, it is a serious upgrade for content workflows, supporting the growing trend of design as a service. Designers and content creators working in fast-paced SaaS environments benefit from AI-generated text that seamlessly fits into their designs."</t>
  </si>
  <si>
    <t>6.2K</t>
  </si>
  <si>
    <t>https://www.cflowapps.com/content-management-workflow/?</t>
  </si>
  <si>
    <r>
      <rPr>
        <rFont val="Calibri"/>
        <b/>
        <color theme="1"/>
        <sz val="11.0"/>
      </rPr>
      <t>Existing Text:</t>
    </r>
    <r>
      <rPr>
        <rFont val="Calibri"/>
        <color theme="1"/>
        <sz val="11.0"/>
      </rPr>
      <t xml:space="preserve"> Once the content is ready, the next step is to enhance readability by adding visual elements. 
</t>
    </r>
    <r>
      <rPr>
        <rFont val="Calibri"/>
        <b/>
        <color theme="1"/>
        <sz val="11.0"/>
      </rPr>
      <t xml:space="preserve">New Text: </t>
    </r>
    <r>
      <rPr>
        <rFont val="Calibri"/>
        <color theme="1"/>
        <sz val="11.0"/>
      </rPr>
      <t>Once the content is ready, the next step is to enhance readability through effective publication design by adding visual elements.</t>
    </r>
  </si>
  <si>
    <t>cflowapps.com</t>
  </si>
  <si>
    <t>23.7k</t>
  </si>
  <si>
    <t>https://narrato.io/blog/how-to-get-content-for-your-website-and-blog/</t>
  </si>
  <si>
    <r>
      <rPr>
        <rFont val="Calibri"/>
        <b/>
        <color theme="1"/>
        <sz val="11.0"/>
      </rPr>
      <t>Existing Text</t>
    </r>
    <r>
      <rPr>
        <rFont val="Calibri"/>
        <color theme="1"/>
        <sz val="11.0"/>
      </rPr>
      <t xml:space="preserve">: That will make things easier for your developers and web designers when creating a web page                                                                                                                                              </t>
    </r>
    <r>
      <rPr>
        <rFont val="Calibri"/>
        <b/>
        <color theme="1"/>
        <sz val="11.0"/>
      </rPr>
      <t>New Text</t>
    </r>
    <r>
      <rPr>
        <rFont val="Calibri"/>
        <color theme="1"/>
        <sz val="11.0"/>
      </rPr>
      <t>: That will make things easier for your developers and web designers when creating a web page, ensuring a cohesive publication design that aligns with your brand identity.</t>
    </r>
  </si>
  <si>
    <t>narrato.io</t>
  </si>
  <si>
    <t>2.1k</t>
  </si>
  <si>
    <t>https://onlinebizbooster.net/why-every-business-needs-a-strong-brand-identity/?</t>
  </si>
  <si>
    <r>
      <rPr>
        <rFont val="Calibri"/>
        <b/>
        <color theme="1"/>
        <sz val="11.0"/>
      </rPr>
      <t xml:space="preserve">Exising Text: </t>
    </r>
    <r>
      <rPr>
        <rFont val="Calibri"/>
        <color theme="1"/>
        <sz val="11.0"/>
      </rPr>
      <t xml:space="preserve">Markets evolve, and so should your brand identity. Sticking to outdated visuals or messaging can make a brand seem irrelevant.                                                      </t>
    </r>
    <r>
      <rPr>
        <rFont val="Calibri"/>
        <b/>
        <color theme="1"/>
        <sz val="11.0"/>
      </rPr>
      <t xml:space="preserve">New Text: </t>
    </r>
    <r>
      <rPr>
        <rFont val="Calibri"/>
        <color theme="1"/>
        <sz val="11.0"/>
      </rPr>
      <t xml:space="preserve">A strong brand identity design services ensures your business stays modern, recognizable, and aligned with your audience’s expectations. </t>
    </r>
  </si>
  <si>
    <t>onlinebizbooster.net</t>
  </si>
  <si>
    <t>3k</t>
  </si>
  <si>
    <t>https://www.agilitypr.com/pr-news/public-relations/6-steps-to-creating-a-unique-brand-identity-in-a-competitive-market-in-2023/</t>
  </si>
  <si>
    <r>
      <rPr>
        <rFont val="Calibri"/>
        <b/>
        <color theme="1"/>
        <sz val="11.0"/>
      </rPr>
      <t>Exsiting Text:</t>
    </r>
    <r>
      <rPr>
        <rFont val="Calibri"/>
        <color theme="1"/>
        <sz val="11.0"/>
      </rPr>
      <t xml:space="preserve"> Moreover, a content creation tool like a digital presentation maker enhances brand positioning by enabling businesses to create professional and visually captivating presentations, effectively communicating their brand identity, values, and key messages to their target audience.                                                                                                           </t>
    </r>
    <r>
      <rPr>
        <rFont val="Calibri"/>
        <b/>
        <color theme="1"/>
        <sz val="11.0"/>
      </rPr>
      <t xml:space="preserve">New Text: </t>
    </r>
    <r>
      <rPr>
        <rFont val="Calibri"/>
        <color theme="1"/>
        <sz val="11.0"/>
      </rPr>
      <t xml:space="preserve">Moreover, a content creation tool like a digital presentation maker enhances brand positioning by enabling businesses to create professional and visually captivating presentations. With the support of brand identity design services, businesses can ensure consistency in visual elements, effectively communicating their brand identity, values, and key messages to their target audience.                                                                                             </t>
    </r>
  </si>
  <si>
    <t>agilitypr.com</t>
  </si>
  <si>
    <t>https://www.hostitsmart.com/blog/what-should-business-website-have/</t>
  </si>
  <si>
    <r>
      <rPr>
        <rFont val="Calibri"/>
        <b/>
        <color theme="1"/>
        <sz val="11.0"/>
      </rPr>
      <t>Exsiting Text:</t>
    </r>
    <r>
      <rPr>
        <rFont val="Calibri"/>
        <color theme="1"/>
        <sz val="11.0"/>
      </rPr>
      <t xml:space="preserve"> In an age where online presence is synonymous with credibility, a well-designed website is paramount for establishing trust and building brand recognition.                                                                                                      </t>
    </r>
    <r>
      <rPr>
        <rFont val="Calibri"/>
        <b/>
        <color theme="1"/>
        <sz val="11.0"/>
      </rPr>
      <t>New Text:</t>
    </r>
    <r>
      <rPr>
        <rFont val="Calibri"/>
        <color theme="1"/>
        <sz val="11.0"/>
      </rPr>
      <t xml:space="preserve"> In an age where online presence is synonymous with credibility, investing in web design services for small businesses is paramount for establishing trust and building brand recognition.                                                                                       </t>
    </r>
  </si>
  <si>
    <t>hostitsmart.com</t>
  </si>
  <si>
    <t>7.6k</t>
  </si>
  <si>
    <t>https://www.techimply.com/blog/how-to-change-your-career-from-web-design-to-ux-design</t>
  </si>
  <si>
    <r>
      <rPr>
        <rFont val="Calibri"/>
        <b/>
        <color theme="1"/>
        <sz val="11.0"/>
      </rPr>
      <t xml:space="preserve">Existing Text: </t>
    </r>
    <r>
      <rPr>
        <rFont val="Calibri"/>
        <color theme="1"/>
        <sz val="11.0"/>
      </rPr>
      <t xml:space="preserve">To achieve that, UX designers work with more than color and typography, motion design, psychology, and content curation architecture                                                                                               </t>
    </r>
    <r>
      <rPr>
        <rFont val="Calibri"/>
        <b/>
        <color theme="1"/>
        <sz val="11.0"/>
      </rPr>
      <t>Add Text:</t>
    </r>
    <r>
      <rPr>
        <rFont val="Calibri"/>
        <color theme="1"/>
        <sz val="11.0"/>
      </rPr>
      <t>This holistic approach is at the core of design as a service, which aims to provide clients with end-to-end design solutions.</t>
    </r>
  </si>
  <si>
    <t>techimply.com</t>
  </si>
  <si>
    <t>https://fluentforms.com/proven-branding-ideas-to-grow-your-business/</t>
  </si>
  <si>
    <r>
      <rPr>
        <rFont val="Calibri"/>
        <b/>
        <color theme="1"/>
        <sz val="11.0"/>
      </rPr>
      <t xml:space="preserve">Existing Text: </t>
    </r>
    <r>
      <rPr>
        <rFont val="Calibri"/>
        <color theme="1"/>
        <sz val="11.0"/>
      </rPr>
      <t xml:space="preserve">Track the root of the successful business in your industry.                                           </t>
    </r>
    <r>
      <rPr>
        <rFont val="Calibri"/>
        <b/>
        <color theme="1"/>
        <sz val="11.0"/>
      </rPr>
      <t xml:space="preserve">Add Text: </t>
    </r>
    <r>
      <rPr>
        <rFont val="Calibri"/>
        <color theme="1"/>
        <sz val="11.0"/>
      </rPr>
      <t>Identify how creative as a service models have contributed to their success.</t>
    </r>
  </si>
  <si>
    <t>fluentforms.com</t>
  </si>
  <si>
    <t>3.1k</t>
  </si>
  <si>
    <t>https://taggbox.com/blog/content-marketing-strategy/</t>
  </si>
  <si>
    <r>
      <rPr>
        <rFont val="Calibri"/>
        <b/>
        <color theme="1"/>
        <sz val="11.0"/>
      </rPr>
      <t xml:space="preserve">Existing Text: </t>
    </r>
    <r>
      <rPr>
        <rFont val="Calibri"/>
        <color theme="1"/>
        <sz val="11.0"/>
      </rPr>
      <t xml:space="preserve">Marketers are investing huge portions of their budget in content marketing &amp; management. Besides, content is the flag-bearer of a brand’s mission, vision, and objectives.                                                                                                                            </t>
    </r>
    <r>
      <rPr>
        <rFont val="Calibri"/>
        <b/>
        <color theme="1"/>
        <sz val="11.0"/>
      </rPr>
      <t xml:space="preserve">New Text: </t>
    </r>
    <r>
      <rPr>
        <rFont val="Calibri"/>
        <color theme="1"/>
        <sz val="11.0"/>
      </rPr>
      <t>Marketers are investing huge portions of their budget in content marketing &amp; management. Besides, content is the flag-bearer of a brand’s mission, vision, and objectives, with creative-as-a-service playing a crucial role in delivering impactful and engaging content.</t>
    </r>
  </si>
  <si>
    <t>taggbox.com</t>
  </si>
  <si>
    <t>21.6k</t>
  </si>
  <si>
    <t>https://spdload.com/blog/saas-in-web-development-and-design/</t>
  </si>
  <si>
    <r>
      <rPr>
        <rFont val="Arial"/>
        <b/>
        <color theme="1"/>
      </rPr>
      <t>Existing Text:</t>
    </r>
    <r>
      <rPr>
        <rFont val="Arial"/>
        <color theme="1"/>
      </rPr>
      <t xml:space="preserve"> These AI-powered tools could make it even easier for small and medium businesses without a dedicated web designer to build aesthetically appealing and functional websites                                                                                                             </t>
    </r>
    <r>
      <rPr>
        <rFont val="Arial"/>
        <b/>
        <color theme="1"/>
      </rPr>
      <t xml:space="preserve">New Text: </t>
    </r>
    <r>
      <rPr>
        <rFont val="Arial"/>
        <color theme="1"/>
      </rPr>
      <t>These AI-powered tools could make it even easier for small and medium businesses without a dedicated web designer to build aesthetically appealing and functional websites, further highlighting the value of design as a service in modern web development</t>
    </r>
  </si>
  <si>
    <t>spdload.com</t>
  </si>
  <si>
    <t>5k</t>
  </si>
  <si>
    <t>Month</t>
  </si>
  <si>
    <t>Website</t>
  </si>
  <si>
    <t>US/Canada Traffic</t>
  </si>
  <si>
    <t>URLs</t>
  </si>
  <si>
    <t>Target Page</t>
  </si>
  <si>
    <t>Live Status</t>
  </si>
  <si>
    <t>Feb</t>
  </si>
  <si>
    <t>aicontentfy.com</t>
  </si>
  <si>
    <t>blog.powr.io</t>
  </si>
  <si>
    <t>1.8K</t>
  </si>
  <si>
    <t>brandignity.com</t>
  </si>
  <si>
    <t>designmantic.com</t>
  </si>
  <si>
    <t>3.9K</t>
  </si>
  <si>
    <t>vmaker.com</t>
  </si>
  <si>
    <t>5.5K</t>
  </si>
  <si>
    <t>selectedfirms.co</t>
  </si>
  <si>
    <t>5K</t>
  </si>
  <si>
    <t>spocket.co</t>
  </si>
  <si>
    <t>156.4K</t>
  </si>
  <si>
    <r>
      <rPr>
        <rFont val="Nunito"/>
        <color rgb="FF1155CC"/>
        <sz val="10.0"/>
        <u/>
      </rPr>
      <t>https://www.spocket.co/blogs/sell-books-online</t>
    </r>
  </si>
  <si>
    <r>
      <rPr>
        <rFont val="Nunito"/>
        <color rgb="FF1155CC"/>
        <sz val="10.0"/>
        <u/>
      </rPr>
      <t>https://www.designity.com/blog/the-ultimate-guide-to-publication-design</t>
    </r>
  </si>
  <si>
    <t>appointlet.com</t>
  </si>
  <si>
    <t>4.2K</t>
  </si>
  <si>
    <r>
      <rPr>
        <rFont val="Nunito"/>
        <color rgb="FF1155CC"/>
        <sz val="10.0"/>
        <u/>
      </rPr>
      <t>https://www.appointlet.com/blog/landing-page-designs</t>
    </r>
  </si>
  <si>
    <r>
      <rPr>
        <rFont val="Nunito"/>
        <color rgb="FF1155CC"/>
        <sz val="10.0"/>
        <u/>
      </rPr>
      <t>https://www.designity.com/services/logo-branding-design</t>
    </r>
  </si>
  <si>
    <t>COUNTA of Anchor</t>
  </si>
  <si>
    <t>bulk.ly</t>
  </si>
  <si>
    <t>2.3K</t>
  </si>
  <si>
    <r>
      <rPr>
        <rFont val="Nunito"/>
        <color rgb="FF1155CC"/>
        <sz val="10.0"/>
        <u/>
      </rPr>
      <t>https://bulk.ly/instagram-marketing/</t>
    </r>
  </si>
  <si>
    <r>
      <rPr>
        <rFont val="Nunito"/>
        <color rgb="FF1155CC"/>
        <sz val="10.0"/>
        <u/>
      </rPr>
      <t>https://www.designity.com/blog/brand-identity-design-services-what-they-are-and-why-they-matter</t>
    </r>
  </si>
  <si>
    <r>
      <rPr>
        <rFont val="Nunito"/>
        <color rgb="FF1155CC"/>
        <sz val="10.0"/>
        <u/>
      </rPr>
      <t>eventflare.io</t>
    </r>
    <r>
      <rPr>
        <rFont val="Nunito"/>
        <sz val="10.0"/>
      </rPr>
      <t xml:space="preserve"> </t>
    </r>
  </si>
  <si>
    <r>
      <rPr>
        <rFont val="Nunito"/>
        <color rgb="FF1155CC"/>
        <sz val="10.0"/>
        <u/>
      </rPr>
      <t>https://www.designity.com/blog/design-as-a-service-daas-platforms-a-guide-for-marketers</t>
    </r>
  </si>
  <si>
    <t>March</t>
  </si>
  <si>
    <t>simpalm.com/</t>
  </si>
  <si>
    <t>3.3K</t>
  </si>
  <si>
    <r>
      <rPr>
        <rFont val="Nunito"/>
        <color rgb="FF1155CC"/>
        <sz val="10.0"/>
        <u/>
      </rPr>
      <t>https://www.simpalm.com/blog/how-long-does-it-take-to-build-a-website</t>
    </r>
    <r>
      <rPr>
        <rFont val="Nunito"/>
        <color rgb="FF1155CC"/>
        <sz val="10.0"/>
        <u/>
      </rPr>
      <t xml:space="preserve"> </t>
    </r>
  </si>
  <si>
    <t>psdcenter.com</t>
  </si>
  <si>
    <t>https://www.psdcenter.com/future-of-data-driven-in-ecommerce-marketing/</t>
  </si>
  <si>
    <r>
      <rPr>
        <rFont val="Nunito"/>
        <color rgb="FF1155CC"/>
        <sz val="10.0"/>
        <u/>
      </rPr>
      <t>https://www.designity.com/blog/brand-identity-design-services-what-they-are-and-why-they-matter</t>
    </r>
  </si>
  <si>
    <t>https://aicontentfy.com/en/blog/blog-design-and-why-it-matters</t>
  </si>
  <si>
    <t>12.7k</t>
  </si>
  <si>
    <t>https://www.agilitypr.com/pr-news/branding-reputation/7-reasons-a-recognizable-logo-is-crucial-for-your-brands-digital-pr/</t>
  </si>
  <si>
    <t>35k</t>
  </si>
  <si>
    <t>30k</t>
  </si>
  <si>
    <t>https://blog.curemd.com/medical-website-design/</t>
  </si>
  <si>
    <t>1k</t>
  </si>
  <si>
    <t>888.8k</t>
  </si>
  <si>
    <t>32.9k</t>
  </si>
  <si>
    <t>90k</t>
  </si>
  <si>
    <t>36.3k</t>
  </si>
  <si>
    <r>
      <rPr>
        <rFont val="Nunito"/>
        <color rgb="FF1155CC"/>
        <sz val="10.0"/>
        <u/>
      </rPr>
      <t>https://www.superside.com/blog/hire-a-copywriter</t>
    </r>
  </si>
  <si>
    <r>
      <rPr>
        <rFont val="Nunito"/>
        <color rgb="FF1155CC"/>
        <sz val="10.0"/>
        <u/>
      </rPr>
      <t>https://www.designity.com/blog/seo-copywriting-services-what-they-are-and-why-your-brand-needs-them</t>
    </r>
  </si>
  <si>
    <t>betterproposals.io</t>
  </si>
  <si>
    <t>10.8k</t>
  </si>
  <si>
    <t>https://betterproposals.io/blog/brand-style-guide/</t>
  </si>
  <si>
    <t>Grand Total</t>
  </si>
  <si>
    <t>April</t>
  </si>
  <si>
    <t>appetiser.com.au</t>
  </si>
  <si>
    <t>1.9k</t>
  </si>
  <si>
    <t>https://appetiser.com.au/blog/mobile-app-design-process/</t>
  </si>
  <si>
    <t>56.4k</t>
  </si>
  <si>
    <t>https://www.techimply.com/blog/best-5-website-design-strategies-for-your-small-business</t>
  </si>
  <si>
    <t>14.1k</t>
  </si>
  <si>
    <t>paylinedata.com</t>
  </si>
  <si>
    <t>2k</t>
  </si>
  <si>
    <t>https://paylinedata.com/blog/boost-conversion-rates</t>
  </si>
  <si>
    <t>24.1k</t>
  </si>
  <si>
    <t>21.8k</t>
  </si>
  <si>
    <t>888.9k</t>
  </si>
  <si>
    <t>822.4k</t>
  </si>
  <si>
    <t>https://www.ringcentral.com/us/en/blog/how-to-grow-your-e-commerce-business-with-stunning-website-design/</t>
  </si>
  <si>
    <t>5.5k</t>
  </si>
  <si>
    <r>
      <rPr>
        <rFont val="Nunito"/>
        <color rgb="FF1155CC"/>
        <sz val="10.0"/>
        <u/>
      </rPr>
      <t>https://graphicsprings.com/blog/view/logo-design/</t>
    </r>
    <r>
      <rPr>
        <rFont val="Nunito"/>
        <sz val="10.0"/>
      </rPr>
      <t xml:space="preserve"> </t>
    </r>
  </si>
  <si>
    <r>
      <rPr>
        <rFont val="Nunito"/>
        <color rgb="FF1155CC"/>
        <sz val="10.0"/>
        <u/>
      </rPr>
      <t>https://www.designity.com/blog/creative-as-a-service-caas-quickly-scale-your-marketing</t>
    </r>
    <r>
      <rPr>
        <rFont val="Nunito"/>
        <sz val="10.0"/>
      </rPr>
      <t xml:space="preserve"> </t>
    </r>
  </si>
  <si>
    <t>3.5k</t>
  </si>
  <si>
    <r>
      <rPr>
        <rFont val="Nunito"/>
        <color rgb="FF1155CC"/>
        <sz val="10.0"/>
        <u/>
      </rPr>
      <t>https://martal.ca/growth-hacking-best-sales-and-marketing-strategies-to-scale-up-your-business/</t>
    </r>
    <r>
      <rPr>
        <rFont val="Nunito"/>
        <sz val="10.0"/>
      </rPr>
      <t xml:space="preserve"> </t>
    </r>
  </si>
  <si>
    <r>
      <rPr>
        <rFont val="Nunito"/>
        <color rgb="FF1155CC"/>
        <sz val="10.0"/>
        <u/>
      </rPr>
      <t>https://www.designity.com/blog/creative-as-a-service-caas-quickly-scale-your-marketing</t>
    </r>
    <r>
      <rPr>
        <rFont val="Nunito"/>
        <sz val="10.0"/>
      </rPr>
      <t xml:space="preserve"> </t>
    </r>
  </si>
  <si>
    <t>creative as a service - 4
logo and branding services - 3
brand identity design services - 10
creative agencies nyc - 10
branding graphic design - 10</t>
  </si>
  <si>
    <t>publication design - 4
illustration services - 15
illustration services - 15
design as a service - 3</t>
  </si>
  <si>
    <t>New Websites</t>
  </si>
  <si>
    <t>US Traffic</t>
  </si>
  <si>
    <t>Relevancy</t>
  </si>
  <si>
    <t>Approved</t>
  </si>
  <si>
    <t>Relevant</t>
  </si>
  <si>
    <t>YES</t>
  </si>
  <si>
    <t>oflox.com</t>
  </si>
  <si>
    <t>Not-relevant</t>
  </si>
  <si>
    <t>lystloc.com</t>
  </si>
  <si>
    <t>marketinglad.io</t>
  </si>
  <si>
    <t>fastupload.io</t>
  </si>
  <si>
    <r>
      <rPr>
        <rFont val="Calibri"/>
        <color rgb="FF1155CC"/>
        <sz val="11.0"/>
        <u/>
      </rPr>
      <t>gisuser.com</t>
    </r>
  </si>
  <si>
    <t>getsaral.com</t>
  </si>
  <si>
    <t>cloudtask.com</t>
  </si>
  <si>
    <t>metrobi.com</t>
  </si>
  <si>
    <t>imagekit.io</t>
  </si>
  <si>
    <t>powr.io</t>
  </si>
  <si>
    <t>scalefusion.com</t>
  </si>
  <si>
    <t>beomniscient.com</t>
  </si>
  <si>
    <t>eventflare.io</t>
  </si>
  <si>
    <t>Somewhat</t>
  </si>
  <si>
    <t>aalpha.net</t>
  </si>
  <si>
    <t>invitereferrals.com</t>
  </si>
  <si>
    <t>Brandcrowd.com</t>
  </si>
  <si>
    <t>superside.com</t>
  </si>
  <si>
    <t>Domains for March 2025</t>
  </si>
  <si>
    <r>
      <rPr>
        <rFont val="Arial"/>
        <color rgb="FF1155CC"/>
        <u/>
      </rPr>
      <t>matchboxdesigngroup.com</t>
    </r>
    <r>
      <rPr>
        <rFont val="Arial"/>
        <color rgb="FF1155CC"/>
        <u/>
      </rPr>
      <t xml:space="preserve"> </t>
    </r>
  </si>
  <si>
    <t>1.9K</t>
  </si>
  <si>
    <r>
      <rPr>
        <rFont val="Arial"/>
        <color rgb="FF1155CC"/>
        <u/>
      </rPr>
      <t>gisuser.com</t>
    </r>
  </si>
  <si>
    <t>1.1K</t>
  </si>
  <si>
    <r>
      <rPr>
        <rFont val="Arial"/>
        <color rgb="FF1155CC"/>
        <u/>
      </rPr>
      <t>hyscaler.com</t>
    </r>
    <r>
      <rPr>
        <rFont val="Arial"/>
        <color rgb="FF1155CC"/>
        <u/>
      </rPr>
      <t xml:space="preserve"> </t>
    </r>
  </si>
  <si>
    <t>1.2k</t>
  </si>
  <si>
    <r>
      <rPr>
        <rFont val="Arial"/>
        <color rgb="FF1155CC"/>
        <u/>
      </rPr>
      <t>techimply.com</t>
    </r>
    <r>
      <rPr>
        <rFont val="Arial"/>
        <color rgb="FF1155CC"/>
        <u/>
      </rPr>
      <t xml:space="preserve"> </t>
    </r>
  </si>
  <si>
    <t>codegrape.com</t>
  </si>
  <si>
    <r>
      <rPr>
        <rFont val="Arial"/>
        <color rgb="FF1155CC"/>
        <u/>
      </rPr>
      <t>ranktracker.com</t>
    </r>
    <r>
      <rPr>
        <rFont val="Arial"/>
        <color rgb="FF1155CC"/>
        <u/>
      </rPr>
      <t xml:space="preserve"> </t>
    </r>
  </si>
  <si>
    <t>29.9K</t>
  </si>
  <si>
    <t>22.3K</t>
  </si>
  <si>
    <t>9.5K</t>
  </si>
  <si>
    <t>tagembed.com</t>
  </si>
  <si>
    <t>7.7K</t>
  </si>
  <si>
    <t>brandcrowd.com</t>
  </si>
  <si>
    <t>305.7K</t>
  </si>
  <si>
    <t>flippingbook.com</t>
  </si>
  <si>
    <t>28.8K</t>
  </si>
  <si>
    <t>54.3K</t>
  </si>
  <si>
    <t>autoklose.com</t>
  </si>
  <si>
    <t>invgate.com</t>
  </si>
  <si>
    <t>11.8K</t>
  </si>
  <si>
    <t>hrcloud.com</t>
  </si>
  <si>
    <t>23.8K</t>
  </si>
  <si>
    <t>profitbooks.net</t>
  </si>
  <si>
    <t>optimonk.com</t>
  </si>
  <si>
    <t>13.8K</t>
  </si>
  <si>
    <t>Poptin.com</t>
  </si>
  <si>
    <t>1.2K</t>
  </si>
  <si>
    <t>socialbee.io</t>
  </si>
  <si>
    <t>digitalsamba.com</t>
  </si>
  <si>
    <t>Tasks overview</t>
  </si>
  <si>
    <t>No. of strategic contents</t>
  </si>
  <si>
    <t>Target Volume</t>
  </si>
  <si>
    <t>Est. Strategic content traffic</t>
  </si>
  <si>
    <t>Current monthly traffic</t>
  </si>
  <si>
    <t>Est. Scalable content traffic</t>
  </si>
  <si>
    <t>Total monthly traffic</t>
  </si>
  <si>
    <t># of Leads</t>
  </si>
  <si>
    <r>
      <rPr>
        <rFont val="Arial"/>
        <b/>
        <color rgb="FF0000FF"/>
      </rPr>
      <t>60 days heavy lifting</t>
    </r>
    <r>
      <rPr>
        <rFont val="Arial"/>
        <color theme="1"/>
      </rPr>
      <t xml:space="preserve"> - Strategic content calendar, 1 scalable content implementation, Content strategy for the main target keywords + Backlinks</t>
    </r>
  </si>
  <si>
    <t>Time delay for indexing</t>
  </si>
  <si>
    <t>Strategic content, Optimization, Backlinks, P.SEO 2  &amp; 
Digital PR</t>
  </si>
  <si>
    <t>Strategic content, Optimization, Backlinks</t>
  </si>
  <si>
    <t>Strategic content, Optimization, Backlinks &amp; P.SEO 3</t>
  </si>
  <si>
    <t>Strategic content, Optimization, Backlinks &amp; 
Digital PR</t>
  </si>
  <si>
    <t>Total</t>
  </si>
  <si>
    <t>KPI for next three months (By April end)</t>
  </si>
  <si>
    <t>Tech SEO score target (Ahrefs)</t>
  </si>
  <si>
    <t>Maintain 95+</t>
  </si>
  <si>
    <t>Keyword ranking (By April end)</t>
  </si>
  <si>
    <t>KWs</t>
  </si>
  <si>
    <t>Position target</t>
  </si>
  <si>
    <t>Top 5</t>
  </si>
  <si>
    <t>Top 10</t>
  </si>
  <si>
    <t>Top 20</t>
  </si>
  <si>
    <t>Top 30</t>
  </si>
  <si>
    <t>No topical authority</t>
  </si>
  <si>
    <t>web design agency in oxford</t>
  </si>
  <si>
    <t>graphic design agency in new york</t>
  </si>
  <si>
    <t>design agency in new york</t>
  </si>
  <si>
    <t>web design agency in california</t>
  </si>
  <si>
    <t>web design agency in los angeles</t>
  </si>
  <si>
    <t>web design agency in chicago</t>
  </si>
  <si>
    <t>web design agency in new york</t>
  </si>
  <si>
    <t>web design agency in newcastle</t>
  </si>
  <si>
    <t>ui/ux design agency in sanfrancisco</t>
  </si>
  <si>
    <t>web design agency in miami</t>
  </si>
  <si>
    <t>web design agency in houston</t>
  </si>
  <si>
    <t>web design agency in dallas</t>
  </si>
  <si>
    <t>web design agency in melbourne</t>
  </si>
  <si>
    <t>web design agency in lagos</t>
  </si>
  <si>
    <t>web design agency in liverpool</t>
  </si>
  <si>
    <t>web design agency in virginia</t>
  </si>
  <si>
    <t>web design agency in hampshire</t>
  </si>
  <si>
    <t>web design agency in boston</t>
  </si>
  <si>
    <t>web design agency in atlanta</t>
  </si>
  <si>
    <t>web design agency in washington dc</t>
  </si>
  <si>
    <t>URL</t>
  </si>
  <si>
    <t>Top keyword</t>
  </si>
  <si>
    <t>Top keyword: Volume</t>
  </si>
  <si>
    <t>Top keyword: Position</t>
  </si>
  <si>
    <t>https://www.digitalsilk.com/web-design/new-york/</t>
  </si>
  <si>
    <t>website design service</t>
  </si>
  <si>
    <t>https://www.digitalsilk.com/web-design/custom-website-design/</t>
  </si>
  <si>
    <t>custom web design company</t>
  </si>
  <si>
    <t>https://www.digitalsilk.com/web-design/website-redesign-services/</t>
  </si>
  <si>
    <t>website redesign agency</t>
  </si>
  <si>
    <t>https://www.digitalsilk.com/web-design/miami/</t>
  </si>
  <si>
    <t>miami web design</t>
  </si>
  <si>
    <t>https://www.digitalsilk.com/web-design/responsive-web-design/</t>
  </si>
  <si>
    <t>responsive web design services</t>
  </si>
  <si>
    <t>https://www.digitalsilk.com/web-design/shopify/</t>
  </si>
  <si>
    <t>shopify website design company</t>
  </si>
  <si>
    <t>https://www.digitalsilk.com/web-design/san-francisco/</t>
  </si>
  <si>
    <t>san francisco web design</t>
  </si>
  <si>
    <t>https://www.digitalsilk.com/web-design/california/</t>
  </si>
  <si>
    <t>website design company near me</t>
  </si>
  <si>
    <t>https://www.digitalsilk.com/web-design/corporate-website-design/</t>
  </si>
  <si>
    <t>corporate website development</t>
  </si>
  <si>
    <t>https://www.digitalsilk.com/web-design/wordpress/</t>
  </si>
  <si>
    <t>wordpress web design agency</t>
  </si>
  <si>
    <t>https://www.digitalsilk.com/web-design/mobile-first-web-design/</t>
  </si>
  <si>
    <t>mobile website developers</t>
  </si>
  <si>
    <t>https://www.digitalsilk.com/web-design/san-diego/</t>
  </si>
  <si>
    <t>website design san diego</t>
  </si>
  <si>
    <t>https://www.digitalsilk.com/web-design/manufacturing-website-design/</t>
  </si>
  <si>
    <t>manufacturing web development</t>
  </si>
  <si>
    <t>https://www.digitalsilk.com/web-design/family-law-attorney-website-design/</t>
  </si>
  <si>
    <t>web design for family lawyer</t>
  </si>
  <si>
    <t>https://www.digitalsilk.com/web-design/phoenix/</t>
  </si>
  <si>
    <t>web design agency phoenix</t>
  </si>
  <si>
    <t>https://www.digitalsilk.com/web-design/real-estate/</t>
  </si>
  <si>
    <t>real estate web design services</t>
  </si>
  <si>
    <t>https://www.digitalsilk.com/web-design/hotel-website-design/</t>
  </si>
  <si>
    <t>hotel website design</t>
  </si>
  <si>
    <t>https://www.digitalsilk.com/web-design/los-angeles/</t>
  </si>
  <si>
    <t>web design los angeles</t>
  </si>
  <si>
    <t>https://www.digitalsilk.com/web-design/restaurant-website-design/</t>
  </si>
  <si>
    <t>webdesign für gastronomie</t>
  </si>
  <si>
    <t>https://www.digitalsilk.com/web-design/plumber/</t>
  </si>
  <si>
    <t>plumber web design services</t>
  </si>
  <si>
    <t>https://www.digitalsilk.com/web-design/chicago/</t>
  </si>
  <si>
    <t>website design services chicago</t>
  </si>
  <si>
    <t>https://www.digitalsilk.com/web-design/gym/</t>
  </si>
  <si>
    <t>fitness website design services</t>
  </si>
  <si>
    <t>https://www.digitalsilk.com/web-design/hvac-website-design/</t>
  </si>
  <si>
    <t>hvac web design services</t>
  </si>
  <si>
    <t>https://www.digitalsilk.com/web-design/law-firm-website-design/</t>
  </si>
  <si>
    <t>best law firm website design companies</t>
  </si>
  <si>
    <t>https://www.digitalsilk.com/web-design/creative-web-design/</t>
  </si>
  <si>
    <t>creative web design services</t>
  </si>
  <si>
    <t>https://www.digitalsilk.com/web-design/healthcare-website-design/</t>
  </si>
  <si>
    <t>medical website design company</t>
  </si>
  <si>
    <t>https://www.digitalsilk.com/web-design/houston/</t>
  </si>
  <si>
    <t>ecommerce website design houston</t>
  </si>
  <si>
    <t>https://www.digitalsilk.com/web-design/construction-website-design/</t>
  </si>
  <si>
    <t>construction company website design</t>
  </si>
  <si>
    <t>https://www.digitalsilk.com/web-design/orlando/</t>
  </si>
  <si>
    <t>orlando web design agency</t>
  </si>
  <si>
    <t>https://www.digitalsilk.com/web-design/denver/</t>
  </si>
  <si>
    <t>ecommerce web design company denver</t>
  </si>
  <si>
    <t>https://www.digitalsilk.com/web-design/ui-ux-design-agency/</t>
  </si>
  <si>
    <t>ui ux agency</t>
  </si>
  <si>
    <t>https://www.digitalsilk.com/web-design/dental-website-design/</t>
  </si>
  <si>
    <t>dental website design companies</t>
  </si>
  <si>
    <t>https://www.digitalsilk.com/web-design/financial-advisor-website-design/</t>
  </si>
  <si>
    <t>financial advisor website builder</t>
  </si>
  <si>
    <t>https://www.digitalsilk.com/web-design/b2b-web-design-agency/</t>
  </si>
  <si>
    <t>b2b web design agency</t>
  </si>
  <si>
    <t>https://www.digitalsilk.com/web-design/tampa/</t>
  </si>
  <si>
    <t>website development tampa</t>
  </si>
  <si>
    <t>https://www.digitalsilk.com/web-design/modern-web-design/</t>
  </si>
  <si>
    <t>modern web design firm</t>
  </si>
  <si>
    <t>https://www.digitalsilk.com/web-design/london/</t>
  </si>
  <si>
    <t>web design company in uk</t>
  </si>
  <si>
    <t>https://www.digitalsilk.com/web-design/professional-web-design-company/</t>
  </si>
  <si>
    <t>full service web design agency</t>
  </si>
  <si>
    <t>https://www.digitalsilk.com/web-design/auto-repair/</t>
  </si>
  <si>
    <t>webdesign kfz</t>
  </si>
  <si>
    <t>https://www.digitalsilk.com/web-design/atlanta/</t>
  </si>
  <si>
    <t>atlanta web designers</t>
  </si>
  <si>
    <t>https://www.digitalsilk.com/web-design/bank-website-design/</t>
  </si>
  <si>
    <t>web designers for banks</t>
  </si>
  <si>
    <t>https://www.digitalsilk.com/web-design/new-york/ecommerce/</t>
  </si>
  <si>
    <t>ecommerce website design new york</t>
  </si>
  <si>
    <t>https://www.digitalsilk.com/web-design/jacksonville/</t>
  </si>
  <si>
    <t>jacksonville web design company</t>
  </si>
  <si>
    <t>https://www.digitalsilk.com/web-design/philadelphia/</t>
  </si>
  <si>
    <t>philadelphia web design agency</t>
  </si>
  <si>
    <t>https://www.digitalsilk.com/web-design/austin/</t>
  </si>
  <si>
    <t>web design company austin</t>
  </si>
  <si>
    <t>https://www.digitalsilk.com/web-design/enterprise-web-design-agency/</t>
  </si>
  <si>
    <t>enterprise website design agency</t>
  </si>
  <si>
    <t>https://www.digitalsilk.com/web-design/minimalist-website-design/</t>
  </si>
  <si>
    <t>minimalist website</t>
  </si>
  <si>
    <t>https://www.digitalsilk.com/web-design/dashboard-design/</t>
  </si>
  <si>
    <t>creative modern dashboard design</t>
  </si>
  <si>
    <t>https://www.digitalsilk.com/web-design/intranet-design/</t>
  </si>
  <si>
    <t>g2.myintranet.com</t>
  </si>
  <si>
    <t>https://www.digitalsilk.com/web-design/new-york/wordpress/</t>
  </si>
  <si>
    <t>wordpress web design nyc</t>
  </si>
  <si>
    <t>https://www.digitalsilk.com/web-design/venture-capital-website-design/</t>
  </si>
  <si>
    <t>best venture capital websites</t>
  </si>
  <si>
    <t>https://www.superside.com/design-services/us/new-york/new-york-city</t>
  </si>
  <si>
    <t>graphic design agency services</t>
  </si>
  <si>
    <t>https://www.superside.com/design-services/us/california/san-francisco</t>
  </si>
  <si>
    <t>design agencies in san francisco</t>
  </si>
  <si>
    <t>https://www.superside.com/design-services/marketing-teams</t>
  </si>
  <si>
    <t>design services for marketing teams</t>
  </si>
  <si>
    <t>https://www.superside.com/design-services/us/illinois/chicago</t>
  </si>
  <si>
    <t>graphic design services chicago</t>
  </si>
  <si>
    <t>https://www.superside.com/design-services/us/california/los-angeles</t>
  </si>
  <si>
    <t>superside pricing</t>
  </si>
  <si>
    <t>https://www.superside.com/design-services/us/texas/houston</t>
  </si>
  <si>
    <t>design companies in houston</t>
  </si>
  <si>
    <t>https://www.superside.com/design-services/creative-teams</t>
  </si>
  <si>
    <t>creative services teams</t>
  </si>
  <si>
    <t>https://www.superside.com/design-services/us</t>
  </si>
  <si>
    <t>superside logo</t>
  </si>
  <si>
    <t>https://www.superside.com/design-services/us/california/san-diego</t>
  </si>
  <si>
    <t>design companies in san diego</t>
  </si>
  <si>
    <t>Tags</t>
  </si>
  <si>
    <t>Position</t>
  </si>
  <si>
    <t>Position: Date</t>
  </si>
  <si>
    <t>Position 1 day ago</t>
  </si>
  <si>
    <t>Position 1 day ago: Change</t>
  </si>
  <si>
    <t>Position 1 day ago: Date</t>
  </si>
  <si>
    <t>Position 7 days ago</t>
  </si>
  <si>
    <t>Position 7 days ago: Change</t>
  </si>
  <si>
    <t>Position 7 days ago: Date</t>
  </si>
  <si>
    <t>Position 30 days ago</t>
  </si>
  <si>
    <t>Position 30 days ago: Change</t>
  </si>
  <si>
    <t>Position 30 days ago: Date</t>
  </si>
  <si>
    <t>Position 90 days ago</t>
  </si>
  <si>
    <t>Position 90 days ago: Change</t>
  </si>
  <si>
    <t>Position 90 days ago: Date</t>
  </si>
  <si>
    <t>Country code</t>
  </si>
  <si>
    <t>Location</t>
  </si>
  <si>
    <t>Language</t>
  </si>
  <si>
    <t>Updated</t>
  </si>
  <si>
    <t>advertising agencies near me</t>
  </si>
  <si>
    <t>US</t>
  </si>
  <si>
    <t>United States</t>
  </si>
  <si>
    <t>en</t>
  </si>
  <si>
    <t>Q1 2025 target</t>
  </si>
  <si>
    <t>website designer service</t>
  </si>
  <si>
    <t>peopleperhour alternatives</t>
  </si>
  <si>
    <t>email design services</t>
  </si>
  <si>
    <t>creative design agency</t>
  </si>
  <si>
    <t>flocksy</t>
  </si>
  <si>
    <t>no limit creatives</t>
  </si>
  <si>
    <t>99design vs</t>
  </si>
  <si>
    <t>advertising agencies chicago</t>
  </si>
  <si>
    <t>marketerhire competitors</t>
  </si>
  <si>
    <t>illustration design services</t>
  </si>
  <si>
    <t>digital ad services</t>
  </si>
  <si>
    <t>google display agency</t>
  </si>
  <si>
    <t>all time design</t>
  </si>
  <si>
    <t>mavity meaning</t>
  </si>
  <si>
    <t>dallas advertising agencies</t>
  </si>
  <si>
    <t>motion graphics services</t>
  </si>
  <si>
    <t>portland creative agencies</t>
  </si>
  <si>
    <t>marketing collateral services</t>
  </si>
  <si>
    <t>lightboard</t>
  </si>
  <si>
    <t>creative agency los angeles</t>
  </si>
  <si>
    <t>crowd design</t>
  </si>
  <si>
    <t>superside competitors</t>
  </si>
  <si>
    <t>brand guidelines agency</t>
  </si>
  <si>
    <t>creative agency san diego</t>
  </si>
  <si>
    <t>pangea app</t>
  </si>
  <si>
    <t>digital marketing agency philadelphia</t>
  </si>
  <si>
    <t>web design service</t>
  </si>
  <si>
    <t>upwork alternatives</t>
  </si>
  <si>
    <t>alternative staffing solutions</t>
  </si>
  <si>
    <t>seattle creative agency</t>
  </si>
  <si>
    <t>creative agency services list</t>
  </si>
  <si>
    <t>design pickle alternatives</t>
  </si>
  <si>
    <t>graphics zoo</t>
  </si>
  <si>
    <t>creative agency phoenix</t>
  </si>
  <si>
    <t>penji alternatives</t>
  </si>
  <si>
    <t>coact agency</t>
  </si>
  <si>
    <t>crowdspring</t>
  </si>
  <si>
    <t>kimp design</t>
  </si>
  <si>
    <t>copywriter b2b</t>
  </si>
  <si>
    <t>email marketing design services</t>
  </si>
  <si>
    <t>audio editing service</t>
  </si>
  <si>
    <t>New pages</t>
  </si>
  <si>
    <t>March traffic</t>
  </si>
  <si>
    <t>Maintain in Top 10:</t>
  </si>
  <si>
    <t>https://www.designity.com/blog/website-design-agency-los-angeles</t>
  </si>
  <si>
    <t>https://www.designity.com/blog/web-design-agency-pricing</t>
  </si>
  <si>
    <t>https://www.designity.com/blog/the-best-linkedin-ad-agencies-to-boost-your-roi-in-2025</t>
  </si>
  <si>
    <t>https://www.designity.com/blog/top-social-media-marketing-agencies-nyc-businesses-can-trust</t>
  </si>
  <si>
    <t>https://www.designity.com/blog/social-media-marketing-agencies-los-angeles</t>
  </si>
  <si>
    <t>99designs alternative</t>
  </si>
  <si>
    <t>https://www.designity.com/blog/wordpress-web-design-agencies</t>
  </si>
  <si>
    <t>Get in Top 10</t>
  </si>
  <si>
    <t>ecommerce design agency</t>
  </si>
  <si>
    <t>social media management agency</t>
  </si>
  <si>
    <t>best advertising agencies</t>
  </si>
  <si>
    <t>social media agencies</t>
  </si>
  <si>
    <t>ranking seo services</t>
  </si>
  <si>
    <t>digital marketing audit services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</si>
</sst>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
    <numFmt numFmtId="165" formatCode="d-mmm"/>
    <numFmt numFmtId="166" formatCode="mmm yyyy"/>
    <numFmt numFmtId="167" formatCode="yyyy-mm-dd hh:mm:ss"/>
  </numFmts>
  <fonts count="55">
    <font>
      <sz val="10.0"/>
      <color rgb="FF000000"/>
      <name val="Arial"/>
      <scheme val="minor"/>
    </font>
    <font>
      <b/>
      <color theme="1"/>
      <name val="Nunito"/>
    </font>
    <font>
      <color theme="1"/>
      <name val="Nunito"/>
    </font>
    <font>
      <b/>
      <sz val="12.0"/>
      <color theme="1"/>
      <name val="Nunito"/>
    </font>
    <font>
      <b/>
      <sz val="10.0"/>
      <color theme="1"/>
      <name val="Nunito"/>
    </font>
    <font>
      <sz val="10.0"/>
      <color theme="1"/>
      <name val="Nunito"/>
    </font>
    <font>
      <u/>
      <color rgb="FF0000FF"/>
      <name val="Nunito"/>
    </font>
    <font>
      <color theme="1"/>
      <name val="Arial"/>
      <scheme val="minor"/>
    </font>
    <font>
      <u/>
      <color rgb="FF0000FF"/>
      <name val="Nunito"/>
    </font>
    <font>
      <color theme="1"/>
      <name val="Arial"/>
    </font>
    <font>
      <b/>
      <color theme="1"/>
      <name val="Arial"/>
      <scheme val="minor"/>
    </font>
    <font>
      <b/>
      <color rgb="FFFFFFFF"/>
      <name val="Arial"/>
      <scheme val="minor"/>
    </font>
    <font>
      <color rgb="FFFFFFFF"/>
      <name val="Arial"/>
      <scheme val="minor"/>
    </font>
    <font>
      <i/>
      <color theme="1"/>
      <name val="Arial"/>
      <scheme val="minor"/>
    </font>
    <font>
      <b/>
      <color rgb="FFFF0000"/>
      <name val="Arial"/>
      <scheme val="minor"/>
    </font>
    <font>
      <u/>
      <color theme="1"/>
      <name val="Arial"/>
      <scheme val="minor"/>
    </font>
    <font>
      <b/>
      <color theme="1"/>
      <name val="Raleway"/>
    </font>
    <font>
      <u/>
      <color rgb="FF1155CC"/>
      <name val="Arial"/>
    </font>
    <font>
      <u/>
      <color rgb="FF0000FF"/>
      <name val="Arial"/>
    </font>
    <font>
      <b/>
      <sz val="11.0"/>
      <color theme="1"/>
      <name val="Calibri"/>
    </font>
    <font>
      <u/>
      <sz val="11.0"/>
      <color rgb="FF1155CC"/>
      <name val="Calibri"/>
    </font>
    <font>
      <sz val="11.0"/>
      <color theme="1"/>
      <name val="Calibri"/>
    </font>
    <font>
      <u/>
      <sz val="11.0"/>
      <color rgb="FF1155CC"/>
      <name val="Calibri"/>
    </font>
    <font>
      <u/>
      <color rgb="FF0000FF"/>
      <name val="Arial"/>
    </font>
    <font>
      <u/>
      <sz val="11.0"/>
      <color rgb="FF0000FF"/>
      <name val="Calibri"/>
    </font>
    <font>
      <u/>
      <sz val="11.0"/>
      <color rgb="FF0000FF"/>
      <name val="Calibri"/>
    </font>
    <font>
      <u/>
      <sz val="11.0"/>
      <color rgb="FF1155CC"/>
      <name val="Calibri"/>
    </font>
    <font>
      <u/>
      <color rgb="FF0000FF"/>
    </font>
    <font>
      <sz val="11.0"/>
      <color rgb="FF333333"/>
      <name val="&quot;Helvetica Neue&quot;"/>
    </font>
    <font>
      <u/>
      <color rgb="FF0000FF"/>
    </font>
    <font>
      <u/>
      <sz val="11.0"/>
      <color rgb="FF1155CC"/>
      <name val="Calibri"/>
    </font>
    <font>
      <u/>
      <sz val="11.0"/>
      <color rgb="FF0000FF"/>
      <name val="Calibri"/>
    </font>
    <font>
      <u/>
      <sz val="11.0"/>
      <color rgb="FF0000FF"/>
      <name val="Calibri"/>
    </font>
    <font>
      <u/>
      <color rgb="FF0000FF"/>
    </font>
    <font>
      <u/>
      <sz val="11.0"/>
      <color rgb="FF1155CC"/>
      <name val="Calibri"/>
    </font>
    <font>
      <u/>
      <color rgb="FF0000FF"/>
      <name val="Calibri"/>
    </font>
    <font>
      <color theme="1"/>
      <name val="Calibri"/>
    </font>
    <font>
      <u/>
      <color rgb="FF1155CC"/>
      <name val="Calibri"/>
    </font>
    <font>
      <u/>
      <sz val="10.0"/>
      <color rgb="FF0000FF"/>
      <name val="Nunito"/>
    </font>
    <font>
      <sz val="10.0"/>
      <color rgb="FF333333"/>
      <name val="Nunito"/>
    </font>
    <font>
      <u/>
      <sz val="10.0"/>
      <color rgb="FF0000FF"/>
      <name val="Nunito"/>
    </font>
    <font>
      <u/>
      <sz val="10.0"/>
      <color rgb="FF0000FF"/>
      <name val="Nunito"/>
    </font>
    <font>
      <u/>
      <sz val="10.0"/>
      <color rgb="FF1155CC"/>
      <name val="Nunito"/>
    </font>
    <font>
      <u/>
      <sz val="10.0"/>
      <color rgb="FF1155CC"/>
      <name val="Nunito"/>
    </font>
    <font>
      <u/>
      <sz val="10.0"/>
      <color rgb="FF0000FF"/>
      <name val="Nunito"/>
    </font>
    <font>
      <u/>
      <sz val="10.0"/>
      <color rgb="FF1155CC"/>
      <name val="Nunito"/>
    </font>
    <font>
      <u/>
      <sz val="10.0"/>
      <color rgb="FF1155CC"/>
      <name val="Nunito"/>
    </font>
    <font>
      <u/>
      <sz val="10.0"/>
      <color rgb="FF1155CC"/>
      <name val="Nunito"/>
    </font>
    <font>
      <u/>
      <color rgb="FF1155CC"/>
      <name val="Arial"/>
    </font>
    <font>
      <u/>
      <color rgb="FF0000FF"/>
    </font>
    <font>
      <b/>
      <color theme="1"/>
      <name val="Arial"/>
    </font>
    <font>
      <b/>
      <color rgb="FF0000FF"/>
      <name val="Arial"/>
    </font>
    <font/>
    <font>
      <b/>
      <sz val="12.0"/>
      <color theme="1"/>
      <name val="Arial"/>
    </font>
    <font>
      <u/>
      <color rgb="FF1155CC"/>
      <name val="Arial"/>
    </font>
  </fonts>
  <fills count="23">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F4CCCC"/>
        <bgColor rgb="FFF4CCCC"/>
      </patternFill>
    </fill>
    <fill>
      <patternFill patternType="solid">
        <fgColor rgb="FF38761D"/>
        <bgColor rgb="FF38761D"/>
      </patternFill>
    </fill>
    <fill>
      <patternFill patternType="solid">
        <fgColor rgb="FF351C75"/>
        <bgColor rgb="FF351C75"/>
      </patternFill>
    </fill>
    <fill>
      <patternFill patternType="solid">
        <fgColor rgb="FFF6B26B"/>
        <bgColor rgb="FFF6B26B"/>
      </patternFill>
    </fill>
    <fill>
      <patternFill patternType="solid">
        <fgColor rgb="FFE06666"/>
        <bgColor rgb="FFE06666"/>
      </patternFill>
    </fill>
    <fill>
      <patternFill patternType="solid">
        <fgColor rgb="FFCC0000"/>
        <bgColor rgb="FFCC0000"/>
      </patternFill>
    </fill>
    <fill>
      <patternFill patternType="solid">
        <fgColor rgb="FFB6D7A8"/>
        <bgColor rgb="FFB6D7A8"/>
      </patternFill>
    </fill>
    <fill>
      <patternFill patternType="solid">
        <fgColor rgb="FFC9DAF8"/>
        <bgColor rgb="FFC9DAF8"/>
      </patternFill>
    </fill>
    <fill>
      <patternFill patternType="solid">
        <fgColor rgb="FFFFE599"/>
        <bgColor rgb="FFFFE599"/>
      </patternFill>
    </fill>
    <fill>
      <patternFill patternType="solid">
        <fgColor rgb="FF999999"/>
        <bgColor rgb="FF999999"/>
      </patternFill>
    </fill>
    <fill>
      <patternFill patternType="solid">
        <fgColor rgb="FF6AA84F"/>
        <bgColor rgb="FF6AA84F"/>
      </patternFill>
    </fill>
    <fill>
      <patternFill patternType="solid">
        <fgColor rgb="FF93C47D"/>
        <bgColor rgb="FF93C47D"/>
      </patternFill>
    </fill>
    <fill>
      <patternFill patternType="solid">
        <fgColor rgb="FF0000FF"/>
        <bgColor rgb="FF0000FF"/>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FCE5CD"/>
        <bgColor rgb="FFFCE5CD"/>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vertical="center"/>
    </xf>
    <xf borderId="0" fillId="2"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readingOrder="0"/>
    </xf>
    <xf borderId="0" fillId="0" fontId="2" numFmtId="0" xfId="0" applyAlignment="1" applyFont="1">
      <alignment horizontal="center" readingOrder="0"/>
    </xf>
    <xf borderId="0" fillId="3" fontId="2" numFmtId="0" xfId="0" applyFill="1" applyFont="1"/>
    <xf borderId="0" fillId="2" fontId="2" numFmtId="0" xfId="0" applyAlignment="1" applyFont="1">
      <alignment horizontal="center" readingOrder="0"/>
    </xf>
    <xf borderId="0" fillId="0" fontId="2" numFmtId="0" xfId="0" applyAlignment="1" applyFont="1">
      <alignment horizontal="center"/>
    </xf>
    <xf borderId="0" fillId="0" fontId="2" numFmtId="1" xfId="0" applyAlignment="1" applyFont="1" applyNumberFormat="1">
      <alignment horizontal="center" readingOrder="0"/>
    </xf>
    <xf borderId="0" fillId="0" fontId="2" numFmtId="0" xfId="0" applyFont="1"/>
    <xf borderId="0" fillId="2" fontId="2" numFmtId="0" xfId="0" applyFont="1"/>
    <xf borderId="0" fillId="0" fontId="2" numFmtId="1" xfId="0" applyAlignment="1" applyFont="1" applyNumberFormat="1">
      <alignment horizontal="center"/>
    </xf>
    <xf borderId="0" fillId="0" fontId="1"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xf>
    <xf borderId="1" fillId="0" fontId="4" numFmtId="0" xfId="0" applyAlignment="1" applyBorder="1" applyFont="1">
      <alignment horizontal="center" readingOrder="0" vertical="center"/>
    </xf>
    <xf borderId="1" fillId="0" fontId="1" numFmtId="0" xfId="0" applyAlignment="1" applyBorder="1" applyFont="1">
      <alignment horizontal="center" shrinkToFit="0" wrapText="1"/>
    </xf>
    <xf borderId="1" fillId="0" fontId="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5" numFmtId="0" xfId="0" applyAlignment="1" applyBorder="1" applyFont="1">
      <alignment horizontal="center" shrinkToFit="0" wrapText="1"/>
    </xf>
    <xf borderId="1" fillId="0" fontId="5" numFmtId="0" xfId="0" applyAlignment="1" applyBorder="1" applyFont="1">
      <alignment horizontal="left"/>
    </xf>
    <xf borderId="1" fillId="0" fontId="2" numFmtId="0" xfId="0" applyAlignment="1" applyBorder="1" applyFont="1">
      <alignment horizontal="center"/>
    </xf>
    <xf borderId="1" fillId="0" fontId="2" numFmtId="0" xfId="0" applyAlignment="1" applyBorder="1" applyFont="1">
      <alignment horizontal="center" vertical="center"/>
    </xf>
    <xf borderId="1" fillId="0" fontId="5" numFmtId="0" xfId="0" applyAlignment="1" applyBorder="1" applyFont="1">
      <alignment horizontal="center" readingOrder="0" vertical="center"/>
    </xf>
    <xf borderId="1" fillId="0" fontId="2" numFmtId="0" xfId="0" applyAlignment="1" applyBorder="1" applyFont="1">
      <alignment horizontal="center" readingOrder="0"/>
    </xf>
    <xf borderId="1" fillId="0" fontId="5" numFmtId="0" xfId="0" applyAlignment="1" applyBorder="1" applyFont="1">
      <alignment horizontal="left" readingOrder="0"/>
    </xf>
    <xf borderId="1" fillId="0" fontId="2" numFmtId="0" xfId="0" applyAlignment="1" applyBorder="1" applyFont="1">
      <alignment horizontal="center" readingOrder="0" vertical="center"/>
    </xf>
    <xf borderId="1" fillId="4" fontId="2" numFmtId="0" xfId="0" applyAlignment="1" applyBorder="1" applyFill="1" applyFont="1">
      <alignment horizontal="center"/>
    </xf>
    <xf borderId="1" fillId="3" fontId="4" numFmtId="0" xfId="0" applyAlignment="1" applyBorder="1" applyFont="1">
      <alignment horizontal="center" readingOrder="0" vertical="center"/>
    </xf>
    <xf borderId="1" fillId="5" fontId="2" numFmtId="0" xfId="0" applyAlignment="1" applyBorder="1" applyFill="1" applyFont="1">
      <alignment horizontal="center"/>
    </xf>
    <xf borderId="1" fillId="0" fontId="5" numFmtId="0" xfId="0" applyAlignment="1" applyBorder="1" applyFont="1">
      <alignment horizontal="center" readingOrder="0" shrinkToFit="0" wrapText="1"/>
    </xf>
    <xf borderId="1" fillId="0" fontId="1" numFmtId="0" xfId="0" applyAlignment="1" applyBorder="1" applyFont="1">
      <alignment horizontal="left" readingOrder="0"/>
    </xf>
    <xf borderId="1" fillId="0" fontId="6" numFmtId="0" xfId="0" applyAlignment="1" applyBorder="1" applyFont="1">
      <alignment readingOrder="0" shrinkToFit="0" wrapText="0"/>
    </xf>
    <xf borderId="1" fillId="0" fontId="2" numFmtId="0" xfId="0" applyAlignment="1" applyBorder="1" applyFont="1">
      <alignment horizontal="center" readingOrder="0" vertical="bottom"/>
    </xf>
    <xf borderId="1" fillId="0" fontId="7" numFmtId="0" xfId="0" applyAlignment="1" applyBorder="1" applyFont="1">
      <alignment horizontal="center" readingOrder="0"/>
    </xf>
    <xf borderId="1" fillId="0" fontId="2" numFmtId="0" xfId="0" applyAlignment="1" applyBorder="1" applyFont="1">
      <alignment horizontal="left" readingOrder="0"/>
    </xf>
    <xf borderId="1" fillId="0" fontId="2" numFmtId="0" xfId="0" applyAlignment="1" applyBorder="1" applyFont="1">
      <alignment horizontal="center" readingOrder="0" shrinkToFit="0" wrapText="1"/>
    </xf>
    <xf borderId="1" fillId="0" fontId="7" numFmtId="0" xfId="0" applyAlignment="1" applyBorder="1" applyFont="1">
      <alignment horizontal="center"/>
    </xf>
    <xf borderId="1" fillId="0" fontId="8" numFmtId="0" xfId="0" applyAlignment="1" applyBorder="1" applyFont="1">
      <alignment readingOrder="0" shrinkToFit="0" wrapText="0"/>
    </xf>
    <xf borderId="0" fillId="0" fontId="9" numFmtId="0" xfId="0" applyAlignment="1" applyFont="1">
      <alignment horizontal="center" vertical="bottom"/>
    </xf>
    <xf borderId="0" fillId="0" fontId="2" numFmtId="0" xfId="0" applyAlignment="1" applyFont="1">
      <alignment horizontal="left"/>
    </xf>
    <xf borderId="0" fillId="0" fontId="2" numFmtId="0" xfId="0" applyAlignment="1" applyFont="1">
      <alignment horizontal="center" vertical="bottom"/>
    </xf>
    <xf borderId="0" fillId="0" fontId="9" numFmtId="0" xfId="0" applyAlignment="1" applyFont="1">
      <alignment horizontal="center" vertical="bottom"/>
    </xf>
    <xf borderId="0" fillId="0" fontId="2" numFmtId="0" xfId="0" applyAlignment="1" applyFont="1">
      <alignment horizontal="right" vertical="bottom"/>
    </xf>
    <xf borderId="0" fillId="0" fontId="7" numFmtId="0" xfId="0" applyAlignment="1" applyFont="1">
      <alignment horizontal="left" readingOrder="0"/>
    </xf>
    <xf borderId="0" fillId="0" fontId="9" numFmtId="0" xfId="0" applyAlignment="1" applyFont="1">
      <alignment vertical="bottom"/>
    </xf>
    <xf borderId="0" fillId="0" fontId="9" numFmtId="0" xfId="0" applyAlignment="1" applyFont="1">
      <alignment vertical="bottom"/>
    </xf>
    <xf borderId="0" fillId="0" fontId="2" numFmtId="0" xfId="0" applyAlignment="1" applyFont="1">
      <alignment vertical="bottom"/>
    </xf>
    <xf quotePrefix="1" borderId="0" fillId="0" fontId="9" numFmtId="0" xfId="0" applyAlignment="1" applyFont="1">
      <alignment vertical="bottom"/>
    </xf>
    <xf borderId="0" fillId="0" fontId="9" numFmtId="0" xfId="0" applyAlignment="1" applyFont="1">
      <alignment horizontal="right" vertical="bottom"/>
    </xf>
    <xf quotePrefix="1" borderId="0" fillId="0" fontId="9" numFmtId="0" xfId="0" applyAlignment="1" applyFont="1">
      <alignment vertical="bottom"/>
    </xf>
    <xf borderId="0" fillId="0" fontId="10" numFmtId="0" xfId="0" applyAlignment="1" applyFont="1">
      <alignment horizontal="center" vertical="center"/>
    </xf>
    <xf borderId="0" fillId="0" fontId="10" numFmtId="0" xfId="0" applyAlignment="1" applyFont="1">
      <alignment horizontal="center" readingOrder="0" vertical="center"/>
    </xf>
    <xf borderId="0" fillId="2" fontId="10" numFmtId="0" xfId="0" applyAlignment="1" applyFont="1">
      <alignment horizontal="center" readingOrder="0" vertical="center"/>
    </xf>
    <xf borderId="0" fillId="0" fontId="10" numFmtId="0" xfId="0" applyAlignment="1" applyFont="1">
      <alignment horizontal="center" readingOrder="0" shrinkToFit="0" vertical="center" wrapText="1"/>
    </xf>
    <xf borderId="0" fillId="6" fontId="11" numFmtId="0" xfId="0" applyAlignment="1" applyFill="1" applyFont="1">
      <alignment horizontal="center" readingOrder="0" shrinkToFit="0" vertical="center" wrapText="1"/>
    </xf>
    <xf borderId="0" fillId="7" fontId="11" numFmtId="0" xfId="0" applyAlignment="1" applyFill="1" applyFont="1">
      <alignment horizontal="center" readingOrder="0" vertical="center"/>
    </xf>
    <xf borderId="0" fillId="0" fontId="7" numFmtId="0" xfId="0" applyAlignment="1" applyFont="1">
      <alignment horizontal="center"/>
    </xf>
    <xf borderId="0" fillId="3" fontId="7" numFmtId="0" xfId="0" applyFont="1"/>
    <xf borderId="0" fillId="3" fontId="7" numFmtId="0" xfId="0" applyAlignment="1" applyFont="1">
      <alignment horizontal="center"/>
    </xf>
    <xf borderId="0" fillId="0" fontId="7" numFmtId="0" xfId="0" applyAlignment="1" applyFont="1">
      <alignment horizontal="center" readingOrder="0"/>
    </xf>
    <xf borderId="0" fillId="2" fontId="7" numFmtId="0" xfId="0" applyAlignment="1" applyFont="1">
      <alignment horizontal="center" readingOrder="0"/>
    </xf>
    <xf borderId="0" fillId="0" fontId="7" numFmtId="1" xfId="0" applyAlignment="1" applyFont="1" applyNumberFormat="1">
      <alignment horizontal="center" readingOrder="0"/>
    </xf>
    <xf borderId="0" fillId="2" fontId="7" numFmtId="0" xfId="0" applyFont="1"/>
    <xf borderId="0" fillId="8" fontId="7" numFmtId="0" xfId="0" applyAlignment="1" applyFill="1" applyFont="1">
      <alignment horizontal="center" readingOrder="0"/>
    </xf>
    <xf borderId="0" fillId="9" fontId="12" numFmtId="0" xfId="0" applyAlignment="1" applyFill="1" applyFont="1">
      <alignment horizontal="center" readingOrder="0" shrinkToFit="0" wrapText="1"/>
    </xf>
    <xf borderId="0" fillId="0" fontId="7" numFmtId="1" xfId="0" applyAlignment="1" applyFont="1" applyNumberFormat="1">
      <alignment horizontal="center"/>
    </xf>
    <xf borderId="0" fillId="0" fontId="7" numFmtId="0" xfId="0" applyAlignment="1" applyFont="1">
      <alignment horizontal="center" readingOrder="0" shrinkToFit="0" wrapText="1"/>
    </xf>
    <xf borderId="0" fillId="5" fontId="7" numFmtId="0" xfId="0" applyAlignment="1" applyFont="1">
      <alignment horizontal="center" readingOrder="0"/>
    </xf>
    <xf borderId="0" fillId="10" fontId="12" numFmtId="0" xfId="0" applyAlignment="1" applyFill="1" applyFont="1">
      <alignment horizontal="center" readingOrder="0" shrinkToFit="0" wrapText="1"/>
    </xf>
    <xf borderId="0" fillId="4" fontId="7" numFmtId="0" xfId="0" applyAlignment="1" applyFont="1">
      <alignment horizontal="center" readingOrder="0" shrinkToFit="0" wrapText="1"/>
    </xf>
    <xf borderId="0" fillId="9" fontId="7" numFmtId="0" xfId="0" applyAlignment="1" applyFont="1">
      <alignment horizontal="center" readingOrder="0"/>
    </xf>
    <xf borderId="0" fillId="4" fontId="7" numFmtId="0" xfId="0" applyAlignment="1" applyFont="1">
      <alignment horizontal="center" readingOrder="0"/>
    </xf>
    <xf borderId="0" fillId="11" fontId="7" numFmtId="0" xfId="0" applyAlignment="1" applyFill="1" applyFont="1">
      <alignment horizontal="center" readingOrder="0"/>
    </xf>
    <xf borderId="0" fillId="3" fontId="7" numFmtId="0" xfId="0" applyAlignment="1" applyFont="1">
      <alignment horizontal="center" readingOrder="0"/>
    </xf>
    <xf borderId="0" fillId="0" fontId="13" numFmtId="0" xfId="0" applyAlignment="1" applyFont="1">
      <alignment horizontal="center" readingOrder="0"/>
    </xf>
    <xf borderId="0" fillId="2" fontId="7" numFmtId="0" xfId="0" applyAlignment="1" applyFont="1">
      <alignment horizontal="center"/>
    </xf>
    <xf borderId="0" fillId="0" fontId="14" numFmtId="0" xfId="0" applyAlignment="1" applyFont="1">
      <alignment horizontal="center" readingOrder="0"/>
    </xf>
    <xf borderId="0" fillId="12" fontId="7" numFmtId="0" xfId="0" applyAlignment="1" applyFill="1" applyFont="1">
      <alignment readingOrder="0"/>
    </xf>
    <xf borderId="0" fillId="0" fontId="7" numFmtId="1" xfId="0" applyFont="1" applyNumberFormat="1"/>
    <xf borderId="0" fillId="3" fontId="7" numFmtId="0" xfId="0" applyAlignment="1" applyFont="1">
      <alignment readingOrder="0" shrinkToFit="0" wrapText="1"/>
    </xf>
    <xf borderId="0" fillId="0" fontId="7" numFmtId="0" xfId="0" applyAlignment="1" applyFont="1">
      <alignment readingOrder="0" shrinkToFit="0" wrapText="1"/>
    </xf>
    <xf borderId="0" fillId="0" fontId="15" numFmtId="0" xfId="0" applyAlignment="1" applyFont="1">
      <alignment readingOrder="0"/>
    </xf>
    <xf borderId="1" fillId="13" fontId="16" numFmtId="0" xfId="0" applyAlignment="1" applyBorder="1" applyFill="1" applyFont="1">
      <alignment horizontal="center" shrinkToFit="0" vertical="bottom" wrapText="1"/>
    </xf>
    <xf borderId="1" fillId="2" fontId="9" numFmtId="0" xfId="0" applyAlignment="1" applyBorder="1" applyFont="1">
      <alignment vertical="bottom"/>
    </xf>
    <xf borderId="1" fillId="0" fontId="17" numFmtId="0" xfId="0" applyAlignment="1" applyBorder="1" applyFont="1">
      <alignment vertical="bottom"/>
    </xf>
    <xf borderId="1" fillId="0" fontId="9" numFmtId="0" xfId="0" applyAlignment="1" applyBorder="1" applyFont="1">
      <alignment readingOrder="0" vertical="bottom"/>
    </xf>
    <xf borderId="1" fillId="0" fontId="18" numFmtId="0" xfId="0" applyAlignment="1" applyBorder="1" applyFont="1">
      <alignment readingOrder="0" vertical="bottom"/>
    </xf>
    <xf borderId="0" fillId="14" fontId="19" numFmtId="0" xfId="0" applyAlignment="1" applyFill="1" applyFont="1">
      <alignment horizontal="center" shrinkToFit="0" vertical="bottom" wrapText="0"/>
    </xf>
    <xf borderId="0" fillId="0" fontId="20" numFmtId="0" xfId="0" applyAlignment="1" applyFont="1">
      <alignment vertical="bottom"/>
    </xf>
    <xf borderId="0" fillId="0" fontId="21" numFmtId="0" xfId="0" applyAlignment="1" applyFont="1">
      <alignment vertical="bottom"/>
    </xf>
    <xf borderId="0" fillId="0" fontId="7" numFmtId="0" xfId="0" applyAlignment="1" applyFont="1">
      <alignment readingOrder="0"/>
    </xf>
    <xf borderId="0" fillId="2" fontId="22" numFmtId="0" xfId="0" applyAlignment="1" applyFont="1">
      <alignment vertical="bottom"/>
    </xf>
    <xf borderId="0" fillId="2" fontId="21" numFmtId="0" xfId="0" applyAlignment="1" applyFont="1">
      <alignment vertical="bottom"/>
    </xf>
    <xf borderId="0" fillId="0" fontId="23" numFmtId="0" xfId="0" applyAlignment="1" applyFont="1">
      <alignment vertical="bottom"/>
    </xf>
    <xf borderId="0" fillId="0" fontId="24" numFmtId="0" xfId="0" applyAlignment="1" applyFont="1">
      <alignment readingOrder="0" vertical="bottom"/>
    </xf>
    <xf borderId="0" fillId="0" fontId="9" numFmtId="0" xfId="0" applyAlignment="1" applyFont="1">
      <alignment readingOrder="0" vertical="bottom"/>
    </xf>
    <xf borderId="0" fillId="15" fontId="11" numFmtId="0" xfId="0" applyAlignment="1" applyFill="1" applyFont="1">
      <alignment horizontal="center" readingOrder="0"/>
    </xf>
    <xf borderId="0" fillId="0" fontId="25" numFmtId="0" xfId="0" applyAlignment="1" applyFont="1">
      <alignment readingOrder="0" shrinkToFit="0" vertical="bottom" wrapText="0"/>
    </xf>
    <xf borderId="0" fillId="0" fontId="21" numFmtId="0" xfId="0" applyAlignment="1" applyFont="1">
      <alignment shrinkToFit="0" vertical="bottom" wrapText="0"/>
    </xf>
    <xf borderId="0" fillId="0" fontId="26" numFmtId="0" xfId="0" applyAlignment="1" applyFont="1">
      <alignment shrinkToFit="0" vertical="bottom" wrapText="0"/>
    </xf>
    <xf borderId="0" fillId="0" fontId="27" numFmtId="0" xfId="0" applyFont="1"/>
    <xf borderId="0" fillId="2" fontId="28" numFmtId="0" xfId="0" applyAlignment="1" applyFont="1">
      <alignment horizontal="center" readingOrder="0" shrinkToFit="0" wrapText="0"/>
    </xf>
    <xf borderId="0" fillId="0" fontId="9" numFmtId="0" xfId="0" applyAlignment="1" applyFont="1">
      <alignment horizontal="left" vertical="bottom"/>
    </xf>
    <xf borderId="0" fillId="0" fontId="29" numFmtId="0" xfId="0" applyAlignment="1" applyFont="1">
      <alignment readingOrder="0"/>
    </xf>
    <xf borderId="0" fillId="2" fontId="30" numFmtId="0" xfId="0" applyAlignment="1" applyFont="1">
      <alignment shrinkToFit="0" vertical="bottom" wrapText="0"/>
    </xf>
    <xf borderId="0" fillId="0" fontId="28" numFmtId="0" xfId="0" applyAlignment="1" applyFont="1">
      <alignment horizontal="center" readingOrder="0" shrinkToFit="0" vertical="top" wrapText="0"/>
    </xf>
    <xf borderId="0" fillId="0" fontId="28" numFmtId="0" xfId="0" applyAlignment="1" applyFont="1">
      <alignment horizontal="left" shrinkToFit="0" vertical="top" wrapText="0"/>
    </xf>
    <xf borderId="0" fillId="3" fontId="31" numFmtId="0" xfId="0" applyAlignment="1" applyFont="1">
      <alignment vertical="bottom"/>
    </xf>
    <xf borderId="0" fillId="3" fontId="21" numFmtId="0" xfId="0" applyAlignment="1" applyFont="1">
      <alignment vertical="bottom"/>
    </xf>
    <xf borderId="0" fillId="3" fontId="32" numFmtId="0" xfId="0" applyAlignment="1" applyFont="1">
      <alignment readingOrder="0" vertical="bottom"/>
    </xf>
    <xf borderId="0" fillId="3" fontId="21" numFmtId="0" xfId="0" applyAlignment="1" applyFont="1">
      <alignment shrinkToFit="0" vertical="bottom" wrapText="0"/>
    </xf>
    <xf borderId="0" fillId="3" fontId="9" numFmtId="0" xfId="0" applyAlignment="1" applyFont="1">
      <alignment readingOrder="0" vertical="bottom"/>
    </xf>
    <xf borderId="0" fillId="3" fontId="33" numFmtId="0" xfId="0" applyAlignment="1" applyFont="1">
      <alignment horizontal="center" readingOrder="0"/>
    </xf>
    <xf borderId="0" fillId="3" fontId="34" numFmtId="0" xfId="0" applyAlignment="1" applyFont="1">
      <alignment vertical="bottom"/>
    </xf>
    <xf borderId="0" fillId="3" fontId="35" numFmtId="0" xfId="0" applyAlignment="1" applyFont="1">
      <alignment readingOrder="0" vertical="bottom"/>
    </xf>
    <xf borderId="0" fillId="3" fontId="36" numFmtId="0" xfId="0" applyAlignment="1" applyFont="1">
      <alignment vertical="bottom"/>
    </xf>
    <xf borderId="0" fillId="3" fontId="37" numFmtId="0" xfId="0" applyAlignment="1" applyFont="1">
      <alignment vertical="bottom"/>
    </xf>
    <xf borderId="0" fillId="3" fontId="9" numFmtId="0" xfId="0" applyAlignment="1" applyFont="1">
      <alignment shrinkToFit="0" vertical="bottom" wrapText="0"/>
    </xf>
    <xf borderId="2" fillId="16" fontId="4" numFmtId="0" xfId="0" applyAlignment="1" applyBorder="1" applyFill="1" applyFont="1">
      <alignment horizontal="center" vertical="bottom"/>
    </xf>
    <xf borderId="2" fillId="16" fontId="4" numFmtId="0" xfId="0" applyAlignment="1" applyBorder="1" applyFont="1">
      <alignment horizontal="center" readingOrder="0" vertical="bottom"/>
    </xf>
    <xf borderId="1" fillId="16" fontId="4" numFmtId="0" xfId="0" applyAlignment="1" applyBorder="1" applyFont="1">
      <alignment horizontal="center" vertical="bottom"/>
    </xf>
    <xf borderId="0" fillId="0" fontId="5" numFmtId="0" xfId="0" applyFont="1"/>
    <xf borderId="0" fillId="0" fontId="5" numFmtId="0" xfId="0" applyAlignment="1" applyFont="1">
      <alignment horizontal="center" readingOrder="0"/>
    </xf>
    <xf borderId="0" fillId="0" fontId="38" numFmtId="0" xfId="0" applyAlignment="1" applyFont="1">
      <alignment readingOrder="0"/>
    </xf>
    <xf borderId="0" fillId="0" fontId="5" numFmtId="0" xfId="0" applyAlignment="1" applyFont="1">
      <alignment horizontal="center"/>
    </xf>
    <xf borderId="0" fillId="2" fontId="39" numFmtId="0" xfId="0" applyAlignment="1" applyFont="1">
      <alignment horizontal="center" readingOrder="0" shrinkToFit="0" wrapText="0"/>
    </xf>
    <xf borderId="0" fillId="2" fontId="40" numFmtId="0" xfId="0" applyAlignment="1" applyFont="1">
      <alignment readingOrder="0" vertical="bottom"/>
    </xf>
    <xf borderId="0" fillId="2" fontId="5" numFmtId="0" xfId="0" applyAlignment="1" applyFont="1">
      <alignment vertical="bottom"/>
    </xf>
    <xf borderId="0" fillId="0" fontId="41" numFmtId="0" xfId="0" applyAlignment="1" applyFont="1">
      <alignment readingOrder="0" vertical="bottom"/>
    </xf>
    <xf borderId="0" fillId="0" fontId="5" numFmtId="0" xfId="0" applyAlignment="1" applyFont="1">
      <alignment readingOrder="0" vertical="bottom"/>
    </xf>
    <xf borderId="0" fillId="0" fontId="42" numFmtId="0" xfId="0" applyAlignment="1" applyFont="1">
      <alignment vertical="bottom"/>
    </xf>
    <xf borderId="0" fillId="0" fontId="5" numFmtId="0" xfId="0" applyAlignment="1" applyFont="1">
      <alignment vertical="bottom"/>
    </xf>
    <xf borderId="0" fillId="2" fontId="43" numFmtId="0" xfId="0" applyAlignment="1" applyFont="1">
      <alignment vertical="bottom"/>
    </xf>
    <xf borderId="0" fillId="0" fontId="5" numFmtId="0" xfId="0" applyAlignment="1" applyFont="1">
      <alignment readingOrder="0"/>
    </xf>
    <xf borderId="0" fillId="0" fontId="44" numFmtId="0" xfId="0" applyAlignment="1" applyFont="1">
      <alignment readingOrder="0"/>
    </xf>
    <xf borderId="0" fillId="2" fontId="45" numFmtId="0" xfId="0" applyAlignment="1" applyFont="1">
      <alignment readingOrder="0" vertical="bottom"/>
    </xf>
    <xf borderId="0" fillId="2" fontId="46" numFmtId="0" xfId="0" applyAlignment="1" applyFont="1">
      <alignment vertical="bottom"/>
    </xf>
    <xf borderId="0" fillId="0" fontId="47" numFmtId="0" xfId="0" applyAlignment="1" applyFont="1">
      <alignment shrinkToFit="0" vertical="bottom" wrapText="0"/>
    </xf>
    <xf borderId="0" fillId="0" fontId="5" numFmtId="0" xfId="0" applyAlignment="1" applyFont="1">
      <alignment shrinkToFit="0" vertical="bottom" wrapText="0"/>
    </xf>
    <xf borderId="0" fillId="2" fontId="5" numFmtId="164" xfId="0" applyAlignment="1" applyFont="1" applyNumberFormat="1">
      <alignment horizontal="center" vertical="bottom"/>
    </xf>
    <xf borderId="0" fillId="0" fontId="5" numFmtId="165" xfId="0" applyAlignment="1" applyFont="1" applyNumberFormat="1">
      <alignment horizontal="center" shrinkToFit="0" vertical="bottom" wrapText="0"/>
    </xf>
    <xf borderId="0" fillId="0" fontId="5" numFmtId="0" xfId="0" applyAlignment="1" applyFont="1">
      <alignment horizontal="center" shrinkToFit="0" vertical="bottom" wrapText="0"/>
    </xf>
    <xf borderId="0" fillId="0" fontId="5" numFmtId="0" xfId="0" applyAlignment="1" applyFont="1">
      <alignment readingOrder="0"/>
    </xf>
    <xf borderId="0" fillId="0" fontId="5" numFmtId="0" xfId="0" applyAlignment="1" applyFont="1">
      <alignment horizontal="center"/>
    </xf>
    <xf borderId="0" fillId="0" fontId="4" numFmtId="0" xfId="0" applyAlignment="1" applyFont="1">
      <alignment horizontal="center" readingOrder="0"/>
    </xf>
    <xf borderId="0" fillId="0" fontId="5" numFmtId="0" xfId="0" applyAlignment="1" applyFont="1">
      <alignment horizontal="center" vertical="bottom"/>
    </xf>
    <xf borderId="0" fillId="0" fontId="5" numFmtId="0" xfId="0" applyAlignment="1" applyFont="1">
      <alignment horizontal="center" readingOrder="0" vertical="bottom"/>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5" numFmtId="0" xfId="0" applyAlignment="1" applyFont="1">
      <alignment horizontal="left" readingOrder="0"/>
    </xf>
    <xf borderId="0" fillId="14" fontId="19" numFmtId="0" xfId="0" applyAlignment="1" applyFont="1">
      <alignment horizontal="center" readingOrder="0" shrinkToFit="0" vertical="bottom" wrapText="0"/>
    </xf>
    <xf borderId="0" fillId="0" fontId="21" numFmtId="0" xfId="0" applyAlignment="1" applyFont="1">
      <alignment horizontal="center" vertical="bottom"/>
    </xf>
    <xf borderId="0" fillId="0" fontId="21" numFmtId="0" xfId="0" applyAlignment="1" applyFont="1">
      <alignment horizontal="center" readingOrder="0" vertical="bottom"/>
    </xf>
    <xf borderId="0" fillId="0" fontId="9" numFmtId="0" xfId="0" applyAlignment="1" applyFont="1">
      <alignment readingOrder="0" vertical="bottom"/>
    </xf>
    <xf borderId="0" fillId="0" fontId="9" numFmtId="0" xfId="0" applyAlignment="1" applyFont="1">
      <alignment vertical="bottom"/>
    </xf>
    <xf borderId="0" fillId="17" fontId="11" numFmtId="0" xfId="0" applyAlignment="1" applyFill="1" applyFont="1">
      <alignment readingOrder="0"/>
    </xf>
    <xf borderId="0" fillId="17" fontId="12" numFmtId="0" xfId="0" applyFont="1"/>
    <xf borderId="0" fillId="0" fontId="48" numFmtId="0" xfId="0" applyAlignment="1" applyFont="1">
      <alignment vertical="bottom"/>
    </xf>
    <xf borderId="0" fillId="0" fontId="28" numFmtId="0" xfId="0" applyAlignment="1" applyFont="1">
      <alignment horizontal="center" shrinkToFit="0" vertical="top" wrapText="0"/>
    </xf>
    <xf borderId="0" fillId="0" fontId="49" numFmtId="0" xfId="0" applyAlignment="1" applyFont="1">
      <alignment horizontal="center" readingOrder="0"/>
    </xf>
    <xf borderId="0" fillId="0" fontId="7" numFmtId="0" xfId="0" applyAlignment="1" applyFont="1">
      <alignment horizontal="left"/>
    </xf>
    <xf borderId="1" fillId="18" fontId="50" numFmtId="0" xfId="0" applyAlignment="1" applyBorder="1" applyFill="1" applyFont="1">
      <alignment horizontal="left" shrinkToFit="0" vertical="center" wrapText="1"/>
    </xf>
    <xf borderId="1" fillId="18" fontId="50" numFmtId="0" xfId="0" applyAlignment="1" applyBorder="1" applyFont="1">
      <alignment horizontal="center" shrinkToFit="0" vertical="center" wrapText="1"/>
    </xf>
    <xf borderId="1" fillId="18" fontId="50" numFmtId="0" xfId="0" applyAlignment="1" applyBorder="1" applyFont="1">
      <alignment horizontal="center" readingOrder="0" shrinkToFit="0" vertical="center" wrapText="1"/>
    </xf>
    <xf borderId="1" fillId="0" fontId="9" numFmtId="166" xfId="0" applyAlignment="1" applyBorder="1" applyFont="1" applyNumberFormat="1">
      <alignment horizontal="left" vertical="bottom"/>
    </xf>
    <xf borderId="3" fillId="0" fontId="9"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3" fillId="19" fontId="51" numFmtId="0" xfId="0" applyAlignment="1" applyBorder="1" applyFill="1" applyFont="1">
      <alignment horizontal="center" vertical="center"/>
    </xf>
    <xf borderId="1" fillId="0" fontId="9" numFmtId="3" xfId="0" applyAlignment="1" applyBorder="1" applyFont="1" applyNumberFormat="1">
      <alignment horizontal="center" readingOrder="0" vertical="center"/>
    </xf>
    <xf borderId="1" fillId="20" fontId="9" numFmtId="3" xfId="0" applyAlignment="1" applyBorder="1" applyFill="1" applyFont="1" applyNumberFormat="1">
      <alignment horizontal="center" vertical="center"/>
    </xf>
    <xf borderId="1" fillId="20" fontId="9" numFmtId="1" xfId="0" applyAlignment="1" applyBorder="1" applyFont="1" applyNumberFormat="1">
      <alignment horizontal="center" vertical="center"/>
    </xf>
    <xf borderId="0" fillId="0" fontId="7" numFmtId="0" xfId="0" applyAlignment="1" applyFont="1">
      <alignment horizontal="center" readingOrder="0" vertical="center"/>
    </xf>
    <xf borderId="4" fillId="0" fontId="52" numFmtId="0" xfId="0" applyBorder="1" applyFont="1"/>
    <xf borderId="1" fillId="0" fontId="9" numFmtId="0" xfId="0" applyAlignment="1" applyBorder="1" applyFont="1">
      <alignment horizontal="center" vertical="center"/>
    </xf>
    <xf borderId="0" fillId="0" fontId="7" numFmtId="0" xfId="0" applyAlignment="1" applyFont="1">
      <alignment horizontal="center" vertical="center"/>
    </xf>
    <xf borderId="1" fillId="0" fontId="9" numFmtId="0" xfId="0" applyAlignment="1" applyBorder="1" applyFont="1">
      <alignment horizontal="center" shrinkToFit="0" vertical="bottom" wrapText="1"/>
    </xf>
    <xf borderId="1" fillId="0" fontId="9" numFmtId="1" xfId="0" applyAlignment="1" applyBorder="1" applyFont="1" applyNumberFormat="1">
      <alignment horizontal="center" vertical="center"/>
    </xf>
    <xf borderId="1" fillId="0" fontId="9" numFmtId="3" xfId="0" applyAlignment="1" applyBorder="1" applyFont="1" applyNumberFormat="1">
      <alignment horizontal="center" vertical="center"/>
    </xf>
    <xf borderId="1" fillId="0" fontId="9" numFmtId="0" xfId="0" applyAlignment="1" applyBorder="1" applyFont="1">
      <alignment horizontal="center" vertical="bottom"/>
    </xf>
    <xf borderId="0" fillId="3" fontId="10" numFmtId="0" xfId="0" applyAlignment="1" applyFont="1">
      <alignment horizontal="center" readingOrder="0" vertical="center"/>
    </xf>
    <xf borderId="1" fillId="0" fontId="9" numFmtId="0" xfId="0" applyAlignment="1" applyBorder="1" applyFont="1">
      <alignment horizontal="center" shrinkToFit="0" vertical="center" wrapText="1"/>
    </xf>
    <xf borderId="5" fillId="19" fontId="53" numFmtId="0" xfId="0" applyAlignment="1" applyBorder="1" applyFont="1">
      <alignment horizontal="center" vertical="bottom"/>
    </xf>
    <xf borderId="6" fillId="0" fontId="52" numFmtId="0" xfId="0" applyBorder="1" applyFont="1"/>
    <xf borderId="1" fillId="19" fontId="50" numFmtId="0" xfId="0" applyAlignment="1" applyBorder="1" applyFont="1">
      <alignment horizontal="center" shrinkToFit="0" vertical="center" wrapText="1"/>
    </xf>
    <xf borderId="1" fillId="19" fontId="50" numFmtId="1" xfId="0" applyAlignment="1" applyBorder="1" applyFont="1" applyNumberFormat="1">
      <alignment horizontal="center" vertical="center"/>
    </xf>
    <xf borderId="1" fillId="19" fontId="50" numFmtId="3" xfId="0" applyAlignment="1" applyBorder="1" applyFont="1" applyNumberFormat="1">
      <alignment horizontal="center" vertical="center"/>
    </xf>
    <xf borderId="1" fillId="21" fontId="50" numFmtId="3" xfId="0" applyAlignment="1" applyBorder="1" applyFill="1" applyFont="1" applyNumberFormat="1">
      <alignment horizontal="center" vertical="center"/>
    </xf>
    <xf borderId="0" fillId="0" fontId="7" numFmtId="0" xfId="0" applyAlignment="1" applyFont="1">
      <alignment vertical="center"/>
    </xf>
    <xf borderId="0" fillId="22" fontId="10" numFmtId="0" xfId="0" applyAlignment="1" applyFill="1" applyFont="1">
      <alignment readingOrder="0"/>
    </xf>
    <xf borderId="0" fillId="0" fontId="10" numFmtId="0" xfId="0" applyAlignment="1" applyFont="1">
      <alignment readingOrder="0"/>
    </xf>
    <xf borderId="0" fillId="3" fontId="10" numFmtId="0" xfId="0" applyAlignment="1" applyFont="1">
      <alignment readingOrder="0"/>
    </xf>
    <xf borderId="0" fillId="18" fontId="10" numFmtId="0" xfId="0" applyAlignment="1" applyFont="1">
      <alignment readingOrder="0"/>
    </xf>
    <xf borderId="0" fillId="0" fontId="10" numFmtId="0" xfId="0" applyAlignment="1" applyFont="1">
      <alignment horizontal="center" readingOrder="0"/>
    </xf>
    <xf borderId="0" fillId="0" fontId="7" numFmtId="0" xfId="0" applyFont="1"/>
    <xf quotePrefix="1" borderId="0" fillId="0" fontId="54" numFmtId="0" xfId="0" applyAlignment="1" applyFont="1">
      <alignment vertical="bottom"/>
    </xf>
    <xf borderId="0" fillId="0" fontId="7" numFmtId="167" xfId="0" applyAlignment="1" applyFont="1" applyNumberFormat="1">
      <alignment readingOrder="0"/>
    </xf>
    <xf borderId="0" fillId="0" fontId="10" numFmtId="0" xfId="0" applyAlignment="1" applyFont="1">
      <alignment horizontal="left" readingOrder="0" shrinkToFit="0" wrapText="1"/>
    </xf>
    <xf borderId="0" fillId="0" fontId="10" numFmtId="0" xfId="0" applyAlignment="1" applyFont="1">
      <alignment horizontal="center"/>
    </xf>
    <xf borderId="0" fillId="0" fontId="10" numFmtId="0" xfId="0" applyAlignment="1" applyFont="1">
      <alignment readingOrder="0" shrinkToFit="0" wrapText="1"/>
    </xf>
  </cellXfs>
  <cellStyles count="1">
    <cellStyle xfId="0" name="Normal" builtinId="0"/>
  </cellStyles>
  <dxfs count="5">
    <dxf>
      <font/>
      <fill>
        <patternFill patternType="none"/>
      </fill>
      <border/>
    </dxf>
    <dxf>
      <font/>
      <fill>
        <patternFill patternType="solid">
          <fgColor rgb="FFD9EAD3"/>
          <bgColor rgb="FFD9EAD3"/>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2" pivot="0" name="Domains for your review-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09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133350</xdr:colOff>
      <xdr:row>2</xdr:row>
      <xdr:rowOff>28575</xdr:rowOff>
    </xdr:from>
    <xdr:ext cx="8991600" cy="2047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G1:G1024" sheet="Live links - Report"/>
  </cacheSource>
  <cacheFields>
    <cacheField name="Anchor" numFmtId="0">
      <sharedItems containsBlank="1">
        <s v="branding graphic design"/>
        <s v="brand identity design services"/>
        <s v="linkedin ads agency"/>
        <s v="creative as a service"/>
        <s v="design as a service"/>
        <s v="web design services for small business"/>
        <s v="publication design"/>
        <s v="copywriting agency"/>
        <s v="seo copywriting services"/>
        <s v="illustration servic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ive links - Report" cacheId="0" dataCaption="" compact="0" compactData="0">
  <location ref="K9:L21" firstHeaderRow="0" firstDataRow="1" firstDataCol="0"/>
  <pivotFields>
    <pivotField name="Anchor" axis="axisRow" dataField="1" compact="0" outline="0" multipleItemSelectionAllowed="1" showAll="0" sortType="ascending">
      <items>
        <item x="10"/>
        <item x="1"/>
        <item x="0"/>
        <item x="7"/>
        <item x="3"/>
        <item x="4"/>
        <item x="9"/>
        <item x="2"/>
        <item x="6"/>
        <item x="8"/>
        <item x="5"/>
        <item t="default"/>
      </items>
    </pivotField>
  </pivotFields>
  <rowFields>
    <field x="0"/>
  </rowFields>
  <dataFields>
    <dataField name="COUNTA of Anchor" fld="0" subtotal="count" baseField="0"/>
  </dataFields>
</pivotTableDefinition>
</file>

<file path=xl/tables/table1.xml><?xml version="1.0" encoding="utf-8"?>
<table xmlns="http://schemas.openxmlformats.org/spreadsheetml/2006/main" headerRowCount="0" ref="E1:F5" displayName="Table_1" name="Table_1" id="1">
  <tableColumns count="2">
    <tableColumn name="Column1" id="1"/>
    <tableColumn name="Column2" id="2"/>
  </tableColumns>
  <tableStyleInfo name="Domains for your revi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designity.com/services/logo-branding-design" TargetMode="External"/><Relationship Id="rId10" Type="http://schemas.openxmlformats.org/officeDocument/2006/relationships/hyperlink" Target="https://www.designity.com/services/logo-branding-design" TargetMode="External"/><Relationship Id="rId13" Type="http://schemas.openxmlformats.org/officeDocument/2006/relationships/drawing" Target="../drawings/drawing1.xml"/><Relationship Id="rId12" Type="http://schemas.openxmlformats.org/officeDocument/2006/relationships/hyperlink" Target="https://www.designity.com/blog/custom-web-design-services" TargetMode="External"/><Relationship Id="rId1" Type="http://schemas.openxmlformats.org/officeDocument/2006/relationships/comments" Target="../comments1.xml"/><Relationship Id="rId2" Type="http://schemas.openxmlformats.org/officeDocument/2006/relationships/hyperlink" Target="https://www.designity.com/services/logo-branding-design" TargetMode="External"/><Relationship Id="rId3" Type="http://schemas.openxmlformats.org/officeDocument/2006/relationships/hyperlink" Target="https://www.designity.com/services/graphic-design-illustration" TargetMode="External"/><Relationship Id="rId4" Type="http://schemas.openxmlformats.org/officeDocument/2006/relationships/hyperlink" Target="https://www.designity.com/blog/10-types-of-graphic-design-your-brand-needs" TargetMode="External"/><Relationship Id="rId9" Type="http://schemas.openxmlformats.org/officeDocument/2006/relationships/hyperlink" Target="https://www.designity.com/compare/99designs-vs-designity" TargetMode="External"/><Relationship Id="rId14" Type="http://schemas.openxmlformats.org/officeDocument/2006/relationships/vmlDrawing" Target="../drawings/vmlDrawing1.vml"/><Relationship Id="rId5" Type="http://schemas.openxmlformats.org/officeDocument/2006/relationships/hyperlink" Target="https://www.designity.com/blog/affordable-web-design-services" TargetMode="External"/><Relationship Id="rId6" Type="http://schemas.openxmlformats.org/officeDocument/2006/relationships/hyperlink" Target="https://www.designity.com/blog/the-20-most-popular-graphic-design-services" TargetMode="External"/><Relationship Id="rId7" Type="http://schemas.openxmlformats.org/officeDocument/2006/relationships/hyperlink" Target="https://www.designity.com/blog/the-top-creative-agencies-in-portland" TargetMode="External"/><Relationship Id="rId8" Type="http://schemas.openxmlformats.org/officeDocument/2006/relationships/hyperlink" Target="https://www.designity.com/blog/a-comprehensive-guide-to-content-marketing-services" TargetMode="External"/></Relationships>
</file>

<file path=xl/worksheets/_rels/sheet10.xml.rels><?xml version="1.0" encoding="UTF-8" standalone="yes"?><Relationships xmlns="http://schemas.openxmlformats.org/package/2006/relationships"><Relationship Id="rId10" Type="http://schemas.openxmlformats.org/officeDocument/2006/relationships/drawing" Target="../drawings/drawing10.xml"/><Relationship Id="rId1" Type="http://schemas.openxmlformats.org/officeDocument/2006/relationships/hyperlink" Target="https://www.superside.com/design-services/us/new-york/new-york-city" TargetMode="External"/><Relationship Id="rId2" Type="http://schemas.openxmlformats.org/officeDocument/2006/relationships/hyperlink" Target="https://www.superside.com/design-services/us/california/san-francisco" TargetMode="External"/><Relationship Id="rId3" Type="http://schemas.openxmlformats.org/officeDocument/2006/relationships/hyperlink" Target="https://www.superside.com/design-services/marketing-teams" TargetMode="External"/><Relationship Id="rId4" Type="http://schemas.openxmlformats.org/officeDocument/2006/relationships/hyperlink" Target="https://www.superside.com/design-services/us/illinois/chicago" TargetMode="External"/><Relationship Id="rId9" Type="http://schemas.openxmlformats.org/officeDocument/2006/relationships/hyperlink" Target="https://www.superside.com/design-services/us/california/san-diego" TargetMode="External"/><Relationship Id="rId5" Type="http://schemas.openxmlformats.org/officeDocument/2006/relationships/hyperlink" Target="https://www.superside.com/design-services/us/california/los-angeles" TargetMode="External"/><Relationship Id="rId6" Type="http://schemas.openxmlformats.org/officeDocument/2006/relationships/hyperlink" Target="https://www.superside.com/design-services/us/texas/houston" TargetMode="External"/><Relationship Id="rId7" Type="http://schemas.openxmlformats.org/officeDocument/2006/relationships/hyperlink" Target="https://www.superside.com/design-services/creative-teams" TargetMode="External"/><Relationship Id="rId8" Type="http://schemas.openxmlformats.org/officeDocument/2006/relationships/hyperlink" Target="https://www.superside.com/design-services/u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designity.com/blog/website-design-agency-los-angeles" TargetMode="External"/><Relationship Id="rId2" Type="http://schemas.openxmlformats.org/officeDocument/2006/relationships/hyperlink" Target="https://www.designity.com/blog/web-design-agency-pricing" TargetMode="External"/><Relationship Id="rId3" Type="http://schemas.openxmlformats.org/officeDocument/2006/relationships/hyperlink" Target="https://www.designity.com/blog/the-best-linkedin-ad-agencies-to-boost-your-roi-in-2025" TargetMode="External"/><Relationship Id="rId4" Type="http://schemas.openxmlformats.org/officeDocument/2006/relationships/hyperlink" Target="https://www.designity.com/blog/top-social-media-marketing-agencies-nyc-businesses-can-trust" TargetMode="External"/><Relationship Id="rId5" Type="http://schemas.openxmlformats.org/officeDocument/2006/relationships/hyperlink" Target="https://www.designity.com/blog/social-media-marketing-agencies-los-angeles" TargetMode="External"/><Relationship Id="rId6" Type="http://schemas.openxmlformats.org/officeDocument/2006/relationships/hyperlink" Target="https://www.designity.com/blog/wordpress-web-design-agencies" TargetMode="External"/><Relationship Id="rId7" Type="http://schemas.openxmlformats.org/officeDocument/2006/relationships/hyperlink" Target="https://www.designity.com/blog/custom-web-design-services" TargetMode="External"/><Relationship Id="rId8"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akilan@tripledart.com"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signity.com/blog/the-best-web-design-services-for-small-businesses" TargetMode="External"/><Relationship Id="rId2" Type="http://schemas.openxmlformats.org/officeDocument/2006/relationships/hyperlink" Target="https://www.designity.com/blog/the-ultimate-guide-to-publication-design" TargetMode="External"/><Relationship Id="rId3" Type="http://schemas.openxmlformats.org/officeDocument/2006/relationships/hyperlink" Target="https://www.designity.com/blog/brand-identity-design-services-what-they-are-and-why-they-matter" TargetMode="External"/><Relationship Id="rId4" Type="http://schemas.openxmlformats.org/officeDocument/2006/relationships/hyperlink" Target="https://www.designity.com/blog/design-as-a-service-daas-platforms-a-guide-for-marketers" TargetMode="External"/><Relationship Id="rId5" Type="http://schemas.openxmlformats.org/officeDocument/2006/relationships/hyperlink" Target="https://www.designity.com/blog/creative-as-a-service-caas-quickly-scale-your-marketin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designity.com/blog/brand-identity-design-services-what-they-are-and-why-they-matter" TargetMode="External"/><Relationship Id="rId42" Type="http://schemas.openxmlformats.org/officeDocument/2006/relationships/hyperlink" Target="https://www.designity.com/blog/the-ultimate-guide-to-publication-design" TargetMode="External"/><Relationship Id="rId41" Type="http://schemas.openxmlformats.org/officeDocument/2006/relationships/hyperlink" Target="https://www.zilliondesigns.com/blog/printing-techniques-graphic-design-project/" TargetMode="External"/><Relationship Id="rId44" Type="http://schemas.openxmlformats.org/officeDocument/2006/relationships/hyperlink" Target="https://www.designity.com/blog/the-ultimate-guide-to-publication-design" TargetMode="External"/><Relationship Id="rId43" Type="http://schemas.openxmlformats.org/officeDocument/2006/relationships/hyperlink" Target="https://inkbotdesign.com/print-design/" TargetMode="External"/><Relationship Id="rId46" Type="http://schemas.openxmlformats.org/officeDocument/2006/relationships/hyperlink" Target="https://www.designity.com/blog/the-best-web-design-services-for-small-businesses" TargetMode="External"/><Relationship Id="rId45" Type="http://schemas.openxmlformats.org/officeDocument/2006/relationships/hyperlink" Target="https://blog.designcrowd.com/article/2150/10-must-have-features-for-small-business-websites-in-2024" TargetMode="External"/><Relationship Id="rId107" Type="http://schemas.openxmlformats.org/officeDocument/2006/relationships/hyperlink" Target="https://www.designity.com/blog/creative-as-a-service-caas-quickly-scale-your-marketing" TargetMode="External"/><Relationship Id="rId106" Type="http://schemas.openxmlformats.org/officeDocument/2006/relationships/hyperlink" Target="https://taggbox.com/blog/content-marketing-strategy/" TargetMode="External"/><Relationship Id="rId105" Type="http://schemas.openxmlformats.org/officeDocument/2006/relationships/hyperlink" Target="http://fluentforms.com" TargetMode="External"/><Relationship Id="rId104" Type="http://schemas.openxmlformats.org/officeDocument/2006/relationships/hyperlink" Target="https://www.designity.com/blog/creative-as-a-service-caas-quickly-scale-your-marketing" TargetMode="External"/><Relationship Id="rId109" Type="http://schemas.openxmlformats.org/officeDocument/2006/relationships/hyperlink" Target="https://spdload.com/blog/saas-in-web-development-and-design/" TargetMode="External"/><Relationship Id="rId108" Type="http://schemas.openxmlformats.org/officeDocument/2006/relationships/hyperlink" Target="http://taggbox.com" TargetMode="External"/><Relationship Id="rId48" Type="http://schemas.openxmlformats.org/officeDocument/2006/relationships/hyperlink" Target="https://www.designity.com/blog/the-best-web-design-services-for-small-businesses" TargetMode="External"/><Relationship Id="rId47" Type="http://schemas.openxmlformats.org/officeDocument/2006/relationships/hyperlink" Target="https://selectedfirms.co/blog/crafting-website-design" TargetMode="External"/><Relationship Id="rId49" Type="http://schemas.openxmlformats.org/officeDocument/2006/relationships/hyperlink" Target="https://solveit.dev/blog/web-app-vs-website" TargetMode="External"/><Relationship Id="rId103" Type="http://schemas.openxmlformats.org/officeDocument/2006/relationships/hyperlink" Target="https://fluentforms.com/proven-branding-ideas-to-grow-your-business/" TargetMode="External"/><Relationship Id="rId102" Type="http://schemas.openxmlformats.org/officeDocument/2006/relationships/hyperlink" Target="http://techimply.com" TargetMode="External"/><Relationship Id="rId101" Type="http://schemas.openxmlformats.org/officeDocument/2006/relationships/hyperlink" Target="https://www.designity.com/blog/the-best-web-design-services-for-small-businesses" TargetMode="External"/><Relationship Id="rId100" Type="http://schemas.openxmlformats.org/officeDocument/2006/relationships/hyperlink" Target="https://www.techimply.com/blog/how-to-change-your-career-from-web-design-to-ux-design" TargetMode="External"/><Relationship Id="rId31" Type="http://schemas.openxmlformats.org/officeDocument/2006/relationships/hyperlink" Target="https://graphicsprings.com/blog/view/logo-design/" TargetMode="External"/><Relationship Id="rId30" Type="http://schemas.openxmlformats.org/officeDocument/2006/relationships/hyperlink" Target="https://www.designity.com/blog/creative-as-a-service-caas-quickly-scale-your-marketing" TargetMode="External"/><Relationship Id="rId33" Type="http://schemas.openxmlformats.org/officeDocument/2006/relationships/hyperlink" Target="https://blog.photoadking.com/settle-all-your-branding-materials-at-one-place/" TargetMode="External"/><Relationship Id="rId32" Type="http://schemas.openxmlformats.org/officeDocument/2006/relationships/hyperlink" Target="https://www.designity.com/blog/creative-as-a-service-caas-quickly-scale-your-marketing" TargetMode="External"/><Relationship Id="rId35" Type="http://schemas.openxmlformats.org/officeDocument/2006/relationships/hyperlink" Target="https://www.vmaker.com/blog/how-designers-can-reduce-client-feedback-loop-using-videos/" TargetMode="External"/><Relationship Id="rId34" Type="http://schemas.openxmlformats.org/officeDocument/2006/relationships/hyperlink" Target="https://www.designity.com/blog/design-as-a-service-daas-platforms-a-guide-for-marketers" TargetMode="External"/><Relationship Id="rId37" Type="http://schemas.openxmlformats.org/officeDocument/2006/relationships/hyperlink" Target="https://delesign.com/blog/guide-to-design-and-branding-creating-great-visuals" TargetMode="External"/><Relationship Id="rId36" Type="http://schemas.openxmlformats.org/officeDocument/2006/relationships/hyperlink" Target="https://www.designity.com/blog/design-as-a-service-daas-platforms-a-guide-for-marketers" TargetMode="External"/><Relationship Id="rId39" Type="http://schemas.openxmlformats.org/officeDocument/2006/relationships/hyperlink" Target="https://www.crowdspring.com/blog/brand-identity/" TargetMode="External"/><Relationship Id="rId38" Type="http://schemas.openxmlformats.org/officeDocument/2006/relationships/hyperlink" Target="https://www.designity.com/blog/brand-identity-design-services-what-they-are-and-why-they-matter" TargetMode="External"/><Relationship Id="rId20" Type="http://schemas.openxmlformats.org/officeDocument/2006/relationships/hyperlink" Target="https://www.designity.com/services/copy-content-writing" TargetMode="External"/><Relationship Id="rId22" Type="http://schemas.openxmlformats.org/officeDocument/2006/relationships/hyperlink" Target="https://www.designity.com/blog/design-as-a-service-daas-platforms-a-guide-for-marketers" TargetMode="External"/><Relationship Id="rId21" Type="http://schemas.openxmlformats.org/officeDocument/2006/relationships/hyperlink" Target="https://beomniscient.com/blog/seo-content-services/" TargetMode="External"/><Relationship Id="rId24" Type="http://schemas.openxmlformats.org/officeDocument/2006/relationships/hyperlink" Target="https://www.designity.com/blog/design-as-a-service-daas-platforms-a-guide-for-marketers" TargetMode="External"/><Relationship Id="rId23" Type="http://schemas.openxmlformats.org/officeDocument/2006/relationships/hyperlink" Target="https://eventflare.io/journal/the-ultimate-guide-to-event-stage-design" TargetMode="External"/><Relationship Id="rId26" Type="http://schemas.openxmlformats.org/officeDocument/2006/relationships/hyperlink" Target="https://www.designity.com/blog/brand-identity-design-services-what-they-are-and-why-they-matter" TargetMode="External"/><Relationship Id="rId25" Type="http://schemas.openxmlformats.org/officeDocument/2006/relationships/hyperlink" Target="https://blog.designcrowd.com/article/2135/guide-on-how-to-craft-a-cohesive-and-memorable-visual-presence" TargetMode="External"/><Relationship Id="rId28" Type="http://schemas.openxmlformats.org/officeDocument/2006/relationships/hyperlink" Target="https://www.designity.com/blog/seo-copywriting-services-what-they-are-and-why-your-brand-needs-them" TargetMode="External"/><Relationship Id="rId27" Type="http://schemas.openxmlformats.org/officeDocument/2006/relationships/hyperlink" Target="https://www.superside.com/blog/hire-a-copywriter" TargetMode="External"/><Relationship Id="rId29" Type="http://schemas.openxmlformats.org/officeDocument/2006/relationships/hyperlink" Target="https://www.designmantic.com/blog/4-ways-smbs-can-stay-inspired-and-innovative/" TargetMode="External"/><Relationship Id="rId95" Type="http://schemas.openxmlformats.org/officeDocument/2006/relationships/hyperlink" Target="https://www.designity.com/blog/brand-identity-design-services-what-they-are-and-why-they-matter" TargetMode="External"/><Relationship Id="rId94" Type="http://schemas.openxmlformats.org/officeDocument/2006/relationships/hyperlink" Target="https://www.agilitypr.com/pr-news/public-relations/6-steps-to-creating-a-unique-brand-identity-in-a-competitive-market-in-2023/" TargetMode="External"/><Relationship Id="rId97" Type="http://schemas.openxmlformats.org/officeDocument/2006/relationships/hyperlink" Target="https://www.hostitsmart.com/blog/what-should-business-website-have/" TargetMode="External"/><Relationship Id="rId96" Type="http://schemas.openxmlformats.org/officeDocument/2006/relationships/hyperlink" Target="http://agilitypr.com" TargetMode="External"/><Relationship Id="rId11" Type="http://schemas.openxmlformats.org/officeDocument/2006/relationships/hyperlink" Target="https://www.getsaral.com/academy/predictable-influence-part-2-how-to-reach-out-to-influencers" TargetMode="External"/><Relationship Id="rId99" Type="http://schemas.openxmlformats.org/officeDocument/2006/relationships/hyperlink" Target="http://hostitsmart.com" TargetMode="External"/><Relationship Id="rId10" Type="http://schemas.openxmlformats.org/officeDocument/2006/relationships/hyperlink" Target="https://www.designity.com/services/logo-branding-design" TargetMode="External"/><Relationship Id="rId98" Type="http://schemas.openxmlformats.org/officeDocument/2006/relationships/hyperlink" Target="https://www.designity.com/blog/brand-identity-design-services-what-they-are-and-why-they-matter" TargetMode="External"/><Relationship Id="rId13" Type="http://schemas.openxmlformats.org/officeDocument/2006/relationships/hyperlink" Target="https://cloudtask.com/content-formats/articles/companies-outsource-staffing/" TargetMode="External"/><Relationship Id="rId12" Type="http://schemas.openxmlformats.org/officeDocument/2006/relationships/hyperlink" Target="https://www.designity.com/services/social-media-digital-advertising" TargetMode="External"/><Relationship Id="rId91" Type="http://schemas.openxmlformats.org/officeDocument/2006/relationships/hyperlink" Target="https://onlinebizbooster.net/why-every-business-needs-a-strong-brand-identity/?" TargetMode="External"/><Relationship Id="rId90" Type="http://schemas.openxmlformats.org/officeDocument/2006/relationships/hyperlink" Target="http://narrato.io" TargetMode="External"/><Relationship Id="rId93" Type="http://schemas.openxmlformats.org/officeDocument/2006/relationships/hyperlink" Target="http://onlinebizbooster.net" TargetMode="External"/><Relationship Id="rId92" Type="http://schemas.openxmlformats.org/officeDocument/2006/relationships/hyperlink" Target="https://www.designity.com/blog/brand-identity-design-services-what-they-are-and-why-they-matter" TargetMode="External"/><Relationship Id="rId15" Type="http://schemas.openxmlformats.org/officeDocument/2006/relationships/hyperlink" Target="https://imagekit.io/blog/free-digital-asset-management-software-that-are-not-open-source/" TargetMode="External"/><Relationship Id="rId110" Type="http://schemas.openxmlformats.org/officeDocument/2006/relationships/hyperlink" Target="https://www.designity.com/blog/design-as-a-service-daas-platforms-a-guide-for-marketers" TargetMode="External"/><Relationship Id="rId14" Type="http://schemas.openxmlformats.org/officeDocument/2006/relationships/hyperlink" Target="https://www.designity.com/blog/the-best-web-design-services-for-small-businesses" TargetMode="External"/><Relationship Id="rId17" Type="http://schemas.openxmlformats.org/officeDocument/2006/relationships/hyperlink" Target="https://blog.powr.io/the-keys-to-growing-your-lifestyle-brand" TargetMode="External"/><Relationship Id="rId16" Type="http://schemas.openxmlformats.org/officeDocument/2006/relationships/hyperlink" Target="https://www.designity.com/blog/creative-as-a-service-caas-quickly-scale-your-marketing" TargetMode="External"/><Relationship Id="rId19" Type="http://schemas.openxmlformats.org/officeDocument/2006/relationships/hyperlink" Target="https://www.appointlet.com/blog/online-scheduling-tools-business-meetings" TargetMode="External"/><Relationship Id="rId18" Type="http://schemas.openxmlformats.org/officeDocument/2006/relationships/hyperlink" Target="https://www.designity.com/blog/brand-identity-design-services-what-they-are-and-why-they-matter" TargetMode="External"/><Relationship Id="rId112" Type="http://schemas.openxmlformats.org/officeDocument/2006/relationships/drawing" Target="../drawings/drawing4.xml"/><Relationship Id="rId111" Type="http://schemas.openxmlformats.org/officeDocument/2006/relationships/hyperlink" Target="http://spdload.com" TargetMode="External"/><Relationship Id="rId84" Type="http://schemas.openxmlformats.org/officeDocument/2006/relationships/hyperlink" Target="https://www.designity.com/blog/design-as-a-service-daas-platforms-a-guide-for-marketers" TargetMode="External"/><Relationship Id="rId83" Type="http://schemas.openxmlformats.org/officeDocument/2006/relationships/hyperlink" Target="https://www.digitalsamba.com/blog/ai-powered-tools-and-integrations-for-saas-product-optimisation" TargetMode="External"/><Relationship Id="rId86" Type="http://schemas.openxmlformats.org/officeDocument/2006/relationships/hyperlink" Target="https://www.designity.com/blog/the-ultimate-guide-to-publication-design" TargetMode="External"/><Relationship Id="rId85" Type="http://schemas.openxmlformats.org/officeDocument/2006/relationships/hyperlink" Target="https://www.cflowapps.com/content-management-workflow/?" TargetMode="External"/><Relationship Id="rId88" Type="http://schemas.openxmlformats.org/officeDocument/2006/relationships/hyperlink" Target="https://narrato.io/blog/how-to-get-content-for-your-website-and-blog/" TargetMode="External"/><Relationship Id="rId87" Type="http://schemas.openxmlformats.org/officeDocument/2006/relationships/hyperlink" Target="http://cflowapps.com" TargetMode="External"/><Relationship Id="rId89" Type="http://schemas.openxmlformats.org/officeDocument/2006/relationships/hyperlink" Target="https://www.designity.com/blog/the-ultimate-guide-to-publication-design" TargetMode="External"/><Relationship Id="rId80" Type="http://schemas.openxmlformats.org/officeDocument/2006/relationships/hyperlink" Target="https://www.designity.com/blog/design-as-a-service-daas-platforms-a-guide-for-marketers" TargetMode="External"/><Relationship Id="rId82" Type="http://schemas.openxmlformats.org/officeDocument/2006/relationships/hyperlink" Target="https://www.designity.com/blog/the-ultimate-guide-to-publication-design" TargetMode="External"/><Relationship Id="rId81" Type="http://schemas.openxmlformats.org/officeDocument/2006/relationships/hyperlink" Target="https://www.poptin.com/blog/creative-website-popups-design-examples-inspiration/" TargetMode="External"/><Relationship Id="rId1" Type="http://schemas.openxmlformats.org/officeDocument/2006/relationships/hyperlink" Target="https://www.brandignity.com/2024/05/navigating-linkedin-ads/" TargetMode="External"/><Relationship Id="rId2" Type="http://schemas.openxmlformats.org/officeDocument/2006/relationships/hyperlink" Target="https://www.designity.com/services/social-media-digital-advertising" TargetMode="External"/><Relationship Id="rId3" Type="http://schemas.openxmlformats.org/officeDocument/2006/relationships/hyperlink" Target="https://bulk.ly/instagram-marketing/" TargetMode="External"/><Relationship Id="rId4" Type="http://schemas.openxmlformats.org/officeDocument/2006/relationships/hyperlink" Target="https://www.designity.com/blog/brand-identity-design-services-what-they-are-and-why-they-matter" TargetMode="External"/><Relationship Id="rId9" Type="http://schemas.openxmlformats.org/officeDocument/2006/relationships/hyperlink" Target="https://www.spocket.co/blogs/tshirt-design-trends" TargetMode="External"/><Relationship Id="rId5" Type="http://schemas.openxmlformats.org/officeDocument/2006/relationships/hyperlink" Target="https://www.agilitypr.com/pr-news/public-relations/7-comms-agencies-that-can-help-boost-your-digital-marketing-roi/" TargetMode="External"/><Relationship Id="rId6" Type="http://schemas.openxmlformats.org/officeDocument/2006/relationships/hyperlink" Target="https://www.designity.com/services/social-media-digital-advertising" TargetMode="External"/><Relationship Id="rId7" Type="http://schemas.openxmlformats.org/officeDocument/2006/relationships/hyperlink" Target="https://aicontentfy.com/en/blog/unleashing-power-of-design-in-building-brand-awareness" TargetMode="External"/><Relationship Id="rId8" Type="http://schemas.openxmlformats.org/officeDocument/2006/relationships/hyperlink" Target="https://www.designity.com/services/logo-branding-design" TargetMode="External"/><Relationship Id="rId73" Type="http://schemas.openxmlformats.org/officeDocument/2006/relationships/hyperlink" Target="https://blog.invgate.com/itil-service-design" TargetMode="External"/><Relationship Id="rId72" Type="http://schemas.openxmlformats.org/officeDocument/2006/relationships/hyperlink" Target="http://blog.designcrowd.com/" TargetMode="External"/><Relationship Id="rId75" Type="http://schemas.openxmlformats.org/officeDocument/2006/relationships/hyperlink" Target="https://www.hrcloud.com/blog/how-to-design-your-companys-talent-strategy-framework" TargetMode="External"/><Relationship Id="rId74" Type="http://schemas.openxmlformats.org/officeDocument/2006/relationships/hyperlink" Target="https://www.designity.com/blog/design-as-a-service-daas-platforms-a-guide-for-marketers" TargetMode="External"/><Relationship Id="rId77" Type="http://schemas.openxmlformats.org/officeDocument/2006/relationships/hyperlink" Target="https://profitbooks.net/best-web-design-and-marketing-blogs/" TargetMode="External"/><Relationship Id="rId76" Type="http://schemas.openxmlformats.org/officeDocument/2006/relationships/hyperlink" Target="https://www.designity.com/blog/the-ultimate-guide-to-publication-design" TargetMode="External"/><Relationship Id="rId79" Type="http://schemas.openxmlformats.org/officeDocument/2006/relationships/hyperlink" Target="https://www.optimonk.com/best-ecommerce-homepage-design/" TargetMode="External"/><Relationship Id="rId78" Type="http://schemas.openxmlformats.org/officeDocument/2006/relationships/hyperlink" Target="https://www.designity.com/blog/design-as-a-service-daas-platforms-a-guide-for-marketers" TargetMode="External"/><Relationship Id="rId71" Type="http://schemas.openxmlformats.org/officeDocument/2006/relationships/hyperlink" Target="https://www.designity.com/services/copy-content-writing" TargetMode="External"/><Relationship Id="rId70" Type="http://schemas.openxmlformats.org/officeDocument/2006/relationships/hyperlink" Target="https://blog.designcrowd.com/article/2108/ai-and-its-role-in-content-creation" TargetMode="External"/><Relationship Id="rId62" Type="http://schemas.openxmlformats.org/officeDocument/2006/relationships/hyperlink" Target="https://www.designity.com/services/copy-content-writing" TargetMode="External"/><Relationship Id="rId61" Type="http://schemas.openxmlformats.org/officeDocument/2006/relationships/hyperlink" Target="https://metrobi.com/blog/website-conversion-optimization-complete-guide/" TargetMode="External"/><Relationship Id="rId64" Type="http://schemas.openxmlformats.org/officeDocument/2006/relationships/hyperlink" Target="https://www.designity.com/services/graphic-design-illustration" TargetMode="External"/><Relationship Id="rId63" Type="http://schemas.openxmlformats.org/officeDocument/2006/relationships/hyperlink" Target="https://blog.loopcv.pro/mastering-personal-branding-digital-tools/" TargetMode="External"/><Relationship Id="rId66" Type="http://schemas.openxmlformats.org/officeDocument/2006/relationships/hyperlink" Target="https://tagembed.com/blog/crowdsourced-creativity-the-power-of-user-generated-content/" TargetMode="External"/><Relationship Id="rId65" Type="http://schemas.openxmlformats.org/officeDocument/2006/relationships/hyperlink" Target="http://loopcv.pro/" TargetMode="External"/><Relationship Id="rId68" Type="http://schemas.openxmlformats.org/officeDocument/2006/relationships/hyperlink" Target="https://www.brandcrowd.com/blog/a-comprehensive-roadmap-to-mastering-local-branding/" TargetMode="External"/><Relationship Id="rId67" Type="http://schemas.openxmlformats.org/officeDocument/2006/relationships/hyperlink" Target="https://www.designity.com/services/graphic-design-illustration" TargetMode="External"/><Relationship Id="rId60" Type="http://schemas.openxmlformats.org/officeDocument/2006/relationships/hyperlink" Target="https://www.designity.com/blog/the-ultimate-guide-to-publication-design" TargetMode="External"/><Relationship Id="rId69" Type="http://schemas.openxmlformats.org/officeDocument/2006/relationships/hyperlink" Target="https://www.designity.com/services/logo-branding-design" TargetMode="External"/><Relationship Id="rId51" Type="http://schemas.openxmlformats.org/officeDocument/2006/relationships/hyperlink" Target="https://matchboxdesigngroup.com/blog/sensational-illustrative-logos-for-inspiration/" TargetMode="External"/><Relationship Id="rId50" Type="http://schemas.openxmlformats.org/officeDocument/2006/relationships/hyperlink" Target="https://www.designity.com/blog/the-best-web-design-services-for-small-businesses" TargetMode="External"/><Relationship Id="rId53" Type="http://schemas.openxmlformats.org/officeDocument/2006/relationships/hyperlink" Target="https://www.oflox.com/blog/how-to-attract-clients-reduce-churn-and-retain-them-with-copywriting/" TargetMode="External"/><Relationship Id="rId52" Type="http://schemas.openxmlformats.org/officeDocument/2006/relationships/hyperlink" Target="https://www.designity.com/services/graphic-design-illustration" TargetMode="External"/><Relationship Id="rId55" Type="http://schemas.openxmlformats.org/officeDocument/2006/relationships/hyperlink" Target="https://hyscaler.com/insights/ai-search-impact-google-latest-tech-news/" TargetMode="External"/><Relationship Id="rId54" Type="http://schemas.openxmlformats.org/officeDocument/2006/relationships/hyperlink" Target="https://www.designity.com/services/copy-content-writing" TargetMode="External"/><Relationship Id="rId57" Type="http://schemas.openxmlformats.org/officeDocument/2006/relationships/hyperlink" Target="https://www.techimply.com/blog/10-blogging-tools-and-tips-that-you-need-to-improve-your-blog" TargetMode="External"/><Relationship Id="rId56" Type="http://schemas.openxmlformats.org/officeDocument/2006/relationships/hyperlink" Target="https://www.designity.com/services/graphic-design-illustration" TargetMode="External"/><Relationship Id="rId59" Type="http://schemas.openxmlformats.org/officeDocument/2006/relationships/hyperlink" Target="https://www.ranktracker.com/blog/flipbook-mastery-tips-and-tricks-for-dynamic-digital-publications/" TargetMode="External"/><Relationship Id="rId58" Type="http://schemas.openxmlformats.org/officeDocument/2006/relationships/hyperlink" Target="https://www.designity.com/services/graphic-design-illustratio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aicontentfy.com/en/blog/blog-design-and-why-it-matters" TargetMode="External"/><Relationship Id="rId42" Type="http://schemas.openxmlformats.org/officeDocument/2006/relationships/hyperlink" Target="https://www.agilitypr.com/pr-news/branding-reputation/7-reasons-a-recognizable-logo-is-crucial-for-your-brands-digital-pr/" TargetMode="External"/><Relationship Id="rId41" Type="http://schemas.openxmlformats.org/officeDocument/2006/relationships/hyperlink" Target="https://www.designity.com/blog/brand-identity-design-services-what-they-are-and-why-they-matter" TargetMode="External"/><Relationship Id="rId44" Type="http://schemas.openxmlformats.org/officeDocument/2006/relationships/hyperlink" Target="https://blog.curemd.com/medical-website-design/" TargetMode="External"/><Relationship Id="rId43" Type="http://schemas.openxmlformats.org/officeDocument/2006/relationships/hyperlink" Target="https://www.designity.com/blog/brand-identity-design-services-what-they-are-and-why-they-matter" TargetMode="External"/><Relationship Id="rId46" Type="http://schemas.openxmlformats.org/officeDocument/2006/relationships/hyperlink" Target="https://www.hostitsmart.com/blog/what-should-business-website-have/" TargetMode="External"/><Relationship Id="rId45" Type="http://schemas.openxmlformats.org/officeDocument/2006/relationships/hyperlink" Target="https://www.designity.com/blog/design-as-a-service-daas-platforms-a-guide-for-marketers" TargetMode="External"/><Relationship Id="rId48" Type="http://schemas.openxmlformats.org/officeDocument/2006/relationships/hyperlink" Target="https://www.oflox.com/blog/how-to-attract-clients-reduce-churn-and-retain-them-with-copywriting/" TargetMode="External"/><Relationship Id="rId47" Type="http://schemas.openxmlformats.org/officeDocument/2006/relationships/hyperlink" Target="https://www.designity.com/blog/brand-identity-design-services-what-they-are-and-why-they-matter" TargetMode="External"/><Relationship Id="rId49" Type="http://schemas.openxmlformats.org/officeDocument/2006/relationships/hyperlink" Target="https://www.designity.com/services/copy-content-writing" TargetMode="External"/><Relationship Id="rId31" Type="http://schemas.openxmlformats.org/officeDocument/2006/relationships/hyperlink" Target="https://eventflare.io/journal/the-ultimate-guide-to-event-stage-design" TargetMode="External"/><Relationship Id="rId30" Type="http://schemas.openxmlformats.org/officeDocument/2006/relationships/hyperlink" Target="http://eventflare.io/" TargetMode="External"/><Relationship Id="rId33" Type="http://schemas.openxmlformats.org/officeDocument/2006/relationships/hyperlink" Target="http://simpalm.com/" TargetMode="External"/><Relationship Id="rId32" Type="http://schemas.openxmlformats.org/officeDocument/2006/relationships/hyperlink" Target="https://www.designity.com/blog/design-as-a-service-daas-platforms-a-guide-for-marketers" TargetMode="External"/><Relationship Id="rId35" Type="http://schemas.openxmlformats.org/officeDocument/2006/relationships/hyperlink" Target="https://www.designity.com/blog/design-as-a-service-daas-platforms-a-guide-for-marketers" TargetMode="External"/><Relationship Id="rId34" Type="http://schemas.openxmlformats.org/officeDocument/2006/relationships/hyperlink" Target="https://www.simpalm.com/blog/how-long-does-it-take-to-build-a-website" TargetMode="External"/><Relationship Id="rId37" Type="http://schemas.openxmlformats.org/officeDocument/2006/relationships/hyperlink" Target="https://www.psdcenter.com/future-of-data-driven-in-ecommerce-marketing/" TargetMode="External"/><Relationship Id="rId36" Type="http://schemas.openxmlformats.org/officeDocument/2006/relationships/hyperlink" Target="http://psdcenter.com/" TargetMode="External"/><Relationship Id="rId39" Type="http://schemas.openxmlformats.org/officeDocument/2006/relationships/hyperlink" Target="http://aicontentfy.com/" TargetMode="External"/><Relationship Id="rId38" Type="http://schemas.openxmlformats.org/officeDocument/2006/relationships/hyperlink" Target="https://www.designity.com/blog/brand-identity-design-services-what-they-are-and-why-they-matter" TargetMode="External"/><Relationship Id="rId20" Type="http://schemas.openxmlformats.org/officeDocument/2006/relationships/hyperlink" Target="https://www.designity.com/blog/the-best-web-design-services-for-small-businesses" TargetMode="External"/><Relationship Id="rId22" Type="http://schemas.openxmlformats.org/officeDocument/2006/relationships/hyperlink" Target="https://www.spocket.co/blogs/sell-books-online" TargetMode="External"/><Relationship Id="rId21" Type="http://schemas.openxmlformats.org/officeDocument/2006/relationships/hyperlink" Target="http://spocket.co" TargetMode="External"/><Relationship Id="rId24" Type="http://schemas.openxmlformats.org/officeDocument/2006/relationships/hyperlink" Target="http://appointlet.com" TargetMode="External"/><Relationship Id="rId23" Type="http://schemas.openxmlformats.org/officeDocument/2006/relationships/hyperlink" Target="https://www.designity.com/blog/the-ultimate-guide-to-publication-design" TargetMode="External"/><Relationship Id="rId26" Type="http://schemas.openxmlformats.org/officeDocument/2006/relationships/hyperlink" Target="https://www.designity.com/services/logo-branding-design" TargetMode="External"/><Relationship Id="rId25" Type="http://schemas.openxmlformats.org/officeDocument/2006/relationships/hyperlink" Target="https://www.appointlet.com/blog/landing-page-designs" TargetMode="External"/><Relationship Id="rId28" Type="http://schemas.openxmlformats.org/officeDocument/2006/relationships/hyperlink" Target="https://bulk.ly/instagram-marketing/" TargetMode="External"/><Relationship Id="rId27" Type="http://schemas.openxmlformats.org/officeDocument/2006/relationships/hyperlink" Target="http://bulk.ly" TargetMode="External"/><Relationship Id="rId29" Type="http://schemas.openxmlformats.org/officeDocument/2006/relationships/hyperlink" Target="https://www.designity.com/blog/brand-identity-design-services-what-they-are-and-why-they-matter" TargetMode="External"/><Relationship Id="rId11" Type="http://schemas.openxmlformats.org/officeDocument/2006/relationships/hyperlink" Target="https://www.designity.com/services/social-media-digital-advertising" TargetMode="External"/><Relationship Id="rId10" Type="http://schemas.openxmlformats.org/officeDocument/2006/relationships/hyperlink" Target="https://www.brandignity.com/2024/05/navigating-linkedin-ads/" TargetMode="External"/><Relationship Id="rId13" Type="http://schemas.openxmlformats.org/officeDocument/2006/relationships/hyperlink" Target="https://www.designmantic.com/blog/4-ways-smbs-can-stay-inspired-and-innovative/" TargetMode="External"/><Relationship Id="rId12" Type="http://schemas.openxmlformats.org/officeDocument/2006/relationships/hyperlink" Target="http://designmantic.com" TargetMode="External"/><Relationship Id="rId15" Type="http://schemas.openxmlformats.org/officeDocument/2006/relationships/hyperlink" Target="http://vmaker.com" TargetMode="External"/><Relationship Id="rId14" Type="http://schemas.openxmlformats.org/officeDocument/2006/relationships/hyperlink" Target="https://www.designity.com/blog/creative-as-a-service-caas-quickly-scale-your-marketing" TargetMode="External"/><Relationship Id="rId17" Type="http://schemas.openxmlformats.org/officeDocument/2006/relationships/hyperlink" Target="https://www.designity.com/blog/design-as-a-service-daas-platforms-a-guide-for-marketers" TargetMode="External"/><Relationship Id="rId16" Type="http://schemas.openxmlformats.org/officeDocument/2006/relationships/hyperlink" Target="https://www.vmaker.com/blog/how-designers-can-reduce-client-feedback-loop-using-videos/" TargetMode="External"/><Relationship Id="rId19" Type="http://schemas.openxmlformats.org/officeDocument/2006/relationships/hyperlink" Target="https://selectedfirms.co/blog/crafting-website-design" TargetMode="External"/><Relationship Id="rId18" Type="http://schemas.openxmlformats.org/officeDocument/2006/relationships/hyperlink" Target="http://selectedfirms.co" TargetMode="External"/><Relationship Id="rId83" Type="http://schemas.openxmlformats.org/officeDocument/2006/relationships/vmlDrawing" Target="../drawings/vmlDrawing3.vml"/><Relationship Id="rId80" Type="http://schemas.openxmlformats.org/officeDocument/2006/relationships/hyperlink" Target="https://martal.ca/growth-hacking-best-sales-and-marketing-strategies-to-scale-up-your-business/" TargetMode="External"/><Relationship Id="rId82" Type="http://schemas.openxmlformats.org/officeDocument/2006/relationships/drawing" Target="../drawings/drawing5.xml"/><Relationship Id="rId81" Type="http://schemas.openxmlformats.org/officeDocument/2006/relationships/hyperlink" Target="https://www.designity.com/blog/creative-as-a-service-caas-quickly-scale-your-marketing" TargetMode="External"/><Relationship Id="rId1" Type="http://schemas.openxmlformats.org/officeDocument/2006/relationships/comments" Target="../comments3.xml"/><Relationship Id="rId2" Type="http://schemas.openxmlformats.org/officeDocument/2006/relationships/pivotTable" Target="../pivotTables/pivotTable1.xml"/><Relationship Id="rId3" Type="http://schemas.openxmlformats.org/officeDocument/2006/relationships/hyperlink" Target="http://aicontentfy.com" TargetMode="External"/><Relationship Id="rId4" Type="http://schemas.openxmlformats.org/officeDocument/2006/relationships/hyperlink" Target="https://aicontentfy.com/en/blog/unleashing-power-of-design-in-building-brand-awareness" TargetMode="External"/><Relationship Id="rId9" Type="http://schemas.openxmlformats.org/officeDocument/2006/relationships/hyperlink" Target="http://brandignity.com" TargetMode="External"/><Relationship Id="rId5" Type="http://schemas.openxmlformats.org/officeDocument/2006/relationships/hyperlink" Target="https://www.designity.com/services/logo-branding-design" TargetMode="External"/><Relationship Id="rId6" Type="http://schemas.openxmlformats.org/officeDocument/2006/relationships/hyperlink" Target="http://blog.powr.io" TargetMode="External"/><Relationship Id="rId7" Type="http://schemas.openxmlformats.org/officeDocument/2006/relationships/hyperlink" Target="https://blog.powr.io/the-keys-to-growing-your-lifestyle-brand" TargetMode="External"/><Relationship Id="rId8" Type="http://schemas.openxmlformats.org/officeDocument/2006/relationships/hyperlink" Target="https://www.designity.com/blog/brand-identity-design-services-what-they-are-and-why-they-matter" TargetMode="External"/><Relationship Id="rId73" Type="http://schemas.openxmlformats.org/officeDocument/2006/relationships/hyperlink" Target="https://www.designity.com/services/graphic-design-illustration" TargetMode="External"/><Relationship Id="rId72" Type="http://schemas.openxmlformats.org/officeDocument/2006/relationships/hyperlink" Target="https://matchboxdesigngroup.com/blog/sensational-illustrative-logos-for-inspiration/" TargetMode="External"/><Relationship Id="rId75" Type="http://schemas.openxmlformats.org/officeDocument/2006/relationships/hyperlink" Target="https://www.designity.com/services/copy-content-writing" TargetMode="External"/><Relationship Id="rId74" Type="http://schemas.openxmlformats.org/officeDocument/2006/relationships/hyperlink" Target="https://metrobi.com/blog/website-conversion-optimization-complete-guide/" TargetMode="External"/><Relationship Id="rId77" Type="http://schemas.openxmlformats.org/officeDocument/2006/relationships/hyperlink" Target="https://www.designity.com/blog/the-best-web-design-services-for-small-businesses" TargetMode="External"/><Relationship Id="rId76" Type="http://schemas.openxmlformats.org/officeDocument/2006/relationships/hyperlink" Target="https://www.ringcentral.com/us/en/blog/how-to-grow-your-e-commerce-business-with-stunning-website-design/" TargetMode="External"/><Relationship Id="rId79" Type="http://schemas.openxmlformats.org/officeDocument/2006/relationships/hyperlink" Target="https://www.designity.com/blog/creative-as-a-service-caas-quickly-scale-your-marketing" TargetMode="External"/><Relationship Id="rId78" Type="http://schemas.openxmlformats.org/officeDocument/2006/relationships/hyperlink" Target="https://graphicsprings.com/blog/view/logo-design/" TargetMode="External"/><Relationship Id="rId71" Type="http://schemas.openxmlformats.org/officeDocument/2006/relationships/hyperlink" Target="https://www.designity.com/blog/brand-identity-design-services-what-they-are-and-why-they-matter" TargetMode="External"/><Relationship Id="rId70" Type="http://schemas.openxmlformats.org/officeDocument/2006/relationships/hyperlink" Target="https://paylinedata.com/blog/boost-conversion-rates" TargetMode="External"/><Relationship Id="rId62" Type="http://schemas.openxmlformats.org/officeDocument/2006/relationships/hyperlink" Target="https://www.designity.com/blog/the-best-web-design-services-for-small-businesses" TargetMode="External"/><Relationship Id="rId61" Type="http://schemas.openxmlformats.org/officeDocument/2006/relationships/hyperlink" Target="https://www.techimply.com/blog/best-5-website-design-strategies-for-your-small-business" TargetMode="External"/><Relationship Id="rId64" Type="http://schemas.openxmlformats.org/officeDocument/2006/relationships/hyperlink" Target="https://onlinebizbooster.net/why-every-business-needs-a-strong-brand-identity/?" TargetMode="External"/><Relationship Id="rId63" Type="http://schemas.openxmlformats.org/officeDocument/2006/relationships/hyperlink" Target="http://onlinebizbooster.net" TargetMode="External"/><Relationship Id="rId66" Type="http://schemas.openxmlformats.org/officeDocument/2006/relationships/hyperlink" Target="http://taggbox.com" TargetMode="External"/><Relationship Id="rId65" Type="http://schemas.openxmlformats.org/officeDocument/2006/relationships/hyperlink" Target="https://www.designity.com/blog/brand-identity-design-services-what-they-are-and-why-they-matter" TargetMode="External"/><Relationship Id="rId68" Type="http://schemas.openxmlformats.org/officeDocument/2006/relationships/hyperlink" Target="https://www.designity.com/blog/creative-as-a-service-caas-quickly-scale-your-marketing" TargetMode="External"/><Relationship Id="rId67" Type="http://schemas.openxmlformats.org/officeDocument/2006/relationships/hyperlink" Target="https://taggbox.com/blog/content-marketing-strategy/" TargetMode="External"/><Relationship Id="rId60" Type="http://schemas.openxmlformats.org/officeDocument/2006/relationships/hyperlink" Target="http://techimply.com" TargetMode="External"/><Relationship Id="rId69" Type="http://schemas.openxmlformats.org/officeDocument/2006/relationships/hyperlink" Target="http://paylinedata.com" TargetMode="External"/><Relationship Id="rId51" Type="http://schemas.openxmlformats.org/officeDocument/2006/relationships/hyperlink" Target="https://www.designity.com/blog/the-ultimate-guide-to-publication-design" TargetMode="External"/><Relationship Id="rId50" Type="http://schemas.openxmlformats.org/officeDocument/2006/relationships/hyperlink" Target="https://www.ranktracker.com/blog/flipbook-mastery-tips-and-tricks-for-dynamic-digital-publications/" TargetMode="External"/><Relationship Id="rId53" Type="http://schemas.openxmlformats.org/officeDocument/2006/relationships/hyperlink" Target="https://www.designity.com/blog/seo-copywriting-services-what-they-are-and-why-your-brand-needs-them" TargetMode="External"/><Relationship Id="rId52" Type="http://schemas.openxmlformats.org/officeDocument/2006/relationships/hyperlink" Target="https://www.superside.com/blog/hire-a-copywriter" TargetMode="External"/><Relationship Id="rId55" Type="http://schemas.openxmlformats.org/officeDocument/2006/relationships/hyperlink" Target="https://betterproposals.io/blog/brand-style-guide/" TargetMode="External"/><Relationship Id="rId54" Type="http://schemas.openxmlformats.org/officeDocument/2006/relationships/hyperlink" Target="http://betterproposals.io" TargetMode="External"/><Relationship Id="rId57" Type="http://schemas.openxmlformats.org/officeDocument/2006/relationships/hyperlink" Target="http://appetiser.com.au/" TargetMode="External"/><Relationship Id="rId56" Type="http://schemas.openxmlformats.org/officeDocument/2006/relationships/hyperlink" Target="https://www.designity.com/blog/the-ultimate-guide-to-publication-design" TargetMode="External"/><Relationship Id="rId59" Type="http://schemas.openxmlformats.org/officeDocument/2006/relationships/hyperlink" Target="https://www.designity.com/blog/brand-identity-design-services-what-they-are-and-why-they-matter" TargetMode="External"/><Relationship Id="rId58" Type="http://schemas.openxmlformats.org/officeDocument/2006/relationships/hyperlink" Target="https://appetiser.com.au/blog/mobile-app-design-process/"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invgate.com/" TargetMode="External"/><Relationship Id="rId42" Type="http://schemas.openxmlformats.org/officeDocument/2006/relationships/hyperlink" Target="http://profitbooks.net" TargetMode="External"/><Relationship Id="rId41" Type="http://schemas.openxmlformats.org/officeDocument/2006/relationships/hyperlink" Target="http://hrcloud.com/" TargetMode="External"/><Relationship Id="rId44" Type="http://schemas.openxmlformats.org/officeDocument/2006/relationships/hyperlink" Target="http://poptin.com" TargetMode="External"/><Relationship Id="rId43" Type="http://schemas.openxmlformats.org/officeDocument/2006/relationships/hyperlink" Target="http://optimonk.com" TargetMode="External"/><Relationship Id="rId46" Type="http://schemas.openxmlformats.org/officeDocument/2006/relationships/hyperlink" Target="http://digitalsamba.com/" TargetMode="External"/><Relationship Id="rId45" Type="http://schemas.openxmlformats.org/officeDocument/2006/relationships/hyperlink" Target="http://socialbee.io/" TargetMode="External"/><Relationship Id="rId48" Type="http://schemas.openxmlformats.org/officeDocument/2006/relationships/hyperlink" Target="http://narrato.io" TargetMode="External"/><Relationship Id="rId47" Type="http://schemas.openxmlformats.org/officeDocument/2006/relationships/hyperlink" Target="http://cflowapps.com" TargetMode="External"/><Relationship Id="rId49" Type="http://schemas.openxmlformats.org/officeDocument/2006/relationships/hyperlink" Target="http://onlinebizbooster.net" TargetMode="External"/><Relationship Id="rId31" Type="http://schemas.openxmlformats.org/officeDocument/2006/relationships/hyperlink" Target="http://codegrape.com/" TargetMode="External"/><Relationship Id="rId30" Type="http://schemas.openxmlformats.org/officeDocument/2006/relationships/hyperlink" Target="http://techimply.com/" TargetMode="External"/><Relationship Id="rId33" Type="http://schemas.openxmlformats.org/officeDocument/2006/relationships/hyperlink" Target="http://metrobi.com/" TargetMode="External"/><Relationship Id="rId32" Type="http://schemas.openxmlformats.org/officeDocument/2006/relationships/hyperlink" Target="http://ranktracker.com/" TargetMode="External"/><Relationship Id="rId35" Type="http://schemas.openxmlformats.org/officeDocument/2006/relationships/hyperlink" Target="http://tagembed.com/" TargetMode="External"/><Relationship Id="rId34" Type="http://schemas.openxmlformats.org/officeDocument/2006/relationships/hyperlink" Target="http://loopcv.pro" TargetMode="External"/><Relationship Id="rId37" Type="http://schemas.openxmlformats.org/officeDocument/2006/relationships/hyperlink" Target="http://flippingbook.com/" TargetMode="External"/><Relationship Id="rId36" Type="http://schemas.openxmlformats.org/officeDocument/2006/relationships/hyperlink" Target="http://brandcrowd.com/" TargetMode="External"/><Relationship Id="rId39" Type="http://schemas.openxmlformats.org/officeDocument/2006/relationships/hyperlink" Target="http://autoklose.com/" TargetMode="External"/><Relationship Id="rId38" Type="http://schemas.openxmlformats.org/officeDocument/2006/relationships/hyperlink" Target="http://designcrowd.com/" TargetMode="External"/><Relationship Id="rId20" Type="http://schemas.openxmlformats.org/officeDocument/2006/relationships/hyperlink" Target="https://eventflare.io/" TargetMode="External"/><Relationship Id="rId22" Type="http://schemas.openxmlformats.org/officeDocument/2006/relationships/hyperlink" Target="https://www.aalpha.net/" TargetMode="External"/><Relationship Id="rId21" Type="http://schemas.openxmlformats.org/officeDocument/2006/relationships/hyperlink" Target="http://designcrowd.com/" TargetMode="External"/><Relationship Id="rId24" Type="http://schemas.openxmlformats.org/officeDocument/2006/relationships/hyperlink" Target="http://brandcrowd.com/" TargetMode="External"/><Relationship Id="rId23" Type="http://schemas.openxmlformats.org/officeDocument/2006/relationships/hyperlink" Target="http://invitereferrals.com/" TargetMode="External"/><Relationship Id="rId26" Type="http://schemas.openxmlformats.org/officeDocument/2006/relationships/hyperlink" Target="http://matchboxdesigngoup.com/" TargetMode="External"/><Relationship Id="rId25" Type="http://schemas.openxmlformats.org/officeDocument/2006/relationships/hyperlink" Target="http://superside.com/" TargetMode="External"/><Relationship Id="rId28" Type="http://schemas.openxmlformats.org/officeDocument/2006/relationships/hyperlink" Target="http://oflox.com/" TargetMode="External"/><Relationship Id="rId27" Type="http://schemas.openxmlformats.org/officeDocument/2006/relationships/hyperlink" Target="http://gisuser.com/" TargetMode="External"/><Relationship Id="rId29" Type="http://schemas.openxmlformats.org/officeDocument/2006/relationships/hyperlink" Target="http://hyscaler.com/" TargetMode="External"/><Relationship Id="rId11" Type="http://schemas.openxmlformats.org/officeDocument/2006/relationships/hyperlink" Target="http://spocket.co/" TargetMode="External"/><Relationship Id="rId10" Type="http://schemas.openxmlformats.org/officeDocument/2006/relationships/hyperlink" Target="http://aicontentfy.com" TargetMode="External"/><Relationship Id="rId13" Type="http://schemas.openxmlformats.org/officeDocument/2006/relationships/hyperlink" Target="http://cloudtask.com/" TargetMode="External"/><Relationship Id="rId12" Type="http://schemas.openxmlformats.org/officeDocument/2006/relationships/hyperlink" Target="http://getsaral.com/" TargetMode="External"/><Relationship Id="rId15" Type="http://schemas.openxmlformats.org/officeDocument/2006/relationships/hyperlink" Target="http://imagekit.io/" TargetMode="External"/><Relationship Id="rId14" Type="http://schemas.openxmlformats.org/officeDocument/2006/relationships/hyperlink" Target="http://metrobi.com/" TargetMode="External"/><Relationship Id="rId17" Type="http://schemas.openxmlformats.org/officeDocument/2006/relationships/hyperlink" Target="http://appointlet.com/" TargetMode="External"/><Relationship Id="rId16" Type="http://schemas.openxmlformats.org/officeDocument/2006/relationships/hyperlink" Target="http://powr.io/" TargetMode="External"/><Relationship Id="rId19" Type="http://schemas.openxmlformats.org/officeDocument/2006/relationships/hyperlink" Target="http://beomniscient.com/" TargetMode="External"/><Relationship Id="rId18" Type="http://schemas.openxmlformats.org/officeDocument/2006/relationships/hyperlink" Target="http://scalefusion.com/" TargetMode="External"/><Relationship Id="rId1" Type="http://schemas.openxmlformats.org/officeDocument/2006/relationships/comments" Target="../comments4.xml"/><Relationship Id="rId2" Type="http://schemas.openxmlformats.org/officeDocument/2006/relationships/hyperlink" Target="http://brandignity.com/" TargetMode="External"/><Relationship Id="rId3" Type="http://schemas.openxmlformats.org/officeDocument/2006/relationships/hyperlink" Target="http://oflox.com/" TargetMode="External"/><Relationship Id="rId4" Type="http://schemas.openxmlformats.org/officeDocument/2006/relationships/hyperlink" Target="http://lystloc.com/" TargetMode="External"/><Relationship Id="rId9" Type="http://schemas.openxmlformats.org/officeDocument/2006/relationships/hyperlink" Target="http://agilitypr.com/" TargetMode="External"/><Relationship Id="rId5" Type="http://schemas.openxmlformats.org/officeDocument/2006/relationships/hyperlink" Target="http://bulk.ly/" TargetMode="External"/><Relationship Id="rId6" Type="http://schemas.openxmlformats.org/officeDocument/2006/relationships/hyperlink" Target="http://marketinglad.io/" TargetMode="External"/><Relationship Id="rId7" Type="http://schemas.openxmlformats.org/officeDocument/2006/relationships/hyperlink" Target="http://fastupload.io/" TargetMode="External"/><Relationship Id="rId8" Type="http://schemas.openxmlformats.org/officeDocument/2006/relationships/hyperlink" Target="http://gisuser.com/" TargetMode="External"/><Relationship Id="rId51" Type="http://schemas.openxmlformats.org/officeDocument/2006/relationships/hyperlink" Target="http://hostitsmart.com" TargetMode="External"/><Relationship Id="rId50" Type="http://schemas.openxmlformats.org/officeDocument/2006/relationships/hyperlink" Target="http://agilitypr.com" TargetMode="External"/><Relationship Id="rId53" Type="http://schemas.openxmlformats.org/officeDocument/2006/relationships/hyperlink" Target="http://fluentforms.com" TargetMode="External"/><Relationship Id="rId52" Type="http://schemas.openxmlformats.org/officeDocument/2006/relationships/hyperlink" Target="http://techimply.com" TargetMode="External"/><Relationship Id="rId55" Type="http://schemas.openxmlformats.org/officeDocument/2006/relationships/hyperlink" Target="http://spdload.com" TargetMode="External"/><Relationship Id="rId54" Type="http://schemas.openxmlformats.org/officeDocument/2006/relationships/hyperlink" Target="http://taggbox.com" TargetMode="External"/><Relationship Id="rId57" Type="http://schemas.openxmlformats.org/officeDocument/2006/relationships/vmlDrawing" Target="../drawings/vmlDrawing4.vml"/><Relationship Id="rId56" Type="http://schemas.openxmlformats.org/officeDocument/2006/relationships/drawing" Target="../drawings/drawing6.xml"/><Relationship Id="rId59"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digitalsilk.com/web-design/atlanta/" TargetMode="External"/><Relationship Id="rId42" Type="http://schemas.openxmlformats.org/officeDocument/2006/relationships/hyperlink" Target="https://www.digitalsilk.com/web-design/new-york/ecommerce/" TargetMode="External"/><Relationship Id="rId41" Type="http://schemas.openxmlformats.org/officeDocument/2006/relationships/hyperlink" Target="https://www.digitalsilk.com/web-design/bank-website-design/" TargetMode="External"/><Relationship Id="rId44" Type="http://schemas.openxmlformats.org/officeDocument/2006/relationships/hyperlink" Target="https://www.digitalsilk.com/web-design/philadelphia/" TargetMode="External"/><Relationship Id="rId43" Type="http://schemas.openxmlformats.org/officeDocument/2006/relationships/hyperlink" Target="https://www.digitalsilk.com/web-design/jacksonville/" TargetMode="External"/><Relationship Id="rId46" Type="http://schemas.openxmlformats.org/officeDocument/2006/relationships/hyperlink" Target="https://www.digitalsilk.com/web-design/enterprise-web-design-agency/" TargetMode="External"/><Relationship Id="rId45" Type="http://schemas.openxmlformats.org/officeDocument/2006/relationships/hyperlink" Target="https://www.digitalsilk.com/web-design/austin/" TargetMode="External"/><Relationship Id="rId48" Type="http://schemas.openxmlformats.org/officeDocument/2006/relationships/hyperlink" Target="https://www.digitalsilk.com/web-design/dashboard-design/" TargetMode="External"/><Relationship Id="rId47" Type="http://schemas.openxmlformats.org/officeDocument/2006/relationships/hyperlink" Target="https://www.digitalsilk.com/web-design/minimalist-website-design/" TargetMode="External"/><Relationship Id="rId49" Type="http://schemas.openxmlformats.org/officeDocument/2006/relationships/hyperlink" Target="https://www.digitalsilk.com/web-design/intranet-design/" TargetMode="External"/><Relationship Id="rId31" Type="http://schemas.openxmlformats.org/officeDocument/2006/relationships/hyperlink" Target="https://www.digitalsilk.com/web-design/ui-ux-design-agency/" TargetMode="External"/><Relationship Id="rId30" Type="http://schemas.openxmlformats.org/officeDocument/2006/relationships/hyperlink" Target="https://www.digitalsilk.com/web-design/denver/" TargetMode="External"/><Relationship Id="rId33" Type="http://schemas.openxmlformats.org/officeDocument/2006/relationships/hyperlink" Target="https://www.digitalsilk.com/web-design/financial-advisor-website-design/" TargetMode="External"/><Relationship Id="rId32" Type="http://schemas.openxmlformats.org/officeDocument/2006/relationships/hyperlink" Target="https://www.digitalsilk.com/web-design/dental-website-design/" TargetMode="External"/><Relationship Id="rId35" Type="http://schemas.openxmlformats.org/officeDocument/2006/relationships/hyperlink" Target="https://www.digitalsilk.com/web-design/tampa/" TargetMode="External"/><Relationship Id="rId34" Type="http://schemas.openxmlformats.org/officeDocument/2006/relationships/hyperlink" Target="https://www.digitalsilk.com/web-design/b2b-web-design-agency/" TargetMode="External"/><Relationship Id="rId37" Type="http://schemas.openxmlformats.org/officeDocument/2006/relationships/hyperlink" Target="https://www.digitalsilk.com/web-design/london/" TargetMode="External"/><Relationship Id="rId36" Type="http://schemas.openxmlformats.org/officeDocument/2006/relationships/hyperlink" Target="https://www.digitalsilk.com/web-design/modern-web-design/" TargetMode="External"/><Relationship Id="rId39" Type="http://schemas.openxmlformats.org/officeDocument/2006/relationships/hyperlink" Target="https://www.digitalsilk.com/web-design/auto-repair/" TargetMode="External"/><Relationship Id="rId38" Type="http://schemas.openxmlformats.org/officeDocument/2006/relationships/hyperlink" Target="https://www.digitalsilk.com/web-design/professional-web-design-company/" TargetMode="External"/><Relationship Id="rId20" Type="http://schemas.openxmlformats.org/officeDocument/2006/relationships/hyperlink" Target="https://www.digitalsilk.com/web-design/plumber/" TargetMode="External"/><Relationship Id="rId22" Type="http://schemas.openxmlformats.org/officeDocument/2006/relationships/hyperlink" Target="https://www.digitalsilk.com/web-design/gym/" TargetMode="External"/><Relationship Id="rId21" Type="http://schemas.openxmlformats.org/officeDocument/2006/relationships/hyperlink" Target="https://www.digitalsilk.com/web-design/chicago/" TargetMode="External"/><Relationship Id="rId24" Type="http://schemas.openxmlformats.org/officeDocument/2006/relationships/hyperlink" Target="https://www.digitalsilk.com/web-design/law-firm-website-design/" TargetMode="External"/><Relationship Id="rId23" Type="http://schemas.openxmlformats.org/officeDocument/2006/relationships/hyperlink" Target="https://www.digitalsilk.com/web-design/hvac-website-design/" TargetMode="External"/><Relationship Id="rId26" Type="http://schemas.openxmlformats.org/officeDocument/2006/relationships/hyperlink" Target="https://www.digitalsilk.com/web-design/healthcare-website-design/" TargetMode="External"/><Relationship Id="rId25" Type="http://schemas.openxmlformats.org/officeDocument/2006/relationships/hyperlink" Target="https://www.digitalsilk.com/web-design/creative-web-design/" TargetMode="External"/><Relationship Id="rId28" Type="http://schemas.openxmlformats.org/officeDocument/2006/relationships/hyperlink" Target="https://www.digitalsilk.com/web-design/construction-website-design/" TargetMode="External"/><Relationship Id="rId27" Type="http://schemas.openxmlformats.org/officeDocument/2006/relationships/hyperlink" Target="https://www.digitalsilk.com/web-design/houston/" TargetMode="External"/><Relationship Id="rId29" Type="http://schemas.openxmlformats.org/officeDocument/2006/relationships/hyperlink" Target="https://www.digitalsilk.com/web-design/orlando/" TargetMode="External"/><Relationship Id="rId11" Type="http://schemas.openxmlformats.org/officeDocument/2006/relationships/hyperlink" Target="https://www.digitalsilk.com/web-design/mobile-first-web-design/" TargetMode="External"/><Relationship Id="rId10" Type="http://schemas.openxmlformats.org/officeDocument/2006/relationships/hyperlink" Target="https://www.digitalsilk.com/web-design/wordpress/" TargetMode="External"/><Relationship Id="rId13" Type="http://schemas.openxmlformats.org/officeDocument/2006/relationships/hyperlink" Target="https://www.digitalsilk.com/web-design/manufacturing-website-design/" TargetMode="External"/><Relationship Id="rId12" Type="http://schemas.openxmlformats.org/officeDocument/2006/relationships/hyperlink" Target="https://www.digitalsilk.com/web-design/san-diego/" TargetMode="External"/><Relationship Id="rId15" Type="http://schemas.openxmlformats.org/officeDocument/2006/relationships/hyperlink" Target="https://www.digitalsilk.com/web-design/phoenix/" TargetMode="External"/><Relationship Id="rId14" Type="http://schemas.openxmlformats.org/officeDocument/2006/relationships/hyperlink" Target="https://www.digitalsilk.com/web-design/family-law-attorney-website-design/" TargetMode="External"/><Relationship Id="rId17" Type="http://schemas.openxmlformats.org/officeDocument/2006/relationships/hyperlink" Target="https://www.digitalsilk.com/web-design/hotel-website-design/" TargetMode="External"/><Relationship Id="rId16" Type="http://schemas.openxmlformats.org/officeDocument/2006/relationships/hyperlink" Target="https://www.digitalsilk.com/web-design/real-estate/" TargetMode="External"/><Relationship Id="rId19" Type="http://schemas.openxmlformats.org/officeDocument/2006/relationships/hyperlink" Target="https://www.digitalsilk.com/web-design/restaurant-website-design/" TargetMode="External"/><Relationship Id="rId18" Type="http://schemas.openxmlformats.org/officeDocument/2006/relationships/hyperlink" Target="https://www.digitalsilk.com/web-design/los-angeles/" TargetMode="External"/><Relationship Id="rId1" Type="http://schemas.openxmlformats.org/officeDocument/2006/relationships/hyperlink" Target="https://www.digitalsilk.com/web-design/new-york/" TargetMode="External"/><Relationship Id="rId2" Type="http://schemas.openxmlformats.org/officeDocument/2006/relationships/hyperlink" Target="https://www.digitalsilk.com/web-design/custom-website-design/" TargetMode="External"/><Relationship Id="rId3" Type="http://schemas.openxmlformats.org/officeDocument/2006/relationships/hyperlink" Target="https://www.digitalsilk.com/web-design/website-redesign-services/" TargetMode="External"/><Relationship Id="rId4" Type="http://schemas.openxmlformats.org/officeDocument/2006/relationships/hyperlink" Target="https://www.digitalsilk.com/web-design/miami/" TargetMode="External"/><Relationship Id="rId9" Type="http://schemas.openxmlformats.org/officeDocument/2006/relationships/hyperlink" Target="https://www.digitalsilk.com/web-design/corporate-website-design/" TargetMode="External"/><Relationship Id="rId5" Type="http://schemas.openxmlformats.org/officeDocument/2006/relationships/hyperlink" Target="https://www.digitalsilk.com/web-design/responsive-web-design/" TargetMode="External"/><Relationship Id="rId6" Type="http://schemas.openxmlformats.org/officeDocument/2006/relationships/hyperlink" Target="https://www.digitalsilk.com/web-design/shopify/" TargetMode="External"/><Relationship Id="rId7" Type="http://schemas.openxmlformats.org/officeDocument/2006/relationships/hyperlink" Target="https://www.digitalsilk.com/web-design/san-francisco/" TargetMode="External"/><Relationship Id="rId8" Type="http://schemas.openxmlformats.org/officeDocument/2006/relationships/hyperlink" Target="https://www.digitalsilk.com/web-design/california/" TargetMode="External"/><Relationship Id="rId51" Type="http://schemas.openxmlformats.org/officeDocument/2006/relationships/hyperlink" Target="https://www.digitalsilk.com/web-design/new-york/wordpress/" TargetMode="External"/><Relationship Id="rId50" Type="http://schemas.openxmlformats.org/officeDocument/2006/relationships/hyperlink" Target="http://g2.myintranet.com" TargetMode="External"/><Relationship Id="rId53" Type="http://schemas.openxmlformats.org/officeDocument/2006/relationships/drawing" Target="../drawings/drawing9.xml"/><Relationship Id="rId52" Type="http://schemas.openxmlformats.org/officeDocument/2006/relationships/hyperlink" Target="https://www.digitalsilk.com/web-design/venture-capital-website-desig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4.88"/>
    <col customWidth="1" min="2" max="2" width="30.63"/>
    <col customWidth="1" min="3" max="3" width="32.75"/>
    <col customWidth="1" min="4" max="4" width="23.0"/>
    <col customWidth="1" min="5" max="5" width="17.0"/>
    <col customWidth="1" min="6" max="6" width="10.63"/>
    <col customWidth="1" min="7" max="7" width="12.0"/>
    <col customWidth="1" min="8" max="8" width="17.0"/>
    <col customWidth="1" min="9" max="9" width="21.25"/>
    <col customWidth="1" min="10" max="10" width="19.88"/>
    <col customWidth="1" min="11" max="11" width="18.13"/>
  </cols>
  <sheetData>
    <row r="1" ht="27.75" hidden="1" customHeight="1">
      <c r="A1" s="1" t="s">
        <v>0</v>
      </c>
      <c r="B1" s="1" t="s">
        <v>1</v>
      </c>
      <c r="C1" s="2" t="s">
        <v>2</v>
      </c>
      <c r="D1" s="3" t="s">
        <v>3</v>
      </c>
      <c r="E1" s="1" t="s">
        <v>4</v>
      </c>
      <c r="F1" s="2" t="s">
        <v>5</v>
      </c>
      <c r="G1" s="2" t="s">
        <v>6</v>
      </c>
      <c r="H1" s="1" t="s">
        <v>7</v>
      </c>
      <c r="I1" s="1" t="s">
        <v>8</v>
      </c>
      <c r="J1" s="4"/>
      <c r="K1" s="4"/>
      <c r="L1" s="4"/>
      <c r="M1" s="4"/>
      <c r="N1" s="4"/>
      <c r="O1" s="4"/>
      <c r="P1" s="4"/>
      <c r="Q1" s="4"/>
      <c r="R1" s="4"/>
      <c r="S1" s="4"/>
      <c r="T1" s="4"/>
      <c r="U1" s="4"/>
      <c r="V1" s="4"/>
      <c r="W1" s="4"/>
      <c r="X1" s="4"/>
      <c r="Y1" s="4"/>
      <c r="Z1" s="4"/>
      <c r="AA1" s="4"/>
      <c r="AB1" s="4"/>
      <c r="AC1" s="4"/>
    </row>
    <row r="2" hidden="1">
      <c r="A2" s="5" t="s">
        <v>9</v>
      </c>
      <c r="B2" s="6" t="s">
        <v>10</v>
      </c>
      <c r="C2" s="7" t="s">
        <v>11</v>
      </c>
      <c r="D2" s="8">
        <v>2.0</v>
      </c>
      <c r="E2" s="6" t="s">
        <v>12</v>
      </c>
      <c r="F2" s="9">
        <v>100.0</v>
      </c>
      <c r="G2" s="9">
        <v>2.0</v>
      </c>
      <c r="H2" s="10">
        <v>6.4</v>
      </c>
      <c r="I2" s="5" t="s">
        <v>13</v>
      </c>
      <c r="J2" s="11"/>
      <c r="K2" s="11"/>
      <c r="L2" s="11"/>
      <c r="M2" s="11"/>
      <c r="N2" s="11"/>
      <c r="O2" s="11"/>
      <c r="P2" s="11"/>
      <c r="Q2" s="11"/>
      <c r="R2" s="11"/>
      <c r="S2" s="11"/>
      <c r="T2" s="11"/>
      <c r="U2" s="11"/>
      <c r="V2" s="11"/>
      <c r="W2" s="11"/>
      <c r="X2" s="11"/>
      <c r="Y2" s="11"/>
      <c r="Z2" s="11"/>
      <c r="AA2" s="11"/>
      <c r="AB2" s="11"/>
      <c r="AC2" s="11"/>
    </row>
    <row r="3" hidden="1">
      <c r="A3" s="5" t="s">
        <v>9</v>
      </c>
      <c r="B3" s="6" t="s">
        <v>14</v>
      </c>
      <c r="C3" s="12" t="s">
        <v>15</v>
      </c>
      <c r="D3" s="8">
        <v>2.0</v>
      </c>
      <c r="E3" s="6">
        <v>3.0</v>
      </c>
      <c r="F3" s="9">
        <v>200.0</v>
      </c>
      <c r="G3" s="9">
        <v>78.0</v>
      </c>
      <c r="H3" s="10">
        <v>6.140000000000001</v>
      </c>
      <c r="I3" s="5" t="s">
        <v>13</v>
      </c>
      <c r="J3" s="11"/>
      <c r="K3" s="11"/>
      <c r="L3" s="11"/>
      <c r="M3" s="11"/>
      <c r="N3" s="11"/>
      <c r="O3" s="11"/>
      <c r="P3" s="11"/>
      <c r="Q3" s="11"/>
      <c r="R3" s="11"/>
      <c r="S3" s="11"/>
      <c r="T3" s="11"/>
      <c r="U3" s="11"/>
      <c r="V3" s="11"/>
      <c r="W3" s="11"/>
      <c r="X3" s="11"/>
      <c r="Y3" s="11"/>
      <c r="Z3" s="11"/>
      <c r="AA3" s="11"/>
      <c r="AB3" s="11"/>
      <c r="AC3" s="11"/>
    </row>
    <row r="4" hidden="1">
      <c r="A4" s="5" t="s">
        <v>9</v>
      </c>
      <c r="B4" s="6" t="s">
        <v>10</v>
      </c>
      <c r="C4" s="7" t="s">
        <v>16</v>
      </c>
      <c r="D4" s="8">
        <v>4.0</v>
      </c>
      <c r="E4" s="6">
        <v>1.0</v>
      </c>
      <c r="F4" s="9">
        <v>600.0</v>
      </c>
      <c r="G4" s="9">
        <v>11.0</v>
      </c>
      <c r="H4" s="13">
        <v>17.6</v>
      </c>
      <c r="I4" s="5" t="s">
        <v>13</v>
      </c>
      <c r="J4" s="11"/>
      <c r="K4" s="11"/>
      <c r="L4" s="11"/>
      <c r="M4" s="11"/>
      <c r="N4" s="11"/>
      <c r="O4" s="11"/>
      <c r="P4" s="11"/>
      <c r="Q4" s="11"/>
      <c r="R4" s="11"/>
      <c r="S4" s="11"/>
      <c r="T4" s="11"/>
      <c r="U4" s="11"/>
      <c r="V4" s="11"/>
      <c r="W4" s="11"/>
      <c r="X4" s="11"/>
      <c r="Y4" s="11"/>
      <c r="Z4" s="11"/>
      <c r="AA4" s="11"/>
      <c r="AB4" s="11"/>
      <c r="AC4" s="11"/>
    </row>
    <row r="5" hidden="1">
      <c r="A5" s="5" t="s">
        <v>9</v>
      </c>
      <c r="B5" s="6" t="s">
        <v>14</v>
      </c>
      <c r="C5" s="12" t="s">
        <v>17</v>
      </c>
      <c r="D5" s="8">
        <v>8.0</v>
      </c>
      <c r="E5" s="6" t="s">
        <v>12</v>
      </c>
      <c r="F5" s="9">
        <v>400.0</v>
      </c>
      <c r="G5" s="9">
        <v>38.0</v>
      </c>
      <c r="H5" s="13">
        <v>15.899999999999999</v>
      </c>
      <c r="I5" s="5" t="s">
        <v>13</v>
      </c>
      <c r="J5" s="11"/>
      <c r="K5" s="11"/>
      <c r="L5" s="11"/>
      <c r="M5" s="11"/>
      <c r="N5" s="11"/>
      <c r="O5" s="11"/>
      <c r="P5" s="11"/>
      <c r="Q5" s="11"/>
      <c r="R5" s="11"/>
      <c r="S5" s="11"/>
      <c r="T5" s="11"/>
      <c r="U5" s="11"/>
      <c r="V5" s="11"/>
      <c r="W5" s="11"/>
      <c r="X5" s="11"/>
      <c r="Y5" s="11"/>
      <c r="Z5" s="11"/>
      <c r="AA5" s="11"/>
      <c r="AB5" s="11"/>
      <c r="AC5" s="11"/>
    </row>
    <row r="6" hidden="1">
      <c r="A6" s="5" t="s">
        <v>9</v>
      </c>
      <c r="B6" s="6" t="s">
        <v>10</v>
      </c>
      <c r="C6" s="7" t="s">
        <v>18</v>
      </c>
      <c r="D6" s="8">
        <v>9.0</v>
      </c>
      <c r="E6" s="6">
        <v>3.0</v>
      </c>
      <c r="F6" s="9">
        <v>200.0</v>
      </c>
      <c r="G6" s="9">
        <v>6.0</v>
      </c>
      <c r="H6" s="6">
        <v>8.0</v>
      </c>
      <c r="I6" s="5" t="s">
        <v>13</v>
      </c>
      <c r="J6" s="11"/>
      <c r="K6" s="11"/>
      <c r="L6" s="11"/>
      <c r="M6" s="11"/>
      <c r="N6" s="11"/>
      <c r="O6" s="11"/>
      <c r="P6" s="11"/>
      <c r="Q6" s="11"/>
      <c r="R6" s="11"/>
      <c r="S6" s="11"/>
      <c r="T6" s="11"/>
      <c r="U6" s="11"/>
      <c r="V6" s="11"/>
      <c r="W6" s="11"/>
      <c r="X6" s="11"/>
      <c r="Y6" s="11"/>
      <c r="Z6" s="11"/>
      <c r="AA6" s="11"/>
      <c r="AB6" s="11"/>
      <c r="AC6" s="11"/>
    </row>
    <row r="7" hidden="1">
      <c r="A7" s="5" t="s">
        <v>19</v>
      </c>
      <c r="B7" s="6" t="s">
        <v>10</v>
      </c>
      <c r="C7" s="7" t="s">
        <v>20</v>
      </c>
      <c r="D7" s="8">
        <v>14.0</v>
      </c>
      <c r="E7" s="6">
        <v>1.0</v>
      </c>
      <c r="F7" s="9">
        <v>700.0</v>
      </c>
      <c r="G7" s="9">
        <v>2.0</v>
      </c>
      <c r="H7" s="13">
        <v>9.600000000000001</v>
      </c>
      <c r="I7" s="5" t="s">
        <v>21</v>
      </c>
      <c r="J7" s="11"/>
      <c r="K7" s="11"/>
      <c r="L7" s="11"/>
      <c r="M7" s="11"/>
      <c r="N7" s="11"/>
      <c r="O7" s="11"/>
      <c r="P7" s="11"/>
      <c r="Q7" s="11"/>
      <c r="R7" s="11"/>
      <c r="S7" s="11"/>
      <c r="T7" s="11"/>
      <c r="U7" s="11"/>
      <c r="V7" s="11"/>
      <c r="W7" s="11"/>
      <c r="X7" s="11"/>
      <c r="Y7" s="11"/>
      <c r="Z7" s="11"/>
      <c r="AA7" s="11"/>
      <c r="AB7" s="11"/>
      <c r="AC7" s="11"/>
    </row>
    <row r="8" hidden="1">
      <c r="A8" s="5" t="s">
        <v>19</v>
      </c>
      <c r="B8" s="6" t="s">
        <v>10</v>
      </c>
      <c r="C8" s="7" t="s">
        <v>22</v>
      </c>
      <c r="D8" s="8">
        <v>16.0</v>
      </c>
      <c r="E8" s="6" t="s">
        <v>23</v>
      </c>
      <c r="F8" s="9">
        <v>1200.0</v>
      </c>
      <c r="G8" s="9">
        <v>9.0</v>
      </c>
      <c r="H8" s="13">
        <v>12.8</v>
      </c>
      <c r="I8" s="5" t="s">
        <v>24</v>
      </c>
      <c r="J8" s="11"/>
      <c r="K8" s="11"/>
      <c r="L8" s="11"/>
      <c r="M8" s="11"/>
      <c r="N8" s="11"/>
      <c r="O8" s="11"/>
      <c r="P8" s="11"/>
      <c r="Q8" s="11"/>
      <c r="R8" s="11"/>
      <c r="S8" s="11"/>
      <c r="T8" s="11"/>
      <c r="U8" s="11"/>
      <c r="V8" s="11"/>
      <c r="W8" s="11"/>
      <c r="X8" s="11"/>
      <c r="Y8" s="11"/>
      <c r="Z8" s="11"/>
      <c r="AA8" s="11"/>
      <c r="AB8" s="11"/>
      <c r="AC8" s="11"/>
    </row>
    <row r="9" hidden="1">
      <c r="A9" s="5" t="s">
        <v>19</v>
      </c>
      <c r="B9" s="6" t="s">
        <v>14</v>
      </c>
      <c r="C9" s="12" t="s">
        <v>25</v>
      </c>
      <c r="D9" s="8">
        <v>16.0</v>
      </c>
      <c r="E9" s="6">
        <v>1.0</v>
      </c>
      <c r="F9" s="9">
        <v>250.0</v>
      </c>
      <c r="G9" s="9">
        <v>13.0</v>
      </c>
      <c r="H9" s="13">
        <v>11.200000000000001</v>
      </c>
      <c r="I9" s="5" t="s">
        <v>24</v>
      </c>
      <c r="J9" s="11"/>
      <c r="K9" s="11"/>
      <c r="L9" s="11"/>
      <c r="M9" s="11"/>
      <c r="N9" s="11"/>
      <c r="O9" s="11"/>
      <c r="P9" s="11"/>
      <c r="Q9" s="11"/>
      <c r="R9" s="11"/>
      <c r="S9" s="11"/>
      <c r="T9" s="11"/>
      <c r="U9" s="11"/>
      <c r="V9" s="11"/>
      <c r="W9" s="11"/>
      <c r="X9" s="11"/>
      <c r="Y9" s="11"/>
      <c r="Z9" s="11"/>
      <c r="AA9" s="11"/>
      <c r="AB9" s="11"/>
      <c r="AC9" s="11"/>
    </row>
    <row r="10" hidden="1">
      <c r="A10" s="5" t="s">
        <v>19</v>
      </c>
      <c r="B10" s="6" t="s">
        <v>10</v>
      </c>
      <c r="C10" s="7" t="s">
        <v>26</v>
      </c>
      <c r="D10" s="8">
        <v>23.0</v>
      </c>
      <c r="E10" s="6">
        <v>3.0</v>
      </c>
      <c r="F10" s="9">
        <v>150.0</v>
      </c>
      <c r="G10" s="6">
        <v>11.0</v>
      </c>
      <c r="H10" s="10">
        <v>11.200000000000001</v>
      </c>
      <c r="I10" s="5" t="s">
        <v>27</v>
      </c>
      <c r="J10" s="11"/>
      <c r="K10" s="11"/>
      <c r="L10" s="11"/>
      <c r="M10" s="11"/>
      <c r="N10" s="11"/>
      <c r="O10" s="11"/>
      <c r="P10" s="11"/>
      <c r="Q10" s="11"/>
      <c r="R10" s="11"/>
      <c r="S10" s="11"/>
      <c r="T10" s="11"/>
      <c r="U10" s="11"/>
      <c r="V10" s="11"/>
      <c r="W10" s="11"/>
      <c r="X10" s="11"/>
      <c r="Y10" s="11"/>
      <c r="Z10" s="11"/>
      <c r="AA10" s="11"/>
      <c r="AB10" s="11"/>
      <c r="AC10" s="11"/>
    </row>
    <row r="11" hidden="1">
      <c r="A11" s="5" t="s">
        <v>28</v>
      </c>
      <c r="B11" s="6" t="s">
        <v>10</v>
      </c>
      <c r="C11" s="7" t="s">
        <v>29</v>
      </c>
      <c r="D11" s="8">
        <v>56.0</v>
      </c>
      <c r="E11" s="6" t="s">
        <v>23</v>
      </c>
      <c r="F11" s="9">
        <v>1100.0</v>
      </c>
      <c r="G11" s="9">
        <v>18.0</v>
      </c>
      <c r="H11" s="13">
        <v>22.400000000000002</v>
      </c>
      <c r="I11" s="11"/>
      <c r="J11" s="11"/>
      <c r="K11" s="11"/>
      <c r="L11" s="11"/>
      <c r="M11" s="11"/>
      <c r="N11" s="11"/>
      <c r="O11" s="11"/>
      <c r="P11" s="11"/>
      <c r="Q11" s="11"/>
      <c r="R11" s="11"/>
      <c r="S11" s="11"/>
      <c r="T11" s="11"/>
      <c r="U11" s="11"/>
      <c r="V11" s="11"/>
      <c r="W11" s="11"/>
      <c r="X11" s="11"/>
      <c r="Y11" s="11"/>
      <c r="Z11" s="11"/>
      <c r="AA11" s="11"/>
      <c r="AB11" s="11"/>
      <c r="AC11" s="11"/>
    </row>
    <row r="12" hidden="1">
      <c r="A12" s="5" t="s">
        <v>28</v>
      </c>
      <c r="B12" s="6" t="s">
        <v>30</v>
      </c>
      <c r="C12" s="12" t="s">
        <v>31</v>
      </c>
      <c r="D12" s="8">
        <v>72.0</v>
      </c>
      <c r="E12" s="6">
        <v>4.0</v>
      </c>
      <c r="F12" s="9">
        <v>150.0</v>
      </c>
      <c r="G12" s="9">
        <v>39.0</v>
      </c>
      <c r="H12" s="10">
        <v>56.0</v>
      </c>
      <c r="I12" s="11"/>
      <c r="J12" s="11"/>
      <c r="K12" s="11"/>
      <c r="L12" s="11"/>
      <c r="M12" s="11"/>
      <c r="N12" s="11"/>
      <c r="O12" s="11"/>
      <c r="P12" s="11"/>
      <c r="Q12" s="11"/>
      <c r="R12" s="11"/>
      <c r="S12" s="11"/>
      <c r="T12" s="11"/>
      <c r="U12" s="11"/>
      <c r="V12" s="11"/>
      <c r="W12" s="11"/>
      <c r="X12" s="11"/>
      <c r="Y12" s="11"/>
      <c r="Z12" s="11"/>
      <c r="AA12" s="11"/>
      <c r="AB12" s="11"/>
      <c r="AC12" s="11"/>
    </row>
    <row r="13" hidden="1">
      <c r="A13" s="5" t="s">
        <v>28</v>
      </c>
      <c r="B13" s="6" t="s">
        <v>10</v>
      </c>
      <c r="C13" s="7" t="s">
        <v>32</v>
      </c>
      <c r="D13" s="8">
        <v>121.0</v>
      </c>
      <c r="E13" s="6" t="s">
        <v>23</v>
      </c>
      <c r="F13" s="9">
        <v>2800.0</v>
      </c>
      <c r="G13" s="9">
        <v>3.0</v>
      </c>
      <c r="H13" s="13">
        <v>10.4</v>
      </c>
      <c r="I13" s="11"/>
      <c r="J13" s="11"/>
      <c r="K13" s="11"/>
      <c r="L13" s="11"/>
      <c r="M13" s="11"/>
      <c r="N13" s="11"/>
      <c r="O13" s="11"/>
      <c r="P13" s="11"/>
      <c r="Q13" s="11"/>
      <c r="R13" s="11"/>
      <c r="S13" s="11"/>
      <c r="T13" s="11"/>
      <c r="U13" s="11"/>
      <c r="V13" s="11"/>
      <c r="W13" s="11"/>
      <c r="X13" s="11"/>
      <c r="Y13" s="11"/>
      <c r="Z13" s="11"/>
      <c r="AA13" s="11"/>
      <c r="AB13" s="11"/>
      <c r="AC13" s="11"/>
    </row>
    <row r="14" hidden="1">
      <c r="A14" s="5" t="s">
        <v>28</v>
      </c>
      <c r="B14" s="6" t="s">
        <v>10</v>
      </c>
      <c r="C14" s="7" t="s">
        <v>33</v>
      </c>
      <c r="D14" s="8">
        <v>121.0</v>
      </c>
      <c r="E14" s="6" t="s">
        <v>23</v>
      </c>
      <c r="F14" s="9">
        <v>1800.0</v>
      </c>
      <c r="G14" s="9">
        <v>5.0</v>
      </c>
      <c r="H14" s="13">
        <v>11.200000000000001</v>
      </c>
      <c r="I14" s="11"/>
      <c r="J14" s="11"/>
      <c r="K14" s="11"/>
      <c r="L14" s="11"/>
      <c r="M14" s="11"/>
      <c r="N14" s="11"/>
      <c r="O14" s="11"/>
      <c r="P14" s="11"/>
      <c r="Q14" s="11"/>
      <c r="R14" s="11"/>
      <c r="S14" s="11"/>
      <c r="T14" s="11"/>
      <c r="U14" s="11"/>
      <c r="V14" s="11"/>
      <c r="W14" s="11"/>
      <c r="X14" s="11"/>
      <c r="Y14" s="11"/>
      <c r="Z14" s="11"/>
      <c r="AA14" s="11"/>
      <c r="AB14" s="11"/>
      <c r="AC14" s="11"/>
    </row>
    <row r="15" hidden="1">
      <c r="A15" s="5" t="s">
        <v>28</v>
      </c>
      <c r="B15" s="6" t="s">
        <v>10</v>
      </c>
      <c r="C15" s="7" t="s">
        <v>34</v>
      </c>
      <c r="D15" s="8">
        <v>121.0</v>
      </c>
      <c r="E15" s="6">
        <v>4.0</v>
      </c>
      <c r="F15" s="9">
        <v>1000.0</v>
      </c>
      <c r="G15" s="9">
        <v>15.0</v>
      </c>
      <c r="H15" s="13">
        <v>10.4</v>
      </c>
      <c r="I15" s="11"/>
      <c r="J15" s="11"/>
      <c r="K15" s="11"/>
      <c r="L15" s="11"/>
      <c r="M15" s="11"/>
      <c r="N15" s="11"/>
      <c r="O15" s="11"/>
      <c r="P15" s="11"/>
      <c r="Q15" s="11"/>
      <c r="R15" s="11"/>
      <c r="S15" s="11"/>
      <c r="T15" s="11"/>
      <c r="U15" s="11"/>
      <c r="V15" s="11"/>
      <c r="W15" s="11"/>
      <c r="X15" s="11"/>
      <c r="Y15" s="11"/>
      <c r="Z15" s="11"/>
      <c r="AA15" s="11"/>
      <c r="AB15" s="11"/>
      <c r="AC15" s="11"/>
    </row>
    <row r="16" hidden="1">
      <c r="A16" s="5" t="s">
        <v>28</v>
      </c>
      <c r="B16" s="6" t="s">
        <v>30</v>
      </c>
      <c r="C16" s="11" t="s">
        <v>35</v>
      </c>
      <c r="D16" s="8">
        <v>121.0</v>
      </c>
      <c r="E16" s="6" t="s">
        <v>12</v>
      </c>
      <c r="F16" s="9">
        <v>250.0</v>
      </c>
      <c r="G16" s="9">
        <v>34.0</v>
      </c>
      <c r="H16" s="6">
        <v>34.0</v>
      </c>
      <c r="I16" s="11"/>
      <c r="J16" s="11"/>
      <c r="K16" s="11"/>
      <c r="L16" s="11"/>
      <c r="M16" s="11"/>
      <c r="N16" s="11"/>
      <c r="O16" s="11"/>
      <c r="P16" s="11"/>
      <c r="Q16" s="11"/>
      <c r="R16" s="11"/>
      <c r="S16" s="11"/>
      <c r="T16" s="11"/>
      <c r="U16" s="11"/>
      <c r="V16" s="11"/>
      <c r="W16" s="11"/>
      <c r="X16" s="11"/>
      <c r="Y16" s="11"/>
      <c r="Z16" s="11"/>
      <c r="AA16" s="11"/>
      <c r="AB16" s="11"/>
      <c r="AC16" s="11"/>
    </row>
    <row r="17" hidden="1">
      <c r="A17" s="5" t="s">
        <v>28</v>
      </c>
      <c r="B17" s="6" t="s">
        <v>30</v>
      </c>
      <c r="C17" s="11" t="s">
        <v>36</v>
      </c>
      <c r="D17" s="8">
        <v>121.0</v>
      </c>
      <c r="E17" s="6" t="s">
        <v>12</v>
      </c>
      <c r="F17" s="9">
        <v>400.0</v>
      </c>
      <c r="G17" s="9">
        <v>47.0</v>
      </c>
      <c r="H17" s="13">
        <v>67.2</v>
      </c>
      <c r="I17" s="11"/>
      <c r="J17" s="11"/>
      <c r="K17" s="11"/>
      <c r="L17" s="11"/>
      <c r="M17" s="11"/>
      <c r="N17" s="11"/>
      <c r="O17" s="11"/>
      <c r="P17" s="11"/>
      <c r="Q17" s="11"/>
      <c r="R17" s="11"/>
      <c r="S17" s="11"/>
      <c r="T17" s="11"/>
      <c r="U17" s="11"/>
      <c r="V17" s="11"/>
      <c r="W17" s="11"/>
      <c r="X17" s="11"/>
      <c r="Y17" s="11"/>
      <c r="Z17" s="11"/>
      <c r="AA17" s="11"/>
      <c r="AB17" s="11"/>
      <c r="AC17" s="11"/>
    </row>
    <row r="18" hidden="1">
      <c r="A18" s="5" t="s">
        <v>28</v>
      </c>
      <c r="B18" s="6" t="s">
        <v>30</v>
      </c>
      <c r="C18" s="11" t="s">
        <v>37</v>
      </c>
      <c r="D18" s="8">
        <v>121.0</v>
      </c>
      <c r="E18" s="6">
        <v>4.0</v>
      </c>
      <c r="F18" s="9">
        <v>150.0</v>
      </c>
      <c r="G18" s="9">
        <v>50.0</v>
      </c>
      <c r="H18" s="10">
        <v>64.0</v>
      </c>
      <c r="I18" s="11"/>
      <c r="J18" s="11"/>
      <c r="K18" s="11"/>
      <c r="L18" s="11"/>
      <c r="M18" s="11"/>
      <c r="N18" s="11"/>
      <c r="O18" s="11"/>
      <c r="P18" s="11"/>
      <c r="Q18" s="11"/>
      <c r="R18" s="11"/>
      <c r="S18" s="11"/>
      <c r="T18" s="11"/>
      <c r="U18" s="11"/>
      <c r="V18" s="11"/>
      <c r="W18" s="11"/>
      <c r="X18" s="11"/>
      <c r="Y18" s="11"/>
      <c r="Z18" s="11"/>
      <c r="AA18" s="11"/>
      <c r="AB18" s="11"/>
      <c r="AC18" s="11"/>
    </row>
    <row r="19" hidden="1">
      <c r="A19" s="11"/>
      <c r="B19" s="9"/>
      <c r="C19" s="11"/>
      <c r="D19" s="9"/>
      <c r="E19" s="9"/>
      <c r="F19" s="9"/>
      <c r="G19" s="9"/>
      <c r="H19" s="9"/>
      <c r="I19" s="11"/>
      <c r="J19" s="11"/>
      <c r="K19" s="11"/>
      <c r="L19" s="11"/>
      <c r="M19" s="11"/>
      <c r="N19" s="11"/>
      <c r="O19" s="11"/>
      <c r="P19" s="11"/>
      <c r="Q19" s="11"/>
      <c r="R19" s="11"/>
      <c r="S19" s="11"/>
      <c r="T19" s="11"/>
      <c r="U19" s="11"/>
      <c r="V19" s="11"/>
      <c r="W19" s="11"/>
      <c r="X19" s="11"/>
      <c r="Y19" s="11"/>
      <c r="Z19" s="11"/>
      <c r="AA19" s="11"/>
      <c r="AB19" s="11"/>
      <c r="AC19" s="11"/>
    </row>
    <row r="20" hidden="1">
      <c r="A20" s="1"/>
      <c r="B20" s="14"/>
      <c r="C20" s="14"/>
      <c r="D20" s="1"/>
      <c r="E20" s="9"/>
      <c r="F20" s="14"/>
      <c r="G20" s="1"/>
      <c r="H20" s="9"/>
      <c r="I20" s="11"/>
      <c r="J20" s="11"/>
      <c r="K20" s="11"/>
      <c r="L20" s="11"/>
      <c r="M20" s="11"/>
      <c r="N20" s="11"/>
      <c r="O20" s="11"/>
      <c r="P20" s="11"/>
      <c r="Q20" s="11"/>
      <c r="R20" s="11"/>
      <c r="S20" s="11"/>
      <c r="T20" s="11"/>
      <c r="U20" s="11"/>
      <c r="V20" s="11"/>
      <c r="W20" s="11"/>
      <c r="X20" s="11"/>
      <c r="Y20" s="11"/>
      <c r="Z20" s="11"/>
      <c r="AA20" s="11"/>
      <c r="AB20" s="11"/>
      <c r="AC20" s="11"/>
    </row>
    <row r="21" hidden="1">
      <c r="A21" s="15"/>
      <c r="B21" s="16"/>
      <c r="C21" s="16"/>
      <c r="D21" s="17"/>
      <c r="E21" s="9"/>
      <c r="F21" s="16"/>
      <c r="G21" s="16"/>
      <c r="H21" s="9"/>
      <c r="I21" s="11"/>
      <c r="J21" s="11"/>
      <c r="K21" s="11"/>
      <c r="L21" s="11"/>
      <c r="M21" s="11"/>
      <c r="N21" s="11"/>
      <c r="O21" s="11"/>
      <c r="P21" s="11"/>
      <c r="Q21" s="11"/>
      <c r="R21" s="11"/>
      <c r="S21" s="11"/>
      <c r="T21" s="11"/>
      <c r="U21" s="11"/>
      <c r="V21" s="11"/>
      <c r="W21" s="11"/>
      <c r="X21" s="11"/>
      <c r="Y21" s="11"/>
      <c r="Z21" s="11"/>
      <c r="AA21" s="11"/>
      <c r="AB21" s="11"/>
      <c r="AC21" s="11"/>
    </row>
    <row r="22" hidden="1">
      <c r="A22" s="15"/>
      <c r="B22" s="16"/>
      <c r="C22" s="18"/>
      <c r="D22" s="18"/>
      <c r="E22" s="9"/>
      <c r="F22" s="16"/>
      <c r="G22" s="16"/>
      <c r="H22" s="9"/>
      <c r="I22" s="11"/>
      <c r="J22" s="11"/>
      <c r="K22" s="11"/>
      <c r="L22" s="11"/>
      <c r="M22" s="11"/>
      <c r="N22" s="11"/>
      <c r="O22" s="11"/>
      <c r="P22" s="11"/>
      <c r="Q22" s="11"/>
      <c r="R22" s="11"/>
      <c r="S22" s="11"/>
      <c r="T22" s="11"/>
      <c r="U22" s="11"/>
      <c r="V22" s="11"/>
      <c r="W22" s="11"/>
      <c r="X22" s="11"/>
      <c r="Y22" s="11"/>
      <c r="Z22" s="11"/>
      <c r="AA22" s="11"/>
      <c r="AB22" s="11"/>
      <c r="AC22" s="11"/>
    </row>
    <row r="23" hidden="1">
      <c r="A23" s="11"/>
      <c r="B23" s="9"/>
      <c r="C23" s="11"/>
      <c r="D23" s="9"/>
      <c r="E23" s="9"/>
      <c r="F23" s="9"/>
      <c r="G23" s="9"/>
      <c r="H23" s="9"/>
      <c r="I23" s="11"/>
      <c r="J23" s="11"/>
      <c r="K23" s="11"/>
      <c r="L23" s="11"/>
      <c r="M23" s="11"/>
      <c r="N23" s="11"/>
      <c r="O23" s="11"/>
      <c r="P23" s="11"/>
      <c r="Q23" s="11"/>
      <c r="R23" s="11"/>
      <c r="S23" s="11"/>
      <c r="T23" s="11"/>
      <c r="U23" s="11"/>
      <c r="V23" s="11"/>
      <c r="W23" s="11"/>
      <c r="X23" s="11"/>
      <c r="Y23" s="11"/>
      <c r="Z23" s="11"/>
      <c r="AA23" s="11"/>
      <c r="AB23" s="11"/>
      <c r="AC23" s="11"/>
    </row>
    <row r="24" hidden="1">
      <c r="A24" s="11"/>
      <c r="B24" s="19" t="s">
        <v>38</v>
      </c>
      <c r="C24" s="19"/>
      <c r="D24" s="9"/>
      <c r="E24" s="9"/>
      <c r="F24" s="9"/>
      <c r="G24" s="9"/>
      <c r="H24" s="9"/>
      <c r="I24" s="11"/>
      <c r="J24" s="11"/>
      <c r="K24" s="11"/>
      <c r="L24" s="11"/>
      <c r="M24" s="11"/>
      <c r="N24" s="11"/>
      <c r="O24" s="11"/>
      <c r="P24" s="11"/>
      <c r="Q24" s="11"/>
      <c r="R24" s="11"/>
      <c r="S24" s="11"/>
      <c r="T24" s="11"/>
      <c r="U24" s="11"/>
      <c r="V24" s="11"/>
      <c r="W24" s="11"/>
      <c r="X24" s="11"/>
      <c r="Y24" s="11"/>
      <c r="Z24" s="11"/>
      <c r="AA24" s="11"/>
      <c r="AB24" s="11"/>
      <c r="AC24" s="11"/>
    </row>
    <row r="25" hidden="1">
      <c r="A25" s="20" t="s">
        <v>0</v>
      </c>
      <c r="B25" s="20" t="s">
        <v>39</v>
      </c>
      <c r="C25" s="21" t="s">
        <v>40</v>
      </c>
      <c r="D25" s="22" t="s">
        <v>41</v>
      </c>
      <c r="E25" s="23" t="s">
        <v>42</v>
      </c>
      <c r="F25" s="23" t="s">
        <v>5</v>
      </c>
      <c r="G25" s="22" t="s">
        <v>6</v>
      </c>
      <c r="H25" s="24" t="s">
        <v>43</v>
      </c>
      <c r="I25" s="11"/>
      <c r="J25" s="11"/>
      <c r="K25" s="11"/>
      <c r="L25" s="11"/>
      <c r="M25" s="11"/>
      <c r="N25" s="11"/>
      <c r="O25" s="11"/>
      <c r="P25" s="11"/>
      <c r="Q25" s="11"/>
      <c r="R25" s="11"/>
      <c r="S25" s="11"/>
      <c r="T25" s="11"/>
      <c r="U25" s="11"/>
      <c r="V25" s="11"/>
      <c r="W25" s="11"/>
      <c r="X25" s="11"/>
      <c r="Y25" s="11"/>
      <c r="Z25" s="11"/>
      <c r="AA25" s="11"/>
      <c r="AB25" s="11"/>
      <c r="AC25" s="11"/>
    </row>
    <row r="26" hidden="1">
      <c r="A26" s="25" t="s">
        <v>9</v>
      </c>
      <c r="B26" s="26" t="s">
        <v>16</v>
      </c>
      <c r="C26" s="27">
        <v>6.0</v>
      </c>
      <c r="D26" s="28">
        <v>5.0</v>
      </c>
      <c r="E26" s="29">
        <v>10.0</v>
      </c>
      <c r="F26" s="27">
        <v>600.0</v>
      </c>
      <c r="G26" s="27">
        <v>5.0</v>
      </c>
      <c r="H26" s="30" t="s">
        <v>44</v>
      </c>
      <c r="I26" s="11"/>
      <c r="J26" s="11"/>
      <c r="K26" s="11"/>
      <c r="L26" s="11"/>
      <c r="M26" s="11"/>
      <c r="N26" s="11"/>
      <c r="O26" s="11"/>
      <c r="P26" s="11"/>
      <c r="Q26" s="11"/>
      <c r="R26" s="11"/>
      <c r="S26" s="11"/>
      <c r="T26" s="11"/>
      <c r="U26" s="11"/>
      <c r="V26" s="11"/>
      <c r="W26" s="11"/>
      <c r="X26" s="11"/>
      <c r="Y26" s="11"/>
      <c r="Z26" s="11"/>
      <c r="AA26" s="11"/>
      <c r="AB26" s="11"/>
      <c r="AC26" s="11"/>
    </row>
    <row r="27" hidden="1">
      <c r="A27" s="25" t="s">
        <v>9</v>
      </c>
      <c r="B27" s="26" t="s">
        <v>18</v>
      </c>
      <c r="C27" s="27">
        <v>2.0</v>
      </c>
      <c r="D27" s="28">
        <v>7.0</v>
      </c>
      <c r="E27" s="29">
        <v>10.0</v>
      </c>
      <c r="F27" s="27">
        <v>200.0</v>
      </c>
      <c r="G27" s="27">
        <v>6.0</v>
      </c>
      <c r="H27" s="30" t="s">
        <v>44</v>
      </c>
      <c r="I27" s="11"/>
      <c r="J27" s="11"/>
      <c r="K27" s="11"/>
      <c r="L27" s="11"/>
      <c r="M27" s="11"/>
      <c r="N27" s="11"/>
      <c r="O27" s="11"/>
      <c r="P27" s="11"/>
      <c r="Q27" s="11"/>
      <c r="R27" s="11"/>
      <c r="S27" s="11"/>
      <c r="T27" s="11"/>
      <c r="U27" s="11"/>
      <c r="V27" s="11"/>
      <c r="W27" s="11"/>
      <c r="X27" s="11"/>
      <c r="Y27" s="11"/>
      <c r="Z27" s="11"/>
      <c r="AA27" s="11"/>
      <c r="AB27" s="11"/>
      <c r="AC27" s="11"/>
    </row>
    <row r="28" hidden="1">
      <c r="A28" s="25" t="s">
        <v>9</v>
      </c>
      <c r="B28" s="26" t="s">
        <v>11</v>
      </c>
      <c r="C28" s="27">
        <v>4.0</v>
      </c>
      <c r="D28" s="28">
        <v>3.0</v>
      </c>
      <c r="E28" s="29">
        <v>4.0</v>
      </c>
      <c r="F28" s="27">
        <v>100.0</v>
      </c>
      <c r="G28" s="27">
        <v>1.0</v>
      </c>
      <c r="H28" s="30" t="s">
        <v>44</v>
      </c>
      <c r="I28" s="11"/>
      <c r="J28" s="11"/>
      <c r="K28" s="11"/>
      <c r="L28" s="11"/>
      <c r="M28" s="11"/>
      <c r="N28" s="11"/>
      <c r="O28" s="11"/>
      <c r="P28" s="11"/>
      <c r="Q28" s="11"/>
      <c r="R28" s="11"/>
      <c r="S28" s="11"/>
      <c r="T28" s="11"/>
      <c r="U28" s="11"/>
      <c r="V28" s="11"/>
      <c r="W28" s="11"/>
      <c r="X28" s="11"/>
      <c r="Y28" s="11"/>
      <c r="Z28" s="11"/>
      <c r="AA28" s="11"/>
      <c r="AB28" s="11"/>
      <c r="AC28" s="11"/>
    </row>
    <row r="29" hidden="1">
      <c r="A29" s="25" t="s">
        <v>9</v>
      </c>
      <c r="B29" s="31" t="s">
        <v>15</v>
      </c>
      <c r="C29" s="27">
        <v>2.0</v>
      </c>
      <c r="D29" s="32">
        <v>1.0</v>
      </c>
      <c r="E29" s="29">
        <v>3.0</v>
      </c>
      <c r="F29" s="27">
        <v>350.0</v>
      </c>
      <c r="G29" s="33">
        <v>81.0</v>
      </c>
      <c r="H29" s="30" t="s">
        <v>44</v>
      </c>
      <c r="I29" s="11"/>
      <c r="J29" s="11"/>
      <c r="K29" s="11"/>
      <c r="L29" s="11"/>
      <c r="M29" s="11"/>
      <c r="N29" s="11"/>
      <c r="O29" s="11"/>
      <c r="P29" s="11"/>
      <c r="Q29" s="11"/>
      <c r="R29" s="11"/>
      <c r="S29" s="11"/>
      <c r="T29" s="11"/>
      <c r="U29" s="11"/>
      <c r="V29" s="11"/>
      <c r="W29" s="11"/>
      <c r="X29" s="11"/>
      <c r="Y29" s="11"/>
      <c r="Z29" s="11"/>
      <c r="AA29" s="11"/>
      <c r="AB29" s="11"/>
      <c r="AC29" s="11"/>
    </row>
    <row r="30" hidden="1">
      <c r="A30" s="25" t="s">
        <v>45</v>
      </c>
      <c r="B30" s="26" t="s">
        <v>22</v>
      </c>
      <c r="C30" s="27">
        <v>2.0</v>
      </c>
      <c r="D30" s="28">
        <v>17.0</v>
      </c>
      <c r="E30" s="29" t="s">
        <v>46</v>
      </c>
      <c r="F30" s="27">
        <v>1100.0</v>
      </c>
      <c r="G30" s="33">
        <v>41.0</v>
      </c>
      <c r="H30" s="30" t="s">
        <v>47</v>
      </c>
      <c r="I30" s="11"/>
      <c r="J30" s="11"/>
      <c r="K30" s="11"/>
      <c r="L30" s="11"/>
      <c r="M30" s="11"/>
      <c r="N30" s="11"/>
      <c r="O30" s="11"/>
      <c r="P30" s="11"/>
      <c r="Q30" s="11"/>
      <c r="R30" s="11"/>
      <c r="S30" s="11"/>
      <c r="T30" s="11"/>
      <c r="U30" s="11"/>
      <c r="V30" s="11"/>
      <c r="W30" s="11"/>
      <c r="X30" s="11"/>
      <c r="Y30" s="11"/>
      <c r="Z30" s="11"/>
      <c r="AA30" s="11"/>
      <c r="AB30" s="11"/>
      <c r="AC30" s="11"/>
    </row>
    <row r="31" hidden="1">
      <c r="A31" s="25" t="s">
        <v>45</v>
      </c>
      <c r="B31" s="26" t="s">
        <v>26</v>
      </c>
      <c r="C31" s="27">
        <v>5.0</v>
      </c>
      <c r="D31" s="28">
        <v>26.0</v>
      </c>
      <c r="E31" s="34">
        <v>3.0</v>
      </c>
      <c r="F31" s="27">
        <v>150.0</v>
      </c>
      <c r="G31" s="27">
        <v>3.0</v>
      </c>
      <c r="H31" s="30" t="s">
        <v>44</v>
      </c>
      <c r="I31" s="11"/>
      <c r="J31" s="11"/>
      <c r="K31" s="11"/>
      <c r="L31" s="11"/>
      <c r="M31" s="11"/>
      <c r="N31" s="11"/>
      <c r="O31" s="11"/>
      <c r="P31" s="11"/>
      <c r="Q31" s="11"/>
      <c r="R31" s="11"/>
      <c r="S31" s="11"/>
      <c r="T31" s="11"/>
      <c r="U31" s="11"/>
      <c r="V31" s="11"/>
      <c r="W31" s="11"/>
      <c r="X31" s="11"/>
      <c r="Y31" s="11"/>
      <c r="Z31" s="11"/>
      <c r="AA31" s="11"/>
      <c r="AB31" s="11"/>
      <c r="AC31" s="11"/>
    </row>
    <row r="32" hidden="1">
      <c r="A32" s="25" t="s">
        <v>45</v>
      </c>
      <c r="B32" s="26" t="s">
        <v>25</v>
      </c>
      <c r="C32" s="27">
        <v>1.0</v>
      </c>
      <c r="D32" s="28">
        <v>13.0</v>
      </c>
      <c r="E32" s="29">
        <v>15.0</v>
      </c>
      <c r="F32" s="27">
        <v>350.0</v>
      </c>
      <c r="G32" s="35">
        <v>23.0</v>
      </c>
      <c r="H32" s="30" t="s">
        <v>47</v>
      </c>
      <c r="I32" s="11"/>
      <c r="J32" s="11"/>
      <c r="K32" s="11"/>
      <c r="L32" s="11"/>
      <c r="M32" s="11"/>
      <c r="N32" s="11"/>
      <c r="O32" s="11"/>
      <c r="P32" s="11"/>
      <c r="Q32" s="11"/>
      <c r="R32" s="11"/>
      <c r="S32" s="11"/>
      <c r="T32" s="11"/>
      <c r="U32" s="11"/>
      <c r="V32" s="11"/>
      <c r="W32" s="11"/>
      <c r="X32" s="11"/>
      <c r="Y32" s="11"/>
      <c r="Z32" s="11"/>
      <c r="AA32" s="11"/>
      <c r="AB32" s="11"/>
      <c r="AC32" s="11"/>
    </row>
    <row r="33" hidden="1">
      <c r="A33" s="25" t="s">
        <v>45</v>
      </c>
      <c r="B33" s="26" t="s">
        <v>20</v>
      </c>
      <c r="C33" s="27">
        <v>3.0</v>
      </c>
      <c r="D33" s="28">
        <v>27.0</v>
      </c>
      <c r="E33" s="34">
        <v>4.0</v>
      </c>
      <c r="F33" s="27">
        <v>700.0</v>
      </c>
      <c r="G33" s="27">
        <v>0.0</v>
      </c>
      <c r="H33" s="30" t="s">
        <v>44</v>
      </c>
      <c r="I33" s="11"/>
      <c r="J33" s="11"/>
      <c r="K33" s="11"/>
      <c r="L33" s="11"/>
      <c r="M33" s="11"/>
      <c r="N33" s="11"/>
      <c r="O33" s="11"/>
      <c r="P33" s="11"/>
      <c r="Q33" s="11"/>
      <c r="R33" s="11"/>
      <c r="S33" s="11"/>
      <c r="T33" s="11"/>
      <c r="U33" s="11"/>
      <c r="V33" s="11"/>
      <c r="W33" s="11"/>
      <c r="X33" s="11"/>
      <c r="Y33" s="11"/>
      <c r="Z33" s="11"/>
      <c r="AA33" s="11"/>
      <c r="AB33" s="11"/>
      <c r="AC33" s="11"/>
    </row>
    <row r="34" hidden="1">
      <c r="A34" s="36" t="s">
        <v>48</v>
      </c>
      <c r="B34" s="26" t="s">
        <v>34</v>
      </c>
      <c r="C34" s="27">
        <v>1.0</v>
      </c>
      <c r="D34" s="32" t="s">
        <v>46</v>
      </c>
      <c r="E34" s="29" t="s">
        <v>46</v>
      </c>
      <c r="F34" s="27">
        <v>1200.0</v>
      </c>
      <c r="G34" s="35">
        <v>23.0</v>
      </c>
      <c r="H34" s="30"/>
      <c r="I34" s="11"/>
      <c r="J34" s="11"/>
      <c r="K34" s="11"/>
      <c r="L34" s="11"/>
      <c r="M34" s="11"/>
      <c r="N34" s="11"/>
      <c r="O34" s="11"/>
      <c r="P34" s="11"/>
      <c r="Q34" s="11"/>
      <c r="R34" s="11"/>
      <c r="S34" s="11"/>
      <c r="T34" s="11"/>
      <c r="U34" s="11"/>
      <c r="V34" s="11"/>
      <c r="W34" s="11"/>
      <c r="X34" s="11"/>
      <c r="Y34" s="11"/>
      <c r="Z34" s="11"/>
      <c r="AA34" s="11"/>
      <c r="AB34" s="11"/>
      <c r="AC34" s="11"/>
    </row>
    <row r="35" hidden="1">
      <c r="A35" s="36" t="s">
        <v>48</v>
      </c>
      <c r="B35" s="26" t="s">
        <v>32</v>
      </c>
      <c r="C35" s="27">
        <v>1.0</v>
      </c>
      <c r="D35" s="32" t="s">
        <v>46</v>
      </c>
      <c r="E35" s="29" t="s">
        <v>46</v>
      </c>
      <c r="F35" s="27">
        <v>3400.0</v>
      </c>
      <c r="G35" s="27">
        <v>2.0</v>
      </c>
      <c r="H35" s="30"/>
      <c r="I35" s="11"/>
      <c r="J35" s="11"/>
      <c r="K35" s="11"/>
      <c r="L35" s="11"/>
      <c r="M35" s="11"/>
      <c r="N35" s="11"/>
      <c r="O35" s="11"/>
      <c r="P35" s="11"/>
      <c r="Q35" s="11"/>
      <c r="R35" s="11"/>
      <c r="S35" s="11"/>
      <c r="T35" s="11"/>
      <c r="U35" s="11"/>
      <c r="V35" s="11"/>
      <c r="W35" s="11"/>
      <c r="X35" s="11"/>
      <c r="Y35" s="11"/>
      <c r="Z35" s="11"/>
      <c r="AA35" s="11"/>
      <c r="AB35" s="11"/>
      <c r="AC35" s="11"/>
    </row>
    <row r="36" hidden="1">
      <c r="A36" s="36" t="s">
        <v>48</v>
      </c>
      <c r="B36" s="26" t="s">
        <v>29</v>
      </c>
      <c r="C36" s="27">
        <v>3.0</v>
      </c>
      <c r="D36" s="32" t="s">
        <v>46</v>
      </c>
      <c r="E36" s="29" t="s">
        <v>46</v>
      </c>
      <c r="F36" s="27">
        <v>1200.0</v>
      </c>
      <c r="G36" s="35">
        <v>29.0</v>
      </c>
      <c r="H36" s="30"/>
      <c r="I36" s="11"/>
      <c r="J36" s="11"/>
      <c r="K36" s="11"/>
      <c r="L36" s="11"/>
      <c r="M36" s="11"/>
      <c r="N36" s="11"/>
      <c r="O36" s="11"/>
      <c r="P36" s="11"/>
      <c r="Q36" s="11"/>
      <c r="R36" s="11"/>
      <c r="S36" s="11"/>
      <c r="T36" s="11"/>
      <c r="U36" s="11"/>
      <c r="V36" s="11"/>
      <c r="W36" s="11"/>
      <c r="X36" s="11"/>
      <c r="Y36" s="11"/>
      <c r="Z36" s="11"/>
      <c r="AA36" s="11"/>
      <c r="AB36" s="11"/>
      <c r="AC36" s="11"/>
    </row>
    <row r="37" hidden="1">
      <c r="A37" s="11"/>
      <c r="B37" s="9"/>
      <c r="C37" s="11"/>
      <c r="D37" s="9"/>
      <c r="E37" s="9"/>
      <c r="F37" s="9"/>
      <c r="G37" s="9"/>
      <c r="H37" s="9"/>
      <c r="I37" s="11"/>
      <c r="J37" s="11"/>
      <c r="K37" s="11"/>
      <c r="L37" s="11"/>
      <c r="M37" s="11"/>
      <c r="N37" s="11"/>
      <c r="O37" s="11"/>
      <c r="P37" s="11"/>
      <c r="Q37" s="11"/>
      <c r="R37" s="11"/>
      <c r="S37" s="11"/>
      <c r="T37" s="11"/>
      <c r="U37" s="11"/>
      <c r="V37" s="11"/>
      <c r="W37" s="11"/>
      <c r="X37" s="11"/>
      <c r="Y37" s="11"/>
      <c r="Z37" s="11"/>
      <c r="AA37" s="11"/>
      <c r="AB37" s="11"/>
      <c r="AC37" s="11"/>
    </row>
    <row r="38" hidden="1">
      <c r="A38" s="11"/>
      <c r="B38" s="9"/>
      <c r="C38" s="11"/>
      <c r="D38" s="9"/>
      <c r="E38" s="9"/>
      <c r="F38" s="9"/>
      <c r="G38" s="9"/>
      <c r="H38" s="9"/>
      <c r="I38" s="11"/>
      <c r="J38" s="11"/>
      <c r="K38" s="11"/>
      <c r="L38" s="11"/>
      <c r="M38" s="11"/>
      <c r="N38" s="11"/>
      <c r="O38" s="11"/>
      <c r="P38" s="11"/>
      <c r="Q38" s="11"/>
      <c r="R38" s="11"/>
      <c r="S38" s="11"/>
      <c r="T38" s="11"/>
      <c r="U38" s="11"/>
      <c r="V38" s="11"/>
      <c r="W38" s="11"/>
      <c r="X38" s="11"/>
      <c r="Y38" s="11"/>
      <c r="Z38" s="11"/>
      <c r="AA38" s="11"/>
      <c r="AB38" s="11"/>
      <c r="AC38" s="11"/>
    </row>
    <row r="39" hidden="1">
      <c r="A39" s="11"/>
      <c r="B39" s="9"/>
      <c r="C39" s="11"/>
      <c r="D39" s="9"/>
      <c r="E39" s="9"/>
      <c r="F39" s="9"/>
      <c r="G39" s="9"/>
      <c r="H39" s="9"/>
      <c r="I39" s="11"/>
      <c r="J39" s="11"/>
      <c r="K39" s="11"/>
      <c r="L39" s="11"/>
      <c r="M39" s="11"/>
      <c r="N39" s="11"/>
      <c r="O39" s="11"/>
      <c r="P39" s="11"/>
      <c r="Q39" s="11"/>
      <c r="R39" s="11"/>
      <c r="S39" s="11"/>
      <c r="T39" s="11"/>
      <c r="U39" s="11"/>
      <c r="V39" s="11"/>
      <c r="W39" s="11"/>
      <c r="X39" s="11"/>
      <c r="Y39" s="11"/>
      <c r="Z39" s="11"/>
      <c r="AA39" s="11"/>
      <c r="AB39" s="11"/>
      <c r="AC39" s="11"/>
    </row>
    <row r="40">
      <c r="A40" s="11"/>
      <c r="B40" s="19"/>
      <c r="C40" s="19"/>
      <c r="D40" s="9"/>
      <c r="E40" s="9"/>
      <c r="F40" s="9"/>
      <c r="G40" s="9"/>
      <c r="H40" s="9"/>
      <c r="I40" s="11"/>
      <c r="J40" s="11"/>
      <c r="K40" s="11"/>
      <c r="L40" s="11"/>
      <c r="M40" s="11"/>
      <c r="N40" s="11"/>
      <c r="O40" s="11"/>
      <c r="P40" s="11"/>
      <c r="Q40" s="11"/>
      <c r="R40" s="11"/>
      <c r="S40" s="11"/>
      <c r="T40" s="11"/>
      <c r="U40" s="11"/>
      <c r="V40" s="11"/>
      <c r="W40" s="11"/>
      <c r="X40" s="11"/>
      <c r="Y40" s="11"/>
      <c r="Z40" s="11"/>
      <c r="AA40" s="11"/>
      <c r="AB40" s="11"/>
      <c r="AC40" s="11"/>
    </row>
    <row r="41">
      <c r="A41" s="20" t="s">
        <v>0</v>
      </c>
      <c r="B41" s="20" t="s">
        <v>39</v>
      </c>
      <c r="C41" s="22" t="s">
        <v>49</v>
      </c>
      <c r="D41" s="22" t="s">
        <v>50</v>
      </c>
      <c r="E41" s="23" t="s">
        <v>51</v>
      </c>
      <c r="F41" s="23" t="s">
        <v>5</v>
      </c>
      <c r="G41" s="22" t="s">
        <v>6</v>
      </c>
      <c r="H41" s="24" t="s">
        <v>43</v>
      </c>
      <c r="I41" s="24" t="s">
        <v>52</v>
      </c>
      <c r="J41" s="22" t="s">
        <v>53</v>
      </c>
      <c r="K41" s="22" t="s">
        <v>54</v>
      </c>
      <c r="L41" s="11"/>
      <c r="M41" s="11"/>
      <c r="N41" s="11"/>
      <c r="O41" s="11"/>
      <c r="P41" s="11"/>
      <c r="Q41" s="11"/>
      <c r="R41" s="11"/>
      <c r="S41" s="11"/>
      <c r="T41" s="11"/>
      <c r="U41" s="11"/>
      <c r="V41" s="11"/>
      <c r="W41" s="11"/>
      <c r="X41" s="11"/>
      <c r="Y41" s="11"/>
      <c r="Z41" s="11"/>
      <c r="AA41" s="11"/>
      <c r="AB41" s="11"/>
      <c r="AC41" s="11"/>
    </row>
    <row r="42">
      <c r="A42" s="36" t="s">
        <v>9</v>
      </c>
      <c r="B42" s="37" t="s">
        <v>15</v>
      </c>
      <c r="C42" s="30">
        <v>2.0</v>
      </c>
      <c r="D42" s="30">
        <v>6.0</v>
      </c>
      <c r="E42" s="27">
        <f t="shared" ref="E42:E44" si="1">VLOOKUP(B42,$C$58:$D$68,2,0)</f>
        <v>5</v>
      </c>
      <c r="F42" s="27">
        <v>350.0</v>
      </c>
      <c r="G42" s="35">
        <v>81.0</v>
      </c>
      <c r="H42" s="30"/>
      <c r="I42" s="38" t="s">
        <v>55</v>
      </c>
      <c r="J42" s="30">
        <v>23.0</v>
      </c>
      <c r="K42" s="27"/>
      <c r="L42" s="11"/>
      <c r="M42" s="11"/>
      <c r="N42" s="11"/>
      <c r="O42" s="11"/>
      <c r="P42" s="11"/>
      <c r="Q42" s="11"/>
      <c r="R42" s="11"/>
      <c r="S42" s="11"/>
      <c r="T42" s="11"/>
      <c r="U42" s="11"/>
      <c r="V42" s="11"/>
      <c r="W42" s="11"/>
      <c r="X42" s="11"/>
      <c r="Y42" s="11"/>
      <c r="Z42" s="11"/>
      <c r="AA42" s="11"/>
      <c r="AB42" s="11"/>
      <c r="AC42" s="11"/>
    </row>
    <row r="43">
      <c r="A43" s="25" t="s">
        <v>45</v>
      </c>
      <c r="B43" s="37" t="s">
        <v>25</v>
      </c>
      <c r="C43" s="30">
        <v>5.0</v>
      </c>
      <c r="D43" s="30">
        <v>19.0</v>
      </c>
      <c r="E43" s="27">
        <f t="shared" si="1"/>
        <v>16</v>
      </c>
      <c r="F43" s="27">
        <v>350.0</v>
      </c>
      <c r="G43" s="35">
        <v>23.0</v>
      </c>
      <c r="H43" s="30"/>
      <c r="I43" s="38" t="s">
        <v>56</v>
      </c>
      <c r="J43" s="30">
        <v>10.0</v>
      </c>
      <c r="K43" s="27"/>
      <c r="L43" s="11"/>
      <c r="M43" s="11"/>
      <c r="N43" s="11"/>
      <c r="O43" s="11"/>
      <c r="P43" s="11"/>
      <c r="Q43" s="11"/>
      <c r="R43" s="11"/>
      <c r="S43" s="11"/>
      <c r="T43" s="11"/>
      <c r="U43" s="11"/>
      <c r="V43" s="11"/>
      <c r="W43" s="11"/>
      <c r="X43" s="11"/>
      <c r="Y43" s="11"/>
      <c r="Z43" s="11"/>
      <c r="AA43" s="11"/>
      <c r="AB43" s="11"/>
      <c r="AC43" s="11"/>
    </row>
    <row r="44">
      <c r="A44" s="25" t="s">
        <v>45</v>
      </c>
      <c r="B44" s="37" t="s">
        <v>18</v>
      </c>
      <c r="C44" s="39">
        <v>3.0</v>
      </c>
      <c r="D44" s="40">
        <v>14.0</v>
      </c>
      <c r="E44" s="27">
        <f t="shared" si="1"/>
        <v>14</v>
      </c>
      <c r="F44" s="27">
        <v>200.0</v>
      </c>
      <c r="G44" s="27">
        <v>6.0</v>
      </c>
      <c r="H44" s="30"/>
      <c r="I44" s="38" t="s">
        <v>57</v>
      </c>
      <c r="J44" s="30">
        <v>6.0</v>
      </c>
      <c r="K44" s="27"/>
      <c r="L44" s="11"/>
      <c r="M44" s="11"/>
      <c r="N44" s="11"/>
      <c r="O44" s="11"/>
      <c r="P44" s="11"/>
      <c r="Q44" s="11"/>
      <c r="R44" s="11"/>
      <c r="S44" s="11"/>
      <c r="T44" s="11"/>
      <c r="U44" s="11"/>
      <c r="V44" s="11"/>
      <c r="W44" s="11"/>
      <c r="X44" s="11"/>
      <c r="Y44" s="11"/>
      <c r="Z44" s="11"/>
      <c r="AA44" s="11"/>
      <c r="AB44" s="11"/>
      <c r="AC44" s="11"/>
    </row>
    <row r="45">
      <c r="A45" s="25" t="s">
        <v>9</v>
      </c>
      <c r="B45" s="41" t="s">
        <v>58</v>
      </c>
      <c r="C45" s="42">
        <v>2.0</v>
      </c>
      <c r="D45" s="43">
        <v>6.0</v>
      </c>
      <c r="E45" s="27"/>
      <c r="F45" s="27">
        <v>900.0</v>
      </c>
      <c r="G45" s="27">
        <v>12.0</v>
      </c>
      <c r="H45" s="30"/>
      <c r="I45" s="44" t="s">
        <v>59</v>
      </c>
      <c r="J45" s="30">
        <v>0.0</v>
      </c>
      <c r="K45" s="27"/>
      <c r="L45" s="11"/>
      <c r="M45" s="11"/>
      <c r="N45" s="11"/>
      <c r="O45" s="11"/>
      <c r="P45" s="11"/>
      <c r="Q45" s="11"/>
      <c r="R45" s="11"/>
      <c r="S45" s="11"/>
      <c r="T45" s="11"/>
      <c r="U45" s="11"/>
      <c r="V45" s="11"/>
      <c r="W45" s="11"/>
      <c r="X45" s="11"/>
      <c r="Y45" s="11"/>
      <c r="Z45" s="11"/>
      <c r="AA45" s="11"/>
      <c r="AB45" s="11"/>
      <c r="AC45" s="11"/>
    </row>
    <row r="46">
      <c r="A46" s="25" t="s">
        <v>9</v>
      </c>
      <c r="B46" s="41" t="s">
        <v>60</v>
      </c>
      <c r="C46" s="39">
        <v>2.0</v>
      </c>
      <c r="D46" s="43">
        <v>8.0</v>
      </c>
      <c r="E46" s="27">
        <f t="shared" ref="E46:E52" si="2">VLOOKUP(B46,$C$58:$D$68,2,0)</f>
        <v>7</v>
      </c>
      <c r="F46" s="27">
        <v>3000.0</v>
      </c>
      <c r="G46" s="35">
        <v>68.0</v>
      </c>
      <c r="H46" s="30"/>
      <c r="I46" s="38" t="s">
        <v>61</v>
      </c>
      <c r="J46" s="30">
        <v>3.0</v>
      </c>
      <c r="K46" s="27"/>
      <c r="L46" s="11"/>
      <c r="M46" s="11"/>
      <c r="N46" s="11"/>
      <c r="O46" s="11"/>
      <c r="P46" s="11"/>
      <c r="Q46" s="11"/>
      <c r="R46" s="11"/>
      <c r="S46" s="11"/>
      <c r="T46" s="11"/>
      <c r="U46" s="11"/>
      <c r="V46" s="11"/>
      <c r="W46" s="11"/>
      <c r="X46" s="11"/>
      <c r="Y46" s="11"/>
      <c r="Z46" s="11"/>
      <c r="AA46" s="11"/>
      <c r="AB46" s="11"/>
      <c r="AC46" s="11"/>
    </row>
    <row r="47">
      <c r="A47" s="36" t="s">
        <v>9</v>
      </c>
      <c r="B47" s="41" t="s">
        <v>62</v>
      </c>
      <c r="C47" s="39">
        <v>2.0</v>
      </c>
      <c r="D47" s="43">
        <v>7.0</v>
      </c>
      <c r="E47" s="27">
        <f t="shared" si="2"/>
        <v>8</v>
      </c>
      <c r="F47" s="27">
        <v>1700.0</v>
      </c>
      <c r="G47" s="27">
        <v>4.0</v>
      </c>
      <c r="H47" s="30"/>
      <c r="I47" s="44" t="s">
        <v>63</v>
      </c>
      <c r="J47" s="30">
        <v>0.0</v>
      </c>
      <c r="K47" s="27"/>
      <c r="L47" s="11"/>
      <c r="M47" s="11"/>
      <c r="N47" s="11"/>
      <c r="O47" s="11"/>
      <c r="P47" s="11"/>
      <c r="Q47" s="11"/>
      <c r="R47" s="11"/>
      <c r="S47" s="11"/>
      <c r="T47" s="11"/>
      <c r="U47" s="11"/>
      <c r="V47" s="11"/>
      <c r="W47" s="11"/>
      <c r="X47" s="11"/>
      <c r="Y47" s="11"/>
      <c r="Z47" s="11"/>
      <c r="AA47" s="11"/>
      <c r="AB47" s="11"/>
      <c r="AC47" s="11"/>
    </row>
    <row r="48">
      <c r="A48" s="36" t="s">
        <v>45</v>
      </c>
      <c r="B48" s="41" t="s">
        <v>64</v>
      </c>
      <c r="C48" s="39">
        <v>2.0</v>
      </c>
      <c r="D48" s="40">
        <v>12.0</v>
      </c>
      <c r="E48" s="27">
        <f t="shared" si="2"/>
        <v>17</v>
      </c>
      <c r="F48" s="27">
        <v>800.0</v>
      </c>
      <c r="G48" s="35">
        <v>39.0</v>
      </c>
      <c r="H48" s="30"/>
      <c r="I48" s="44" t="s">
        <v>65</v>
      </c>
      <c r="J48" s="30">
        <v>3.0</v>
      </c>
      <c r="K48" s="27"/>
      <c r="L48" s="11"/>
      <c r="M48" s="11"/>
      <c r="N48" s="11"/>
      <c r="O48" s="11"/>
      <c r="P48" s="11"/>
      <c r="Q48" s="11"/>
      <c r="R48" s="11"/>
      <c r="S48" s="11"/>
      <c r="T48" s="11"/>
      <c r="U48" s="11"/>
      <c r="V48" s="11"/>
      <c r="W48" s="11"/>
      <c r="X48" s="11"/>
      <c r="Y48" s="11"/>
      <c r="Z48" s="11"/>
      <c r="AA48" s="11"/>
      <c r="AB48" s="11"/>
      <c r="AC48" s="11"/>
    </row>
    <row r="49">
      <c r="A49" s="25" t="s">
        <v>9</v>
      </c>
      <c r="B49" s="41" t="s">
        <v>66</v>
      </c>
      <c r="C49" s="39">
        <v>2.0</v>
      </c>
      <c r="D49" s="43">
        <v>7.0</v>
      </c>
      <c r="E49" s="27">
        <f t="shared" si="2"/>
        <v>6</v>
      </c>
      <c r="F49" s="27">
        <v>350.0</v>
      </c>
      <c r="G49" s="27">
        <v>0.0</v>
      </c>
      <c r="H49" s="30"/>
      <c r="I49" s="38" t="s">
        <v>67</v>
      </c>
      <c r="J49" s="30">
        <v>6.0</v>
      </c>
      <c r="K49" s="27"/>
      <c r="L49" s="11"/>
      <c r="M49" s="11"/>
      <c r="N49" s="11"/>
      <c r="O49" s="11"/>
      <c r="P49" s="11"/>
      <c r="Q49" s="11"/>
      <c r="R49" s="11"/>
      <c r="S49" s="11"/>
      <c r="T49" s="11"/>
      <c r="U49" s="11"/>
      <c r="V49" s="11"/>
      <c r="W49" s="11"/>
      <c r="X49" s="11"/>
      <c r="Y49" s="11"/>
      <c r="Z49" s="11"/>
      <c r="AA49" s="11"/>
      <c r="AB49" s="11"/>
      <c r="AC49" s="11"/>
    </row>
    <row r="50">
      <c r="A50" s="25" t="s">
        <v>45</v>
      </c>
      <c r="B50" s="41" t="s">
        <v>16</v>
      </c>
      <c r="C50" s="39">
        <v>2.0</v>
      </c>
      <c r="D50" s="40">
        <v>12.0</v>
      </c>
      <c r="E50" s="27">
        <f t="shared" si="2"/>
        <v>19</v>
      </c>
      <c r="F50" s="27">
        <v>600.0</v>
      </c>
      <c r="G50" s="35">
        <v>44.0</v>
      </c>
      <c r="H50" s="30"/>
      <c r="I50" s="44" t="s">
        <v>55</v>
      </c>
      <c r="J50" s="30">
        <v>23.0</v>
      </c>
      <c r="K50" s="27"/>
      <c r="L50" s="11"/>
      <c r="M50" s="11"/>
      <c r="N50" s="11"/>
      <c r="O50" s="11"/>
      <c r="P50" s="11"/>
      <c r="Q50" s="11"/>
      <c r="R50" s="11"/>
      <c r="S50" s="11"/>
      <c r="T50" s="11"/>
      <c r="U50" s="11"/>
      <c r="V50" s="11"/>
      <c r="W50" s="11"/>
      <c r="X50" s="11"/>
      <c r="Y50" s="11"/>
      <c r="Z50" s="11"/>
      <c r="AA50" s="11"/>
      <c r="AB50" s="11"/>
      <c r="AC50" s="11"/>
    </row>
    <row r="51">
      <c r="A51" s="25" t="s">
        <v>45</v>
      </c>
      <c r="B51" s="41" t="s">
        <v>68</v>
      </c>
      <c r="C51" s="39">
        <v>4.0</v>
      </c>
      <c r="D51" s="43">
        <v>14.0</v>
      </c>
      <c r="E51" s="27">
        <f t="shared" si="2"/>
        <v>11</v>
      </c>
      <c r="F51" s="27">
        <v>400.0</v>
      </c>
      <c r="G51" s="35">
        <v>84.0</v>
      </c>
      <c r="H51" s="30"/>
      <c r="I51" s="44" t="s">
        <v>55</v>
      </c>
      <c r="J51" s="30">
        <v>16.0</v>
      </c>
      <c r="K51" s="27"/>
      <c r="L51" s="11"/>
      <c r="M51" s="11"/>
      <c r="N51" s="11"/>
      <c r="O51" s="11"/>
      <c r="P51" s="11"/>
      <c r="Q51" s="11"/>
      <c r="R51" s="11"/>
      <c r="S51" s="11"/>
      <c r="T51" s="11"/>
      <c r="U51" s="11"/>
      <c r="V51" s="11"/>
      <c r="W51" s="11"/>
      <c r="X51" s="11"/>
      <c r="Y51" s="11"/>
      <c r="Z51" s="11"/>
      <c r="AA51" s="11"/>
      <c r="AB51" s="11"/>
      <c r="AC51" s="11"/>
    </row>
    <row r="52">
      <c r="A52" s="25" t="s">
        <v>45</v>
      </c>
      <c r="B52" s="41" t="s">
        <v>69</v>
      </c>
      <c r="C52" s="39">
        <v>4.0</v>
      </c>
      <c r="D52" s="43">
        <v>15.0</v>
      </c>
      <c r="E52" s="27">
        <f t="shared" si="2"/>
        <v>13</v>
      </c>
      <c r="F52" s="27">
        <v>600.0</v>
      </c>
      <c r="G52" s="35">
        <v>29.0</v>
      </c>
      <c r="H52" s="30"/>
      <c r="I52" s="38" t="s">
        <v>70</v>
      </c>
      <c r="J52" s="30">
        <v>0.0</v>
      </c>
      <c r="K52" s="27"/>
      <c r="L52" s="11"/>
      <c r="M52" s="11"/>
      <c r="N52" s="11"/>
      <c r="O52" s="11"/>
      <c r="P52" s="11"/>
      <c r="Q52" s="11"/>
      <c r="R52" s="11"/>
      <c r="S52" s="11"/>
      <c r="T52" s="11"/>
      <c r="U52" s="11"/>
      <c r="V52" s="11"/>
      <c r="W52" s="11"/>
      <c r="X52" s="11"/>
      <c r="Y52" s="11"/>
      <c r="Z52" s="11"/>
      <c r="AA52" s="11"/>
      <c r="AB52" s="11"/>
      <c r="AC52" s="11"/>
    </row>
    <row r="53">
      <c r="A53" s="11"/>
      <c r="B53" s="11"/>
      <c r="E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E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45"/>
      <c r="D55" s="46"/>
      <c r="E55" s="47"/>
      <c r="F55" s="48"/>
      <c r="G55" s="9"/>
      <c r="H55" s="49"/>
      <c r="I55" s="49"/>
      <c r="J55" s="11"/>
      <c r="K55" s="11"/>
      <c r="L55" s="11"/>
      <c r="M55" s="11"/>
      <c r="N55" s="11"/>
      <c r="O55" s="11"/>
      <c r="P55" s="11"/>
      <c r="Q55" s="11"/>
      <c r="R55" s="11"/>
      <c r="S55" s="11"/>
      <c r="T55" s="11"/>
      <c r="U55" s="11"/>
      <c r="V55" s="11"/>
      <c r="W55" s="11"/>
      <c r="X55" s="11"/>
      <c r="Y55" s="11"/>
      <c r="Z55" s="11"/>
      <c r="AA55" s="11"/>
      <c r="AB55" s="11"/>
      <c r="AC55" s="11"/>
    </row>
    <row r="56">
      <c r="A56" s="11"/>
      <c r="B56" s="11"/>
      <c r="C56" s="45"/>
      <c r="D56" s="46"/>
      <c r="E56" s="47"/>
      <c r="F56" s="48"/>
      <c r="G56" s="9"/>
      <c r="H56" s="49"/>
      <c r="I56" s="49"/>
      <c r="J56" s="11"/>
      <c r="K56" s="11"/>
      <c r="L56" s="11"/>
      <c r="M56" s="11"/>
      <c r="N56" s="11"/>
      <c r="O56" s="11"/>
      <c r="P56" s="11"/>
      <c r="Q56" s="11"/>
      <c r="R56" s="11"/>
      <c r="S56" s="11"/>
      <c r="T56" s="11"/>
      <c r="U56" s="11"/>
      <c r="V56" s="11"/>
      <c r="W56" s="11"/>
      <c r="X56" s="11"/>
      <c r="Y56" s="11"/>
      <c r="Z56" s="11"/>
      <c r="AA56" s="11"/>
      <c r="AB56" s="11"/>
      <c r="AC56" s="11"/>
    </row>
    <row r="57">
      <c r="A57" s="11"/>
      <c r="C57" s="45"/>
      <c r="D57" s="46"/>
      <c r="E57" s="47"/>
      <c r="F57" s="48"/>
      <c r="G57" s="9"/>
      <c r="H57" s="49"/>
      <c r="I57" s="49"/>
      <c r="J57" s="11"/>
      <c r="K57" s="11"/>
      <c r="L57" s="11"/>
      <c r="M57" s="11"/>
      <c r="N57" s="11"/>
      <c r="O57" s="11"/>
      <c r="P57" s="11"/>
      <c r="Q57" s="11"/>
      <c r="R57" s="11"/>
      <c r="S57" s="11"/>
      <c r="T57" s="11"/>
      <c r="U57" s="11"/>
      <c r="V57" s="11"/>
      <c r="W57" s="11"/>
      <c r="X57" s="11"/>
      <c r="Y57" s="11"/>
      <c r="Z57" s="11"/>
      <c r="AA57" s="11"/>
      <c r="AB57" s="11"/>
      <c r="AC57" s="11"/>
    </row>
    <row r="58">
      <c r="A58" s="11"/>
      <c r="B58" s="50"/>
      <c r="C58" s="51" t="s">
        <v>2</v>
      </c>
      <c r="D58" s="52" t="s">
        <v>71</v>
      </c>
      <c r="E58" s="53"/>
      <c r="F58" s="52"/>
      <c r="G58" s="9"/>
      <c r="H58" s="49"/>
      <c r="I58" s="49"/>
      <c r="J58" s="11"/>
      <c r="K58" s="11"/>
      <c r="L58" s="11"/>
      <c r="M58" s="11"/>
      <c r="N58" s="11"/>
      <c r="O58" s="11"/>
      <c r="P58" s="11"/>
      <c r="Q58" s="11"/>
      <c r="R58" s="11"/>
      <c r="S58" s="11"/>
      <c r="T58" s="11"/>
      <c r="U58" s="11"/>
      <c r="V58" s="11"/>
      <c r="W58" s="11"/>
      <c r="X58" s="11"/>
      <c r="Y58" s="11"/>
      <c r="Z58" s="11"/>
      <c r="AA58" s="11"/>
      <c r="AB58" s="11"/>
      <c r="AC58" s="11"/>
    </row>
    <row r="59">
      <c r="A59" s="11"/>
      <c r="B59" s="50"/>
      <c r="C59" s="54" t="s">
        <v>60</v>
      </c>
      <c r="D59" s="55">
        <v>7.0</v>
      </c>
      <c r="E59" s="9"/>
      <c r="F59" s="52"/>
      <c r="G59" s="9"/>
      <c r="H59" s="9"/>
      <c r="I59" s="11"/>
      <c r="J59" s="11"/>
      <c r="K59" s="11"/>
      <c r="L59" s="11"/>
      <c r="M59" s="11"/>
      <c r="N59" s="11"/>
      <c r="O59" s="11"/>
      <c r="P59" s="11"/>
      <c r="Q59" s="11"/>
      <c r="R59" s="11"/>
      <c r="S59" s="11"/>
      <c r="T59" s="11"/>
      <c r="U59" s="11"/>
      <c r="V59" s="11"/>
      <c r="W59" s="11"/>
      <c r="X59" s="11"/>
      <c r="Y59" s="11"/>
      <c r="Z59" s="11"/>
      <c r="AA59" s="11"/>
      <c r="AB59" s="11"/>
      <c r="AC59" s="11"/>
    </row>
    <row r="60">
      <c r="A60" s="11"/>
      <c r="B60" s="50"/>
      <c r="C60" s="56" t="s">
        <v>66</v>
      </c>
      <c r="D60" s="55">
        <v>6.0</v>
      </c>
      <c r="E60" s="9"/>
      <c r="F60" s="52"/>
      <c r="G60" s="9"/>
      <c r="H60" s="9"/>
      <c r="I60" s="11"/>
      <c r="J60" s="11"/>
      <c r="K60" s="11"/>
      <c r="L60" s="11"/>
      <c r="M60" s="11"/>
      <c r="N60" s="11"/>
      <c r="O60" s="11"/>
      <c r="P60" s="11"/>
      <c r="Q60" s="11"/>
      <c r="R60" s="11"/>
      <c r="S60" s="11"/>
      <c r="T60" s="11"/>
      <c r="U60" s="11"/>
      <c r="V60" s="11"/>
      <c r="W60" s="11"/>
      <c r="X60" s="11"/>
      <c r="Y60" s="11"/>
      <c r="Z60" s="11"/>
      <c r="AA60" s="11"/>
      <c r="AB60" s="11"/>
      <c r="AC60" s="11"/>
    </row>
    <row r="61">
      <c r="A61" s="11"/>
      <c r="B61" s="50"/>
      <c r="C61" s="56" t="s">
        <v>62</v>
      </c>
      <c r="D61" s="55">
        <v>8.0</v>
      </c>
      <c r="E61" s="9"/>
      <c r="F61" s="52"/>
      <c r="G61" s="9"/>
      <c r="H61" s="9"/>
      <c r="I61" s="11"/>
      <c r="J61" s="11"/>
      <c r="K61" s="11"/>
      <c r="L61" s="11"/>
      <c r="M61" s="11"/>
      <c r="N61" s="11"/>
      <c r="O61" s="11"/>
      <c r="P61" s="11"/>
      <c r="Q61" s="11"/>
      <c r="R61" s="11"/>
      <c r="S61" s="11"/>
      <c r="T61" s="11"/>
      <c r="U61" s="11"/>
      <c r="V61" s="11"/>
      <c r="W61" s="11"/>
      <c r="X61" s="11"/>
      <c r="Y61" s="11"/>
      <c r="Z61" s="11"/>
      <c r="AA61" s="11"/>
      <c r="AB61" s="11"/>
      <c r="AC61" s="11"/>
    </row>
    <row r="62">
      <c r="A62" s="11"/>
      <c r="B62" s="50"/>
      <c r="C62" s="56" t="s">
        <v>15</v>
      </c>
      <c r="D62" s="55">
        <v>5.0</v>
      </c>
      <c r="E62" s="9"/>
      <c r="F62" s="52"/>
      <c r="G62" s="9"/>
      <c r="H62" s="9"/>
      <c r="I62" s="11"/>
      <c r="J62" s="11"/>
      <c r="K62" s="11"/>
      <c r="L62" s="11"/>
      <c r="M62" s="11"/>
      <c r="N62" s="11"/>
      <c r="O62" s="11"/>
      <c r="P62" s="11"/>
      <c r="Q62" s="11"/>
      <c r="R62" s="11"/>
      <c r="S62" s="11"/>
      <c r="T62" s="11"/>
      <c r="U62" s="11"/>
      <c r="V62" s="11"/>
      <c r="W62" s="11"/>
      <c r="X62" s="11"/>
      <c r="Y62" s="11"/>
      <c r="Z62" s="11"/>
      <c r="AA62" s="11"/>
      <c r="AB62" s="11"/>
      <c r="AC62" s="11"/>
    </row>
    <row r="63">
      <c r="A63" s="11"/>
      <c r="B63" s="50"/>
      <c r="C63" s="56" t="s">
        <v>68</v>
      </c>
      <c r="D63" s="55">
        <v>11.0</v>
      </c>
      <c r="E63" s="9"/>
      <c r="F63" s="52"/>
      <c r="G63" s="9"/>
      <c r="H63" s="9"/>
      <c r="I63" s="11"/>
      <c r="J63" s="11"/>
      <c r="K63" s="11"/>
      <c r="L63" s="11"/>
      <c r="M63" s="11"/>
      <c r="N63" s="11"/>
      <c r="O63" s="11"/>
      <c r="P63" s="11"/>
      <c r="Q63" s="11"/>
      <c r="R63" s="11"/>
      <c r="S63" s="11"/>
      <c r="T63" s="11"/>
      <c r="U63" s="11"/>
      <c r="V63" s="11"/>
      <c r="W63" s="11"/>
      <c r="X63" s="11"/>
      <c r="Y63" s="11"/>
      <c r="Z63" s="11"/>
      <c r="AA63" s="11"/>
      <c r="AB63" s="11"/>
      <c r="AC63" s="11"/>
    </row>
    <row r="64">
      <c r="A64" s="11"/>
      <c r="B64" s="9"/>
      <c r="C64" s="56" t="s">
        <v>69</v>
      </c>
      <c r="D64" s="55">
        <v>13.0</v>
      </c>
      <c r="E64" s="9"/>
      <c r="F64" s="52"/>
      <c r="G64" s="9"/>
      <c r="H64" s="9"/>
      <c r="I64" s="11"/>
      <c r="J64" s="11"/>
      <c r="K64" s="11"/>
      <c r="L64" s="11"/>
      <c r="M64" s="11"/>
      <c r="N64" s="11"/>
      <c r="O64" s="11"/>
      <c r="P64" s="11"/>
      <c r="Q64" s="11"/>
      <c r="R64" s="11"/>
      <c r="S64" s="11"/>
      <c r="T64" s="11"/>
      <c r="U64" s="11"/>
      <c r="V64" s="11"/>
      <c r="W64" s="11"/>
      <c r="X64" s="11"/>
      <c r="Y64" s="11"/>
      <c r="Z64" s="11"/>
      <c r="AA64" s="11"/>
      <c r="AB64" s="11"/>
      <c r="AC64" s="11"/>
    </row>
    <row r="65">
      <c r="A65" s="11"/>
      <c r="B65" s="9"/>
      <c r="C65" s="56" t="s">
        <v>64</v>
      </c>
      <c r="D65" s="55">
        <v>17.0</v>
      </c>
      <c r="E65" s="9"/>
      <c r="F65" s="52"/>
      <c r="G65" s="9"/>
      <c r="H65" s="9"/>
      <c r="I65" s="11"/>
      <c r="J65" s="11"/>
      <c r="K65" s="11"/>
      <c r="L65" s="11"/>
      <c r="M65" s="11"/>
      <c r="N65" s="11"/>
      <c r="O65" s="11"/>
      <c r="P65" s="11"/>
      <c r="Q65" s="11"/>
      <c r="R65" s="11"/>
      <c r="S65" s="11"/>
      <c r="T65" s="11"/>
      <c r="U65" s="11"/>
      <c r="V65" s="11"/>
      <c r="W65" s="11"/>
      <c r="X65" s="11"/>
      <c r="Y65" s="11"/>
      <c r="Z65" s="11"/>
      <c r="AA65" s="11"/>
      <c r="AB65" s="11"/>
      <c r="AC65" s="11"/>
    </row>
    <row r="66">
      <c r="A66" s="11"/>
      <c r="B66" s="9"/>
      <c r="C66" s="56" t="s">
        <v>25</v>
      </c>
      <c r="D66" s="55">
        <v>16.0</v>
      </c>
      <c r="E66" s="9"/>
      <c r="F66" s="52"/>
      <c r="G66" s="9"/>
      <c r="H66" s="9"/>
      <c r="I66" s="11"/>
      <c r="J66" s="11"/>
      <c r="K66" s="11"/>
      <c r="L66" s="11"/>
      <c r="M66" s="11"/>
      <c r="N66" s="11"/>
      <c r="O66" s="11"/>
      <c r="P66" s="11"/>
      <c r="Q66" s="11"/>
      <c r="R66" s="11"/>
      <c r="S66" s="11"/>
      <c r="T66" s="11"/>
      <c r="U66" s="11"/>
      <c r="V66" s="11"/>
      <c r="W66" s="11"/>
      <c r="X66" s="11"/>
      <c r="Y66" s="11"/>
      <c r="Z66" s="11"/>
      <c r="AA66" s="11"/>
      <c r="AB66" s="11"/>
      <c r="AC66" s="11"/>
    </row>
    <row r="67">
      <c r="A67" s="11"/>
      <c r="B67" s="9"/>
      <c r="C67" s="56" t="s">
        <v>16</v>
      </c>
      <c r="D67" s="55">
        <v>19.0</v>
      </c>
      <c r="E67" s="9"/>
      <c r="F67" s="9"/>
      <c r="G67" s="9"/>
      <c r="H67" s="9"/>
      <c r="I67" s="11"/>
      <c r="J67" s="11"/>
      <c r="K67" s="11"/>
      <c r="L67" s="11"/>
      <c r="M67" s="11"/>
      <c r="N67" s="11"/>
      <c r="O67" s="11"/>
      <c r="P67" s="11"/>
      <c r="Q67" s="11"/>
      <c r="R67" s="11"/>
      <c r="S67" s="11"/>
      <c r="T67" s="11"/>
      <c r="U67" s="11"/>
      <c r="V67" s="11"/>
      <c r="W67" s="11"/>
      <c r="X67" s="11"/>
      <c r="Y67" s="11"/>
      <c r="Z67" s="11"/>
      <c r="AA67" s="11"/>
      <c r="AB67" s="11"/>
      <c r="AC67" s="11"/>
    </row>
    <row r="68">
      <c r="A68" s="11"/>
      <c r="B68" s="9"/>
      <c r="C68" s="56" t="s">
        <v>18</v>
      </c>
      <c r="D68" s="55">
        <v>14.0</v>
      </c>
      <c r="E68" s="9"/>
      <c r="F68" s="9"/>
      <c r="G68" s="9"/>
      <c r="H68" s="9"/>
      <c r="I68" s="11"/>
      <c r="J68" s="11"/>
      <c r="K68" s="11"/>
      <c r="L68" s="11"/>
      <c r="M68" s="11"/>
      <c r="N68" s="11"/>
      <c r="O68" s="11"/>
      <c r="P68" s="11"/>
      <c r="Q68" s="11"/>
      <c r="R68" s="11"/>
      <c r="S68" s="11"/>
      <c r="T68" s="11"/>
      <c r="U68" s="11"/>
      <c r="V68" s="11"/>
      <c r="W68" s="11"/>
      <c r="X68" s="11"/>
      <c r="Y68" s="11"/>
      <c r="Z68" s="11"/>
      <c r="AA68" s="11"/>
      <c r="AB68" s="11"/>
      <c r="AC68" s="11"/>
    </row>
    <row r="69">
      <c r="A69" s="11"/>
      <c r="B69" s="9"/>
      <c r="C69" s="11"/>
      <c r="D69" s="9"/>
      <c r="E69" s="9"/>
      <c r="F69" s="9"/>
      <c r="G69" s="9"/>
      <c r="H69" s="9"/>
      <c r="I69" s="11"/>
      <c r="J69" s="11"/>
      <c r="K69" s="11"/>
      <c r="L69" s="11"/>
      <c r="M69" s="11"/>
      <c r="N69" s="11"/>
      <c r="O69" s="11"/>
      <c r="P69" s="11"/>
      <c r="Q69" s="11"/>
      <c r="R69" s="11"/>
      <c r="S69" s="11"/>
      <c r="T69" s="11"/>
      <c r="U69" s="11"/>
      <c r="V69" s="11"/>
      <c r="W69" s="11"/>
      <c r="X69" s="11"/>
      <c r="Y69" s="11"/>
      <c r="Z69" s="11"/>
      <c r="AA69" s="11"/>
      <c r="AB69" s="11"/>
      <c r="AC69" s="11"/>
    </row>
    <row r="70">
      <c r="A70" s="11"/>
      <c r="B70" s="9"/>
      <c r="C70" s="11"/>
      <c r="D70" s="9"/>
      <c r="E70" s="9"/>
      <c r="F70" s="9"/>
      <c r="G70" s="9"/>
      <c r="H70" s="9"/>
      <c r="I70" s="11"/>
      <c r="J70" s="11"/>
      <c r="K70" s="11"/>
      <c r="L70" s="11"/>
      <c r="M70" s="11"/>
      <c r="N70" s="11"/>
      <c r="O70" s="11"/>
      <c r="P70" s="11"/>
      <c r="Q70" s="11"/>
      <c r="R70" s="11"/>
      <c r="S70" s="11"/>
      <c r="T70" s="11"/>
      <c r="U70" s="11"/>
      <c r="V70" s="11"/>
      <c r="W70" s="11"/>
      <c r="X70" s="11"/>
      <c r="Y70" s="11"/>
      <c r="Z70" s="11"/>
      <c r="AA70" s="11"/>
      <c r="AB70" s="11"/>
      <c r="AC70" s="11"/>
    </row>
    <row r="71">
      <c r="A71" s="11"/>
      <c r="B71" s="9"/>
      <c r="C71" s="11"/>
      <c r="D71" s="9"/>
      <c r="E71" s="9"/>
      <c r="F71" s="9"/>
      <c r="G71" s="9"/>
      <c r="H71" s="9"/>
      <c r="I71" s="11"/>
      <c r="J71" s="11"/>
      <c r="K71" s="11"/>
      <c r="L71" s="11"/>
      <c r="M71" s="11"/>
      <c r="N71" s="11"/>
      <c r="O71" s="11"/>
      <c r="P71" s="11"/>
      <c r="Q71" s="11"/>
      <c r="R71" s="11"/>
      <c r="S71" s="11"/>
      <c r="T71" s="11"/>
      <c r="U71" s="11"/>
      <c r="V71" s="11"/>
      <c r="W71" s="11"/>
      <c r="X71" s="11"/>
      <c r="Y71" s="11"/>
      <c r="Z71" s="11"/>
      <c r="AA71" s="11"/>
      <c r="AB71" s="11"/>
      <c r="AC71" s="11"/>
    </row>
    <row r="72">
      <c r="A72" s="11"/>
      <c r="B72" s="9"/>
      <c r="C72" s="11"/>
      <c r="D72" s="9"/>
      <c r="E72" s="9"/>
      <c r="F72" s="9"/>
      <c r="G72" s="9"/>
      <c r="H72" s="9"/>
      <c r="I72" s="11"/>
      <c r="J72" s="11"/>
      <c r="K72" s="11"/>
      <c r="L72" s="11"/>
      <c r="M72" s="11"/>
      <c r="N72" s="11"/>
      <c r="O72" s="11"/>
      <c r="P72" s="11"/>
      <c r="Q72" s="11"/>
      <c r="R72" s="11"/>
      <c r="S72" s="11"/>
      <c r="T72" s="11"/>
      <c r="U72" s="11"/>
      <c r="V72" s="11"/>
      <c r="W72" s="11"/>
      <c r="X72" s="11"/>
      <c r="Y72" s="11"/>
      <c r="Z72" s="11"/>
      <c r="AA72" s="11"/>
      <c r="AB72" s="11"/>
      <c r="AC72" s="11"/>
    </row>
    <row r="73">
      <c r="A73" s="11"/>
      <c r="B73" s="9"/>
      <c r="C73" s="11"/>
      <c r="D73" s="9"/>
      <c r="E73" s="9"/>
      <c r="F73" s="9"/>
      <c r="G73" s="9"/>
      <c r="H73" s="9"/>
      <c r="I73" s="11"/>
      <c r="J73" s="11"/>
      <c r="K73" s="11"/>
      <c r="L73" s="11"/>
      <c r="M73" s="11"/>
      <c r="N73" s="11"/>
      <c r="O73" s="11"/>
      <c r="P73" s="11"/>
      <c r="Q73" s="11"/>
      <c r="R73" s="11"/>
      <c r="S73" s="11"/>
      <c r="T73" s="11"/>
      <c r="U73" s="11"/>
      <c r="V73" s="11"/>
      <c r="W73" s="11"/>
      <c r="X73" s="11"/>
      <c r="Y73" s="11"/>
      <c r="Z73" s="11"/>
      <c r="AA73" s="11"/>
      <c r="AB73" s="11"/>
      <c r="AC73" s="11"/>
    </row>
    <row r="74">
      <c r="A74" s="11"/>
      <c r="B74" s="9"/>
      <c r="C74" s="11"/>
      <c r="D74" s="9"/>
      <c r="E74" s="9"/>
      <c r="F74" s="9"/>
      <c r="G74" s="9"/>
      <c r="H74" s="9"/>
      <c r="I74" s="11"/>
      <c r="J74" s="11"/>
      <c r="K74" s="11"/>
      <c r="L74" s="11"/>
      <c r="M74" s="11"/>
      <c r="N74" s="11"/>
      <c r="O74" s="11"/>
      <c r="P74" s="11"/>
      <c r="Q74" s="11"/>
      <c r="R74" s="11"/>
      <c r="S74" s="11"/>
      <c r="T74" s="11"/>
      <c r="U74" s="11"/>
      <c r="V74" s="11"/>
      <c r="W74" s="11"/>
      <c r="X74" s="11"/>
      <c r="Y74" s="11"/>
      <c r="Z74" s="11"/>
      <c r="AA74" s="11"/>
      <c r="AB74" s="11"/>
      <c r="AC74" s="11"/>
    </row>
    <row r="75">
      <c r="A75" s="11"/>
      <c r="B75" s="9"/>
      <c r="C75" s="11"/>
      <c r="D75" s="9"/>
      <c r="E75" s="9"/>
      <c r="F75" s="9"/>
      <c r="G75" s="9"/>
      <c r="H75" s="9"/>
      <c r="I75" s="11"/>
      <c r="J75" s="11"/>
      <c r="K75" s="11"/>
      <c r="L75" s="11"/>
      <c r="M75" s="11"/>
      <c r="N75" s="11"/>
      <c r="O75" s="11"/>
      <c r="P75" s="11"/>
      <c r="Q75" s="11"/>
      <c r="R75" s="11"/>
      <c r="S75" s="11"/>
      <c r="T75" s="11"/>
      <c r="U75" s="11"/>
      <c r="V75" s="11"/>
      <c r="W75" s="11"/>
      <c r="X75" s="11"/>
      <c r="Y75" s="11"/>
      <c r="Z75" s="11"/>
      <c r="AA75" s="11"/>
      <c r="AB75" s="11"/>
      <c r="AC75" s="11"/>
    </row>
    <row r="76">
      <c r="A76" s="11"/>
      <c r="B76" s="9"/>
      <c r="C76" s="11"/>
      <c r="D76" s="9"/>
      <c r="E76" s="9"/>
      <c r="F76" s="9"/>
      <c r="G76" s="9"/>
      <c r="H76" s="9"/>
      <c r="I76" s="11"/>
      <c r="J76" s="11"/>
      <c r="K76" s="11"/>
      <c r="L76" s="11"/>
      <c r="M76" s="11"/>
      <c r="N76" s="11"/>
      <c r="O76" s="11"/>
      <c r="P76" s="11"/>
      <c r="Q76" s="11"/>
      <c r="R76" s="11"/>
      <c r="S76" s="11"/>
      <c r="T76" s="11"/>
      <c r="U76" s="11"/>
      <c r="V76" s="11"/>
      <c r="W76" s="11"/>
      <c r="X76" s="11"/>
      <c r="Y76" s="11"/>
      <c r="Z76" s="11"/>
      <c r="AA76" s="11"/>
      <c r="AB76" s="11"/>
      <c r="AC76" s="11"/>
    </row>
    <row r="77">
      <c r="A77" s="11"/>
      <c r="B77" s="9"/>
      <c r="C77" s="11"/>
      <c r="D77" s="9"/>
      <c r="E77" s="9"/>
      <c r="F77" s="9"/>
      <c r="G77" s="9"/>
      <c r="H77" s="9"/>
      <c r="I77" s="11"/>
      <c r="J77" s="11"/>
      <c r="K77" s="11"/>
      <c r="L77" s="11"/>
      <c r="M77" s="11"/>
      <c r="N77" s="11"/>
      <c r="O77" s="11"/>
      <c r="P77" s="11"/>
      <c r="Q77" s="11"/>
      <c r="R77" s="11"/>
      <c r="S77" s="11"/>
      <c r="T77" s="11"/>
      <c r="U77" s="11"/>
      <c r="V77" s="11"/>
      <c r="W77" s="11"/>
      <c r="X77" s="11"/>
      <c r="Y77" s="11"/>
      <c r="Z77" s="11"/>
      <c r="AA77" s="11"/>
      <c r="AB77" s="11"/>
      <c r="AC77" s="11"/>
    </row>
    <row r="78">
      <c r="A78" s="11"/>
      <c r="B78" s="9"/>
      <c r="C78" s="11"/>
      <c r="D78" s="9"/>
      <c r="E78" s="9"/>
      <c r="F78" s="9"/>
      <c r="G78" s="9"/>
      <c r="H78" s="9"/>
      <c r="I78" s="11"/>
      <c r="J78" s="11"/>
      <c r="K78" s="11"/>
      <c r="L78" s="11"/>
      <c r="M78" s="11"/>
      <c r="N78" s="11"/>
      <c r="O78" s="11"/>
      <c r="P78" s="11"/>
      <c r="Q78" s="11"/>
      <c r="R78" s="11"/>
      <c r="S78" s="11"/>
      <c r="T78" s="11"/>
      <c r="U78" s="11"/>
      <c r="V78" s="11"/>
      <c r="W78" s="11"/>
      <c r="X78" s="11"/>
      <c r="Y78" s="11"/>
      <c r="Z78" s="11"/>
      <c r="AA78" s="11"/>
      <c r="AB78" s="11"/>
      <c r="AC78" s="11"/>
    </row>
    <row r="79">
      <c r="A79" s="11"/>
      <c r="B79" s="9"/>
      <c r="C79" s="11"/>
      <c r="D79" s="9"/>
      <c r="E79" s="9"/>
      <c r="F79" s="9"/>
      <c r="G79" s="9"/>
      <c r="H79" s="9"/>
      <c r="I79" s="11"/>
      <c r="J79" s="11"/>
      <c r="K79" s="11"/>
      <c r="L79" s="11"/>
      <c r="M79" s="11"/>
      <c r="N79" s="11"/>
      <c r="O79" s="11"/>
      <c r="P79" s="11"/>
      <c r="Q79" s="11"/>
      <c r="R79" s="11"/>
      <c r="S79" s="11"/>
      <c r="T79" s="11"/>
      <c r="U79" s="11"/>
      <c r="V79" s="11"/>
      <c r="W79" s="11"/>
      <c r="X79" s="11"/>
      <c r="Y79" s="11"/>
      <c r="Z79" s="11"/>
      <c r="AA79" s="11"/>
      <c r="AB79" s="11"/>
      <c r="AC79" s="11"/>
    </row>
    <row r="80">
      <c r="A80" s="11"/>
      <c r="B80" s="9"/>
      <c r="C80" s="11"/>
      <c r="D80" s="9"/>
      <c r="E80" s="9"/>
      <c r="F80" s="9"/>
      <c r="G80" s="9"/>
      <c r="H80" s="9"/>
      <c r="I80" s="11"/>
      <c r="J80" s="11"/>
      <c r="K80" s="11"/>
      <c r="L80" s="11"/>
      <c r="M80" s="11"/>
      <c r="N80" s="11"/>
      <c r="O80" s="11"/>
      <c r="P80" s="11"/>
      <c r="Q80" s="11"/>
      <c r="R80" s="11"/>
      <c r="S80" s="11"/>
      <c r="T80" s="11"/>
      <c r="U80" s="11"/>
      <c r="V80" s="11"/>
      <c r="W80" s="11"/>
      <c r="X80" s="11"/>
      <c r="Y80" s="11"/>
      <c r="Z80" s="11"/>
      <c r="AA80" s="11"/>
      <c r="AB80" s="11"/>
      <c r="AC80" s="11"/>
    </row>
    <row r="81">
      <c r="A81" s="11"/>
      <c r="B81" s="9"/>
      <c r="C81" s="11"/>
      <c r="D81" s="9"/>
      <c r="E81" s="9"/>
      <c r="F81" s="9"/>
      <c r="G81" s="9"/>
      <c r="H81" s="9"/>
      <c r="I81" s="11"/>
      <c r="J81" s="11"/>
      <c r="K81" s="11"/>
      <c r="L81" s="11"/>
      <c r="M81" s="11"/>
      <c r="N81" s="11"/>
      <c r="O81" s="11"/>
      <c r="P81" s="11"/>
      <c r="Q81" s="11"/>
      <c r="R81" s="11"/>
      <c r="S81" s="11"/>
      <c r="T81" s="11"/>
      <c r="U81" s="11"/>
      <c r="V81" s="11"/>
      <c r="W81" s="11"/>
      <c r="X81" s="11"/>
      <c r="Y81" s="11"/>
      <c r="Z81" s="11"/>
      <c r="AA81" s="11"/>
      <c r="AB81" s="11"/>
      <c r="AC81" s="11"/>
    </row>
    <row r="82">
      <c r="A82" s="11"/>
      <c r="B82" s="9"/>
      <c r="C82" s="11"/>
      <c r="D82" s="9"/>
      <c r="E82" s="9"/>
      <c r="F82" s="9"/>
      <c r="G82" s="9"/>
      <c r="H82" s="9"/>
      <c r="I82" s="11"/>
      <c r="J82" s="11"/>
      <c r="K82" s="11"/>
      <c r="L82" s="11"/>
      <c r="M82" s="11"/>
      <c r="N82" s="11"/>
      <c r="O82" s="11"/>
      <c r="P82" s="11"/>
      <c r="Q82" s="11"/>
      <c r="R82" s="11"/>
      <c r="S82" s="11"/>
      <c r="T82" s="11"/>
      <c r="U82" s="11"/>
      <c r="V82" s="11"/>
      <c r="W82" s="11"/>
      <c r="X82" s="11"/>
      <c r="Y82" s="11"/>
      <c r="Z82" s="11"/>
      <c r="AA82" s="11"/>
      <c r="AB82" s="11"/>
      <c r="AC82" s="11"/>
    </row>
    <row r="83">
      <c r="A83" s="11"/>
      <c r="B83" s="9"/>
      <c r="C83" s="11"/>
      <c r="D83" s="9"/>
      <c r="E83" s="9"/>
      <c r="F83" s="9"/>
      <c r="G83" s="9"/>
      <c r="H83" s="9"/>
      <c r="I83" s="11"/>
      <c r="J83" s="11"/>
      <c r="K83" s="11"/>
      <c r="L83" s="11"/>
      <c r="M83" s="11"/>
      <c r="N83" s="11"/>
      <c r="O83" s="11"/>
      <c r="P83" s="11"/>
      <c r="Q83" s="11"/>
      <c r="R83" s="11"/>
      <c r="S83" s="11"/>
      <c r="T83" s="11"/>
      <c r="U83" s="11"/>
      <c r="V83" s="11"/>
      <c r="W83" s="11"/>
      <c r="X83" s="11"/>
      <c r="Y83" s="11"/>
      <c r="Z83" s="11"/>
      <c r="AA83" s="11"/>
      <c r="AB83" s="11"/>
      <c r="AC83" s="11"/>
    </row>
    <row r="84">
      <c r="A84" s="11"/>
      <c r="B84" s="9"/>
      <c r="C84" s="11"/>
      <c r="D84" s="9"/>
      <c r="E84" s="9"/>
      <c r="F84" s="9"/>
      <c r="G84" s="9"/>
      <c r="H84" s="9"/>
      <c r="I84" s="11"/>
      <c r="J84" s="11"/>
      <c r="K84" s="11"/>
      <c r="L84" s="11"/>
      <c r="M84" s="11"/>
      <c r="N84" s="11"/>
      <c r="O84" s="11"/>
      <c r="P84" s="11"/>
      <c r="Q84" s="11"/>
      <c r="R84" s="11"/>
      <c r="S84" s="11"/>
      <c r="T84" s="11"/>
      <c r="U84" s="11"/>
      <c r="V84" s="11"/>
      <c r="W84" s="11"/>
      <c r="X84" s="11"/>
      <c r="Y84" s="11"/>
      <c r="Z84" s="11"/>
      <c r="AA84" s="11"/>
      <c r="AB84" s="11"/>
      <c r="AC84" s="11"/>
    </row>
    <row r="85">
      <c r="A85" s="11"/>
      <c r="B85" s="9"/>
      <c r="C85" s="11"/>
      <c r="D85" s="9"/>
      <c r="E85" s="9"/>
      <c r="F85" s="9"/>
      <c r="G85" s="9"/>
      <c r="H85" s="9"/>
      <c r="I85" s="11"/>
      <c r="J85" s="11"/>
      <c r="K85" s="11"/>
      <c r="L85" s="11"/>
      <c r="M85" s="11"/>
      <c r="N85" s="11"/>
      <c r="O85" s="11"/>
      <c r="P85" s="11"/>
      <c r="Q85" s="11"/>
      <c r="R85" s="11"/>
      <c r="S85" s="11"/>
      <c r="T85" s="11"/>
      <c r="U85" s="11"/>
      <c r="V85" s="11"/>
      <c r="W85" s="11"/>
      <c r="X85" s="11"/>
      <c r="Y85" s="11"/>
      <c r="Z85" s="11"/>
      <c r="AA85" s="11"/>
      <c r="AB85" s="11"/>
      <c r="AC85" s="11"/>
    </row>
    <row r="86">
      <c r="A86" s="11"/>
      <c r="B86" s="9"/>
      <c r="C86" s="11"/>
      <c r="D86" s="9"/>
      <c r="E86" s="9"/>
      <c r="F86" s="9"/>
      <c r="G86" s="9"/>
      <c r="H86" s="9"/>
      <c r="I86" s="11"/>
      <c r="J86" s="11"/>
      <c r="K86" s="11"/>
      <c r="L86" s="11"/>
      <c r="M86" s="11"/>
      <c r="N86" s="11"/>
      <c r="O86" s="11"/>
      <c r="P86" s="11"/>
      <c r="Q86" s="11"/>
      <c r="R86" s="11"/>
      <c r="S86" s="11"/>
      <c r="T86" s="11"/>
      <c r="U86" s="11"/>
      <c r="V86" s="11"/>
      <c r="W86" s="11"/>
      <c r="X86" s="11"/>
      <c r="Y86" s="11"/>
      <c r="Z86" s="11"/>
      <c r="AA86" s="11"/>
      <c r="AB86" s="11"/>
      <c r="AC86" s="11"/>
    </row>
    <row r="87">
      <c r="A87" s="11"/>
      <c r="B87" s="9"/>
      <c r="C87" s="11"/>
      <c r="D87" s="9"/>
      <c r="E87" s="9"/>
      <c r="F87" s="9"/>
      <c r="G87" s="9"/>
      <c r="H87" s="9"/>
      <c r="I87" s="11"/>
      <c r="J87" s="11"/>
      <c r="K87" s="11"/>
      <c r="L87" s="11"/>
      <c r="M87" s="11"/>
      <c r="N87" s="11"/>
      <c r="O87" s="11"/>
      <c r="P87" s="11"/>
      <c r="Q87" s="11"/>
      <c r="R87" s="11"/>
      <c r="S87" s="11"/>
      <c r="T87" s="11"/>
      <c r="U87" s="11"/>
      <c r="V87" s="11"/>
      <c r="W87" s="11"/>
      <c r="X87" s="11"/>
      <c r="Y87" s="11"/>
      <c r="Z87" s="11"/>
      <c r="AA87" s="11"/>
      <c r="AB87" s="11"/>
      <c r="AC87" s="11"/>
    </row>
    <row r="88">
      <c r="A88" s="11"/>
      <c r="B88" s="9"/>
      <c r="C88" s="11"/>
      <c r="D88" s="9"/>
      <c r="E88" s="9"/>
      <c r="F88" s="9"/>
      <c r="G88" s="9"/>
      <c r="H88" s="9"/>
      <c r="I88" s="11"/>
      <c r="J88" s="11"/>
      <c r="K88" s="11"/>
      <c r="L88" s="11"/>
      <c r="M88" s="11"/>
      <c r="N88" s="11"/>
      <c r="O88" s="11"/>
      <c r="P88" s="11"/>
      <c r="Q88" s="11"/>
      <c r="R88" s="11"/>
      <c r="S88" s="11"/>
      <c r="T88" s="11"/>
      <c r="U88" s="11"/>
      <c r="V88" s="11"/>
      <c r="W88" s="11"/>
      <c r="X88" s="11"/>
      <c r="Y88" s="11"/>
      <c r="Z88" s="11"/>
      <c r="AA88" s="11"/>
      <c r="AB88" s="11"/>
      <c r="AC88" s="11"/>
    </row>
    <row r="89">
      <c r="A89" s="11"/>
      <c r="B89" s="9"/>
      <c r="C89" s="11"/>
      <c r="D89" s="9"/>
      <c r="E89" s="9"/>
      <c r="F89" s="9"/>
      <c r="G89" s="9"/>
      <c r="H89" s="9"/>
      <c r="I89" s="11"/>
      <c r="J89" s="11"/>
      <c r="K89" s="11"/>
      <c r="L89" s="11"/>
      <c r="M89" s="11"/>
      <c r="N89" s="11"/>
      <c r="O89" s="11"/>
      <c r="P89" s="11"/>
      <c r="Q89" s="11"/>
      <c r="R89" s="11"/>
      <c r="S89" s="11"/>
      <c r="T89" s="11"/>
      <c r="U89" s="11"/>
      <c r="V89" s="11"/>
      <c r="W89" s="11"/>
      <c r="X89" s="11"/>
      <c r="Y89" s="11"/>
      <c r="Z89" s="11"/>
      <c r="AA89" s="11"/>
      <c r="AB89" s="11"/>
      <c r="AC89" s="11"/>
    </row>
    <row r="90">
      <c r="A90" s="11"/>
      <c r="B90" s="9"/>
      <c r="C90" s="11"/>
      <c r="D90" s="9"/>
      <c r="E90" s="9"/>
      <c r="F90" s="9"/>
      <c r="G90" s="9"/>
      <c r="H90" s="9"/>
      <c r="I90" s="11"/>
      <c r="J90" s="11"/>
      <c r="K90" s="11"/>
      <c r="L90" s="11"/>
      <c r="M90" s="11"/>
      <c r="N90" s="11"/>
      <c r="O90" s="11"/>
      <c r="P90" s="11"/>
      <c r="Q90" s="11"/>
      <c r="R90" s="11"/>
      <c r="S90" s="11"/>
      <c r="T90" s="11"/>
      <c r="U90" s="11"/>
      <c r="V90" s="11"/>
      <c r="W90" s="11"/>
      <c r="X90" s="11"/>
      <c r="Y90" s="11"/>
      <c r="Z90" s="11"/>
      <c r="AA90" s="11"/>
      <c r="AB90" s="11"/>
      <c r="AC90" s="11"/>
    </row>
    <row r="91">
      <c r="A91" s="11"/>
      <c r="B91" s="9"/>
      <c r="C91" s="11"/>
      <c r="D91" s="9"/>
      <c r="E91" s="9"/>
      <c r="F91" s="9"/>
      <c r="G91" s="9"/>
      <c r="H91" s="9"/>
      <c r="I91" s="11"/>
      <c r="J91" s="11"/>
      <c r="K91" s="11"/>
      <c r="L91" s="11"/>
      <c r="M91" s="11"/>
      <c r="N91" s="11"/>
      <c r="O91" s="11"/>
      <c r="P91" s="11"/>
      <c r="Q91" s="11"/>
      <c r="R91" s="11"/>
      <c r="S91" s="11"/>
      <c r="T91" s="11"/>
      <c r="U91" s="11"/>
      <c r="V91" s="11"/>
      <c r="W91" s="11"/>
      <c r="X91" s="11"/>
      <c r="Y91" s="11"/>
      <c r="Z91" s="11"/>
      <c r="AA91" s="11"/>
      <c r="AB91" s="11"/>
      <c r="AC91" s="11"/>
    </row>
    <row r="92">
      <c r="A92" s="11"/>
      <c r="B92" s="9"/>
      <c r="C92" s="11"/>
      <c r="D92" s="9"/>
      <c r="E92" s="9"/>
      <c r="F92" s="9"/>
      <c r="G92" s="9"/>
      <c r="H92" s="9"/>
      <c r="I92" s="11"/>
      <c r="J92" s="11"/>
      <c r="K92" s="11"/>
      <c r="L92" s="11"/>
      <c r="M92" s="11"/>
      <c r="N92" s="11"/>
      <c r="O92" s="11"/>
      <c r="P92" s="11"/>
      <c r="Q92" s="11"/>
      <c r="R92" s="11"/>
      <c r="S92" s="11"/>
      <c r="T92" s="11"/>
      <c r="U92" s="11"/>
      <c r="V92" s="11"/>
      <c r="W92" s="11"/>
      <c r="X92" s="11"/>
      <c r="Y92" s="11"/>
      <c r="Z92" s="11"/>
      <c r="AA92" s="11"/>
      <c r="AB92" s="11"/>
      <c r="AC92" s="11"/>
    </row>
    <row r="93">
      <c r="A93" s="11"/>
      <c r="B93" s="9"/>
      <c r="C93" s="11"/>
      <c r="D93" s="9"/>
      <c r="E93" s="9"/>
      <c r="F93" s="9"/>
      <c r="G93" s="9"/>
      <c r="H93" s="9"/>
      <c r="I93" s="11"/>
      <c r="J93" s="11"/>
      <c r="K93" s="11"/>
      <c r="L93" s="11"/>
      <c r="M93" s="11"/>
      <c r="N93" s="11"/>
      <c r="O93" s="11"/>
      <c r="P93" s="11"/>
      <c r="Q93" s="11"/>
      <c r="R93" s="11"/>
      <c r="S93" s="11"/>
      <c r="T93" s="11"/>
      <c r="U93" s="11"/>
      <c r="V93" s="11"/>
      <c r="W93" s="11"/>
      <c r="X93" s="11"/>
      <c r="Y93" s="11"/>
      <c r="Z93" s="11"/>
      <c r="AA93" s="11"/>
      <c r="AB93" s="11"/>
      <c r="AC93" s="11"/>
    </row>
    <row r="94">
      <c r="A94" s="11"/>
      <c r="B94" s="9"/>
      <c r="C94" s="11"/>
      <c r="D94" s="9"/>
      <c r="E94" s="9"/>
      <c r="F94" s="9"/>
      <c r="G94" s="9"/>
      <c r="H94" s="9"/>
      <c r="I94" s="11"/>
      <c r="J94" s="11"/>
      <c r="K94" s="11"/>
      <c r="L94" s="11"/>
      <c r="M94" s="11"/>
      <c r="N94" s="11"/>
      <c r="O94" s="11"/>
      <c r="P94" s="11"/>
      <c r="Q94" s="11"/>
      <c r="R94" s="11"/>
      <c r="S94" s="11"/>
      <c r="T94" s="11"/>
      <c r="U94" s="11"/>
      <c r="V94" s="11"/>
      <c r="W94" s="11"/>
      <c r="X94" s="11"/>
      <c r="Y94" s="11"/>
      <c r="Z94" s="11"/>
      <c r="AA94" s="11"/>
      <c r="AB94" s="11"/>
      <c r="AC94" s="11"/>
    </row>
    <row r="95">
      <c r="A95" s="11"/>
      <c r="B95" s="9"/>
      <c r="C95" s="11"/>
      <c r="D95" s="9"/>
      <c r="E95" s="9"/>
      <c r="F95" s="9"/>
      <c r="G95" s="9"/>
      <c r="H95" s="9"/>
      <c r="I95" s="11"/>
      <c r="J95" s="11"/>
      <c r="K95" s="11"/>
      <c r="L95" s="11"/>
      <c r="M95" s="11"/>
      <c r="N95" s="11"/>
      <c r="O95" s="11"/>
      <c r="P95" s="11"/>
      <c r="Q95" s="11"/>
      <c r="R95" s="11"/>
      <c r="S95" s="11"/>
      <c r="T95" s="11"/>
      <c r="U95" s="11"/>
      <c r="V95" s="11"/>
      <c r="W95" s="11"/>
      <c r="X95" s="11"/>
      <c r="Y95" s="11"/>
      <c r="Z95" s="11"/>
      <c r="AA95" s="11"/>
      <c r="AB95" s="11"/>
      <c r="AC95" s="11"/>
    </row>
    <row r="96">
      <c r="A96" s="11"/>
      <c r="B96" s="9"/>
      <c r="C96" s="11"/>
      <c r="D96" s="9"/>
      <c r="E96" s="9"/>
      <c r="F96" s="9"/>
      <c r="G96" s="9"/>
      <c r="H96" s="9"/>
      <c r="I96" s="11"/>
      <c r="J96" s="11"/>
      <c r="K96" s="11"/>
      <c r="L96" s="11"/>
      <c r="M96" s="11"/>
      <c r="N96" s="11"/>
      <c r="O96" s="11"/>
      <c r="P96" s="11"/>
      <c r="Q96" s="11"/>
      <c r="R96" s="11"/>
      <c r="S96" s="11"/>
      <c r="T96" s="11"/>
      <c r="U96" s="11"/>
      <c r="V96" s="11"/>
      <c r="W96" s="11"/>
      <c r="X96" s="11"/>
      <c r="Y96" s="11"/>
      <c r="Z96" s="11"/>
      <c r="AA96" s="11"/>
      <c r="AB96" s="11"/>
      <c r="AC96" s="11"/>
    </row>
    <row r="97">
      <c r="A97" s="11"/>
      <c r="B97" s="9"/>
      <c r="C97" s="11"/>
      <c r="D97" s="9"/>
      <c r="E97" s="9"/>
      <c r="F97" s="9"/>
      <c r="G97" s="9"/>
      <c r="H97" s="9"/>
      <c r="I97" s="11"/>
      <c r="J97" s="11"/>
      <c r="K97" s="11"/>
      <c r="L97" s="11"/>
      <c r="M97" s="11"/>
      <c r="N97" s="11"/>
      <c r="O97" s="11"/>
      <c r="P97" s="11"/>
      <c r="Q97" s="11"/>
      <c r="R97" s="11"/>
      <c r="S97" s="11"/>
      <c r="T97" s="11"/>
      <c r="U97" s="11"/>
      <c r="V97" s="11"/>
      <c r="W97" s="11"/>
      <c r="X97" s="11"/>
      <c r="Y97" s="11"/>
      <c r="Z97" s="11"/>
      <c r="AA97" s="11"/>
      <c r="AB97" s="11"/>
      <c r="AC97" s="11"/>
    </row>
    <row r="98">
      <c r="A98" s="11"/>
      <c r="B98" s="9"/>
      <c r="C98" s="11"/>
      <c r="D98" s="9"/>
      <c r="E98" s="9"/>
      <c r="F98" s="9"/>
      <c r="G98" s="9"/>
      <c r="H98" s="9"/>
      <c r="I98" s="11"/>
      <c r="J98" s="11"/>
      <c r="K98" s="11"/>
      <c r="L98" s="11"/>
      <c r="M98" s="11"/>
      <c r="N98" s="11"/>
      <c r="O98" s="11"/>
      <c r="P98" s="11"/>
      <c r="Q98" s="11"/>
      <c r="R98" s="11"/>
      <c r="S98" s="11"/>
      <c r="T98" s="11"/>
      <c r="U98" s="11"/>
      <c r="V98" s="11"/>
      <c r="W98" s="11"/>
      <c r="X98" s="11"/>
      <c r="Y98" s="11"/>
      <c r="Z98" s="11"/>
      <c r="AA98" s="11"/>
      <c r="AB98" s="11"/>
      <c r="AC98" s="11"/>
    </row>
    <row r="99">
      <c r="A99" s="11"/>
      <c r="B99" s="9"/>
      <c r="C99" s="11"/>
      <c r="D99" s="9"/>
      <c r="E99" s="9"/>
      <c r="F99" s="9"/>
      <c r="G99" s="9"/>
      <c r="H99" s="9"/>
      <c r="I99" s="11"/>
      <c r="J99" s="11"/>
      <c r="K99" s="11"/>
      <c r="L99" s="11"/>
      <c r="M99" s="11"/>
      <c r="N99" s="11"/>
      <c r="O99" s="11"/>
      <c r="P99" s="11"/>
      <c r="Q99" s="11"/>
      <c r="R99" s="11"/>
      <c r="S99" s="11"/>
      <c r="T99" s="11"/>
      <c r="U99" s="11"/>
      <c r="V99" s="11"/>
      <c r="W99" s="11"/>
      <c r="X99" s="11"/>
      <c r="Y99" s="11"/>
      <c r="Z99" s="11"/>
      <c r="AA99" s="11"/>
      <c r="AB99" s="11"/>
      <c r="AC99" s="11"/>
    </row>
    <row r="100">
      <c r="A100" s="11"/>
      <c r="B100" s="9"/>
      <c r="C100" s="11"/>
      <c r="D100" s="9"/>
      <c r="E100" s="9"/>
      <c r="F100" s="9"/>
      <c r="G100" s="9"/>
      <c r="H100" s="9"/>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9"/>
      <c r="C101" s="11"/>
      <c r="D101" s="9"/>
      <c r="E101" s="9"/>
      <c r="F101" s="9"/>
      <c r="G101" s="9"/>
      <c r="H101" s="9"/>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9"/>
      <c r="C102" s="11"/>
      <c r="D102" s="9"/>
      <c r="E102" s="9"/>
      <c r="F102" s="9"/>
      <c r="G102" s="9"/>
      <c r="H102" s="9"/>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9"/>
      <c r="C103" s="11"/>
      <c r="D103" s="9"/>
      <c r="E103" s="9"/>
      <c r="F103" s="9"/>
      <c r="G103" s="9"/>
      <c r="H103" s="9"/>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9"/>
      <c r="C104" s="11"/>
      <c r="D104" s="9"/>
      <c r="E104" s="9"/>
      <c r="F104" s="9"/>
      <c r="G104" s="9"/>
      <c r="H104" s="9"/>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9"/>
      <c r="C105" s="11"/>
      <c r="D105" s="9"/>
      <c r="E105" s="9"/>
      <c r="F105" s="9"/>
      <c r="G105" s="9"/>
      <c r="H105" s="9"/>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9"/>
      <c r="C106" s="11"/>
      <c r="D106" s="9"/>
      <c r="E106" s="9"/>
      <c r="F106" s="9"/>
      <c r="G106" s="9"/>
      <c r="H106" s="9"/>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9"/>
      <c r="C107" s="11"/>
      <c r="D107" s="9"/>
      <c r="E107" s="9"/>
      <c r="F107" s="9"/>
      <c r="G107" s="9"/>
      <c r="H107" s="9"/>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9"/>
      <c r="C108" s="11"/>
      <c r="D108" s="9"/>
      <c r="E108" s="9"/>
      <c r="F108" s="9"/>
      <c r="G108" s="9"/>
      <c r="H108" s="9"/>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9"/>
      <c r="C109" s="11"/>
      <c r="D109" s="9"/>
      <c r="E109" s="9"/>
      <c r="F109" s="9"/>
      <c r="G109" s="9"/>
      <c r="H109" s="9"/>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9"/>
      <c r="C110" s="11"/>
      <c r="D110" s="9"/>
      <c r="E110" s="9"/>
      <c r="F110" s="9"/>
      <c r="G110" s="9"/>
      <c r="H110" s="9"/>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9"/>
      <c r="C111" s="11"/>
      <c r="D111" s="9"/>
      <c r="E111" s="9"/>
      <c r="F111" s="9"/>
      <c r="G111" s="9"/>
      <c r="H111" s="9"/>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9"/>
      <c r="C112" s="11"/>
      <c r="D112" s="9"/>
      <c r="E112" s="9"/>
      <c r="F112" s="9"/>
      <c r="G112" s="9"/>
      <c r="H112" s="9"/>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9"/>
      <c r="C113" s="11"/>
      <c r="D113" s="9"/>
      <c r="E113" s="9"/>
      <c r="F113" s="9"/>
      <c r="G113" s="9"/>
      <c r="H113" s="9"/>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9"/>
      <c r="C114" s="11"/>
      <c r="D114" s="9"/>
      <c r="E114" s="9"/>
      <c r="F114" s="9"/>
      <c r="G114" s="9"/>
      <c r="H114" s="9"/>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9"/>
      <c r="C115" s="11"/>
      <c r="D115" s="9"/>
      <c r="E115" s="9"/>
      <c r="F115" s="9"/>
      <c r="G115" s="9"/>
      <c r="H115" s="9"/>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9"/>
      <c r="C116" s="11"/>
      <c r="D116" s="9"/>
      <c r="E116" s="9"/>
      <c r="F116" s="9"/>
      <c r="G116" s="9"/>
      <c r="H116" s="9"/>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9"/>
      <c r="C117" s="11"/>
      <c r="D117" s="9"/>
      <c r="E117" s="9"/>
      <c r="F117" s="9"/>
      <c r="G117" s="9"/>
      <c r="H117" s="9"/>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9"/>
      <c r="C118" s="11"/>
      <c r="D118" s="9"/>
      <c r="E118" s="9"/>
      <c r="F118" s="9"/>
      <c r="G118" s="9"/>
      <c r="H118" s="9"/>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9"/>
      <c r="C119" s="11"/>
      <c r="D119" s="9"/>
      <c r="E119" s="9"/>
      <c r="F119" s="9"/>
      <c r="G119" s="9"/>
      <c r="H119" s="9"/>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9"/>
      <c r="C120" s="11"/>
      <c r="D120" s="9"/>
      <c r="E120" s="9"/>
      <c r="F120" s="9"/>
      <c r="G120" s="9"/>
      <c r="H120" s="9"/>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9"/>
      <c r="C121" s="11"/>
      <c r="D121" s="9"/>
      <c r="E121" s="9"/>
      <c r="F121" s="9"/>
      <c r="G121" s="9"/>
      <c r="H121" s="9"/>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9"/>
      <c r="C122" s="11"/>
      <c r="D122" s="9"/>
      <c r="E122" s="9"/>
      <c r="F122" s="9"/>
      <c r="G122" s="9"/>
      <c r="H122" s="9"/>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9"/>
      <c r="C123" s="11"/>
      <c r="D123" s="9"/>
      <c r="E123" s="9"/>
      <c r="F123" s="9"/>
      <c r="G123" s="9"/>
      <c r="H123" s="9"/>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9"/>
      <c r="C124" s="11"/>
      <c r="D124" s="9"/>
      <c r="E124" s="9"/>
      <c r="F124" s="9"/>
      <c r="G124" s="9"/>
      <c r="H124" s="9"/>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9"/>
      <c r="C125" s="11"/>
      <c r="D125" s="9"/>
      <c r="E125" s="9"/>
      <c r="F125" s="9"/>
      <c r="G125" s="9"/>
      <c r="H125" s="9"/>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9"/>
      <c r="C126" s="11"/>
      <c r="D126" s="9"/>
      <c r="E126" s="9"/>
      <c r="F126" s="9"/>
      <c r="G126" s="9"/>
      <c r="H126" s="9"/>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9"/>
      <c r="C127" s="11"/>
      <c r="D127" s="9"/>
      <c r="E127" s="9"/>
      <c r="F127" s="9"/>
      <c r="G127" s="9"/>
      <c r="H127" s="9"/>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9"/>
      <c r="C128" s="11"/>
      <c r="D128" s="9"/>
      <c r="E128" s="9"/>
      <c r="F128" s="9"/>
      <c r="G128" s="9"/>
      <c r="H128" s="9"/>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9"/>
      <c r="C129" s="11"/>
      <c r="D129" s="9"/>
      <c r="E129" s="9"/>
      <c r="F129" s="9"/>
      <c r="G129" s="9"/>
      <c r="H129" s="9"/>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9"/>
      <c r="C130" s="11"/>
      <c r="D130" s="9"/>
      <c r="E130" s="9"/>
      <c r="F130" s="9"/>
      <c r="G130" s="9"/>
      <c r="H130" s="9"/>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9"/>
      <c r="C131" s="11"/>
      <c r="D131" s="9"/>
      <c r="E131" s="9"/>
      <c r="F131" s="9"/>
      <c r="G131" s="9"/>
      <c r="H131" s="9"/>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9"/>
      <c r="C132" s="11"/>
      <c r="D132" s="9"/>
      <c r="E132" s="9"/>
      <c r="F132" s="9"/>
      <c r="G132" s="9"/>
      <c r="H132" s="9"/>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9"/>
      <c r="C133" s="11"/>
      <c r="D133" s="9"/>
      <c r="E133" s="9"/>
      <c r="F133" s="9"/>
      <c r="G133" s="9"/>
      <c r="H133" s="9"/>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9"/>
      <c r="C134" s="11"/>
      <c r="D134" s="9"/>
      <c r="E134" s="9"/>
      <c r="F134" s="9"/>
      <c r="G134" s="9"/>
      <c r="H134" s="9"/>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9"/>
      <c r="C135" s="11"/>
      <c r="D135" s="9"/>
      <c r="E135" s="9"/>
      <c r="F135" s="9"/>
      <c r="G135" s="9"/>
      <c r="H135" s="9"/>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9"/>
      <c r="C136" s="11"/>
      <c r="D136" s="9"/>
      <c r="E136" s="9"/>
      <c r="F136" s="9"/>
      <c r="G136" s="9"/>
      <c r="H136" s="9"/>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9"/>
      <c r="C137" s="11"/>
      <c r="D137" s="9"/>
      <c r="E137" s="9"/>
      <c r="F137" s="9"/>
      <c r="G137" s="9"/>
      <c r="H137" s="9"/>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9"/>
      <c r="C138" s="11"/>
      <c r="D138" s="9"/>
      <c r="E138" s="9"/>
      <c r="F138" s="9"/>
      <c r="G138" s="9"/>
      <c r="H138" s="9"/>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9"/>
      <c r="C139" s="11"/>
      <c r="D139" s="9"/>
      <c r="E139" s="9"/>
      <c r="F139" s="9"/>
      <c r="G139" s="9"/>
      <c r="H139" s="9"/>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9"/>
      <c r="C140" s="11"/>
      <c r="D140" s="9"/>
      <c r="E140" s="9"/>
      <c r="F140" s="9"/>
      <c r="G140" s="9"/>
      <c r="H140" s="9"/>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9"/>
      <c r="C141" s="11"/>
      <c r="D141" s="9"/>
      <c r="E141" s="9"/>
      <c r="F141" s="9"/>
      <c r="G141" s="9"/>
      <c r="H141" s="9"/>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9"/>
      <c r="C142" s="11"/>
      <c r="D142" s="9"/>
      <c r="E142" s="9"/>
      <c r="F142" s="9"/>
      <c r="G142" s="9"/>
      <c r="H142" s="9"/>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9"/>
      <c r="C143" s="11"/>
      <c r="D143" s="9"/>
      <c r="E143" s="9"/>
      <c r="F143" s="9"/>
      <c r="G143" s="9"/>
      <c r="H143" s="9"/>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9"/>
      <c r="C144" s="11"/>
      <c r="D144" s="9"/>
      <c r="E144" s="9"/>
      <c r="F144" s="9"/>
      <c r="G144" s="9"/>
      <c r="H144" s="9"/>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9"/>
      <c r="C145" s="11"/>
      <c r="D145" s="9"/>
      <c r="E145" s="9"/>
      <c r="F145" s="9"/>
      <c r="G145" s="9"/>
      <c r="H145" s="9"/>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9"/>
      <c r="C146" s="11"/>
      <c r="D146" s="9"/>
      <c r="E146" s="9"/>
      <c r="F146" s="9"/>
      <c r="G146" s="9"/>
      <c r="H146" s="9"/>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9"/>
      <c r="C147" s="11"/>
      <c r="D147" s="9"/>
      <c r="E147" s="9"/>
      <c r="F147" s="9"/>
      <c r="G147" s="9"/>
      <c r="H147" s="9"/>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9"/>
      <c r="C148" s="11"/>
      <c r="D148" s="9"/>
      <c r="E148" s="9"/>
      <c r="F148" s="9"/>
      <c r="G148" s="9"/>
      <c r="H148" s="9"/>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9"/>
      <c r="C149" s="11"/>
      <c r="D149" s="9"/>
      <c r="E149" s="9"/>
      <c r="F149" s="9"/>
      <c r="G149" s="9"/>
      <c r="H149" s="9"/>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9"/>
      <c r="C150" s="11"/>
      <c r="D150" s="9"/>
      <c r="E150" s="9"/>
      <c r="F150" s="9"/>
      <c r="G150" s="9"/>
      <c r="H150" s="9"/>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9"/>
      <c r="C151" s="11"/>
      <c r="D151" s="9"/>
      <c r="E151" s="9"/>
      <c r="F151" s="9"/>
      <c r="G151" s="9"/>
      <c r="H151" s="9"/>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9"/>
      <c r="C152" s="11"/>
      <c r="D152" s="9"/>
      <c r="E152" s="9"/>
      <c r="F152" s="9"/>
      <c r="G152" s="9"/>
      <c r="H152" s="9"/>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9"/>
      <c r="C153" s="11"/>
      <c r="D153" s="9"/>
      <c r="E153" s="9"/>
      <c r="F153" s="9"/>
      <c r="G153" s="9"/>
      <c r="H153" s="9"/>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9"/>
      <c r="C154" s="11"/>
      <c r="D154" s="9"/>
      <c r="E154" s="9"/>
      <c r="F154" s="9"/>
      <c r="G154" s="9"/>
      <c r="H154" s="9"/>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9"/>
      <c r="C155" s="11"/>
      <c r="D155" s="9"/>
      <c r="E155" s="9"/>
      <c r="F155" s="9"/>
      <c r="G155" s="9"/>
      <c r="H155" s="9"/>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9"/>
      <c r="C156" s="11"/>
      <c r="D156" s="9"/>
      <c r="E156" s="9"/>
      <c r="F156" s="9"/>
      <c r="G156" s="9"/>
      <c r="H156" s="9"/>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9"/>
      <c r="C157" s="11"/>
      <c r="D157" s="9"/>
      <c r="E157" s="9"/>
      <c r="F157" s="9"/>
      <c r="G157" s="9"/>
      <c r="H157" s="9"/>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9"/>
      <c r="C158" s="11"/>
      <c r="D158" s="9"/>
      <c r="E158" s="9"/>
      <c r="F158" s="9"/>
      <c r="G158" s="9"/>
      <c r="H158" s="9"/>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9"/>
      <c r="C159" s="11"/>
      <c r="D159" s="9"/>
      <c r="E159" s="9"/>
      <c r="F159" s="9"/>
      <c r="G159" s="9"/>
      <c r="H159" s="9"/>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9"/>
      <c r="C160" s="11"/>
      <c r="D160" s="9"/>
      <c r="E160" s="9"/>
      <c r="F160" s="9"/>
      <c r="G160" s="9"/>
      <c r="H160" s="9"/>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9"/>
      <c r="C161" s="11"/>
      <c r="D161" s="9"/>
      <c r="E161" s="9"/>
      <c r="F161" s="9"/>
      <c r="G161" s="9"/>
      <c r="H161" s="9"/>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9"/>
      <c r="C162" s="11"/>
      <c r="D162" s="9"/>
      <c r="E162" s="9"/>
      <c r="F162" s="9"/>
      <c r="G162" s="9"/>
      <c r="H162" s="9"/>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9"/>
      <c r="C163" s="11"/>
      <c r="D163" s="9"/>
      <c r="E163" s="9"/>
      <c r="F163" s="9"/>
      <c r="G163" s="9"/>
      <c r="H163" s="9"/>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9"/>
      <c r="C164" s="11"/>
      <c r="D164" s="9"/>
      <c r="E164" s="9"/>
      <c r="F164" s="9"/>
      <c r="G164" s="9"/>
      <c r="H164" s="9"/>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9"/>
      <c r="C165" s="11"/>
      <c r="D165" s="9"/>
      <c r="E165" s="9"/>
      <c r="F165" s="9"/>
      <c r="G165" s="9"/>
      <c r="H165" s="9"/>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9"/>
      <c r="C166" s="11"/>
      <c r="D166" s="9"/>
      <c r="E166" s="9"/>
      <c r="F166" s="9"/>
      <c r="G166" s="9"/>
      <c r="H166" s="9"/>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9"/>
      <c r="C167" s="11"/>
      <c r="D167" s="9"/>
      <c r="E167" s="9"/>
      <c r="F167" s="9"/>
      <c r="G167" s="9"/>
      <c r="H167" s="9"/>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9"/>
      <c r="C168" s="11"/>
      <c r="D168" s="9"/>
      <c r="E168" s="9"/>
      <c r="F168" s="9"/>
      <c r="G168" s="9"/>
      <c r="H168" s="9"/>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9"/>
      <c r="C169" s="11"/>
      <c r="D169" s="9"/>
      <c r="E169" s="9"/>
      <c r="F169" s="9"/>
      <c r="G169" s="9"/>
      <c r="H169" s="9"/>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9"/>
      <c r="C170" s="11"/>
      <c r="D170" s="9"/>
      <c r="E170" s="9"/>
      <c r="F170" s="9"/>
      <c r="G170" s="9"/>
      <c r="H170" s="9"/>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9"/>
      <c r="C171" s="11"/>
      <c r="D171" s="9"/>
      <c r="E171" s="9"/>
      <c r="F171" s="9"/>
      <c r="G171" s="9"/>
      <c r="H171" s="9"/>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9"/>
      <c r="C172" s="11"/>
      <c r="D172" s="9"/>
      <c r="E172" s="9"/>
      <c r="F172" s="9"/>
      <c r="G172" s="9"/>
      <c r="H172" s="9"/>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9"/>
      <c r="C173" s="11"/>
      <c r="D173" s="9"/>
      <c r="E173" s="9"/>
      <c r="F173" s="9"/>
      <c r="G173" s="9"/>
      <c r="H173" s="9"/>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9"/>
      <c r="C174" s="11"/>
      <c r="D174" s="9"/>
      <c r="E174" s="9"/>
      <c r="F174" s="9"/>
      <c r="G174" s="9"/>
      <c r="H174" s="9"/>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9"/>
      <c r="C175" s="11"/>
      <c r="D175" s="9"/>
      <c r="E175" s="9"/>
      <c r="F175" s="9"/>
      <c r="G175" s="9"/>
      <c r="H175" s="9"/>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9"/>
      <c r="C176" s="11"/>
      <c r="D176" s="9"/>
      <c r="E176" s="9"/>
      <c r="F176" s="9"/>
      <c r="G176" s="9"/>
      <c r="H176" s="9"/>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9"/>
      <c r="C177" s="11"/>
      <c r="D177" s="9"/>
      <c r="E177" s="9"/>
      <c r="F177" s="9"/>
      <c r="G177" s="9"/>
      <c r="H177" s="9"/>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9"/>
      <c r="C178" s="11"/>
      <c r="D178" s="9"/>
      <c r="E178" s="9"/>
      <c r="F178" s="9"/>
      <c r="G178" s="9"/>
      <c r="H178" s="9"/>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9"/>
      <c r="C179" s="11"/>
      <c r="D179" s="9"/>
      <c r="E179" s="9"/>
      <c r="F179" s="9"/>
      <c r="G179" s="9"/>
      <c r="H179" s="9"/>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9"/>
      <c r="C180" s="11"/>
      <c r="D180" s="9"/>
      <c r="E180" s="9"/>
      <c r="F180" s="9"/>
      <c r="G180" s="9"/>
      <c r="H180" s="9"/>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9"/>
      <c r="C181" s="11"/>
      <c r="D181" s="9"/>
      <c r="E181" s="9"/>
      <c r="F181" s="9"/>
      <c r="G181" s="9"/>
      <c r="H181" s="9"/>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9"/>
      <c r="C182" s="11"/>
      <c r="D182" s="9"/>
      <c r="E182" s="9"/>
      <c r="F182" s="9"/>
      <c r="G182" s="9"/>
      <c r="H182" s="9"/>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9"/>
      <c r="C183" s="11"/>
      <c r="D183" s="9"/>
      <c r="E183" s="9"/>
      <c r="F183" s="9"/>
      <c r="G183" s="9"/>
      <c r="H183" s="9"/>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9"/>
      <c r="C184" s="11"/>
      <c r="D184" s="9"/>
      <c r="E184" s="9"/>
      <c r="F184" s="9"/>
      <c r="G184" s="9"/>
      <c r="H184" s="9"/>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9"/>
      <c r="C185" s="11"/>
      <c r="D185" s="9"/>
      <c r="E185" s="9"/>
      <c r="F185" s="9"/>
      <c r="G185" s="9"/>
      <c r="H185" s="9"/>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9"/>
      <c r="C186" s="11"/>
      <c r="D186" s="9"/>
      <c r="E186" s="9"/>
      <c r="F186" s="9"/>
      <c r="G186" s="9"/>
      <c r="H186" s="9"/>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9"/>
      <c r="C187" s="11"/>
      <c r="D187" s="9"/>
      <c r="E187" s="9"/>
      <c r="F187" s="9"/>
      <c r="G187" s="9"/>
      <c r="H187" s="9"/>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9"/>
      <c r="C188" s="11"/>
      <c r="D188" s="9"/>
      <c r="E188" s="9"/>
      <c r="F188" s="9"/>
      <c r="G188" s="9"/>
      <c r="H188" s="9"/>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9"/>
      <c r="C189" s="11"/>
      <c r="D189" s="9"/>
      <c r="E189" s="9"/>
      <c r="F189" s="9"/>
      <c r="G189" s="9"/>
      <c r="H189" s="9"/>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9"/>
      <c r="C190" s="11"/>
      <c r="D190" s="9"/>
      <c r="E190" s="9"/>
      <c r="F190" s="9"/>
      <c r="G190" s="9"/>
      <c r="H190" s="9"/>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9"/>
      <c r="C191" s="11"/>
      <c r="D191" s="9"/>
      <c r="E191" s="9"/>
      <c r="F191" s="9"/>
      <c r="G191" s="9"/>
      <c r="H191" s="9"/>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9"/>
      <c r="C192" s="11"/>
      <c r="D192" s="9"/>
      <c r="E192" s="9"/>
      <c r="F192" s="9"/>
      <c r="G192" s="9"/>
      <c r="H192" s="9"/>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9"/>
      <c r="C193" s="11"/>
      <c r="D193" s="9"/>
      <c r="E193" s="9"/>
      <c r="F193" s="9"/>
      <c r="G193" s="9"/>
      <c r="H193" s="9"/>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9"/>
      <c r="C194" s="11"/>
      <c r="D194" s="9"/>
      <c r="E194" s="9"/>
      <c r="F194" s="9"/>
      <c r="G194" s="9"/>
      <c r="H194" s="9"/>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9"/>
      <c r="C195" s="11"/>
      <c r="D195" s="9"/>
      <c r="E195" s="9"/>
      <c r="F195" s="9"/>
      <c r="G195" s="9"/>
      <c r="H195" s="9"/>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9"/>
      <c r="C196" s="11"/>
      <c r="D196" s="9"/>
      <c r="E196" s="9"/>
      <c r="F196" s="9"/>
      <c r="G196" s="9"/>
      <c r="H196" s="9"/>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9"/>
      <c r="C197" s="11"/>
      <c r="D197" s="9"/>
      <c r="E197" s="9"/>
      <c r="F197" s="9"/>
      <c r="G197" s="9"/>
      <c r="H197" s="9"/>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9"/>
      <c r="C198" s="11"/>
      <c r="D198" s="9"/>
      <c r="E198" s="9"/>
      <c r="F198" s="9"/>
      <c r="G198" s="9"/>
      <c r="H198" s="9"/>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9"/>
      <c r="C199" s="11"/>
      <c r="D199" s="9"/>
      <c r="E199" s="9"/>
      <c r="F199" s="9"/>
      <c r="G199" s="9"/>
      <c r="H199" s="9"/>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9"/>
      <c r="C200" s="11"/>
      <c r="D200" s="9"/>
      <c r="E200" s="9"/>
      <c r="F200" s="9"/>
      <c r="G200" s="9"/>
      <c r="H200" s="9"/>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9"/>
      <c r="C201" s="11"/>
      <c r="D201" s="9"/>
      <c r="E201" s="9"/>
      <c r="F201" s="9"/>
      <c r="G201" s="9"/>
      <c r="H201" s="9"/>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9"/>
      <c r="C202" s="11"/>
      <c r="D202" s="9"/>
      <c r="E202" s="9"/>
      <c r="F202" s="9"/>
      <c r="G202" s="9"/>
      <c r="H202" s="9"/>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9"/>
      <c r="C203" s="11"/>
      <c r="D203" s="9"/>
      <c r="E203" s="9"/>
      <c r="F203" s="9"/>
      <c r="G203" s="9"/>
      <c r="H203" s="9"/>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9"/>
      <c r="C204" s="11"/>
      <c r="D204" s="9"/>
      <c r="E204" s="9"/>
      <c r="F204" s="9"/>
      <c r="G204" s="9"/>
      <c r="H204" s="9"/>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9"/>
      <c r="C205" s="11"/>
      <c r="D205" s="9"/>
      <c r="E205" s="9"/>
      <c r="F205" s="9"/>
      <c r="G205" s="9"/>
      <c r="H205" s="9"/>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9"/>
      <c r="C206" s="11"/>
      <c r="D206" s="9"/>
      <c r="E206" s="9"/>
      <c r="F206" s="9"/>
      <c r="G206" s="9"/>
      <c r="H206" s="9"/>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9"/>
      <c r="C207" s="11"/>
      <c r="D207" s="9"/>
      <c r="E207" s="9"/>
      <c r="F207" s="9"/>
      <c r="G207" s="9"/>
      <c r="H207" s="9"/>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9"/>
      <c r="C208" s="11"/>
      <c r="D208" s="9"/>
      <c r="E208" s="9"/>
      <c r="F208" s="9"/>
      <c r="G208" s="9"/>
      <c r="H208" s="9"/>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9"/>
      <c r="C209" s="11"/>
      <c r="D209" s="9"/>
      <c r="E209" s="9"/>
      <c r="F209" s="9"/>
      <c r="G209" s="9"/>
      <c r="H209" s="9"/>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9"/>
      <c r="C210" s="11"/>
      <c r="D210" s="9"/>
      <c r="E210" s="9"/>
      <c r="F210" s="9"/>
      <c r="G210" s="9"/>
      <c r="H210" s="9"/>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9"/>
      <c r="C211" s="11"/>
      <c r="D211" s="9"/>
      <c r="E211" s="9"/>
      <c r="F211" s="9"/>
      <c r="G211" s="9"/>
      <c r="H211" s="9"/>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9"/>
      <c r="C212" s="11"/>
      <c r="D212" s="9"/>
      <c r="E212" s="9"/>
      <c r="F212" s="9"/>
      <c r="G212" s="9"/>
      <c r="H212" s="9"/>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9"/>
      <c r="C213" s="11"/>
      <c r="D213" s="9"/>
      <c r="E213" s="9"/>
      <c r="F213" s="9"/>
      <c r="G213" s="9"/>
      <c r="H213" s="9"/>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9"/>
      <c r="C214" s="11"/>
      <c r="D214" s="9"/>
      <c r="E214" s="9"/>
      <c r="F214" s="9"/>
      <c r="G214" s="9"/>
      <c r="H214" s="9"/>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9"/>
      <c r="C215" s="11"/>
      <c r="D215" s="9"/>
      <c r="E215" s="9"/>
      <c r="F215" s="9"/>
      <c r="G215" s="9"/>
      <c r="H215" s="9"/>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9"/>
      <c r="C216" s="11"/>
      <c r="D216" s="9"/>
      <c r="E216" s="9"/>
      <c r="F216" s="9"/>
      <c r="G216" s="9"/>
      <c r="H216" s="9"/>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9"/>
      <c r="C217" s="11"/>
      <c r="D217" s="9"/>
      <c r="E217" s="9"/>
      <c r="F217" s="9"/>
      <c r="G217" s="9"/>
      <c r="H217" s="9"/>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9"/>
      <c r="C218" s="11"/>
      <c r="D218" s="9"/>
      <c r="E218" s="9"/>
      <c r="F218" s="9"/>
      <c r="G218" s="9"/>
      <c r="H218" s="9"/>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9"/>
      <c r="C219" s="11"/>
      <c r="D219" s="9"/>
      <c r="E219" s="9"/>
      <c r="F219" s="9"/>
      <c r="G219" s="9"/>
      <c r="H219" s="9"/>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9"/>
      <c r="C220" s="11"/>
      <c r="D220" s="9"/>
      <c r="E220" s="9"/>
      <c r="F220" s="9"/>
      <c r="G220" s="9"/>
      <c r="H220" s="9"/>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9"/>
      <c r="C221" s="11"/>
      <c r="D221" s="9"/>
      <c r="E221" s="9"/>
      <c r="F221" s="9"/>
      <c r="G221" s="9"/>
      <c r="H221" s="9"/>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9"/>
      <c r="C222" s="11"/>
      <c r="D222" s="9"/>
      <c r="E222" s="9"/>
      <c r="F222" s="9"/>
      <c r="G222" s="9"/>
      <c r="H222" s="9"/>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9"/>
      <c r="C223" s="11"/>
      <c r="D223" s="9"/>
      <c r="E223" s="9"/>
      <c r="F223" s="9"/>
      <c r="G223" s="9"/>
      <c r="H223" s="9"/>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9"/>
      <c r="C224" s="11"/>
      <c r="D224" s="9"/>
      <c r="E224" s="9"/>
      <c r="F224" s="9"/>
      <c r="G224" s="9"/>
      <c r="H224" s="9"/>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9"/>
      <c r="C225" s="11"/>
      <c r="D225" s="9"/>
      <c r="E225" s="9"/>
      <c r="F225" s="9"/>
      <c r="G225" s="9"/>
      <c r="H225" s="9"/>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9"/>
      <c r="C226" s="11"/>
      <c r="D226" s="9"/>
      <c r="E226" s="9"/>
      <c r="F226" s="9"/>
      <c r="G226" s="9"/>
      <c r="H226" s="9"/>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9"/>
      <c r="C227" s="11"/>
      <c r="D227" s="9"/>
      <c r="E227" s="9"/>
      <c r="F227" s="9"/>
      <c r="G227" s="9"/>
      <c r="H227" s="9"/>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9"/>
      <c r="C228" s="11"/>
      <c r="D228" s="9"/>
      <c r="E228" s="9"/>
      <c r="F228" s="9"/>
      <c r="G228" s="9"/>
      <c r="H228" s="9"/>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9"/>
      <c r="C229" s="11"/>
      <c r="D229" s="9"/>
      <c r="E229" s="9"/>
      <c r="F229" s="9"/>
      <c r="G229" s="9"/>
      <c r="H229" s="9"/>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9"/>
      <c r="C230" s="11"/>
      <c r="D230" s="9"/>
      <c r="E230" s="9"/>
      <c r="F230" s="9"/>
      <c r="G230" s="9"/>
      <c r="H230" s="9"/>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9"/>
      <c r="C231" s="11"/>
      <c r="D231" s="9"/>
      <c r="E231" s="9"/>
      <c r="F231" s="9"/>
      <c r="G231" s="9"/>
      <c r="H231" s="9"/>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9"/>
      <c r="C232" s="11"/>
      <c r="D232" s="9"/>
      <c r="E232" s="9"/>
      <c r="F232" s="9"/>
      <c r="G232" s="9"/>
      <c r="H232" s="9"/>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9"/>
      <c r="C233" s="11"/>
      <c r="D233" s="9"/>
      <c r="E233" s="9"/>
      <c r="F233" s="9"/>
      <c r="G233" s="9"/>
      <c r="H233" s="9"/>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9"/>
      <c r="C234" s="11"/>
      <c r="D234" s="9"/>
      <c r="E234" s="9"/>
      <c r="F234" s="9"/>
      <c r="G234" s="9"/>
      <c r="H234" s="9"/>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9"/>
      <c r="C235" s="11"/>
      <c r="D235" s="9"/>
      <c r="E235" s="9"/>
      <c r="F235" s="9"/>
      <c r="G235" s="9"/>
      <c r="H235" s="9"/>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9"/>
      <c r="C236" s="11"/>
      <c r="D236" s="9"/>
      <c r="E236" s="9"/>
      <c r="F236" s="9"/>
      <c r="G236" s="9"/>
      <c r="H236" s="9"/>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9"/>
      <c r="C237" s="11"/>
      <c r="D237" s="9"/>
      <c r="E237" s="9"/>
      <c r="F237" s="9"/>
      <c r="G237" s="9"/>
      <c r="H237" s="9"/>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9"/>
      <c r="C238" s="11"/>
      <c r="D238" s="9"/>
      <c r="E238" s="9"/>
      <c r="F238" s="9"/>
      <c r="G238" s="9"/>
      <c r="H238" s="9"/>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9"/>
      <c r="C239" s="11"/>
      <c r="D239" s="9"/>
      <c r="E239" s="9"/>
      <c r="F239" s="9"/>
      <c r="G239" s="9"/>
      <c r="H239" s="9"/>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9"/>
      <c r="C240" s="11"/>
      <c r="D240" s="9"/>
      <c r="E240" s="9"/>
      <c r="F240" s="9"/>
      <c r="G240" s="9"/>
      <c r="H240" s="9"/>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9"/>
      <c r="C241" s="11"/>
      <c r="D241" s="9"/>
      <c r="E241" s="9"/>
      <c r="F241" s="9"/>
      <c r="G241" s="9"/>
      <c r="H241" s="9"/>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9"/>
      <c r="C242" s="11"/>
      <c r="D242" s="9"/>
      <c r="E242" s="9"/>
      <c r="F242" s="9"/>
      <c r="G242" s="9"/>
      <c r="H242" s="9"/>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9"/>
      <c r="C243" s="11"/>
      <c r="D243" s="9"/>
      <c r="E243" s="9"/>
      <c r="F243" s="9"/>
      <c r="G243" s="9"/>
      <c r="H243" s="9"/>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9"/>
      <c r="C244" s="11"/>
      <c r="D244" s="9"/>
      <c r="E244" s="9"/>
      <c r="F244" s="9"/>
      <c r="G244" s="9"/>
      <c r="H244" s="9"/>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9"/>
      <c r="C245" s="11"/>
      <c r="D245" s="9"/>
      <c r="E245" s="9"/>
      <c r="F245" s="9"/>
      <c r="G245" s="9"/>
      <c r="H245" s="9"/>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9"/>
      <c r="C246" s="11"/>
      <c r="D246" s="9"/>
      <c r="E246" s="9"/>
      <c r="F246" s="9"/>
      <c r="G246" s="9"/>
      <c r="H246" s="9"/>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9"/>
      <c r="C247" s="11"/>
      <c r="D247" s="9"/>
      <c r="E247" s="9"/>
      <c r="F247" s="9"/>
      <c r="G247" s="9"/>
      <c r="H247" s="9"/>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9"/>
      <c r="C248" s="11"/>
      <c r="D248" s="9"/>
      <c r="E248" s="9"/>
      <c r="F248" s="9"/>
      <c r="G248" s="9"/>
      <c r="H248" s="9"/>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9"/>
      <c r="C249" s="11"/>
      <c r="D249" s="9"/>
      <c r="E249" s="9"/>
      <c r="F249" s="9"/>
      <c r="G249" s="9"/>
      <c r="H249" s="9"/>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9"/>
      <c r="C250" s="11"/>
      <c r="D250" s="9"/>
      <c r="E250" s="9"/>
      <c r="F250" s="9"/>
      <c r="G250" s="9"/>
      <c r="H250" s="9"/>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9"/>
      <c r="C251" s="11"/>
      <c r="D251" s="9"/>
      <c r="E251" s="9"/>
      <c r="F251" s="9"/>
      <c r="G251" s="9"/>
      <c r="H251" s="9"/>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9"/>
      <c r="C252" s="11"/>
      <c r="D252" s="9"/>
      <c r="E252" s="9"/>
      <c r="F252" s="9"/>
      <c r="G252" s="9"/>
      <c r="H252" s="9"/>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9"/>
      <c r="C253" s="11"/>
      <c r="D253" s="9"/>
      <c r="E253" s="9"/>
      <c r="F253" s="9"/>
      <c r="G253" s="9"/>
      <c r="H253" s="9"/>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9"/>
      <c r="C254" s="11"/>
      <c r="D254" s="9"/>
      <c r="E254" s="9"/>
      <c r="F254" s="9"/>
      <c r="G254" s="9"/>
      <c r="H254" s="9"/>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9"/>
      <c r="C255" s="11"/>
      <c r="D255" s="9"/>
      <c r="E255" s="9"/>
      <c r="F255" s="9"/>
      <c r="G255" s="9"/>
      <c r="H255" s="9"/>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9"/>
      <c r="C256" s="11"/>
      <c r="D256" s="9"/>
      <c r="E256" s="9"/>
      <c r="F256" s="9"/>
      <c r="G256" s="9"/>
      <c r="H256" s="9"/>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9"/>
      <c r="C257" s="11"/>
      <c r="D257" s="9"/>
      <c r="E257" s="9"/>
      <c r="F257" s="9"/>
      <c r="G257" s="9"/>
      <c r="H257" s="9"/>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9"/>
      <c r="C258" s="11"/>
      <c r="D258" s="9"/>
      <c r="E258" s="9"/>
      <c r="F258" s="9"/>
      <c r="G258" s="9"/>
      <c r="H258" s="9"/>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9"/>
      <c r="C259" s="11"/>
      <c r="D259" s="9"/>
      <c r="E259" s="9"/>
      <c r="F259" s="9"/>
      <c r="G259" s="9"/>
      <c r="H259" s="9"/>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9"/>
      <c r="C260" s="11"/>
      <c r="D260" s="9"/>
      <c r="E260" s="9"/>
      <c r="F260" s="9"/>
      <c r="G260" s="9"/>
      <c r="H260" s="9"/>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9"/>
      <c r="C261" s="11"/>
      <c r="D261" s="9"/>
      <c r="E261" s="9"/>
      <c r="F261" s="9"/>
      <c r="G261" s="9"/>
      <c r="H261" s="9"/>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9"/>
      <c r="C262" s="11"/>
      <c r="D262" s="9"/>
      <c r="E262" s="9"/>
      <c r="F262" s="9"/>
      <c r="G262" s="9"/>
      <c r="H262" s="9"/>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9"/>
      <c r="C263" s="11"/>
      <c r="D263" s="9"/>
      <c r="E263" s="9"/>
      <c r="F263" s="9"/>
      <c r="G263" s="9"/>
      <c r="H263" s="9"/>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9"/>
      <c r="C264" s="11"/>
      <c r="D264" s="9"/>
      <c r="E264" s="9"/>
      <c r="F264" s="9"/>
      <c r="G264" s="9"/>
      <c r="H264" s="9"/>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9"/>
      <c r="C265" s="11"/>
      <c r="D265" s="9"/>
      <c r="E265" s="9"/>
      <c r="F265" s="9"/>
      <c r="G265" s="9"/>
      <c r="H265" s="9"/>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9"/>
      <c r="C266" s="11"/>
      <c r="D266" s="9"/>
      <c r="E266" s="9"/>
      <c r="F266" s="9"/>
      <c r="G266" s="9"/>
      <c r="H266" s="9"/>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9"/>
      <c r="C267" s="11"/>
      <c r="D267" s="9"/>
      <c r="E267" s="9"/>
      <c r="F267" s="9"/>
      <c r="G267" s="9"/>
      <c r="H267" s="9"/>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9"/>
      <c r="C268" s="11"/>
      <c r="D268" s="9"/>
      <c r="E268" s="9"/>
      <c r="F268" s="9"/>
      <c r="G268" s="9"/>
      <c r="H268" s="9"/>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9"/>
      <c r="C269" s="11"/>
      <c r="D269" s="9"/>
      <c r="E269" s="9"/>
      <c r="F269" s="9"/>
      <c r="G269" s="9"/>
      <c r="H269" s="9"/>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9"/>
      <c r="C270" s="11"/>
      <c r="D270" s="9"/>
      <c r="E270" s="9"/>
      <c r="F270" s="9"/>
      <c r="G270" s="9"/>
      <c r="H270" s="9"/>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9"/>
      <c r="C271" s="11"/>
      <c r="D271" s="9"/>
      <c r="E271" s="9"/>
      <c r="F271" s="9"/>
      <c r="G271" s="9"/>
      <c r="H271" s="9"/>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9"/>
      <c r="C272" s="11"/>
      <c r="D272" s="9"/>
      <c r="E272" s="9"/>
      <c r="F272" s="9"/>
      <c r="G272" s="9"/>
      <c r="H272" s="9"/>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9"/>
      <c r="C273" s="11"/>
      <c r="D273" s="9"/>
      <c r="E273" s="9"/>
      <c r="F273" s="9"/>
      <c r="G273" s="9"/>
      <c r="H273" s="9"/>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9"/>
      <c r="C274" s="11"/>
      <c r="D274" s="9"/>
      <c r="E274" s="9"/>
      <c r="F274" s="9"/>
      <c r="G274" s="9"/>
      <c r="H274" s="9"/>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9"/>
      <c r="C275" s="11"/>
      <c r="D275" s="9"/>
      <c r="E275" s="9"/>
      <c r="F275" s="9"/>
      <c r="G275" s="9"/>
      <c r="H275" s="9"/>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9"/>
      <c r="C276" s="11"/>
      <c r="D276" s="9"/>
      <c r="E276" s="9"/>
      <c r="F276" s="9"/>
      <c r="G276" s="9"/>
      <c r="H276" s="9"/>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9"/>
      <c r="C277" s="11"/>
      <c r="D277" s="9"/>
      <c r="E277" s="9"/>
      <c r="F277" s="9"/>
      <c r="G277" s="9"/>
      <c r="H277" s="9"/>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9"/>
      <c r="C278" s="11"/>
      <c r="D278" s="9"/>
      <c r="E278" s="9"/>
      <c r="F278" s="9"/>
      <c r="G278" s="9"/>
      <c r="H278" s="9"/>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9"/>
      <c r="C279" s="11"/>
      <c r="D279" s="9"/>
      <c r="E279" s="9"/>
      <c r="F279" s="9"/>
      <c r="G279" s="9"/>
      <c r="H279" s="9"/>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9"/>
      <c r="C280" s="11"/>
      <c r="D280" s="9"/>
      <c r="E280" s="9"/>
      <c r="F280" s="9"/>
      <c r="G280" s="9"/>
      <c r="H280" s="9"/>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9"/>
      <c r="C281" s="11"/>
      <c r="D281" s="9"/>
      <c r="E281" s="9"/>
      <c r="F281" s="9"/>
      <c r="G281" s="9"/>
      <c r="H281" s="9"/>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9"/>
      <c r="C282" s="11"/>
      <c r="D282" s="9"/>
      <c r="E282" s="9"/>
      <c r="F282" s="9"/>
      <c r="G282" s="9"/>
      <c r="H282" s="9"/>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9"/>
      <c r="C283" s="11"/>
      <c r="D283" s="9"/>
      <c r="E283" s="9"/>
      <c r="F283" s="9"/>
      <c r="G283" s="9"/>
      <c r="H283" s="9"/>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9"/>
      <c r="C284" s="11"/>
      <c r="D284" s="9"/>
      <c r="E284" s="9"/>
      <c r="F284" s="9"/>
      <c r="G284" s="9"/>
      <c r="H284" s="9"/>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9"/>
      <c r="C285" s="11"/>
      <c r="D285" s="9"/>
      <c r="E285" s="9"/>
      <c r="F285" s="9"/>
      <c r="G285" s="9"/>
      <c r="H285" s="9"/>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9"/>
      <c r="C286" s="11"/>
      <c r="D286" s="9"/>
      <c r="E286" s="9"/>
      <c r="F286" s="9"/>
      <c r="G286" s="9"/>
      <c r="H286" s="9"/>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9"/>
      <c r="C287" s="11"/>
      <c r="D287" s="9"/>
      <c r="E287" s="9"/>
      <c r="F287" s="9"/>
      <c r="G287" s="9"/>
      <c r="H287" s="9"/>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9"/>
      <c r="C288" s="11"/>
      <c r="D288" s="9"/>
      <c r="E288" s="9"/>
      <c r="F288" s="9"/>
      <c r="G288" s="9"/>
      <c r="H288" s="9"/>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9"/>
      <c r="C289" s="11"/>
      <c r="D289" s="9"/>
      <c r="E289" s="9"/>
      <c r="F289" s="9"/>
      <c r="G289" s="9"/>
      <c r="H289" s="9"/>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9"/>
      <c r="C290" s="11"/>
      <c r="D290" s="9"/>
      <c r="E290" s="9"/>
      <c r="F290" s="9"/>
      <c r="G290" s="9"/>
      <c r="H290" s="9"/>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9"/>
      <c r="C291" s="11"/>
      <c r="D291" s="9"/>
      <c r="E291" s="9"/>
      <c r="F291" s="9"/>
      <c r="G291" s="9"/>
      <c r="H291" s="9"/>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9"/>
      <c r="C292" s="11"/>
      <c r="D292" s="9"/>
      <c r="E292" s="9"/>
      <c r="F292" s="9"/>
      <c r="G292" s="9"/>
      <c r="H292" s="9"/>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9"/>
      <c r="C293" s="11"/>
      <c r="D293" s="9"/>
      <c r="E293" s="9"/>
      <c r="F293" s="9"/>
      <c r="G293" s="9"/>
      <c r="H293" s="9"/>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9"/>
      <c r="C294" s="11"/>
      <c r="D294" s="9"/>
      <c r="E294" s="9"/>
      <c r="F294" s="9"/>
      <c r="G294" s="9"/>
      <c r="H294" s="9"/>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9"/>
      <c r="C295" s="11"/>
      <c r="D295" s="9"/>
      <c r="E295" s="9"/>
      <c r="F295" s="9"/>
      <c r="G295" s="9"/>
      <c r="H295" s="9"/>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9"/>
      <c r="C296" s="11"/>
      <c r="D296" s="9"/>
      <c r="E296" s="9"/>
      <c r="F296" s="9"/>
      <c r="G296" s="9"/>
      <c r="H296" s="9"/>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9"/>
      <c r="C297" s="11"/>
      <c r="D297" s="9"/>
      <c r="E297" s="9"/>
      <c r="F297" s="9"/>
      <c r="G297" s="9"/>
      <c r="H297" s="9"/>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9"/>
      <c r="C298" s="11"/>
      <c r="D298" s="9"/>
      <c r="E298" s="9"/>
      <c r="F298" s="9"/>
      <c r="G298" s="9"/>
      <c r="H298" s="9"/>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9"/>
      <c r="C299" s="11"/>
      <c r="D299" s="9"/>
      <c r="E299" s="9"/>
      <c r="F299" s="9"/>
      <c r="G299" s="9"/>
      <c r="H299" s="9"/>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9"/>
      <c r="C300" s="11"/>
      <c r="D300" s="9"/>
      <c r="E300" s="9"/>
      <c r="F300" s="9"/>
      <c r="G300" s="9"/>
      <c r="H300" s="9"/>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9"/>
      <c r="C301" s="11"/>
      <c r="D301" s="9"/>
      <c r="E301" s="9"/>
      <c r="F301" s="9"/>
      <c r="G301" s="9"/>
      <c r="H301" s="9"/>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9"/>
      <c r="C302" s="11"/>
      <c r="D302" s="9"/>
      <c r="E302" s="9"/>
      <c r="F302" s="9"/>
      <c r="G302" s="9"/>
      <c r="H302" s="9"/>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9"/>
      <c r="C303" s="11"/>
      <c r="D303" s="9"/>
      <c r="E303" s="9"/>
      <c r="F303" s="9"/>
      <c r="G303" s="9"/>
      <c r="H303" s="9"/>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9"/>
      <c r="C304" s="11"/>
      <c r="D304" s="9"/>
      <c r="E304" s="9"/>
      <c r="F304" s="9"/>
      <c r="G304" s="9"/>
      <c r="H304" s="9"/>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9"/>
      <c r="C305" s="11"/>
      <c r="D305" s="9"/>
      <c r="E305" s="9"/>
      <c r="F305" s="9"/>
      <c r="G305" s="9"/>
      <c r="H305" s="9"/>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9"/>
      <c r="C306" s="11"/>
      <c r="D306" s="9"/>
      <c r="E306" s="9"/>
      <c r="F306" s="9"/>
      <c r="G306" s="9"/>
      <c r="H306" s="9"/>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9"/>
      <c r="C307" s="11"/>
      <c r="D307" s="9"/>
      <c r="E307" s="9"/>
      <c r="F307" s="9"/>
      <c r="G307" s="9"/>
      <c r="H307" s="9"/>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9"/>
      <c r="C308" s="11"/>
      <c r="D308" s="9"/>
      <c r="E308" s="9"/>
      <c r="F308" s="9"/>
      <c r="G308" s="9"/>
      <c r="H308" s="9"/>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9"/>
      <c r="C309" s="11"/>
      <c r="D309" s="9"/>
      <c r="E309" s="9"/>
      <c r="F309" s="9"/>
      <c r="G309" s="9"/>
      <c r="H309" s="9"/>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9"/>
      <c r="C310" s="11"/>
      <c r="D310" s="9"/>
      <c r="E310" s="9"/>
      <c r="F310" s="9"/>
      <c r="G310" s="9"/>
      <c r="H310" s="9"/>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9"/>
      <c r="C311" s="11"/>
      <c r="D311" s="9"/>
      <c r="E311" s="9"/>
      <c r="F311" s="9"/>
      <c r="G311" s="9"/>
      <c r="H311" s="9"/>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9"/>
      <c r="C312" s="11"/>
      <c r="D312" s="9"/>
      <c r="E312" s="9"/>
      <c r="F312" s="9"/>
      <c r="G312" s="9"/>
      <c r="H312" s="9"/>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9"/>
      <c r="C313" s="11"/>
      <c r="D313" s="9"/>
      <c r="E313" s="9"/>
      <c r="F313" s="9"/>
      <c r="G313" s="9"/>
      <c r="H313" s="9"/>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9"/>
      <c r="C314" s="11"/>
      <c r="D314" s="9"/>
      <c r="E314" s="9"/>
      <c r="F314" s="9"/>
      <c r="G314" s="9"/>
      <c r="H314" s="9"/>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9"/>
      <c r="C315" s="11"/>
      <c r="D315" s="9"/>
      <c r="E315" s="9"/>
      <c r="F315" s="9"/>
      <c r="G315" s="9"/>
      <c r="H315" s="9"/>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9"/>
      <c r="C316" s="11"/>
      <c r="D316" s="9"/>
      <c r="E316" s="9"/>
      <c r="F316" s="9"/>
      <c r="G316" s="9"/>
      <c r="H316" s="9"/>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9"/>
      <c r="C317" s="11"/>
      <c r="D317" s="9"/>
      <c r="E317" s="9"/>
      <c r="F317" s="9"/>
      <c r="G317" s="9"/>
      <c r="H317" s="9"/>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9"/>
      <c r="C318" s="11"/>
      <c r="D318" s="9"/>
      <c r="E318" s="9"/>
      <c r="F318" s="9"/>
      <c r="G318" s="9"/>
      <c r="H318" s="9"/>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9"/>
      <c r="C319" s="11"/>
      <c r="D319" s="9"/>
      <c r="E319" s="9"/>
      <c r="F319" s="9"/>
      <c r="G319" s="9"/>
      <c r="H319" s="9"/>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9"/>
      <c r="C320" s="11"/>
      <c r="D320" s="9"/>
      <c r="E320" s="9"/>
      <c r="F320" s="9"/>
      <c r="G320" s="9"/>
      <c r="H320" s="9"/>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9"/>
      <c r="C321" s="11"/>
      <c r="D321" s="9"/>
      <c r="E321" s="9"/>
      <c r="F321" s="9"/>
      <c r="G321" s="9"/>
      <c r="H321" s="9"/>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9"/>
      <c r="C322" s="11"/>
      <c r="D322" s="9"/>
      <c r="E322" s="9"/>
      <c r="F322" s="9"/>
      <c r="G322" s="9"/>
      <c r="H322" s="9"/>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9"/>
      <c r="C323" s="11"/>
      <c r="D323" s="9"/>
      <c r="E323" s="9"/>
      <c r="F323" s="9"/>
      <c r="G323" s="9"/>
      <c r="H323" s="9"/>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9"/>
      <c r="C324" s="11"/>
      <c r="D324" s="9"/>
      <c r="E324" s="9"/>
      <c r="F324" s="9"/>
      <c r="G324" s="9"/>
      <c r="H324" s="9"/>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9"/>
      <c r="C325" s="11"/>
      <c r="D325" s="9"/>
      <c r="E325" s="9"/>
      <c r="F325" s="9"/>
      <c r="G325" s="9"/>
      <c r="H325" s="9"/>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9"/>
      <c r="C326" s="11"/>
      <c r="D326" s="9"/>
      <c r="E326" s="9"/>
      <c r="F326" s="9"/>
      <c r="G326" s="9"/>
      <c r="H326" s="9"/>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9"/>
      <c r="C327" s="11"/>
      <c r="D327" s="9"/>
      <c r="E327" s="9"/>
      <c r="F327" s="9"/>
      <c r="G327" s="9"/>
      <c r="H327" s="9"/>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9"/>
      <c r="C328" s="11"/>
      <c r="D328" s="9"/>
      <c r="E328" s="9"/>
      <c r="F328" s="9"/>
      <c r="G328" s="9"/>
      <c r="H328" s="9"/>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9"/>
      <c r="C329" s="11"/>
      <c r="D329" s="9"/>
      <c r="E329" s="9"/>
      <c r="F329" s="9"/>
      <c r="G329" s="9"/>
      <c r="H329" s="9"/>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9"/>
      <c r="C330" s="11"/>
      <c r="D330" s="9"/>
      <c r="E330" s="9"/>
      <c r="F330" s="9"/>
      <c r="G330" s="9"/>
      <c r="H330" s="9"/>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9"/>
      <c r="C331" s="11"/>
      <c r="D331" s="9"/>
      <c r="E331" s="9"/>
      <c r="F331" s="9"/>
      <c r="G331" s="9"/>
      <c r="H331" s="9"/>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9"/>
      <c r="C332" s="11"/>
      <c r="D332" s="9"/>
      <c r="E332" s="9"/>
      <c r="F332" s="9"/>
      <c r="G332" s="9"/>
      <c r="H332" s="9"/>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9"/>
      <c r="C333" s="11"/>
      <c r="D333" s="9"/>
      <c r="E333" s="9"/>
      <c r="F333" s="9"/>
      <c r="G333" s="9"/>
      <c r="H333" s="9"/>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9"/>
      <c r="C334" s="11"/>
      <c r="D334" s="9"/>
      <c r="E334" s="9"/>
      <c r="F334" s="9"/>
      <c r="G334" s="9"/>
      <c r="H334" s="9"/>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9"/>
      <c r="C335" s="11"/>
      <c r="D335" s="9"/>
      <c r="E335" s="9"/>
      <c r="F335" s="9"/>
      <c r="G335" s="9"/>
      <c r="H335" s="9"/>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9"/>
      <c r="C336" s="11"/>
      <c r="D336" s="9"/>
      <c r="E336" s="9"/>
      <c r="F336" s="9"/>
      <c r="G336" s="9"/>
      <c r="H336" s="9"/>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9"/>
      <c r="C337" s="11"/>
      <c r="D337" s="9"/>
      <c r="E337" s="9"/>
      <c r="F337" s="9"/>
      <c r="G337" s="9"/>
      <c r="H337" s="9"/>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9"/>
      <c r="C338" s="11"/>
      <c r="D338" s="9"/>
      <c r="E338" s="9"/>
      <c r="F338" s="9"/>
      <c r="G338" s="9"/>
      <c r="H338" s="9"/>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9"/>
      <c r="C339" s="11"/>
      <c r="D339" s="9"/>
      <c r="E339" s="9"/>
      <c r="F339" s="9"/>
      <c r="G339" s="9"/>
      <c r="H339" s="9"/>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9"/>
      <c r="C340" s="11"/>
      <c r="D340" s="9"/>
      <c r="E340" s="9"/>
      <c r="F340" s="9"/>
      <c r="G340" s="9"/>
      <c r="H340" s="9"/>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9"/>
      <c r="C341" s="11"/>
      <c r="D341" s="9"/>
      <c r="E341" s="9"/>
      <c r="F341" s="9"/>
      <c r="G341" s="9"/>
      <c r="H341" s="9"/>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9"/>
      <c r="C342" s="11"/>
      <c r="D342" s="9"/>
      <c r="E342" s="9"/>
      <c r="F342" s="9"/>
      <c r="G342" s="9"/>
      <c r="H342" s="9"/>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9"/>
      <c r="C343" s="11"/>
      <c r="D343" s="9"/>
      <c r="E343" s="9"/>
      <c r="F343" s="9"/>
      <c r="G343" s="9"/>
      <c r="H343" s="9"/>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9"/>
      <c r="C344" s="11"/>
      <c r="D344" s="9"/>
      <c r="E344" s="9"/>
      <c r="F344" s="9"/>
      <c r="G344" s="9"/>
      <c r="H344" s="9"/>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9"/>
      <c r="C345" s="11"/>
      <c r="D345" s="9"/>
      <c r="E345" s="9"/>
      <c r="F345" s="9"/>
      <c r="G345" s="9"/>
      <c r="H345" s="9"/>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9"/>
      <c r="C346" s="11"/>
      <c r="D346" s="9"/>
      <c r="E346" s="9"/>
      <c r="F346" s="9"/>
      <c r="G346" s="9"/>
      <c r="H346" s="9"/>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9"/>
      <c r="C347" s="11"/>
      <c r="D347" s="9"/>
      <c r="E347" s="9"/>
      <c r="F347" s="9"/>
      <c r="G347" s="9"/>
      <c r="H347" s="9"/>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9"/>
      <c r="C348" s="11"/>
      <c r="D348" s="9"/>
      <c r="E348" s="9"/>
      <c r="F348" s="9"/>
      <c r="G348" s="9"/>
      <c r="H348" s="9"/>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9"/>
      <c r="C349" s="11"/>
      <c r="D349" s="9"/>
      <c r="E349" s="9"/>
      <c r="F349" s="9"/>
      <c r="G349" s="9"/>
      <c r="H349" s="9"/>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9"/>
      <c r="C350" s="11"/>
      <c r="D350" s="9"/>
      <c r="E350" s="9"/>
      <c r="F350" s="9"/>
      <c r="G350" s="9"/>
      <c r="H350" s="9"/>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9"/>
      <c r="C351" s="11"/>
      <c r="D351" s="9"/>
      <c r="E351" s="9"/>
      <c r="F351" s="9"/>
      <c r="G351" s="9"/>
      <c r="H351" s="9"/>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9"/>
      <c r="C352" s="11"/>
      <c r="D352" s="9"/>
      <c r="E352" s="9"/>
      <c r="F352" s="9"/>
      <c r="G352" s="9"/>
      <c r="H352" s="9"/>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9"/>
      <c r="C353" s="11"/>
      <c r="D353" s="9"/>
      <c r="E353" s="9"/>
      <c r="F353" s="9"/>
      <c r="G353" s="9"/>
      <c r="H353" s="9"/>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9"/>
      <c r="C354" s="11"/>
      <c r="D354" s="9"/>
      <c r="E354" s="9"/>
      <c r="F354" s="9"/>
      <c r="G354" s="9"/>
      <c r="H354" s="9"/>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9"/>
      <c r="C355" s="11"/>
      <c r="D355" s="9"/>
      <c r="E355" s="9"/>
      <c r="F355" s="9"/>
      <c r="G355" s="9"/>
      <c r="H355" s="9"/>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9"/>
      <c r="C356" s="11"/>
      <c r="D356" s="9"/>
      <c r="E356" s="9"/>
      <c r="F356" s="9"/>
      <c r="G356" s="9"/>
      <c r="H356" s="9"/>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9"/>
      <c r="C357" s="11"/>
      <c r="D357" s="9"/>
      <c r="E357" s="9"/>
      <c r="F357" s="9"/>
      <c r="G357" s="9"/>
      <c r="H357" s="9"/>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9"/>
      <c r="C358" s="11"/>
      <c r="D358" s="9"/>
      <c r="E358" s="9"/>
      <c r="F358" s="9"/>
      <c r="G358" s="9"/>
      <c r="H358" s="9"/>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9"/>
      <c r="C359" s="11"/>
      <c r="D359" s="9"/>
      <c r="E359" s="9"/>
      <c r="F359" s="9"/>
      <c r="G359" s="9"/>
      <c r="H359" s="9"/>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9"/>
      <c r="C360" s="11"/>
      <c r="D360" s="9"/>
      <c r="E360" s="9"/>
      <c r="F360" s="9"/>
      <c r="G360" s="9"/>
      <c r="H360" s="9"/>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9"/>
      <c r="C361" s="11"/>
      <c r="D361" s="9"/>
      <c r="E361" s="9"/>
      <c r="F361" s="9"/>
      <c r="G361" s="9"/>
      <c r="H361" s="9"/>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9"/>
      <c r="C362" s="11"/>
      <c r="D362" s="9"/>
      <c r="E362" s="9"/>
      <c r="F362" s="9"/>
      <c r="G362" s="9"/>
      <c r="H362" s="9"/>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9"/>
      <c r="C363" s="11"/>
      <c r="D363" s="9"/>
      <c r="E363" s="9"/>
      <c r="F363" s="9"/>
      <c r="G363" s="9"/>
      <c r="H363" s="9"/>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9"/>
      <c r="C364" s="11"/>
      <c r="D364" s="9"/>
      <c r="E364" s="9"/>
      <c r="F364" s="9"/>
      <c r="G364" s="9"/>
      <c r="H364" s="9"/>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9"/>
      <c r="C365" s="11"/>
      <c r="D365" s="9"/>
      <c r="E365" s="9"/>
      <c r="F365" s="9"/>
      <c r="G365" s="9"/>
      <c r="H365" s="9"/>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9"/>
      <c r="C366" s="11"/>
      <c r="D366" s="9"/>
      <c r="E366" s="9"/>
      <c r="F366" s="9"/>
      <c r="G366" s="9"/>
      <c r="H366" s="9"/>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9"/>
      <c r="C367" s="11"/>
      <c r="D367" s="9"/>
      <c r="E367" s="9"/>
      <c r="F367" s="9"/>
      <c r="G367" s="9"/>
      <c r="H367" s="9"/>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9"/>
      <c r="C368" s="11"/>
      <c r="D368" s="9"/>
      <c r="E368" s="9"/>
      <c r="F368" s="9"/>
      <c r="G368" s="9"/>
      <c r="H368" s="9"/>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9"/>
      <c r="C369" s="11"/>
      <c r="D369" s="9"/>
      <c r="E369" s="9"/>
      <c r="F369" s="9"/>
      <c r="G369" s="9"/>
      <c r="H369" s="9"/>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9"/>
      <c r="C370" s="11"/>
      <c r="D370" s="9"/>
      <c r="E370" s="9"/>
      <c r="F370" s="9"/>
      <c r="G370" s="9"/>
      <c r="H370" s="9"/>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9"/>
      <c r="C371" s="11"/>
      <c r="D371" s="9"/>
      <c r="E371" s="9"/>
      <c r="F371" s="9"/>
      <c r="G371" s="9"/>
      <c r="H371" s="9"/>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9"/>
      <c r="C372" s="11"/>
      <c r="D372" s="9"/>
      <c r="E372" s="9"/>
      <c r="F372" s="9"/>
      <c r="G372" s="9"/>
      <c r="H372" s="9"/>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9"/>
      <c r="C373" s="11"/>
      <c r="D373" s="9"/>
      <c r="E373" s="9"/>
      <c r="F373" s="9"/>
      <c r="G373" s="9"/>
      <c r="H373" s="9"/>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9"/>
      <c r="C374" s="11"/>
      <c r="D374" s="9"/>
      <c r="E374" s="9"/>
      <c r="F374" s="9"/>
      <c r="G374" s="9"/>
      <c r="H374" s="9"/>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9"/>
      <c r="C375" s="11"/>
      <c r="D375" s="9"/>
      <c r="E375" s="9"/>
      <c r="F375" s="9"/>
      <c r="G375" s="9"/>
      <c r="H375" s="9"/>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9"/>
      <c r="C376" s="11"/>
      <c r="D376" s="9"/>
      <c r="E376" s="9"/>
      <c r="F376" s="9"/>
      <c r="G376" s="9"/>
      <c r="H376" s="9"/>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9"/>
      <c r="C377" s="11"/>
      <c r="D377" s="9"/>
      <c r="E377" s="9"/>
      <c r="F377" s="9"/>
      <c r="G377" s="9"/>
      <c r="H377" s="9"/>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9"/>
      <c r="C378" s="11"/>
      <c r="D378" s="9"/>
      <c r="E378" s="9"/>
      <c r="F378" s="9"/>
      <c r="G378" s="9"/>
      <c r="H378" s="9"/>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9"/>
      <c r="C379" s="11"/>
      <c r="D379" s="9"/>
      <c r="E379" s="9"/>
      <c r="F379" s="9"/>
      <c r="G379" s="9"/>
      <c r="H379" s="9"/>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9"/>
      <c r="C380" s="11"/>
      <c r="D380" s="9"/>
      <c r="E380" s="9"/>
      <c r="F380" s="9"/>
      <c r="G380" s="9"/>
      <c r="H380" s="9"/>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9"/>
      <c r="C381" s="11"/>
      <c r="D381" s="9"/>
      <c r="E381" s="9"/>
      <c r="F381" s="9"/>
      <c r="G381" s="9"/>
      <c r="H381" s="9"/>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9"/>
      <c r="C382" s="11"/>
      <c r="D382" s="9"/>
      <c r="E382" s="9"/>
      <c r="F382" s="9"/>
      <c r="G382" s="9"/>
      <c r="H382" s="9"/>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9"/>
      <c r="C383" s="11"/>
      <c r="D383" s="9"/>
      <c r="E383" s="9"/>
      <c r="F383" s="9"/>
      <c r="G383" s="9"/>
      <c r="H383" s="9"/>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9"/>
      <c r="C384" s="11"/>
      <c r="D384" s="9"/>
      <c r="E384" s="9"/>
      <c r="F384" s="9"/>
      <c r="G384" s="9"/>
      <c r="H384" s="9"/>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9"/>
      <c r="C385" s="11"/>
      <c r="D385" s="9"/>
      <c r="E385" s="9"/>
      <c r="F385" s="9"/>
      <c r="G385" s="9"/>
      <c r="H385" s="9"/>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9"/>
      <c r="C386" s="11"/>
      <c r="D386" s="9"/>
      <c r="E386" s="9"/>
      <c r="F386" s="9"/>
      <c r="G386" s="9"/>
      <c r="H386" s="9"/>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9"/>
      <c r="C387" s="11"/>
      <c r="D387" s="9"/>
      <c r="E387" s="9"/>
      <c r="F387" s="9"/>
      <c r="G387" s="9"/>
      <c r="H387" s="9"/>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9"/>
      <c r="C388" s="11"/>
      <c r="D388" s="9"/>
      <c r="E388" s="9"/>
      <c r="F388" s="9"/>
      <c r="G388" s="9"/>
      <c r="H388" s="9"/>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9"/>
      <c r="C389" s="11"/>
      <c r="D389" s="9"/>
      <c r="E389" s="9"/>
      <c r="F389" s="9"/>
      <c r="G389" s="9"/>
      <c r="H389" s="9"/>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9"/>
      <c r="C390" s="11"/>
      <c r="D390" s="9"/>
      <c r="E390" s="9"/>
      <c r="F390" s="9"/>
      <c r="G390" s="9"/>
      <c r="H390" s="9"/>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9"/>
      <c r="C391" s="11"/>
      <c r="D391" s="9"/>
      <c r="E391" s="9"/>
      <c r="F391" s="9"/>
      <c r="G391" s="9"/>
      <c r="H391" s="9"/>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9"/>
      <c r="C392" s="11"/>
      <c r="D392" s="9"/>
      <c r="E392" s="9"/>
      <c r="F392" s="9"/>
      <c r="G392" s="9"/>
      <c r="H392" s="9"/>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9"/>
      <c r="C393" s="11"/>
      <c r="D393" s="9"/>
      <c r="E393" s="9"/>
      <c r="F393" s="9"/>
      <c r="G393" s="9"/>
      <c r="H393" s="9"/>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9"/>
      <c r="C394" s="11"/>
      <c r="D394" s="9"/>
      <c r="E394" s="9"/>
      <c r="F394" s="9"/>
      <c r="G394" s="9"/>
      <c r="H394" s="9"/>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9"/>
      <c r="C395" s="11"/>
      <c r="D395" s="9"/>
      <c r="E395" s="9"/>
      <c r="F395" s="9"/>
      <c r="G395" s="9"/>
      <c r="H395" s="9"/>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9"/>
      <c r="C396" s="11"/>
      <c r="D396" s="9"/>
      <c r="E396" s="9"/>
      <c r="F396" s="9"/>
      <c r="G396" s="9"/>
      <c r="H396" s="9"/>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9"/>
      <c r="C397" s="11"/>
      <c r="D397" s="9"/>
      <c r="E397" s="9"/>
      <c r="F397" s="9"/>
      <c r="G397" s="9"/>
      <c r="H397" s="9"/>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9"/>
      <c r="C398" s="11"/>
      <c r="D398" s="9"/>
      <c r="E398" s="9"/>
      <c r="F398" s="9"/>
      <c r="G398" s="9"/>
      <c r="H398" s="9"/>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9"/>
      <c r="C399" s="11"/>
      <c r="D399" s="9"/>
      <c r="E399" s="9"/>
      <c r="F399" s="9"/>
      <c r="G399" s="9"/>
      <c r="H399" s="9"/>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9"/>
      <c r="C400" s="11"/>
      <c r="D400" s="9"/>
      <c r="E400" s="9"/>
      <c r="F400" s="9"/>
      <c r="G400" s="9"/>
      <c r="H400" s="9"/>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9"/>
      <c r="C401" s="11"/>
      <c r="D401" s="9"/>
      <c r="E401" s="9"/>
      <c r="F401" s="9"/>
      <c r="G401" s="9"/>
      <c r="H401" s="9"/>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9"/>
      <c r="C402" s="11"/>
      <c r="D402" s="9"/>
      <c r="E402" s="9"/>
      <c r="F402" s="9"/>
      <c r="G402" s="9"/>
      <c r="H402" s="9"/>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9"/>
      <c r="C403" s="11"/>
      <c r="D403" s="9"/>
      <c r="E403" s="9"/>
      <c r="F403" s="9"/>
      <c r="G403" s="9"/>
      <c r="H403" s="9"/>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9"/>
      <c r="C404" s="11"/>
      <c r="D404" s="9"/>
      <c r="E404" s="9"/>
      <c r="F404" s="9"/>
      <c r="G404" s="9"/>
      <c r="H404" s="9"/>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9"/>
      <c r="C405" s="11"/>
      <c r="D405" s="9"/>
      <c r="E405" s="9"/>
      <c r="F405" s="9"/>
      <c r="G405" s="9"/>
      <c r="H405" s="9"/>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9"/>
      <c r="C406" s="11"/>
      <c r="D406" s="9"/>
      <c r="E406" s="9"/>
      <c r="F406" s="9"/>
      <c r="G406" s="9"/>
      <c r="H406" s="9"/>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9"/>
      <c r="C407" s="11"/>
      <c r="D407" s="9"/>
      <c r="E407" s="9"/>
      <c r="F407" s="9"/>
      <c r="G407" s="9"/>
      <c r="H407" s="9"/>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9"/>
      <c r="C408" s="11"/>
      <c r="D408" s="9"/>
      <c r="E408" s="9"/>
      <c r="F408" s="9"/>
      <c r="G408" s="9"/>
      <c r="H408" s="9"/>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9"/>
      <c r="C409" s="11"/>
      <c r="D409" s="9"/>
      <c r="E409" s="9"/>
      <c r="F409" s="9"/>
      <c r="G409" s="9"/>
      <c r="H409" s="9"/>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9"/>
      <c r="C410" s="11"/>
      <c r="D410" s="9"/>
      <c r="E410" s="9"/>
      <c r="F410" s="9"/>
      <c r="G410" s="9"/>
      <c r="H410" s="9"/>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9"/>
      <c r="C411" s="11"/>
      <c r="D411" s="9"/>
      <c r="E411" s="9"/>
      <c r="F411" s="9"/>
      <c r="G411" s="9"/>
      <c r="H411" s="9"/>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9"/>
      <c r="C412" s="11"/>
      <c r="D412" s="9"/>
      <c r="E412" s="9"/>
      <c r="F412" s="9"/>
      <c r="G412" s="9"/>
      <c r="H412" s="9"/>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9"/>
      <c r="C413" s="11"/>
      <c r="D413" s="9"/>
      <c r="E413" s="9"/>
      <c r="F413" s="9"/>
      <c r="G413" s="9"/>
      <c r="H413" s="9"/>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9"/>
      <c r="C414" s="11"/>
      <c r="D414" s="9"/>
      <c r="E414" s="9"/>
      <c r="F414" s="9"/>
      <c r="G414" s="9"/>
      <c r="H414" s="9"/>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9"/>
      <c r="C415" s="11"/>
      <c r="D415" s="9"/>
      <c r="E415" s="9"/>
      <c r="F415" s="9"/>
      <c r="G415" s="9"/>
      <c r="H415" s="9"/>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9"/>
      <c r="C416" s="11"/>
      <c r="D416" s="9"/>
      <c r="E416" s="9"/>
      <c r="F416" s="9"/>
      <c r="G416" s="9"/>
      <c r="H416" s="9"/>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9"/>
      <c r="C417" s="11"/>
      <c r="D417" s="9"/>
      <c r="E417" s="9"/>
      <c r="F417" s="9"/>
      <c r="G417" s="9"/>
      <c r="H417" s="9"/>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9"/>
      <c r="C418" s="11"/>
      <c r="D418" s="9"/>
      <c r="E418" s="9"/>
      <c r="F418" s="9"/>
      <c r="G418" s="9"/>
      <c r="H418" s="9"/>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9"/>
      <c r="C419" s="11"/>
      <c r="D419" s="9"/>
      <c r="E419" s="9"/>
      <c r="F419" s="9"/>
      <c r="G419" s="9"/>
      <c r="H419" s="9"/>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9"/>
      <c r="C420" s="11"/>
      <c r="D420" s="9"/>
      <c r="E420" s="9"/>
      <c r="F420" s="9"/>
      <c r="G420" s="9"/>
      <c r="H420" s="9"/>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9"/>
      <c r="C421" s="11"/>
      <c r="D421" s="9"/>
      <c r="E421" s="9"/>
      <c r="F421" s="9"/>
      <c r="G421" s="9"/>
      <c r="H421" s="9"/>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9"/>
      <c r="C422" s="11"/>
      <c r="D422" s="9"/>
      <c r="E422" s="9"/>
      <c r="F422" s="9"/>
      <c r="G422" s="9"/>
      <c r="H422" s="9"/>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9"/>
      <c r="C423" s="11"/>
      <c r="D423" s="9"/>
      <c r="E423" s="9"/>
      <c r="F423" s="9"/>
      <c r="G423" s="9"/>
      <c r="H423" s="9"/>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9"/>
      <c r="C424" s="11"/>
      <c r="D424" s="9"/>
      <c r="E424" s="9"/>
      <c r="F424" s="9"/>
      <c r="G424" s="9"/>
      <c r="H424" s="9"/>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9"/>
      <c r="C425" s="11"/>
      <c r="D425" s="9"/>
      <c r="E425" s="9"/>
      <c r="F425" s="9"/>
      <c r="G425" s="9"/>
      <c r="H425" s="9"/>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9"/>
      <c r="C426" s="11"/>
      <c r="D426" s="9"/>
      <c r="E426" s="9"/>
      <c r="F426" s="9"/>
      <c r="G426" s="9"/>
      <c r="H426" s="9"/>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9"/>
      <c r="C427" s="11"/>
      <c r="D427" s="9"/>
      <c r="E427" s="9"/>
      <c r="F427" s="9"/>
      <c r="G427" s="9"/>
      <c r="H427" s="9"/>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9"/>
      <c r="C428" s="11"/>
      <c r="D428" s="9"/>
      <c r="E428" s="9"/>
      <c r="F428" s="9"/>
      <c r="G428" s="9"/>
      <c r="H428" s="9"/>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9"/>
      <c r="C429" s="11"/>
      <c r="D429" s="9"/>
      <c r="E429" s="9"/>
      <c r="F429" s="9"/>
      <c r="G429" s="9"/>
      <c r="H429" s="9"/>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9"/>
      <c r="C430" s="11"/>
      <c r="D430" s="9"/>
      <c r="E430" s="9"/>
      <c r="F430" s="9"/>
      <c r="G430" s="9"/>
      <c r="H430" s="9"/>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9"/>
      <c r="C431" s="11"/>
      <c r="D431" s="9"/>
      <c r="E431" s="9"/>
      <c r="F431" s="9"/>
      <c r="G431" s="9"/>
      <c r="H431" s="9"/>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9"/>
      <c r="C432" s="11"/>
      <c r="D432" s="9"/>
      <c r="E432" s="9"/>
      <c r="F432" s="9"/>
      <c r="G432" s="9"/>
      <c r="H432" s="9"/>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9"/>
      <c r="C433" s="11"/>
      <c r="D433" s="9"/>
      <c r="E433" s="9"/>
      <c r="F433" s="9"/>
      <c r="G433" s="9"/>
      <c r="H433" s="9"/>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9"/>
      <c r="C434" s="11"/>
      <c r="D434" s="9"/>
      <c r="E434" s="9"/>
      <c r="F434" s="9"/>
      <c r="G434" s="9"/>
      <c r="H434" s="9"/>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9"/>
      <c r="C435" s="11"/>
      <c r="D435" s="9"/>
      <c r="E435" s="9"/>
      <c r="F435" s="9"/>
      <c r="G435" s="9"/>
      <c r="H435" s="9"/>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9"/>
      <c r="C436" s="11"/>
      <c r="D436" s="9"/>
      <c r="E436" s="9"/>
      <c r="F436" s="9"/>
      <c r="G436" s="9"/>
      <c r="H436" s="9"/>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9"/>
      <c r="C437" s="11"/>
      <c r="D437" s="9"/>
      <c r="E437" s="9"/>
      <c r="F437" s="9"/>
      <c r="G437" s="9"/>
      <c r="H437" s="9"/>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9"/>
      <c r="C438" s="11"/>
      <c r="D438" s="9"/>
      <c r="E438" s="9"/>
      <c r="F438" s="9"/>
      <c r="G438" s="9"/>
      <c r="H438" s="9"/>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9"/>
      <c r="C439" s="11"/>
      <c r="D439" s="9"/>
      <c r="E439" s="9"/>
      <c r="F439" s="9"/>
      <c r="G439" s="9"/>
      <c r="H439" s="9"/>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9"/>
      <c r="C440" s="11"/>
      <c r="D440" s="9"/>
      <c r="E440" s="9"/>
      <c r="F440" s="9"/>
      <c r="G440" s="9"/>
      <c r="H440" s="9"/>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9"/>
      <c r="C441" s="11"/>
      <c r="D441" s="9"/>
      <c r="E441" s="9"/>
      <c r="F441" s="9"/>
      <c r="G441" s="9"/>
      <c r="H441" s="9"/>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9"/>
      <c r="C442" s="11"/>
      <c r="D442" s="9"/>
      <c r="E442" s="9"/>
      <c r="F442" s="9"/>
      <c r="G442" s="9"/>
      <c r="H442" s="9"/>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9"/>
      <c r="C443" s="11"/>
      <c r="D443" s="9"/>
      <c r="E443" s="9"/>
      <c r="F443" s="9"/>
      <c r="G443" s="9"/>
      <c r="H443" s="9"/>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9"/>
      <c r="C444" s="11"/>
      <c r="D444" s="9"/>
      <c r="E444" s="9"/>
      <c r="F444" s="9"/>
      <c r="G444" s="9"/>
      <c r="H444" s="9"/>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9"/>
      <c r="C445" s="11"/>
      <c r="D445" s="9"/>
      <c r="E445" s="9"/>
      <c r="F445" s="9"/>
      <c r="G445" s="9"/>
      <c r="H445" s="9"/>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9"/>
      <c r="C446" s="11"/>
      <c r="D446" s="9"/>
      <c r="E446" s="9"/>
      <c r="F446" s="9"/>
      <c r="G446" s="9"/>
      <c r="H446" s="9"/>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9"/>
      <c r="C447" s="11"/>
      <c r="D447" s="9"/>
      <c r="E447" s="9"/>
      <c r="F447" s="9"/>
      <c r="G447" s="9"/>
      <c r="H447" s="9"/>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9"/>
      <c r="C448" s="11"/>
      <c r="D448" s="9"/>
      <c r="E448" s="9"/>
      <c r="F448" s="9"/>
      <c r="G448" s="9"/>
      <c r="H448" s="9"/>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9"/>
      <c r="C449" s="11"/>
      <c r="D449" s="9"/>
      <c r="E449" s="9"/>
      <c r="F449" s="9"/>
      <c r="G449" s="9"/>
      <c r="H449" s="9"/>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9"/>
      <c r="C450" s="11"/>
      <c r="D450" s="9"/>
      <c r="E450" s="9"/>
      <c r="F450" s="9"/>
      <c r="G450" s="9"/>
      <c r="H450" s="9"/>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9"/>
      <c r="C451" s="11"/>
      <c r="D451" s="9"/>
      <c r="E451" s="9"/>
      <c r="F451" s="9"/>
      <c r="G451" s="9"/>
      <c r="H451" s="9"/>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9"/>
      <c r="C452" s="11"/>
      <c r="D452" s="9"/>
      <c r="E452" s="9"/>
      <c r="F452" s="9"/>
      <c r="G452" s="9"/>
      <c r="H452" s="9"/>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9"/>
      <c r="C453" s="11"/>
      <c r="D453" s="9"/>
      <c r="E453" s="9"/>
      <c r="F453" s="9"/>
      <c r="G453" s="9"/>
      <c r="H453" s="9"/>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9"/>
      <c r="C454" s="11"/>
      <c r="D454" s="9"/>
      <c r="E454" s="9"/>
      <c r="F454" s="9"/>
      <c r="G454" s="9"/>
      <c r="H454" s="9"/>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9"/>
      <c r="C455" s="11"/>
      <c r="D455" s="9"/>
      <c r="E455" s="9"/>
      <c r="F455" s="9"/>
      <c r="G455" s="9"/>
      <c r="H455" s="9"/>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9"/>
      <c r="C456" s="11"/>
      <c r="D456" s="9"/>
      <c r="E456" s="9"/>
      <c r="F456" s="9"/>
      <c r="G456" s="9"/>
      <c r="H456" s="9"/>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9"/>
      <c r="C457" s="11"/>
      <c r="D457" s="9"/>
      <c r="E457" s="9"/>
      <c r="F457" s="9"/>
      <c r="G457" s="9"/>
      <c r="H457" s="9"/>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9"/>
      <c r="C458" s="11"/>
      <c r="D458" s="9"/>
      <c r="E458" s="9"/>
      <c r="F458" s="9"/>
      <c r="G458" s="9"/>
      <c r="H458" s="9"/>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9"/>
      <c r="C459" s="11"/>
      <c r="D459" s="9"/>
      <c r="E459" s="9"/>
      <c r="F459" s="9"/>
      <c r="G459" s="9"/>
      <c r="H459" s="9"/>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9"/>
      <c r="C460" s="11"/>
      <c r="D460" s="9"/>
      <c r="E460" s="9"/>
      <c r="F460" s="9"/>
      <c r="G460" s="9"/>
      <c r="H460" s="9"/>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9"/>
      <c r="C461" s="11"/>
      <c r="D461" s="9"/>
      <c r="E461" s="9"/>
      <c r="F461" s="9"/>
      <c r="G461" s="9"/>
      <c r="H461" s="9"/>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9"/>
      <c r="C462" s="11"/>
      <c r="D462" s="9"/>
      <c r="E462" s="9"/>
      <c r="F462" s="9"/>
      <c r="G462" s="9"/>
      <c r="H462" s="9"/>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9"/>
      <c r="C463" s="11"/>
      <c r="D463" s="9"/>
      <c r="E463" s="9"/>
      <c r="F463" s="9"/>
      <c r="G463" s="9"/>
      <c r="H463" s="9"/>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9"/>
      <c r="C464" s="11"/>
      <c r="D464" s="9"/>
      <c r="E464" s="9"/>
      <c r="F464" s="9"/>
      <c r="G464" s="9"/>
      <c r="H464" s="9"/>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9"/>
      <c r="C465" s="11"/>
      <c r="D465" s="9"/>
      <c r="E465" s="9"/>
      <c r="F465" s="9"/>
      <c r="G465" s="9"/>
      <c r="H465" s="9"/>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9"/>
      <c r="C466" s="11"/>
      <c r="D466" s="9"/>
      <c r="E466" s="9"/>
      <c r="F466" s="9"/>
      <c r="G466" s="9"/>
      <c r="H466" s="9"/>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9"/>
      <c r="C467" s="11"/>
      <c r="D467" s="9"/>
      <c r="E467" s="9"/>
      <c r="F467" s="9"/>
      <c r="G467" s="9"/>
      <c r="H467" s="9"/>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9"/>
      <c r="C468" s="11"/>
      <c r="D468" s="9"/>
      <c r="E468" s="9"/>
      <c r="F468" s="9"/>
      <c r="G468" s="9"/>
      <c r="H468" s="9"/>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9"/>
      <c r="C469" s="11"/>
      <c r="D469" s="9"/>
      <c r="E469" s="9"/>
      <c r="F469" s="9"/>
      <c r="G469" s="9"/>
      <c r="H469" s="9"/>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9"/>
      <c r="C470" s="11"/>
      <c r="D470" s="9"/>
      <c r="E470" s="9"/>
      <c r="F470" s="9"/>
      <c r="G470" s="9"/>
      <c r="H470" s="9"/>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9"/>
      <c r="C471" s="11"/>
      <c r="D471" s="9"/>
      <c r="E471" s="9"/>
      <c r="F471" s="9"/>
      <c r="G471" s="9"/>
      <c r="H471" s="9"/>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9"/>
      <c r="C472" s="11"/>
      <c r="D472" s="9"/>
      <c r="E472" s="9"/>
      <c r="F472" s="9"/>
      <c r="G472" s="9"/>
      <c r="H472" s="9"/>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9"/>
      <c r="C473" s="11"/>
      <c r="D473" s="9"/>
      <c r="E473" s="9"/>
      <c r="F473" s="9"/>
      <c r="G473" s="9"/>
      <c r="H473" s="9"/>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9"/>
      <c r="C474" s="11"/>
      <c r="D474" s="9"/>
      <c r="E474" s="9"/>
      <c r="F474" s="9"/>
      <c r="G474" s="9"/>
      <c r="H474" s="9"/>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9"/>
      <c r="C475" s="11"/>
      <c r="D475" s="9"/>
      <c r="E475" s="9"/>
      <c r="F475" s="9"/>
      <c r="G475" s="9"/>
      <c r="H475" s="9"/>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9"/>
      <c r="C476" s="11"/>
      <c r="D476" s="9"/>
      <c r="E476" s="9"/>
      <c r="F476" s="9"/>
      <c r="G476" s="9"/>
      <c r="H476" s="9"/>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9"/>
      <c r="C477" s="11"/>
      <c r="D477" s="9"/>
      <c r="E477" s="9"/>
      <c r="F477" s="9"/>
      <c r="G477" s="9"/>
      <c r="H477" s="9"/>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9"/>
      <c r="C478" s="11"/>
      <c r="D478" s="9"/>
      <c r="E478" s="9"/>
      <c r="F478" s="9"/>
      <c r="G478" s="9"/>
      <c r="H478" s="9"/>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9"/>
      <c r="C479" s="11"/>
      <c r="D479" s="9"/>
      <c r="E479" s="9"/>
      <c r="F479" s="9"/>
      <c r="G479" s="9"/>
      <c r="H479" s="9"/>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9"/>
      <c r="C480" s="11"/>
      <c r="D480" s="9"/>
      <c r="E480" s="9"/>
      <c r="F480" s="9"/>
      <c r="G480" s="9"/>
      <c r="H480" s="9"/>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9"/>
      <c r="C481" s="11"/>
      <c r="D481" s="9"/>
      <c r="E481" s="9"/>
      <c r="F481" s="9"/>
      <c r="G481" s="9"/>
      <c r="H481" s="9"/>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9"/>
      <c r="C482" s="11"/>
      <c r="D482" s="9"/>
      <c r="E482" s="9"/>
      <c r="F482" s="9"/>
      <c r="G482" s="9"/>
      <c r="H482" s="9"/>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9"/>
      <c r="C483" s="11"/>
      <c r="D483" s="9"/>
      <c r="E483" s="9"/>
      <c r="F483" s="9"/>
      <c r="G483" s="9"/>
      <c r="H483" s="9"/>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9"/>
      <c r="C484" s="11"/>
      <c r="D484" s="9"/>
      <c r="E484" s="9"/>
      <c r="F484" s="9"/>
      <c r="G484" s="9"/>
      <c r="H484" s="9"/>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9"/>
      <c r="C485" s="11"/>
      <c r="D485" s="9"/>
      <c r="E485" s="9"/>
      <c r="F485" s="9"/>
      <c r="G485" s="9"/>
      <c r="H485" s="9"/>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9"/>
      <c r="C486" s="11"/>
      <c r="D486" s="9"/>
      <c r="E486" s="9"/>
      <c r="F486" s="9"/>
      <c r="G486" s="9"/>
      <c r="H486" s="9"/>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9"/>
      <c r="C487" s="11"/>
      <c r="D487" s="9"/>
      <c r="E487" s="9"/>
      <c r="F487" s="9"/>
      <c r="G487" s="9"/>
      <c r="H487" s="9"/>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9"/>
      <c r="C488" s="11"/>
      <c r="D488" s="9"/>
      <c r="E488" s="9"/>
      <c r="F488" s="9"/>
      <c r="G488" s="9"/>
      <c r="H488" s="9"/>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9"/>
      <c r="C489" s="11"/>
      <c r="D489" s="9"/>
      <c r="E489" s="9"/>
      <c r="F489" s="9"/>
      <c r="G489" s="9"/>
      <c r="H489" s="9"/>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9"/>
      <c r="C490" s="11"/>
      <c r="D490" s="9"/>
      <c r="E490" s="9"/>
      <c r="F490" s="9"/>
      <c r="G490" s="9"/>
      <c r="H490" s="9"/>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9"/>
      <c r="C491" s="11"/>
      <c r="D491" s="9"/>
      <c r="E491" s="9"/>
      <c r="F491" s="9"/>
      <c r="G491" s="9"/>
      <c r="H491" s="9"/>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9"/>
      <c r="C492" s="11"/>
      <c r="D492" s="9"/>
      <c r="E492" s="9"/>
      <c r="F492" s="9"/>
      <c r="G492" s="9"/>
      <c r="H492" s="9"/>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9"/>
      <c r="C493" s="11"/>
      <c r="D493" s="9"/>
      <c r="E493" s="9"/>
      <c r="F493" s="9"/>
      <c r="G493" s="9"/>
      <c r="H493" s="9"/>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9"/>
      <c r="C494" s="11"/>
      <c r="D494" s="9"/>
      <c r="E494" s="9"/>
      <c r="F494" s="9"/>
      <c r="G494" s="9"/>
      <c r="H494" s="9"/>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9"/>
      <c r="C495" s="11"/>
      <c r="D495" s="9"/>
      <c r="E495" s="9"/>
      <c r="F495" s="9"/>
      <c r="G495" s="9"/>
      <c r="H495" s="9"/>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9"/>
      <c r="C496" s="11"/>
      <c r="D496" s="9"/>
      <c r="E496" s="9"/>
      <c r="F496" s="9"/>
      <c r="G496" s="9"/>
      <c r="H496" s="9"/>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9"/>
      <c r="C497" s="11"/>
      <c r="D497" s="9"/>
      <c r="E497" s="9"/>
      <c r="F497" s="9"/>
      <c r="G497" s="9"/>
      <c r="H497" s="9"/>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9"/>
      <c r="C498" s="11"/>
      <c r="D498" s="9"/>
      <c r="E498" s="9"/>
      <c r="F498" s="9"/>
      <c r="G498" s="9"/>
      <c r="H498" s="9"/>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9"/>
      <c r="C499" s="11"/>
      <c r="D499" s="9"/>
      <c r="E499" s="9"/>
      <c r="F499" s="9"/>
      <c r="G499" s="9"/>
      <c r="H499" s="9"/>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9"/>
      <c r="C500" s="11"/>
      <c r="D500" s="9"/>
      <c r="E500" s="9"/>
      <c r="F500" s="9"/>
      <c r="G500" s="9"/>
      <c r="H500" s="9"/>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9"/>
      <c r="C501" s="11"/>
      <c r="D501" s="9"/>
      <c r="E501" s="9"/>
      <c r="F501" s="9"/>
      <c r="G501" s="9"/>
      <c r="H501" s="9"/>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9"/>
      <c r="C502" s="11"/>
      <c r="D502" s="9"/>
      <c r="E502" s="9"/>
      <c r="F502" s="9"/>
      <c r="G502" s="9"/>
      <c r="H502" s="9"/>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9"/>
      <c r="C503" s="11"/>
      <c r="D503" s="9"/>
      <c r="E503" s="9"/>
      <c r="F503" s="9"/>
      <c r="G503" s="9"/>
      <c r="H503" s="9"/>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9"/>
      <c r="C504" s="11"/>
      <c r="D504" s="9"/>
      <c r="E504" s="9"/>
      <c r="F504" s="9"/>
      <c r="G504" s="9"/>
      <c r="H504" s="9"/>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9"/>
      <c r="C505" s="11"/>
      <c r="D505" s="9"/>
      <c r="E505" s="9"/>
      <c r="F505" s="9"/>
      <c r="G505" s="9"/>
      <c r="H505" s="9"/>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9"/>
      <c r="C506" s="11"/>
      <c r="D506" s="9"/>
      <c r="E506" s="9"/>
      <c r="F506" s="9"/>
      <c r="G506" s="9"/>
      <c r="H506" s="9"/>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9"/>
      <c r="C507" s="11"/>
      <c r="D507" s="9"/>
      <c r="E507" s="9"/>
      <c r="F507" s="9"/>
      <c r="G507" s="9"/>
      <c r="H507" s="9"/>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9"/>
      <c r="C508" s="11"/>
      <c r="D508" s="9"/>
      <c r="E508" s="9"/>
      <c r="F508" s="9"/>
      <c r="G508" s="9"/>
      <c r="H508" s="9"/>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9"/>
      <c r="C509" s="11"/>
      <c r="D509" s="9"/>
      <c r="E509" s="9"/>
      <c r="F509" s="9"/>
      <c r="G509" s="9"/>
      <c r="H509" s="9"/>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9"/>
      <c r="C510" s="11"/>
      <c r="D510" s="9"/>
      <c r="E510" s="9"/>
      <c r="F510" s="9"/>
      <c r="G510" s="9"/>
      <c r="H510" s="9"/>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9"/>
      <c r="C511" s="11"/>
      <c r="D511" s="9"/>
      <c r="E511" s="9"/>
      <c r="F511" s="9"/>
      <c r="G511" s="9"/>
      <c r="H511" s="9"/>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9"/>
      <c r="C512" s="11"/>
      <c r="D512" s="9"/>
      <c r="E512" s="9"/>
      <c r="F512" s="9"/>
      <c r="G512" s="9"/>
      <c r="H512" s="9"/>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9"/>
      <c r="C513" s="11"/>
      <c r="D513" s="9"/>
      <c r="E513" s="9"/>
      <c r="F513" s="9"/>
      <c r="G513" s="9"/>
      <c r="H513" s="9"/>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9"/>
      <c r="C514" s="11"/>
      <c r="D514" s="9"/>
      <c r="E514" s="9"/>
      <c r="F514" s="9"/>
      <c r="G514" s="9"/>
      <c r="H514" s="9"/>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9"/>
      <c r="C515" s="11"/>
      <c r="D515" s="9"/>
      <c r="E515" s="9"/>
      <c r="F515" s="9"/>
      <c r="G515" s="9"/>
      <c r="H515" s="9"/>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9"/>
      <c r="C516" s="11"/>
      <c r="D516" s="9"/>
      <c r="E516" s="9"/>
      <c r="F516" s="9"/>
      <c r="G516" s="9"/>
      <c r="H516" s="9"/>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9"/>
      <c r="C517" s="11"/>
      <c r="D517" s="9"/>
      <c r="E517" s="9"/>
      <c r="F517" s="9"/>
      <c r="G517" s="9"/>
      <c r="H517" s="9"/>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9"/>
      <c r="C518" s="11"/>
      <c r="D518" s="9"/>
      <c r="E518" s="9"/>
      <c r="F518" s="9"/>
      <c r="G518" s="9"/>
      <c r="H518" s="9"/>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9"/>
      <c r="C519" s="11"/>
      <c r="D519" s="9"/>
      <c r="E519" s="9"/>
      <c r="F519" s="9"/>
      <c r="G519" s="9"/>
      <c r="H519" s="9"/>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9"/>
      <c r="C520" s="11"/>
      <c r="D520" s="9"/>
      <c r="E520" s="9"/>
      <c r="F520" s="9"/>
      <c r="G520" s="9"/>
      <c r="H520" s="9"/>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9"/>
      <c r="C521" s="11"/>
      <c r="D521" s="9"/>
      <c r="E521" s="9"/>
      <c r="F521" s="9"/>
      <c r="G521" s="9"/>
      <c r="H521" s="9"/>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9"/>
      <c r="C522" s="11"/>
      <c r="D522" s="9"/>
      <c r="E522" s="9"/>
      <c r="F522" s="9"/>
      <c r="G522" s="9"/>
      <c r="H522" s="9"/>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9"/>
      <c r="C523" s="11"/>
      <c r="D523" s="9"/>
      <c r="E523" s="9"/>
      <c r="F523" s="9"/>
      <c r="G523" s="9"/>
      <c r="H523" s="9"/>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9"/>
      <c r="C524" s="11"/>
      <c r="D524" s="9"/>
      <c r="E524" s="9"/>
      <c r="F524" s="9"/>
      <c r="G524" s="9"/>
      <c r="H524" s="9"/>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9"/>
      <c r="C525" s="11"/>
      <c r="D525" s="9"/>
      <c r="E525" s="9"/>
      <c r="F525" s="9"/>
      <c r="G525" s="9"/>
      <c r="H525" s="9"/>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9"/>
      <c r="C526" s="11"/>
      <c r="D526" s="9"/>
      <c r="E526" s="9"/>
      <c r="F526" s="9"/>
      <c r="G526" s="9"/>
      <c r="H526" s="9"/>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9"/>
      <c r="C527" s="11"/>
      <c r="D527" s="9"/>
      <c r="E527" s="9"/>
      <c r="F527" s="9"/>
      <c r="G527" s="9"/>
      <c r="H527" s="9"/>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9"/>
      <c r="C528" s="11"/>
      <c r="D528" s="9"/>
      <c r="E528" s="9"/>
      <c r="F528" s="9"/>
      <c r="G528" s="9"/>
      <c r="H528" s="9"/>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9"/>
      <c r="C529" s="11"/>
      <c r="D529" s="9"/>
      <c r="E529" s="9"/>
      <c r="F529" s="9"/>
      <c r="G529" s="9"/>
      <c r="H529" s="9"/>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9"/>
      <c r="C530" s="11"/>
      <c r="D530" s="9"/>
      <c r="E530" s="9"/>
      <c r="F530" s="9"/>
      <c r="G530" s="9"/>
      <c r="H530" s="9"/>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9"/>
      <c r="C531" s="11"/>
      <c r="D531" s="9"/>
      <c r="E531" s="9"/>
      <c r="F531" s="9"/>
      <c r="G531" s="9"/>
      <c r="H531" s="9"/>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9"/>
      <c r="C532" s="11"/>
      <c r="D532" s="9"/>
      <c r="E532" s="9"/>
      <c r="F532" s="9"/>
      <c r="G532" s="9"/>
      <c r="H532" s="9"/>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9"/>
      <c r="C533" s="11"/>
      <c r="D533" s="9"/>
      <c r="E533" s="9"/>
      <c r="F533" s="9"/>
      <c r="G533" s="9"/>
      <c r="H533" s="9"/>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9"/>
      <c r="C534" s="11"/>
      <c r="D534" s="9"/>
      <c r="E534" s="9"/>
      <c r="F534" s="9"/>
      <c r="G534" s="9"/>
      <c r="H534" s="9"/>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9"/>
      <c r="C535" s="11"/>
      <c r="D535" s="9"/>
      <c r="E535" s="9"/>
      <c r="F535" s="9"/>
      <c r="G535" s="9"/>
      <c r="H535" s="9"/>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9"/>
      <c r="C536" s="11"/>
      <c r="D536" s="9"/>
      <c r="E536" s="9"/>
      <c r="F536" s="9"/>
      <c r="G536" s="9"/>
      <c r="H536" s="9"/>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9"/>
      <c r="C537" s="11"/>
      <c r="D537" s="9"/>
      <c r="E537" s="9"/>
      <c r="F537" s="9"/>
      <c r="G537" s="9"/>
      <c r="H537" s="9"/>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9"/>
      <c r="C538" s="11"/>
      <c r="D538" s="9"/>
      <c r="E538" s="9"/>
      <c r="F538" s="9"/>
      <c r="G538" s="9"/>
      <c r="H538" s="9"/>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9"/>
      <c r="C539" s="11"/>
      <c r="D539" s="9"/>
      <c r="E539" s="9"/>
      <c r="F539" s="9"/>
      <c r="G539" s="9"/>
      <c r="H539" s="9"/>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9"/>
      <c r="C540" s="11"/>
      <c r="D540" s="9"/>
      <c r="E540" s="9"/>
      <c r="F540" s="9"/>
      <c r="G540" s="9"/>
      <c r="H540" s="9"/>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9"/>
      <c r="C541" s="11"/>
      <c r="D541" s="9"/>
      <c r="E541" s="9"/>
      <c r="F541" s="9"/>
      <c r="G541" s="9"/>
      <c r="H541" s="9"/>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9"/>
      <c r="C542" s="11"/>
      <c r="D542" s="9"/>
      <c r="E542" s="9"/>
      <c r="F542" s="9"/>
      <c r="G542" s="9"/>
      <c r="H542" s="9"/>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9"/>
      <c r="C543" s="11"/>
      <c r="D543" s="9"/>
      <c r="E543" s="9"/>
      <c r="F543" s="9"/>
      <c r="G543" s="9"/>
      <c r="H543" s="9"/>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9"/>
      <c r="C544" s="11"/>
      <c r="D544" s="9"/>
      <c r="E544" s="9"/>
      <c r="F544" s="9"/>
      <c r="G544" s="9"/>
      <c r="H544" s="9"/>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9"/>
      <c r="C545" s="11"/>
      <c r="D545" s="9"/>
      <c r="E545" s="9"/>
      <c r="F545" s="9"/>
      <c r="G545" s="9"/>
      <c r="H545" s="9"/>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9"/>
      <c r="C546" s="11"/>
      <c r="D546" s="9"/>
      <c r="E546" s="9"/>
      <c r="F546" s="9"/>
      <c r="G546" s="9"/>
      <c r="H546" s="9"/>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9"/>
      <c r="C547" s="11"/>
      <c r="D547" s="9"/>
      <c r="E547" s="9"/>
      <c r="F547" s="9"/>
      <c r="G547" s="9"/>
      <c r="H547" s="9"/>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9"/>
      <c r="C548" s="11"/>
      <c r="D548" s="9"/>
      <c r="E548" s="9"/>
      <c r="F548" s="9"/>
      <c r="G548" s="9"/>
      <c r="H548" s="9"/>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9"/>
      <c r="C549" s="11"/>
      <c r="D549" s="9"/>
      <c r="E549" s="9"/>
      <c r="F549" s="9"/>
      <c r="G549" s="9"/>
      <c r="H549" s="9"/>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9"/>
      <c r="C550" s="11"/>
      <c r="D550" s="9"/>
      <c r="E550" s="9"/>
      <c r="F550" s="9"/>
      <c r="G550" s="9"/>
      <c r="H550" s="9"/>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9"/>
      <c r="C551" s="11"/>
      <c r="D551" s="9"/>
      <c r="E551" s="9"/>
      <c r="F551" s="9"/>
      <c r="G551" s="9"/>
      <c r="H551" s="9"/>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9"/>
      <c r="C552" s="11"/>
      <c r="D552" s="9"/>
      <c r="E552" s="9"/>
      <c r="F552" s="9"/>
      <c r="G552" s="9"/>
      <c r="H552" s="9"/>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9"/>
      <c r="C553" s="11"/>
      <c r="D553" s="9"/>
      <c r="E553" s="9"/>
      <c r="F553" s="9"/>
      <c r="G553" s="9"/>
      <c r="H553" s="9"/>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9"/>
      <c r="C554" s="11"/>
      <c r="D554" s="9"/>
      <c r="E554" s="9"/>
      <c r="F554" s="9"/>
      <c r="G554" s="9"/>
      <c r="H554" s="9"/>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9"/>
      <c r="C555" s="11"/>
      <c r="D555" s="9"/>
      <c r="E555" s="9"/>
      <c r="F555" s="9"/>
      <c r="G555" s="9"/>
      <c r="H555" s="9"/>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9"/>
      <c r="C556" s="11"/>
      <c r="D556" s="9"/>
      <c r="E556" s="9"/>
      <c r="F556" s="9"/>
      <c r="G556" s="9"/>
      <c r="H556" s="9"/>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9"/>
      <c r="C557" s="11"/>
      <c r="D557" s="9"/>
      <c r="E557" s="9"/>
      <c r="F557" s="9"/>
      <c r="G557" s="9"/>
      <c r="H557" s="9"/>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9"/>
      <c r="C558" s="11"/>
      <c r="D558" s="9"/>
      <c r="E558" s="9"/>
      <c r="F558" s="9"/>
      <c r="G558" s="9"/>
      <c r="H558" s="9"/>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9"/>
      <c r="C559" s="11"/>
      <c r="D559" s="9"/>
      <c r="E559" s="9"/>
      <c r="F559" s="9"/>
      <c r="G559" s="9"/>
      <c r="H559" s="9"/>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9"/>
      <c r="C560" s="11"/>
      <c r="D560" s="9"/>
      <c r="E560" s="9"/>
      <c r="F560" s="9"/>
      <c r="G560" s="9"/>
      <c r="H560" s="9"/>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9"/>
      <c r="C561" s="11"/>
      <c r="D561" s="9"/>
      <c r="E561" s="9"/>
      <c r="F561" s="9"/>
      <c r="G561" s="9"/>
      <c r="H561" s="9"/>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9"/>
      <c r="C562" s="11"/>
      <c r="D562" s="9"/>
      <c r="E562" s="9"/>
      <c r="F562" s="9"/>
      <c r="G562" s="9"/>
      <c r="H562" s="9"/>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9"/>
      <c r="C563" s="11"/>
      <c r="D563" s="9"/>
      <c r="E563" s="9"/>
      <c r="F563" s="9"/>
      <c r="G563" s="9"/>
      <c r="H563" s="9"/>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9"/>
      <c r="C564" s="11"/>
      <c r="D564" s="9"/>
      <c r="E564" s="9"/>
      <c r="F564" s="9"/>
      <c r="G564" s="9"/>
      <c r="H564" s="9"/>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9"/>
      <c r="C565" s="11"/>
      <c r="D565" s="9"/>
      <c r="E565" s="9"/>
      <c r="F565" s="9"/>
      <c r="G565" s="9"/>
      <c r="H565" s="9"/>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9"/>
      <c r="C566" s="11"/>
      <c r="D566" s="9"/>
      <c r="E566" s="9"/>
      <c r="F566" s="9"/>
      <c r="G566" s="9"/>
      <c r="H566" s="9"/>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9"/>
      <c r="C567" s="11"/>
      <c r="D567" s="9"/>
      <c r="E567" s="9"/>
      <c r="F567" s="9"/>
      <c r="G567" s="9"/>
      <c r="H567" s="9"/>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9"/>
      <c r="C568" s="11"/>
      <c r="D568" s="9"/>
      <c r="E568" s="9"/>
      <c r="F568" s="9"/>
      <c r="G568" s="9"/>
      <c r="H568" s="9"/>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9"/>
      <c r="C569" s="11"/>
      <c r="D569" s="9"/>
      <c r="E569" s="9"/>
      <c r="F569" s="9"/>
      <c r="G569" s="9"/>
      <c r="H569" s="9"/>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9"/>
      <c r="C570" s="11"/>
      <c r="D570" s="9"/>
      <c r="E570" s="9"/>
      <c r="F570" s="9"/>
      <c r="G570" s="9"/>
      <c r="H570" s="9"/>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9"/>
      <c r="C571" s="11"/>
      <c r="D571" s="9"/>
      <c r="E571" s="9"/>
      <c r="F571" s="9"/>
      <c r="G571" s="9"/>
      <c r="H571" s="9"/>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9"/>
      <c r="C572" s="11"/>
      <c r="D572" s="9"/>
      <c r="E572" s="9"/>
      <c r="F572" s="9"/>
      <c r="G572" s="9"/>
      <c r="H572" s="9"/>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9"/>
      <c r="C573" s="11"/>
      <c r="D573" s="9"/>
      <c r="E573" s="9"/>
      <c r="F573" s="9"/>
      <c r="G573" s="9"/>
      <c r="H573" s="9"/>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9"/>
      <c r="C574" s="11"/>
      <c r="D574" s="9"/>
      <c r="E574" s="9"/>
      <c r="F574" s="9"/>
      <c r="G574" s="9"/>
      <c r="H574" s="9"/>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9"/>
      <c r="C575" s="11"/>
      <c r="D575" s="9"/>
      <c r="E575" s="9"/>
      <c r="F575" s="9"/>
      <c r="G575" s="9"/>
      <c r="H575" s="9"/>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9"/>
      <c r="C576" s="11"/>
      <c r="D576" s="9"/>
      <c r="E576" s="9"/>
      <c r="F576" s="9"/>
      <c r="G576" s="9"/>
      <c r="H576" s="9"/>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9"/>
      <c r="C577" s="11"/>
      <c r="D577" s="9"/>
      <c r="E577" s="9"/>
      <c r="F577" s="9"/>
      <c r="G577" s="9"/>
      <c r="H577" s="9"/>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9"/>
      <c r="C578" s="11"/>
      <c r="D578" s="9"/>
      <c r="E578" s="9"/>
      <c r="F578" s="9"/>
      <c r="G578" s="9"/>
      <c r="H578" s="9"/>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9"/>
      <c r="C579" s="11"/>
      <c r="D579" s="9"/>
      <c r="E579" s="9"/>
      <c r="F579" s="9"/>
      <c r="G579" s="9"/>
      <c r="H579" s="9"/>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9"/>
      <c r="C580" s="11"/>
      <c r="D580" s="9"/>
      <c r="E580" s="9"/>
      <c r="F580" s="9"/>
      <c r="G580" s="9"/>
      <c r="H580" s="9"/>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9"/>
      <c r="C581" s="11"/>
      <c r="D581" s="9"/>
      <c r="E581" s="9"/>
      <c r="F581" s="9"/>
      <c r="G581" s="9"/>
      <c r="H581" s="9"/>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9"/>
      <c r="C582" s="11"/>
      <c r="D582" s="9"/>
      <c r="E582" s="9"/>
      <c r="F582" s="9"/>
      <c r="G582" s="9"/>
      <c r="H582" s="9"/>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9"/>
      <c r="C583" s="11"/>
      <c r="D583" s="9"/>
      <c r="E583" s="9"/>
      <c r="F583" s="9"/>
      <c r="G583" s="9"/>
      <c r="H583" s="9"/>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9"/>
      <c r="C584" s="11"/>
      <c r="D584" s="9"/>
      <c r="E584" s="9"/>
      <c r="F584" s="9"/>
      <c r="G584" s="9"/>
      <c r="H584" s="9"/>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9"/>
      <c r="C585" s="11"/>
      <c r="D585" s="9"/>
      <c r="E585" s="9"/>
      <c r="F585" s="9"/>
      <c r="G585" s="9"/>
      <c r="H585" s="9"/>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9"/>
      <c r="C586" s="11"/>
      <c r="D586" s="9"/>
      <c r="E586" s="9"/>
      <c r="F586" s="9"/>
      <c r="G586" s="9"/>
      <c r="H586" s="9"/>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9"/>
      <c r="C587" s="11"/>
      <c r="D587" s="9"/>
      <c r="E587" s="9"/>
      <c r="F587" s="9"/>
      <c r="G587" s="9"/>
      <c r="H587" s="9"/>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9"/>
      <c r="C588" s="11"/>
      <c r="D588" s="9"/>
      <c r="E588" s="9"/>
      <c r="F588" s="9"/>
      <c r="G588" s="9"/>
      <c r="H588" s="9"/>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9"/>
      <c r="C589" s="11"/>
      <c r="D589" s="9"/>
      <c r="E589" s="9"/>
      <c r="F589" s="9"/>
      <c r="G589" s="9"/>
      <c r="H589" s="9"/>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9"/>
      <c r="C590" s="11"/>
      <c r="D590" s="9"/>
      <c r="E590" s="9"/>
      <c r="F590" s="9"/>
      <c r="G590" s="9"/>
      <c r="H590" s="9"/>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9"/>
      <c r="C591" s="11"/>
      <c r="D591" s="9"/>
      <c r="E591" s="9"/>
      <c r="F591" s="9"/>
      <c r="G591" s="9"/>
      <c r="H591" s="9"/>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9"/>
      <c r="C592" s="11"/>
      <c r="D592" s="9"/>
      <c r="E592" s="9"/>
      <c r="F592" s="9"/>
      <c r="G592" s="9"/>
      <c r="H592" s="9"/>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9"/>
      <c r="C593" s="11"/>
      <c r="D593" s="9"/>
      <c r="E593" s="9"/>
      <c r="F593" s="9"/>
      <c r="G593" s="9"/>
      <c r="H593" s="9"/>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9"/>
      <c r="C594" s="11"/>
      <c r="D594" s="9"/>
      <c r="E594" s="9"/>
      <c r="F594" s="9"/>
      <c r="G594" s="9"/>
      <c r="H594" s="9"/>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9"/>
      <c r="C595" s="11"/>
      <c r="D595" s="9"/>
      <c r="E595" s="9"/>
      <c r="F595" s="9"/>
      <c r="G595" s="9"/>
      <c r="H595" s="9"/>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9"/>
      <c r="C596" s="11"/>
      <c r="D596" s="9"/>
      <c r="E596" s="9"/>
      <c r="F596" s="9"/>
      <c r="G596" s="9"/>
      <c r="H596" s="9"/>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9"/>
      <c r="C597" s="11"/>
      <c r="D597" s="9"/>
      <c r="E597" s="9"/>
      <c r="F597" s="9"/>
      <c r="G597" s="9"/>
      <c r="H597" s="9"/>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9"/>
      <c r="C598" s="11"/>
      <c r="D598" s="9"/>
      <c r="E598" s="9"/>
      <c r="F598" s="9"/>
      <c r="G598" s="9"/>
      <c r="H598" s="9"/>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9"/>
      <c r="C599" s="11"/>
      <c r="D599" s="9"/>
      <c r="E599" s="9"/>
      <c r="F599" s="9"/>
      <c r="G599" s="9"/>
      <c r="H599" s="9"/>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9"/>
      <c r="C600" s="11"/>
      <c r="D600" s="9"/>
      <c r="E600" s="9"/>
      <c r="F600" s="9"/>
      <c r="G600" s="9"/>
      <c r="H600" s="9"/>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9"/>
      <c r="C601" s="11"/>
      <c r="D601" s="9"/>
      <c r="E601" s="9"/>
      <c r="F601" s="9"/>
      <c r="G601" s="9"/>
      <c r="H601" s="9"/>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9"/>
      <c r="C602" s="11"/>
      <c r="D602" s="9"/>
      <c r="E602" s="9"/>
      <c r="F602" s="9"/>
      <c r="G602" s="9"/>
      <c r="H602" s="9"/>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9"/>
      <c r="C603" s="11"/>
      <c r="D603" s="9"/>
      <c r="E603" s="9"/>
      <c r="F603" s="9"/>
      <c r="G603" s="9"/>
      <c r="H603" s="9"/>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9"/>
      <c r="C604" s="11"/>
      <c r="D604" s="9"/>
      <c r="E604" s="9"/>
      <c r="F604" s="9"/>
      <c r="G604" s="9"/>
      <c r="H604" s="9"/>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9"/>
      <c r="C605" s="11"/>
      <c r="D605" s="9"/>
      <c r="E605" s="9"/>
      <c r="F605" s="9"/>
      <c r="G605" s="9"/>
      <c r="H605" s="9"/>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9"/>
      <c r="C606" s="11"/>
      <c r="D606" s="9"/>
      <c r="E606" s="9"/>
      <c r="F606" s="9"/>
      <c r="G606" s="9"/>
      <c r="H606" s="9"/>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9"/>
      <c r="C607" s="11"/>
      <c r="D607" s="9"/>
      <c r="E607" s="9"/>
      <c r="F607" s="9"/>
      <c r="G607" s="9"/>
      <c r="H607" s="9"/>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9"/>
      <c r="C608" s="11"/>
      <c r="D608" s="9"/>
      <c r="E608" s="9"/>
      <c r="F608" s="9"/>
      <c r="G608" s="9"/>
      <c r="H608" s="9"/>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9"/>
      <c r="C609" s="11"/>
      <c r="D609" s="9"/>
      <c r="E609" s="9"/>
      <c r="F609" s="9"/>
      <c r="G609" s="9"/>
      <c r="H609" s="9"/>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9"/>
      <c r="C610" s="11"/>
      <c r="D610" s="9"/>
      <c r="E610" s="9"/>
      <c r="F610" s="9"/>
      <c r="G610" s="9"/>
      <c r="H610" s="9"/>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9"/>
      <c r="C611" s="11"/>
      <c r="D611" s="9"/>
      <c r="E611" s="9"/>
      <c r="F611" s="9"/>
      <c r="G611" s="9"/>
      <c r="H611" s="9"/>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9"/>
      <c r="C612" s="11"/>
      <c r="D612" s="9"/>
      <c r="E612" s="9"/>
      <c r="F612" s="9"/>
      <c r="G612" s="9"/>
      <c r="H612" s="9"/>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9"/>
      <c r="C613" s="11"/>
      <c r="D613" s="9"/>
      <c r="E613" s="9"/>
      <c r="F613" s="9"/>
      <c r="G613" s="9"/>
      <c r="H613" s="9"/>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9"/>
      <c r="C614" s="11"/>
      <c r="D614" s="9"/>
      <c r="E614" s="9"/>
      <c r="F614" s="9"/>
      <c r="G614" s="9"/>
      <c r="H614" s="9"/>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9"/>
      <c r="C615" s="11"/>
      <c r="D615" s="9"/>
      <c r="E615" s="9"/>
      <c r="F615" s="9"/>
      <c r="G615" s="9"/>
      <c r="H615" s="9"/>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9"/>
      <c r="C616" s="11"/>
      <c r="D616" s="9"/>
      <c r="E616" s="9"/>
      <c r="F616" s="9"/>
      <c r="G616" s="9"/>
      <c r="H616" s="9"/>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9"/>
      <c r="C617" s="11"/>
      <c r="D617" s="9"/>
      <c r="E617" s="9"/>
      <c r="F617" s="9"/>
      <c r="G617" s="9"/>
      <c r="H617" s="9"/>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9"/>
      <c r="C618" s="11"/>
      <c r="D618" s="9"/>
      <c r="E618" s="9"/>
      <c r="F618" s="9"/>
      <c r="G618" s="9"/>
      <c r="H618" s="9"/>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9"/>
      <c r="C619" s="11"/>
      <c r="D619" s="9"/>
      <c r="E619" s="9"/>
      <c r="F619" s="9"/>
      <c r="G619" s="9"/>
      <c r="H619" s="9"/>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9"/>
      <c r="C620" s="11"/>
      <c r="D620" s="9"/>
      <c r="E620" s="9"/>
      <c r="F620" s="9"/>
      <c r="G620" s="9"/>
      <c r="H620" s="9"/>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9"/>
      <c r="C621" s="11"/>
      <c r="D621" s="9"/>
      <c r="E621" s="9"/>
      <c r="F621" s="9"/>
      <c r="G621" s="9"/>
      <c r="H621" s="9"/>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9"/>
      <c r="C622" s="11"/>
      <c r="D622" s="9"/>
      <c r="E622" s="9"/>
      <c r="F622" s="9"/>
      <c r="G622" s="9"/>
      <c r="H622" s="9"/>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9"/>
      <c r="C623" s="11"/>
      <c r="D623" s="9"/>
      <c r="E623" s="9"/>
      <c r="F623" s="9"/>
      <c r="G623" s="9"/>
      <c r="H623" s="9"/>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9"/>
      <c r="C624" s="11"/>
      <c r="D624" s="9"/>
      <c r="E624" s="9"/>
      <c r="F624" s="9"/>
      <c r="G624" s="9"/>
      <c r="H624" s="9"/>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9"/>
      <c r="C625" s="11"/>
      <c r="D625" s="9"/>
      <c r="E625" s="9"/>
      <c r="F625" s="9"/>
      <c r="G625" s="9"/>
      <c r="H625" s="9"/>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9"/>
      <c r="C626" s="11"/>
      <c r="D626" s="9"/>
      <c r="E626" s="9"/>
      <c r="F626" s="9"/>
      <c r="G626" s="9"/>
      <c r="H626" s="9"/>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9"/>
      <c r="C627" s="11"/>
      <c r="D627" s="9"/>
      <c r="E627" s="9"/>
      <c r="F627" s="9"/>
      <c r="G627" s="9"/>
      <c r="H627" s="9"/>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9"/>
      <c r="C628" s="11"/>
      <c r="D628" s="9"/>
      <c r="E628" s="9"/>
      <c r="F628" s="9"/>
      <c r="G628" s="9"/>
      <c r="H628" s="9"/>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9"/>
      <c r="C629" s="11"/>
      <c r="D629" s="9"/>
      <c r="E629" s="9"/>
      <c r="F629" s="9"/>
      <c r="G629" s="9"/>
      <c r="H629" s="9"/>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9"/>
      <c r="C630" s="11"/>
      <c r="D630" s="9"/>
      <c r="E630" s="9"/>
      <c r="F630" s="9"/>
      <c r="G630" s="9"/>
      <c r="H630" s="9"/>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9"/>
      <c r="C631" s="11"/>
      <c r="D631" s="9"/>
      <c r="E631" s="9"/>
      <c r="F631" s="9"/>
      <c r="G631" s="9"/>
      <c r="H631" s="9"/>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9"/>
      <c r="C632" s="11"/>
      <c r="D632" s="9"/>
      <c r="E632" s="9"/>
      <c r="F632" s="9"/>
      <c r="G632" s="9"/>
      <c r="H632" s="9"/>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9"/>
      <c r="C633" s="11"/>
      <c r="D633" s="9"/>
      <c r="E633" s="9"/>
      <c r="F633" s="9"/>
      <c r="G633" s="9"/>
      <c r="H633" s="9"/>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9"/>
      <c r="C634" s="11"/>
      <c r="D634" s="9"/>
      <c r="E634" s="9"/>
      <c r="F634" s="9"/>
      <c r="G634" s="9"/>
      <c r="H634" s="9"/>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9"/>
      <c r="C635" s="11"/>
      <c r="D635" s="9"/>
      <c r="E635" s="9"/>
      <c r="F635" s="9"/>
      <c r="G635" s="9"/>
      <c r="H635" s="9"/>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9"/>
      <c r="C636" s="11"/>
      <c r="D636" s="9"/>
      <c r="E636" s="9"/>
      <c r="F636" s="9"/>
      <c r="G636" s="9"/>
      <c r="H636" s="9"/>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9"/>
      <c r="C637" s="11"/>
      <c r="D637" s="9"/>
      <c r="E637" s="9"/>
      <c r="F637" s="9"/>
      <c r="G637" s="9"/>
      <c r="H637" s="9"/>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9"/>
      <c r="C638" s="11"/>
      <c r="D638" s="9"/>
      <c r="E638" s="9"/>
      <c r="F638" s="9"/>
      <c r="G638" s="9"/>
      <c r="H638" s="9"/>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9"/>
      <c r="C639" s="11"/>
      <c r="D639" s="9"/>
      <c r="E639" s="9"/>
      <c r="F639" s="9"/>
      <c r="G639" s="9"/>
      <c r="H639" s="9"/>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9"/>
      <c r="C640" s="11"/>
      <c r="D640" s="9"/>
      <c r="E640" s="9"/>
      <c r="F640" s="9"/>
      <c r="G640" s="9"/>
      <c r="H640" s="9"/>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9"/>
      <c r="C641" s="11"/>
      <c r="D641" s="9"/>
      <c r="E641" s="9"/>
      <c r="F641" s="9"/>
      <c r="G641" s="9"/>
      <c r="H641" s="9"/>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9"/>
      <c r="C642" s="11"/>
      <c r="D642" s="9"/>
      <c r="E642" s="9"/>
      <c r="F642" s="9"/>
      <c r="G642" s="9"/>
      <c r="H642" s="9"/>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9"/>
      <c r="C643" s="11"/>
      <c r="D643" s="9"/>
      <c r="E643" s="9"/>
      <c r="F643" s="9"/>
      <c r="G643" s="9"/>
      <c r="H643" s="9"/>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9"/>
      <c r="C644" s="11"/>
      <c r="D644" s="9"/>
      <c r="E644" s="9"/>
      <c r="F644" s="9"/>
      <c r="G644" s="9"/>
      <c r="H644" s="9"/>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9"/>
      <c r="C645" s="11"/>
      <c r="D645" s="9"/>
      <c r="E645" s="9"/>
      <c r="F645" s="9"/>
      <c r="G645" s="9"/>
      <c r="H645" s="9"/>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9"/>
      <c r="C646" s="11"/>
      <c r="D646" s="9"/>
      <c r="E646" s="9"/>
      <c r="F646" s="9"/>
      <c r="G646" s="9"/>
      <c r="H646" s="9"/>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9"/>
      <c r="C647" s="11"/>
      <c r="D647" s="9"/>
      <c r="E647" s="9"/>
      <c r="F647" s="9"/>
      <c r="G647" s="9"/>
      <c r="H647" s="9"/>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9"/>
      <c r="C648" s="11"/>
      <c r="D648" s="9"/>
      <c r="E648" s="9"/>
      <c r="F648" s="9"/>
      <c r="G648" s="9"/>
      <c r="H648" s="9"/>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9"/>
      <c r="C649" s="11"/>
      <c r="D649" s="9"/>
      <c r="E649" s="9"/>
      <c r="F649" s="9"/>
      <c r="G649" s="9"/>
      <c r="H649" s="9"/>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9"/>
      <c r="C650" s="11"/>
      <c r="D650" s="9"/>
      <c r="E650" s="9"/>
      <c r="F650" s="9"/>
      <c r="G650" s="9"/>
      <c r="H650" s="9"/>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9"/>
      <c r="C651" s="11"/>
      <c r="D651" s="9"/>
      <c r="E651" s="9"/>
      <c r="F651" s="9"/>
      <c r="G651" s="9"/>
      <c r="H651" s="9"/>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9"/>
      <c r="C652" s="11"/>
      <c r="D652" s="9"/>
      <c r="E652" s="9"/>
      <c r="F652" s="9"/>
      <c r="G652" s="9"/>
      <c r="H652" s="9"/>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9"/>
      <c r="C653" s="11"/>
      <c r="D653" s="9"/>
      <c r="E653" s="9"/>
      <c r="F653" s="9"/>
      <c r="G653" s="9"/>
      <c r="H653" s="9"/>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9"/>
      <c r="C654" s="11"/>
      <c r="D654" s="9"/>
      <c r="E654" s="9"/>
      <c r="F654" s="9"/>
      <c r="G654" s="9"/>
      <c r="H654" s="9"/>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9"/>
      <c r="C655" s="11"/>
      <c r="D655" s="9"/>
      <c r="E655" s="9"/>
      <c r="F655" s="9"/>
      <c r="G655" s="9"/>
      <c r="H655" s="9"/>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9"/>
      <c r="C656" s="11"/>
      <c r="D656" s="9"/>
      <c r="E656" s="9"/>
      <c r="F656" s="9"/>
      <c r="G656" s="9"/>
      <c r="H656" s="9"/>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9"/>
      <c r="C657" s="11"/>
      <c r="D657" s="9"/>
      <c r="E657" s="9"/>
      <c r="F657" s="9"/>
      <c r="G657" s="9"/>
      <c r="H657" s="9"/>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9"/>
      <c r="C658" s="11"/>
      <c r="D658" s="9"/>
      <c r="E658" s="9"/>
      <c r="F658" s="9"/>
      <c r="G658" s="9"/>
      <c r="H658" s="9"/>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9"/>
      <c r="C659" s="11"/>
      <c r="D659" s="9"/>
      <c r="E659" s="9"/>
      <c r="F659" s="9"/>
      <c r="G659" s="9"/>
      <c r="H659" s="9"/>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9"/>
      <c r="C660" s="11"/>
      <c r="D660" s="9"/>
      <c r="E660" s="9"/>
      <c r="F660" s="9"/>
      <c r="G660" s="9"/>
      <c r="H660" s="9"/>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9"/>
      <c r="C661" s="11"/>
      <c r="D661" s="9"/>
      <c r="E661" s="9"/>
      <c r="F661" s="9"/>
      <c r="G661" s="9"/>
      <c r="H661" s="9"/>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9"/>
      <c r="C662" s="11"/>
      <c r="D662" s="9"/>
      <c r="E662" s="9"/>
      <c r="F662" s="9"/>
      <c r="G662" s="9"/>
      <c r="H662" s="9"/>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9"/>
      <c r="C663" s="11"/>
      <c r="D663" s="9"/>
      <c r="E663" s="9"/>
      <c r="F663" s="9"/>
      <c r="G663" s="9"/>
      <c r="H663" s="9"/>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9"/>
      <c r="C664" s="11"/>
      <c r="D664" s="9"/>
      <c r="E664" s="9"/>
      <c r="F664" s="9"/>
      <c r="G664" s="9"/>
      <c r="H664" s="9"/>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9"/>
      <c r="C665" s="11"/>
      <c r="D665" s="9"/>
      <c r="E665" s="9"/>
      <c r="F665" s="9"/>
      <c r="G665" s="9"/>
      <c r="H665" s="9"/>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9"/>
      <c r="C666" s="11"/>
      <c r="D666" s="9"/>
      <c r="E666" s="9"/>
      <c r="F666" s="9"/>
      <c r="G666" s="9"/>
      <c r="H666" s="9"/>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9"/>
      <c r="C667" s="11"/>
      <c r="D667" s="9"/>
      <c r="E667" s="9"/>
      <c r="F667" s="9"/>
      <c r="G667" s="9"/>
      <c r="H667" s="9"/>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9"/>
      <c r="C668" s="11"/>
      <c r="D668" s="9"/>
      <c r="E668" s="9"/>
      <c r="F668" s="9"/>
      <c r="G668" s="9"/>
      <c r="H668" s="9"/>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9"/>
      <c r="C669" s="11"/>
      <c r="D669" s="9"/>
      <c r="E669" s="9"/>
      <c r="F669" s="9"/>
      <c r="G669" s="9"/>
      <c r="H669" s="9"/>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9"/>
      <c r="C670" s="11"/>
      <c r="D670" s="9"/>
      <c r="E670" s="9"/>
      <c r="F670" s="9"/>
      <c r="G670" s="9"/>
      <c r="H670" s="9"/>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9"/>
      <c r="C671" s="11"/>
      <c r="D671" s="9"/>
      <c r="E671" s="9"/>
      <c r="F671" s="9"/>
      <c r="G671" s="9"/>
      <c r="H671" s="9"/>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9"/>
      <c r="C672" s="11"/>
      <c r="D672" s="9"/>
      <c r="E672" s="9"/>
      <c r="F672" s="9"/>
      <c r="G672" s="9"/>
      <c r="H672" s="9"/>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9"/>
      <c r="C673" s="11"/>
      <c r="D673" s="9"/>
      <c r="E673" s="9"/>
      <c r="F673" s="9"/>
      <c r="G673" s="9"/>
      <c r="H673" s="9"/>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9"/>
      <c r="C674" s="11"/>
      <c r="D674" s="9"/>
      <c r="E674" s="9"/>
      <c r="F674" s="9"/>
      <c r="G674" s="9"/>
      <c r="H674" s="9"/>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9"/>
      <c r="C675" s="11"/>
      <c r="D675" s="9"/>
      <c r="E675" s="9"/>
      <c r="F675" s="9"/>
      <c r="G675" s="9"/>
      <c r="H675" s="9"/>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9"/>
      <c r="C676" s="11"/>
      <c r="D676" s="9"/>
      <c r="E676" s="9"/>
      <c r="F676" s="9"/>
      <c r="G676" s="9"/>
      <c r="H676" s="9"/>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9"/>
      <c r="C677" s="11"/>
      <c r="D677" s="9"/>
      <c r="E677" s="9"/>
      <c r="F677" s="9"/>
      <c r="G677" s="9"/>
      <c r="H677" s="9"/>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9"/>
      <c r="C678" s="11"/>
      <c r="D678" s="9"/>
      <c r="E678" s="9"/>
      <c r="F678" s="9"/>
      <c r="G678" s="9"/>
      <c r="H678" s="9"/>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9"/>
      <c r="C679" s="11"/>
      <c r="D679" s="9"/>
      <c r="E679" s="9"/>
      <c r="F679" s="9"/>
      <c r="G679" s="9"/>
      <c r="H679" s="9"/>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9"/>
      <c r="C680" s="11"/>
      <c r="D680" s="9"/>
      <c r="E680" s="9"/>
      <c r="F680" s="9"/>
      <c r="G680" s="9"/>
      <c r="H680" s="9"/>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9"/>
      <c r="C681" s="11"/>
      <c r="D681" s="9"/>
      <c r="E681" s="9"/>
      <c r="F681" s="9"/>
      <c r="G681" s="9"/>
      <c r="H681" s="9"/>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9"/>
      <c r="C682" s="11"/>
      <c r="D682" s="9"/>
      <c r="E682" s="9"/>
      <c r="F682" s="9"/>
      <c r="G682" s="9"/>
      <c r="H682" s="9"/>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9"/>
      <c r="C683" s="11"/>
      <c r="D683" s="9"/>
      <c r="E683" s="9"/>
      <c r="F683" s="9"/>
      <c r="G683" s="9"/>
      <c r="H683" s="9"/>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9"/>
      <c r="C684" s="11"/>
      <c r="D684" s="9"/>
      <c r="E684" s="9"/>
      <c r="F684" s="9"/>
      <c r="G684" s="9"/>
      <c r="H684" s="9"/>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9"/>
      <c r="C685" s="11"/>
      <c r="D685" s="9"/>
      <c r="E685" s="9"/>
      <c r="F685" s="9"/>
      <c r="G685" s="9"/>
      <c r="H685" s="9"/>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9"/>
      <c r="C686" s="11"/>
      <c r="D686" s="9"/>
      <c r="E686" s="9"/>
      <c r="F686" s="9"/>
      <c r="G686" s="9"/>
      <c r="H686" s="9"/>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9"/>
      <c r="C687" s="11"/>
      <c r="D687" s="9"/>
      <c r="E687" s="9"/>
      <c r="F687" s="9"/>
      <c r="G687" s="9"/>
      <c r="H687" s="9"/>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9"/>
      <c r="C688" s="11"/>
      <c r="D688" s="9"/>
      <c r="E688" s="9"/>
      <c r="F688" s="9"/>
      <c r="G688" s="9"/>
      <c r="H688" s="9"/>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9"/>
      <c r="C689" s="11"/>
      <c r="D689" s="9"/>
      <c r="E689" s="9"/>
      <c r="F689" s="9"/>
      <c r="G689" s="9"/>
      <c r="H689" s="9"/>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9"/>
      <c r="C690" s="11"/>
      <c r="D690" s="9"/>
      <c r="E690" s="9"/>
      <c r="F690" s="9"/>
      <c r="G690" s="9"/>
      <c r="H690" s="9"/>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9"/>
      <c r="C691" s="11"/>
      <c r="D691" s="9"/>
      <c r="E691" s="9"/>
      <c r="F691" s="9"/>
      <c r="G691" s="9"/>
      <c r="H691" s="9"/>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9"/>
      <c r="C692" s="11"/>
      <c r="D692" s="9"/>
      <c r="E692" s="9"/>
      <c r="F692" s="9"/>
      <c r="G692" s="9"/>
      <c r="H692" s="9"/>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9"/>
      <c r="C693" s="11"/>
      <c r="D693" s="9"/>
      <c r="E693" s="9"/>
      <c r="F693" s="9"/>
      <c r="G693" s="9"/>
      <c r="H693" s="9"/>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9"/>
      <c r="C694" s="11"/>
      <c r="D694" s="9"/>
      <c r="E694" s="9"/>
      <c r="F694" s="9"/>
      <c r="G694" s="9"/>
      <c r="H694" s="9"/>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9"/>
      <c r="C695" s="11"/>
      <c r="D695" s="9"/>
      <c r="E695" s="9"/>
      <c r="F695" s="9"/>
      <c r="G695" s="9"/>
      <c r="H695" s="9"/>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9"/>
      <c r="C696" s="11"/>
      <c r="D696" s="9"/>
      <c r="E696" s="9"/>
      <c r="F696" s="9"/>
      <c r="G696" s="9"/>
      <c r="H696" s="9"/>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9"/>
      <c r="C697" s="11"/>
      <c r="D697" s="9"/>
      <c r="E697" s="9"/>
      <c r="F697" s="9"/>
      <c r="G697" s="9"/>
      <c r="H697" s="9"/>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9"/>
      <c r="C698" s="11"/>
      <c r="D698" s="9"/>
      <c r="E698" s="9"/>
      <c r="F698" s="9"/>
      <c r="G698" s="9"/>
      <c r="H698" s="9"/>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9"/>
      <c r="C699" s="11"/>
      <c r="D699" s="9"/>
      <c r="E699" s="9"/>
      <c r="F699" s="9"/>
      <c r="G699" s="9"/>
      <c r="H699" s="9"/>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9"/>
      <c r="C700" s="11"/>
      <c r="D700" s="9"/>
      <c r="E700" s="9"/>
      <c r="F700" s="9"/>
      <c r="G700" s="9"/>
      <c r="H700" s="9"/>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9"/>
      <c r="C701" s="11"/>
      <c r="D701" s="9"/>
      <c r="E701" s="9"/>
      <c r="F701" s="9"/>
      <c r="G701" s="9"/>
      <c r="H701" s="9"/>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9"/>
      <c r="C702" s="11"/>
      <c r="D702" s="9"/>
      <c r="E702" s="9"/>
      <c r="F702" s="9"/>
      <c r="G702" s="9"/>
      <c r="H702" s="9"/>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9"/>
      <c r="C703" s="11"/>
      <c r="D703" s="9"/>
      <c r="E703" s="9"/>
      <c r="F703" s="9"/>
      <c r="G703" s="9"/>
      <c r="H703" s="9"/>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9"/>
      <c r="C704" s="11"/>
      <c r="D704" s="9"/>
      <c r="E704" s="9"/>
      <c r="F704" s="9"/>
      <c r="G704" s="9"/>
      <c r="H704" s="9"/>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9"/>
      <c r="C705" s="11"/>
      <c r="D705" s="9"/>
      <c r="E705" s="9"/>
      <c r="F705" s="9"/>
      <c r="G705" s="9"/>
      <c r="H705" s="9"/>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9"/>
      <c r="C706" s="11"/>
      <c r="D706" s="9"/>
      <c r="E706" s="9"/>
      <c r="F706" s="9"/>
      <c r="G706" s="9"/>
      <c r="H706" s="9"/>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9"/>
      <c r="C707" s="11"/>
      <c r="D707" s="9"/>
      <c r="E707" s="9"/>
      <c r="F707" s="9"/>
      <c r="G707" s="9"/>
      <c r="H707" s="9"/>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9"/>
      <c r="C708" s="11"/>
      <c r="D708" s="9"/>
      <c r="E708" s="9"/>
      <c r="F708" s="9"/>
      <c r="G708" s="9"/>
      <c r="H708" s="9"/>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9"/>
      <c r="C709" s="11"/>
      <c r="D709" s="9"/>
      <c r="E709" s="9"/>
      <c r="F709" s="9"/>
      <c r="G709" s="9"/>
      <c r="H709" s="9"/>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9"/>
      <c r="C710" s="11"/>
      <c r="D710" s="9"/>
      <c r="E710" s="9"/>
      <c r="F710" s="9"/>
      <c r="G710" s="9"/>
      <c r="H710" s="9"/>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9"/>
      <c r="C711" s="11"/>
      <c r="D711" s="9"/>
      <c r="E711" s="9"/>
      <c r="F711" s="9"/>
      <c r="G711" s="9"/>
      <c r="H711" s="9"/>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9"/>
      <c r="C712" s="11"/>
      <c r="D712" s="9"/>
      <c r="E712" s="9"/>
      <c r="F712" s="9"/>
      <c r="G712" s="9"/>
      <c r="H712" s="9"/>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9"/>
      <c r="C713" s="11"/>
      <c r="D713" s="9"/>
      <c r="E713" s="9"/>
      <c r="F713" s="9"/>
      <c r="G713" s="9"/>
      <c r="H713" s="9"/>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9"/>
      <c r="C714" s="11"/>
      <c r="D714" s="9"/>
      <c r="E714" s="9"/>
      <c r="F714" s="9"/>
      <c r="G714" s="9"/>
      <c r="H714" s="9"/>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9"/>
      <c r="C715" s="11"/>
      <c r="D715" s="9"/>
      <c r="E715" s="9"/>
      <c r="F715" s="9"/>
      <c r="G715" s="9"/>
      <c r="H715" s="9"/>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9"/>
      <c r="C716" s="11"/>
      <c r="D716" s="9"/>
      <c r="E716" s="9"/>
      <c r="F716" s="9"/>
      <c r="G716" s="9"/>
      <c r="H716" s="9"/>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9"/>
      <c r="C717" s="11"/>
      <c r="D717" s="9"/>
      <c r="E717" s="9"/>
      <c r="F717" s="9"/>
      <c r="G717" s="9"/>
      <c r="H717" s="9"/>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9"/>
      <c r="C718" s="11"/>
      <c r="D718" s="9"/>
      <c r="E718" s="9"/>
      <c r="F718" s="9"/>
      <c r="G718" s="9"/>
      <c r="H718" s="9"/>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9"/>
      <c r="C719" s="11"/>
      <c r="D719" s="9"/>
      <c r="E719" s="9"/>
      <c r="F719" s="9"/>
      <c r="G719" s="9"/>
      <c r="H719" s="9"/>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9"/>
      <c r="C720" s="11"/>
      <c r="D720" s="9"/>
      <c r="E720" s="9"/>
      <c r="F720" s="9"/>
      <c r="G720" s="9"/>
      <c r="H720" s="9"/>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9"/>
      <c r="C721" s="11"/>
      <c r="D721" s="9"/>
      <c r="E721" s="9"/>
      <c r="F721" s="9"/>
      <c r="G721" s="9"/>
      <c r="H721" s="9"/>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9"/>
      <c r="C722" s="11"/>
      <c r="D722" s="9"/>
      <c r="E722" s="9"/>
      <c r="F722" s="9"/>
      <c r="G722" s="9"/>
      <c r="H722" s="9"/>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9"/>
      <c r="C723" s="11"/>
      <c r="D723" s="9"/>
      <c r="E723" s="9"/>
      <c r="F723" s="9"/>
      <c r="G723" s="9"/>
      <c r="H723" s="9"/>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9"/>
      <c r="C724" s="11"/>
      <c r="D724" s="9"/>
      <c r="E724" s="9"/>
      <c r="F724" s="9"/>
      <c r="G724" s="9"/>
      <c r="H724" s="9"/>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9"/>
      <c r="C725" s="11"/>
      <c r="D725" s="9"/>
      <c r="E725" s="9"/>
      <c r="F725" s="9"/>
      <c r="G725" s="9"/>
      <c r="H725" s="9"/>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9"/>
      <c r="C726" s="11"/>
      <c r="D726" s="9"/>
      <c r="E726" s="9"/>
      <c r="F726" s="9"/>
      <c r="G726" s="9"/>
      <c r="H726" s="9"/>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9"/>
      <c r="C727" s="11"/>
      <c r="D727" s="9"/>
      <c r="E727" s="9"/>
      <c r="F727" s="9"/>
      <c r="G727" s="9"/>
      <c r="H727" s="9"/>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9"/>
      <c r="C728" s="11"/>
      <c r="D728" s="9"/>
      <c r="E728" s="9"/>
      <c r="F728" s="9"/>
      <c r="G728" s="9"/>
      <c r="H728" s="9"/>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9"/>
      <c r="C729" s="11"/>
      <c r="D729" s="9"/>
      <c r="E729" s="9"/>
      <c r="F729" s="9"/>
      <c r="G729" s="9"/>
      <c r="H729" s="9"/>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9"/>
      <c r="C730" s="11"/>
      <c r="D730" s="9"/>
      <c r="E730" s="9"/>
      <c r="F730" s="9"/>
      <c r="G730" s="9"/>
      <c r="H730" s="9"/>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9"/>
      <c r="C731" s="11"/>
      <c r="D731" s="9"/>
      <c r="E731" s="9"/>
      <c r="F731" s="9"/>
      <c r="G731" s="9"/>
      <c r="H731" s="9"/>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9"/>
      <c r="C732" s="11"/>
      <c r="D732" s="9"/>
      <c r="E732" s="9"/>
      <c r="F732" s="9"/>
      <c r="G732" s="9"/>
      <c r="H732" s="9"/>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9"/>
      <c r="C733" s="11"/>
      <c r="D733" s="9"/>
      <c r="E733" s="9"/>
      <c r="F733" s="9"/>
      <c r="G733" s="9"/>
      <c r="H733" s="9"/>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9"/>
      <c r="C734" s="11"/>
      <c r="D734" s="9"/>
      <c r="E734" s="9"/>
      <c r="F734" s="9"/>
      <c r="G734" s="9"/>
      <c r="H734" s="9"/>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9"/>
      <c r="C735" s="11"/>
      <c r="D735" s="9"/>
      <c r="E735" s="9"/>
      <c r="F735" s="9"/>
      <c r="G735" s="9"/>
      <c r="H735" s="9"/>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9"/>
      <c r="C736" s="11"/>
      <c r="D736" s="9"/>
      <c r="E736" s="9"/>
      <c r="F736" s="9"/>
      <c r="G736" s="9"/>
      <c r="H736" s="9"/>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9"/>
      <c r="C737" s="11"/>
      <c r="D737" s="9"/>
      <c r="E737" s="9"/>
      <c r="F737" s="9"/>
      <c r="G737" s="9"/>
      <c r="H737" s="9"/>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9"/>
      <c r="C738" s="11"/>
      <c r="D738" s="9"/>
      <c r="E738" s="9"/>
      <c r="F738" s="9"/>
      <c r="G738" s="9"/>
      <c r="H738" s="9"/>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9"/>
      <c r="C739" s="11"/>
      <c r="D739" s="9"/>
      <c r="E739" s="9"/>
      <c r="F739" s="9"/>
      <c r="G739" s="9"/>
      <c r="H739" s="9"/>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9"/>
      <c r="C740" s="11"/>
      <c r="D740" s="9"/>
      <c r="E740" s="9"/>
      <c r="F740" s="9"/>
      <c r="G740" s="9"/>
      <c r="H740" s="9"/>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9"/>
      <c r="C741" s="11"/>
      <c r="D741" s="9"/>
      <c r="E741" s="9"/>
      <c r="F741" s="9"/>
      <c r="G741" s="9"/>
      <c r="H741" s="9"/>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9"/>
      <c r="C742" s="11"/>
      <c r="D742" s="9"/>
      <c r="E742" s="9"/>
      <c r="F742" s="9"/>
      <c r="G742" s="9"/>
      <c r="H742" s="9"/>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9"/>
      <c r="C743" s="11"/>
      <c r="D743" s="9"/>
      <c r="E743" s="9"/>
      <c r="F743" s="9"/>
      <c r="G743" s="9"/>
      <c r="H743" s="9"/>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9"/>
      <c r="C744" s="11"/>
      <c r="D744" s="9"/>
      <c r="E744" s="9"/>
      <c r="F744" s="9"/>
      <c r="G744" s="9"/>
      <c r="H744" s="9"/>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9"/>
      <c r="C745" s="11"/>
      <c r="D745" s="9"/>
      <c r="E745" s="9"/>
      <c r="F745" s="9"/>
      <c r="G745" s="9"/>
      <c r="H745" s="9"/>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9"/>
      <c r="C746" s="11"/>
      <c r="D746" s="9"/>
      <c r="E746" s="9"/>
      <c r="F746" s="9"/>
      <c r="G746" s="9"/>
      <c r="H746" s="9"/>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9"/>
      <c r="C747" s="11"/>
      <c r="D747" s="9"/>
      <c r="E747" s="9"/>
      <c r="F747" s="9"/>
      <c r="G747" s="9"/>
      <c r="H747" s="9"/>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9"/>
      <c r="C748" s="11"/>
      <c r="D748" s="9"/>
      <c r="E748" s="9"/>
      <c r="F748" s="9"/>
      <c r="G748" s="9"/>
      <c r="H748" s="9"/>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9"/>
      <c r="C749" s="11"/>
      <c r="D749" s="9"/>
      <c r="E749" s="9"/>
      <c r="F749" s="9"/>
      <c r="G749" s="9"/>
      <c r="H749" s="9"/>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9"/>
      <c r="C750" s="11"/>
      <c r="D750" s="9"/>
      <c r="E750" s="9"/>
      <c r="F750" s="9"/>
      <c r="G750" s="9"/>
      <c r="H750" s="9"/>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9"/>
      <c r="C751" s="11"/>
      <c r="D751" s="9"/>
      <c r="E751" s="9"/>
      <c r="F751" s="9"/>
      <c r="G751" s="9"/>
      <c r="H751" s="9"/>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9"/>
      <c r="C752" s="11"/>
      <c r="D752" s="9"/>
      <c r="E752" s="9"/>
      <c r="F752" s="9"/>
      <c r="G752" s="9"/>
      <c r="H752" s="9"/>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9"/>
      <c r="C753" s="11"/>
      <c r="D753" s="9"/>
      <c r="E753" s="9"/>
      <c r="F753" s="9"/>
      <c r="G753" s="9"/>
      <c r="H753" s="9"/>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9"/>
      <c r="C754" s="11"/>
      <c r="D754" s="9"/>
      <c r="E754" s="9"/>
      <c r="F754" s="9"/>
      <c r="G754" s="9"/>
      <c r="H754" s="9"/>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9"/>
      <c r="C755" s="11"/>
      <c r="D755" s="9"/>
      <c r="E755" s="9"/>
      <c r="F755" s="9"/>
      <c r="G755" s="9"/>
      <c r="H755" s="9"/>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9"/>
      <c r="C756" s="11"/>
      <c r="D756" s="9"/>
      <c r="E756" s="9"/>
      <c r="F756" s="9"/>
      <c r="G756" s="9"/>
      <c r="H756" s="9"/>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9"/>
      <c r="C757" s="11"/>
      <c r="D757" s="9"/>
      <c r="E757" s="9"/>
      <c r="F757" s="9"/>
      <c r="G757" s="9"/>
      <c r="H757" s="9"/>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9"/>
      <c r="C758" s="11"/>
      <c r="D758" s="9"/>
      <c r="E758" s="9"/>
      <c r="F758" s="9"/>
      <c r="G758" s="9"/>
      <c r="H758" s="9"/>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9"/>
      <c r="C759" s="11"/>
      <c r="D759" s="9"/>
      <c r="E759" s="9"/>
      <c r="F759" s="9"/>
      <c r="G759" s="9"/>
      <c r="H759" s="9"/>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9"/>
      <c r="C760" s="11"/>
      <c r="D760" s="9"/>
      <c r="E760" s="9"/>
      <c r="F760" s="9"/>
      <c r="G760" s="9"/>
      <c r="H760" s="9"/>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9"/>
      <c r="C761" s="11"/>
      <c r="D761" s="9"/>
      <c r="E761" s="9"/>
      <c r="F761" s="9"/>
      <c r="G761" s="9"/>
      <c r="H761" s="9"/>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9"/>
      <c r="C762" s="11"/>
      <c r="D762" s="9"/>
      <c r="E762" s="9"/>
      <c r="F762" s="9"/>
      <c r="G762" s="9"/>
      <c r="H762" s="9"/>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9"/>
      <c r="C763" s="11"/>
      <c r="D763" s="9"/>
      <c r="E763" s="9"/>
      <c r="F763" s="9"/>
      <c r="G763" s="9"/>
      <c r="H763" s="9"/>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9"/>
      <c r="C764" s="11"/>
      <c r="D764" s="9"/>
      <c r="E764" s="9"/>
      <c r="F764" s="9"/>
      <c r="G764" s="9"/>
      <c r="H764" s="9"/>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9"/>
      <c r="C765" s="11"/>
      <c r="D765" s="9"/>
      <c r="E765" s="9"/>
      <c r="F765" s="9"/>
      <c r="G765" s="9"/>
      <c r="H765" s="9"/>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9"/>
      <c r="C766" s="11"/>
      <c r="D766" s="9"/>
      <c r="E766" s="9"/>
      <c r="F766" s="9"/>
      <c r="G766" s="9"/>
      <c r="H766" s="9"/>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9"/>
      <c r="C767" s="11"/>
      <c r="D767" s="9"/>
      <c r="E767" s="9"/>
      <c r="F767" s="9"/>
      <c r="G767" s="9"/>
      <c r="H767" s="9"/>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9"/>
      <c r="C768" s="11"/>
      <c r="D768" s="9"/>
      <c r="E768" s="9"/>
      <c r="F768" s="9"/>
      <c r="G768" s="9"/>
      <c r="H768" s="9"/>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9"/>
      <c r="C769" s="11"/>
      <c r="D769" s="9"/>
      <c r="E769" s="9"/>
      <c r="F769" s="9"/>
      <c r="G769" s="9"/>
      <c r="H769" s="9"/>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9"/>
      <c r="C770" s="11"/>
      <c r="D770" s="9"/>
      <c r="E770" s="9"/>
      <c r="F770" s="9"/>
      <c r="G770" s="9"/>
      <c r="H770" s="9"/>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9"/>
      <c r="C771" s="11"/>
      <c r="D771" s="9"/>
      <c r="E771" s="9"/>
      <c r="F771" s="9"/>
      <c r="G771" s="9"/>
      <c r="H771" s="9"/>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9"/>
      <c r="C772" s="11"/>
      <c r="D772" s="9"/>
      <c r="E772" s="9"/>
      <c r="F772" s="9"/>
      <c r="G772" s="9"/>
      <c r="H772" s="9"/>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9"/>
      <c r="C773" s="11"/>
      <c r="D773" s="9"/>
      <c r="E773" s="9"/>
      <c r="F773" s="9"/>
      <c r="G773" s="9"/>
      <c r="H773" s="9"/>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9"/>
      <c r="C774" s="11"/>
      <c r="D774" s="9"/>
      <c r="E774" s="9"/>
      <c r="F774" s="9"/>
      <c r="G774" s="9"/>
      <c r="H774" s="9"/>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9"/>
      <c r="C775" s="11"/>
      <c r="D775" s="9"/>
      <c r="E775" s="9"/>
      <c r="F775" s="9"/>
      <c r="G775" s="9"/>
      <c r="H775" s="9"/>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9"/>
      <c r="C776" s="11"/>
      <c r="D776" s="9"/>
      <c r="E776" s="9"/>
      <c r="F776" s="9"/>
      <c r="G776" s="9"/>
      <c r="H776" s="9"/>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9"/>
      <c r="C777" s="11"/>
      <c r="D777" s="9"/>
      <c r="E777" s="9"/>
      <c r="F777" s="9"/>
      <c r="G777" s="9"/>
      <c r="H777" s="9"/>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9"/>
      <c r="C778" s="11"/>
      <c r="D778" s="9"/>
      <c r="E778" s="9"/>
      <c r="F778" s="9"/>
      <c r="G778" s="9"/>
      <c r="H778" s="9"/>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9"/>
      <c r="C779" s="11"/>
      <c r="D779" s="9"/>
      <c r="E779" s="9"/>
      <c r="F779" s="9"/>
      <c r="G779" s="9"/>
      <c r="H779" s="9"/>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9"/>
      <c r="C780" s="11"/>
      <c r="D780" s="9"/>
      <c r="E780" s="9"/>
      <c r="F780" s="9"/>
      <c r="G780" s="9"/>
      <c r="H780" s="9"/>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9"/>
      <c r="C781" s="11"/>
      <c r="D781" s="9"/>
      <c r="E781" s="9"/>
      <c r="F781" s="9"/>
      <c r="G781" s="9"/>
      <c r="H781" s="9"/>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9"/>
      <c r="C782" s="11"/>
      <c r="D782" s="9"/>
      <c r="E782" s="9"/>
      <c r="F782" s="9"/>
      <c r="G782" s="9"/>
      <c r="H782" s="9"/>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9"/>
      <c r="C783" s="11"/>
      <c r="D783" s="9"/>
      <c r="E783" s="9"/>
      <c r="F783" s="9"/>
      <c r="G783" s="9"/>
      <c r="H783" s="9"/>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9"/>
      <c r="C784" s="11"/>
      <c r="D784" s="9"/>
      <c r="E784" s="9"/>
      <c r="F784" s="9"/>
      <c r="G784" s="9"/>
      <c r="H784" s="9"/>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9"/>
      <c r="C785" s="11"/>
      <c r="D785" s="9"/>
      <c r="E785" s="9"/>
      <c r="F785" s="9"/>
      <c r="G785" s="9"/>
      <c r="H785" s="9"/>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9"/>
      <c r="C786" s="11"/>
      <c r="D786" s="9"/>
      <c r="E786" s="9"/>
      <c r="F786" s="9"/>
      <c r="G786" s="9"/>
      <c r="H786" s="9"/>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9"/>
      <c r="C787" s="11"/>
      <c r="D787" s="9"/>
      <c r="E787" s="9"/>
      <c r="F787" s="9"/>
      <c r="G787" s="9"/>
      <c r="H787" s="9"/>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9"/>
      <c r="C788" s="11"/>
      <c r="D788" s="9"/>
      <c r="E788" s="9"/>
      <c r="F788" s="9"/>
      <c r="G788" s="9"/>
      <c r="H788" s="9"/>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9"/>
      <c r="C789" s="11"/>
      <c r="D789" s="9"/>
      <c r="E789" s="9"/>
      <c r="F789" s="9"/>
      <c r="G789" s="9"/>
      <c r="H789" s="9"/>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9"/>
      <c r="C790" s="11"/>
      <c r="D790" s="9"/>
      <c r="E790" s="9"/>
      <c r="F790" s="9"/>
      <c r="G790" s="9"/>
      <c r="H790" s="9"/>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9"/>
      <c r="C791" s="11"/>
      <c r="D791" s="9"/>
      <c r="E791" s="9"/>
      <c r="F791" s="9"/>
      <c r="G791" s="9"/>
      <c r="H791" s="9"/>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9"/>
      <c r="C792" s="11"/>
      <c r="D792" s="9"/>
      <c r="E792" s="9"/>
      <c r="F792" s="9"/>
      <c r="G792" s="9"/>
      <c r="H792" s="9"/>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9"/>
      <c r="C793" s="11"/>
      <c r="D793" s="9"/>
      <c r="E793" s="9"/>
      <c r="F793" s="9"/>
      <c r="G793" s="9"/>
      <c r="H793" s="9"/>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9"/>
      <c r="C794" s="11"/>
      <c r="D794" s="9"/>
      <c r="E794" s="9"/>
      <c r="F794" s="9"/>
      <c r="G794" s="9"/>
      <c r="H794" s="9"/>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9"/>
      <c r="C795" s="11"/>
      <c r="D795" s="9"/>
      <c r="E795" s="9"/>
      <c r="F795" s="9"/>
      <c r="G795" s="9"/>
      <c r="H795" s="9"/>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9"/>
      <c r="C796" s="11"/>
      <c r="D796" s="9"/>
      <c r="E796" s="9"/>
      <c r="F796" s="9"/>
      <c r="G796" s="9"/>
      <c r="H796" s="9"/>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9"/>
      <c r="C797" s="11"/>
      <c r="D797" s="9"/>
      <c r="E797" s="9"/>
      <c r="F797" s="9"/>
      <c r="G797" s="9"/>
      <c r="H797" s="9"/>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9"/>
      <c r="C798" s="11"/>
      <c r="D798" s="9"/>
      <c r="E798" s="9"/>
      <c r="F798" s="9"/>
      <c r="G798" s="9"/>
      <c r="H798" s="9"/>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9"/>
      <c r="C799" s="11"/>
      <c r="D799" s="9"/>
      <c r="E799" s="9"/>
      <c r="F799" s="9"/>
      <c r="G799" s="9"/>
      <c r="H799" s="9"/>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9"/>
      <c r="C800" s="11"/>
      <c r="D800" s="9"/>
      <c r="E800" s="9"/>
      <c r="F800" s="9"/>
      <c r="G800" s="9"/>
      <c r="H800" s="9"/>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9"/>
      <c r="C801" s="11"/>
      <c r="D801" s="9"/>
      <c r="E801" s="9"/>
      <c r="F801" s="9"/>
      <c r="G801" s="9"/>
      <c r="H801" s="9"/>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9"/>
      <c r="C802" s="11"/>
      <c r="D802" s="9"/>
      <c r="E802" s="9"/>
      <c r="F802" s="9"/>
      <c r="G802" s="9"/>
      <c r="H802" s="9"/>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9"/>
      <c r="C803" s="11"/>
      <c r="D803" s="9"/>
      <c r="E803" s="9"/>
      <c r="F803" s="9"/>
      <c r="G803" s="9"/>
      <c r="H803" s="9"/>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9"/>
      <c r="C804" s="11"/>
      <c r="D804" s="9"/>
      <c r="E804" s="9"/>
      <c r="F804" s="9"/>
      <c r="G804" s="9"/>
      <c r="H804" s="9"/>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9"/>
      <c r="C805" s="11"/>
      <c r="D805" s="9"/>
      <c r="E805" s="9"/>
      <c r="F805" s="9"/>
      <c r="G805" s="9"/>
      <c r="H805" s="9"/>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9"/>
      <c r="C806" s="11"/>
      <c r="D806" s="9"/>
      <c r="E806" s="9"/>
      <c r="F806" s="9"/>
      <c r="G806" s="9"/>
      <c r="H806" s="9"/>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9"/>
      <c r="C807" s="11"/>
      <c r="D807" s="9"/>
      <c r="E807" s="9"/>
      <c r="F807" s="9"/>
      <c r="G807" s="9"/>
      <c r="H807" s="9"/>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9"/>
      <c r="C808" s="11"/>
      <c r="D808" s="9"/>
      <c r="E808" s="9"/>
      <c r="F808" s="9"/>
      <c r="G808" s="9"/>
      <c r="H808" s="9"/>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9"/>
      <c r="C809" s="11"/>
      <c r="D809" s="9"/>
      <c r="E809" s="9"/>
      <c r="F809" s="9"/>
      <c r="G809" s="9"/>
      <c r="H809" s="9"/>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9"/>
      <c r="C810" s="11"/>
      <c r="D810" s="9"/>
      <c r="E810" s="9"/>
      <c r="F810" s="9"/>
      <c r="G810" s="9"/>
      <c r="H810" s="9"/>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9"/>
      <c r="C811" s="11"/>
      <c r="D811" s="9"/>
      <c r="E811" s="9"/>
      <c r="F811" s="9"/>
      <c r="G811" s="9"/>
      <c r="H811" s="9"/>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9"/>
      <c r="C812" s="11"/>
      <c r="D812" s="9"/>
      <c r="E812" s="9"/>
      <c r="F812" s="9"/>
      <c r="G812" s="9"/>
      <c r="H812" s="9"/>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9"/>
      <c r="C813" s="11"/>
      <c r="D813" s="9"/>
      <c r="E813" s="9"/>
      <c r="F813" s="9"/>
      <c r="G813" s="9"/>
      <c r="H813" s="9"/>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9"/>
      <c r="C814" s="11"/>
      <c r="D814" s="9"/>
      <c r="E814" s="9"/>
      <c r="F814" s="9"/>
      <c r="G814" s="9"/>
      <c r="H814" s="9"/>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9"/>
      <c r="C815" s="11"/>
      <c r="D815" s="9"/>
      <c r="E815" s="9"/>
      <c r="F815" s="9"/>
      <c r="G815" s="9"/>
      <c r="H815" s="9"/>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9"/>
      <c r="C816" s="11"/>
      <c r="D816" s="9"/>
      <c r="E816" s="9"/>
      <c r="F816" s="9"/>
      <c r="G816" s="9"/>
      <c r="H816" s="9"/>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9"/>
      <c r="C817" s="11"/>
      <c r="D817" s="9"/>
      <c r="E817" s="9"/>
      <c r="F817" s="9"/>
      <c r="G817" s="9"/>
      <c r="H817" s="9"/>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9"/>
      <c r="C818" s="11"/>
      <c r="D818" s="9"/>
      <c r="E818" s="9"/>
      <c r="F818" s="9"/>
      <c r="G818" s="9"/>
      <c r="H818" s="9"/>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9"/>
      <c r="C819" s="11"/>
      <c r="D819" s="9"/>
      <c r="E819" s="9"/>
      <c r="F819" s="9"/>
      <c r="G819" s="9"/>
      <c r="H819" s="9"/>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9"/>
      <c r="C820" s="11"/>
      <c r="D820" s="9"/>
      <c r="E820" s="9"/>
      <c r="F820" s="9"/>
      <c r="G820" s="9"/>
      <c r="H820" s="9"/>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9"/>
      <c r="C821" s="11"/>
      <c r="D821" s="9"/>
      <c r="E821" s="9"/>
      <c r="F821" s="9"/>
      <c r="G821" s="9"/>
      <c r="H821" s="9"/>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9"/>
      <c r="C822" s="11"/>
      <c r="D822" s="9"/>
      <c r="E822" s="9"/>
      <c r="F822" s="9"/>
      <c r="G822" s="9"/>
      <c r="H822" s="9"/>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9"/>
      <c r="C823" s="11"/>
      <c r="D823" s="9"/>
      <c r="E823" s="9"/>
      <c r="F823" s="9"/>
      <c r="G823" s="9"/>
      <c r="H823" s="9"/>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9"/>
      <c r="C824" s="11"/>
      <c r="D824" s="9"/>
      <c r="E824" s="9"/>
      <c r="F824" s="9"/>
      <c r="G824" s="9"/>
      <c r="H824" s="9"/>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9"/>
      <c r="C825" s="11"/>
      <c r="D825" s="9"/>
      <c r="E825" s="9"/>
      <c r="F825" s="9"/>
      <c r="G825" s="9"/>
      <c r="H825" s="9"/>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9"/>
      <c r="C826" s="11"/>
      <c r="D826" s="9"/>
      <c r="E826" s="9"/>
      <c r="F826" s="9"/>
      <c r="G826" s="9"/>
      <c r="H826" s="9"/>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9"/>
      <c r="C827" s="11"/>
      <c r="D827" s="9"/>
      <c r="E827" s="9"/>
      <c r="F827" s="9"/>
      <c r="G827" s="9"/>
      <c r="H827" s="9"/>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9"/>
      <c r="C828" s="11"/>
      <c r="D828" s="9"/>
      <c r="E828" s="9"/>
      <c r="F828" s="9"/>
      <c r="G828" s="9"/>
      <c r="H828" s="9"/>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9"/>
      <c r="C829" s="11"/>
      <c r="D829" s="9"/>
      <c r="E829" s="9"/>
      <c r="F829" s="9"/>
      <c r="G829" s="9"/>
      <c r="H829" s="9"/>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9"/>
      <c r="C830" s="11"/>
      <c r="D830" s="9"/>
      <c r="E830" s="9"/>
      <c r="F830" s="9"/>
      <c r="G830" s="9"/>
      <c r="H830" s="9"/>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9"/>
      <c r="C831" s="11"/>
      <c r="D831" s="9"/>
      <c r="E831" s="9"/>
      <c r="F831" s="9"/>
      <c r="G831" s="9"/>
      <c r="H831" s="9"/>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9"/>
      <c r="C832" s="11"/>
      <c r="D832" s="9"/>
      <c r="E832" s="9"/>
      <c r="F832" s="9"/>
      <c r="G832" s="9"/>
      <c r="H832" s="9"/>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9"/>
      <c r="C833" s="11"/>
      <c r="D833" s="9"/>
      <c r="E833" s="9"/>
      <c r="F833" s="9"/>
      <c r="G833" s="9"/>
      <c r="H833" s="9"/>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9"/>
      <c r="C834" s="11"/>
      <c r="D834" s="9"/>
      <c r="E834" s="9"/>
      <c r="F834" s="9"/>
      <c r="G834" s="9"/>
      <c r="H834" s="9"/>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9"/>
      <c r="C835" s="11"/>
      <c r="D835" s="9"/>
      <c r="E835" s="9"/>
      <c r="F835" s="9"/>
      <c r="G835" s="9"/>
      <c r="H835" s="9"/>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9"/>
      <c r="C836" s="11"/>
      <c r="D836" s="9"/>
      <c r="E836" s="9"/>
      <c r="F836" s="9"/>
      <c r="G836" s="9"/>
      <c r="H836" s="9"/>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9"/>
      <c r="C837" s="11"/>
      <c r="D837" s="9"/>
      <c r="E837" s="9"/>
      <c r="F837" s="9"/>
      <c r="G837" s="9"/>
      <c r="H837" s="9"/>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9"/>
      <c r="C838" s="11"/>
      <c r="D838" s="9"/>
      <c r="E838" s="9"/>
      <c r="F838" s="9"/>
      <c r="G838" s="9"/>
      <c r="H838" s="9"/>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9"/>
      <c r="C839" s="11"/>
      <c r="D839" s="9"/>
      <c r="E839" s="9"/>
      <c r="F839" s="9"/>
      <c r="G839" s="9"/>
      <c r="H839" s="9"/>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9"/>
      <c r="C840" s="11"/>
      <c r="D840" s="9"/>
      <c r="E840" s="9"/>
      <c r="F840" s="9"/>
      <c r="G840" s="9"/>
      <c r="H840" s="9"/>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9"/>
      <c r="C841" s="11"/>
      <c r="D841" s="9"/>
      <c r="E841" s="9"/>
      <c r="F841" s="9"/>
      <c r="G841" s="9"/>
      <c r="H841" s="9"/>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9"/>
      <c r="C842" s="11"/>
      <c r="D842" s="9"/>
      <c r="E842" s="9"/>
      <c r="F842" s="9"/>
      <c r="G842" s="9"/>
      <c r="H842" s="9"/>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9"/>
      <c r="C843" s="11"/>
      <c r="D843" s="9"/>
      <c r="E843" s="9"/>
      <c r="F843" s="9"/>
      <c r="G843" s="9"/>
      <c r="H843" s="9"/>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9"/>
      <c r="C844" s="11"/>
      <c r="D844" s="9"/>
      <c r="E844" s="9"/>
      <c r="F844" s="9"/>
      <c r="G844" s="9"/>
      <c r="H844" s="9"/>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9"/>
      <c r="C845" s="11"/>
      <c r="D845" s="9"/>
      <c r="E845" s="9"/>
      <c r="F845" s="9"/>
      <c r="G845" s="9"/>
      <c r="H845" s="9"/>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9"/>
      <c r="C846" s="11"/>
      <c r="D846" s="9"/>
      <c r="E846" s="9"/>
      <c r="F846" s="9"/>
      <c r="G846" s="9"/>
      <c r="H846" s="9"/>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9"/>
      <c r="C847" s="11"/>
      <c r="D847" s="9"/>
      <c r="E847" s="9"/>
      <c r="F847" s="9"/>
      <c r="G847" s="9"/>
      <c r="H847" s="9"/>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9"/>
      <c r="C848" s="11"/>
      <c r="D848" s="9"/>
      <c r="E848" s="9"/>
      <c r="F848" s="9"/>
      <c r="G848" s="9"/>
      <c r="H848" s="9"/>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9"/>
      <c r="C849" s="11"/>
      <c r="D849" s="9"/>
      <c r="E849" s="9"/>
      <c r="F849" s="9"/>
      <c r="G849" s="9"/>
      <c r="H849" s="9"/>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9"/>
      <c r="C850" s="11"/>
      <c r="D850" s="9"/>
      <c r="E850" s="9"/>
      <c r="F850" s="9"/>
      <c r="G850" s="9"/>
      <c r="H850" s="9"/>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9"/>
      <c r="C851" s="11"/>
      <c r="D851" s="9"/>
      <c r="E851" s="9"/>
      <c r="F851" s="9"/>
      <c r="G851" s="9"/>
      <c r="H851" s="9"/>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9"/>
      <c r="C852" s="11"/>
      <c r="D852" s="9"/>
      <c r="E852" s="9"/>
      <c r="F852" s="9"/>
      <c r="G852" s="9"/>
      <c r="H852" s="9"/>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9"/>
      <c r="C853" s="11"/>
      <c r="D853" s="9"/>
      <c r="E853" s="9"/>
      <c r="F853" s="9"/>
      <c r="G853" s="9"/>
      <c r="H853" s="9"/>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9"/>
      <c r="C854" s="11"/>
      <c r="D854" s="9"/>
      <c r="E854" s="9"/>
      <c r="F854" s="9"/>
      <c r="G854" s="9"/>
      <c r="H854" s="9"/>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9"/>
      <c r="C855" s="11"/>
      <c r="D855" s="9"/>
      <c r="E855" s="9"/>
      <c r="F855" s="9"/>
      <c r="G855" s="9"/>
      <c r="H855" s="9"/>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9"/>
      <c r="C856" s="11"/>
      <c r="D856" s="9"/>
      <c r="E856" s="9"/>
      <c r="F856" s="9"/>
      <c r="G856" s="9"/>
      <c r="H856" s="9"/>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9"/>
      <c r="C857" s="11"/>
      <c r="D857" s="9"/>
      <c r="E857" s="9"/>
      <c r="F857" s="9"/>
      <c r="G857" s="9"/>
      <c r="H857" s="9"/>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9"/>
      <c r="C858" s="11"/>
      <c r="D858" s="9"/>
      <c r="E858" s="9"/>
      <c r="F858" s="9"/>
      <c r="G858" s="9"/>
      <c r="H858" s="9"/>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9"/>
      <c r="C859" s="11"/>
      <c r="D859" s="9"/>
      <c r="E859" s="9"/>
      <c r="F859" s="9"/>
      <c r="G859" s="9"/>
      <c r="H859" s="9"/>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9"/>
      <c r="C860" s="11"/>
      <c r="D860" s="9"/>
      <c r="E860" s="9"/>
      <c r="F860" s="9"/>
      <c r="G860" s="9"/>
      <c r="H860" s="9"/>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9"/>
      <c r="C861" s="11"/>
      <c r="D861" s="9"/>
      <c r="E861" s="9"/>
      <c r="F861" s="9"/>
      <c r="G861" s="9"/>
      <c r="H861" s="9"/>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9"/>
      <c r="C862" s="11"/>
      <c r="D862" s="9"/>
      <c r="E862" s="9"/>
      <c r="F862" s="9"/>
      <c r="G862" s="9"/>
      <c r="H862" s="9"/>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9"/>
      <c r="C863" s="11"/>
      <c r="D863" s="9"/>
      <c r="E863" s="9"/>
      <c r="F863" s="9"/>
      <c r="G863" s="9"/>
      <c r="H863" s="9"/>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9"/>
      <c r="C864" s="11"/>
      <c r="D864" s="9"/>
      <c r="E864" s="9"/>
      <c r="F864" s="9"/>
      <c r="G864" s="9"/>
      <c r="H864" s="9"/>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9"/>
      <c r="C865" s="11"/>
      <c r="D865" s="9"/>
      <c r="E865" s="9"/>
      <c r="F865" s="9"/>
      <c r="G865" s="9"/>
      <c r="H865" s="9"/>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9"/>
      <c r="C866" s="11"/>
      <c r="D866" s="9"/>
      <c r="E866" s="9"/>
      <c r="F866" s="9"/>
      <c r="G866" s="9"/>
      <c r="H866" s="9"/>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9"/>
      <c r="C867" s="11"/>
      <c r="D867" s="9"/>
      <c r="E867" s="9"/>
      <c r="F867" s="9"/>
      <c r="G867" s="9"/>
      <c r="H867" s="9"/>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9"/>
      <c r="C868" s="11"/>
      <c r="D868" s="9"/>
      <c r="E868" s="9"/>
      <c r="F868" s="9"/>
      <c r="G868" s="9"/>
      <c r="H868" s="9"/>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9"/>
      <c r="C869" s="11"/>
      <c r="D869" s="9"/>
      <c r="E869" s="9"/>
      <c r="F869" s="9"/>
      <c r="G869" s="9"/>
      <c r="H869" s="9"/>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9"/>
      <c r="C870" s="11"/>
      <c r="D870" s="9"/>
      <c r="E870" s="9"/>
      <c r="F870" s="9"/>
      <c r="G870" s="9"/>
      <c r="H870" s="9"/>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9"/>
      <c r="C871" s="11"/>
      <c r="D871" s="9"/>
      <c r="E871" s="9"/>
      <c r="F871" s="9"/>
      <c r="G871" s="9"/>
      <c r="H871" s="9"/>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9"/>
      <c r="C872" s="11"/>
      <c r="D872" s="9"/>
      <c r="E872" s="9"/>
      <c r="F872" s="9"/>
      <c r="G872" s="9"/>
      <c r="H872" s="9"/>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9"/>
      <c r="C873" s="11"/>
      <c r="D873" s="9"/>
      <c r="E873" s="9"/>
      <c r="F873" s="9"/>
      <c r="G873" s="9"/>
      <c r="H873" s="9"/>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9"/>
      <c r="C874" s="11"/>
      <c r="D874" s="9"/>
      <c r="E874" s="9"/>
      <c r="F874" s="9"/>
      <c r="G874" s="9"/>
      <c r="H874" s="9"/>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9"/>
      <c r="C875" s="11"/>
      <c r="D875" s="9"/>
      <c r="E875" s="9"/>
      <c r="F875" s="9"/>
      <c r="G875" s="9"/>
      <c r="H875" s="9"/>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9"/>
      <c r="C876" s="11"/>
      <c r="D876" s="9"/>
      <c r="E876" s="9"/>
      <c r="F876" s="9"/>
      <c r="G876" s="9"/>
      <c r="H876" s="9"/>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9"/>
      <c r="C877" s="11"/>
      <c r="D877" s="9"/>
      <c r="E877" s="9"/>
      <c r="F877" s="9"/>
      <c r="G877" s="9"/>
      <c r="H877" s="9"/>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9"/>
      <c r="C878" s="11"/>
      <c r="D878" s="9"/>
      <c r="E878" s="9"/>
      <c r="F878" s="9"/>
      <c r="G878" s="9"/>
      <c r="H878" s="9"/>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9"/>
      <c r="C879" s="11"/>
      <c r="D879" s="9"/>
      <c r="E879" s="9"/>
      <c r="F879" s="9"/>
      <c r="G879" s="9"/>
      <c r="H879" s="9"/>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9"/>
      <c r="C880" s="11"/>
      <c r="D880" s="9"/>
      <c r="E880" s="9"/>
      <c r="F880" s="9"/>
      <c r="G880" s="9"/>
      <c r="H880" s="9"/>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9"/>
      <c r="C881" s="11"/>
      <c r="D881" s="9"/>
      <c r="E881" s="9"/>
      <c r="F881" s="9"/>
      <c r="G881" s="9"/>
      <c r="H881" s="9"/>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9"/>
      <c r="C882" s="11"/>
      <c r="D882" s="9"/>
      <c r="E882" s="9"/>
      <c r="F882" s="9"/>
      <c r="G882" s="9"/>
      <c r="H882" s="9"/>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9"/>
      <c r="C883" s="11"/>
      <c r="D883" s="9"/>
      <c r="E883" s="9"/>
      <c r="F883" s="9"/>
      <c r="G883" s="9"/>
      <c r="H883" s="9"/>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9"/>
      <c r="C884" s="11"/>
      <c r="D884" s="9"/>
      <c r="E884" s="9"/>
      <c r="F884" s="9"/>
      <c r="G884" s="9"/>
      <c r="H884" s="9"/>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9"/>
      <c r="C885" s="11"/>
      <c r="D885" s="9"/>
      <c r="E885" s="9"/>
      <c r="F885" s="9"/>
      <c r="G885" s="9"/>
      <c r="H885" s="9"/>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9"/>
      <c r="C886" s="11"/>
      <c r="D886" s="9"/>
      <c r="E886" s="9"/>
      <c r="F886" s="9"/>
      <c r="G886" s="9"/>
      <c r="H886" s="9"/>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9"/>
      <c r="C887" s="11"/>
      <c r="D887" s="9"/>
      <c r="E887" s="9"/>
      <c r="F887" s="9"/>
      <c r="G887" s="9"/>
      <c r="H887" s="9"/>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9"/>
      <c r="C888" s="11"/>
      <c r="D888" s="9"/>
      <c r="E888" s="9"/>
      <c r="F888" s="9"/>
      <c r="G888" s="9"/>
      <c r="H888" s="9"/>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9"/>
      <c r="C889" s="11"/>
      <c r="D889" s="9"/>
      <c r="E889" s="9"/>
      <c r="F889" s="9"/>
      <c r="G889" s="9"/>
      <c r="H889" s="9"/>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9"/>
      <c r="C890" s="11"/>
      <c r="D890" s="9"/>
      <c r="E890" s="9"/>
      <c r="F890" s="9"/>
      <c r="G890" s="9"/>
      <c r="H890" s="9"/>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9"/>
      <c r="C891" s="11"/>
      <c r="D891" s="9"/>
      <c r="E891" s="9"/>
      <c r="F891" s="9"/>
      <c r="G891" s="9"/>
      <c r="H891" s="9"/>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9"/>
      <c r="C892" s="11"/>
      <c r="D892" s="9"/>
      <c r="E892" s="9"/>
      <c r="F892" s="9"/>
      <c r="G892" s="9"/>
      <c r="H892" s="9"/>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9"/>
      <c r="C893" s="11"/>
      <c r="D893" s="9"/>
      <c r="E893" s="9"/>
      <c r="F893" s="9"/>
      <c r="G893" s="9"/>
      <c r="H893" s="9"/>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9"/>
      <c r="C894" s="11"/>
      <c r="D894" s="9"/>
      <c r="E894" s="9"/>
      <c r="F894" s="9"/>
      <c r="G894" s="9"/>
      <c r="H894" s="9"/>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9"/>
      <c r="C895" s="11"/>
      <c r="D895" s="9"/>
      <c r="E895" s="9"/>
      <c r="F895" s="9"/>
      <c r="G895" s="9"/>
      <c r="H895" s="9"/>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9"/>
      <c r="C896" s="11"/>
      <c r="D896" s="9"/>
      <c r="E896" s="9"/>
      <c r="F896" s="9"/>
      <c r="G896" s="9"/>
      <c r="H896" s="9"/>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9"/>
      <c r="C897" s="11"/>
      <c r="D897" s="9"/>
      <c r="E897" s="9"/>
      <c r="F897" s="9"/>
      <c r="G897" s="9"/>
      <c r="H897" s="9"/>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9"/>
      <c r="C898" s="11"/>
      <c r="D898" s="9"/>
      <c r="E898" s="9"/>
      <c r="F898" s="9"/>
      <c r="G898" s="9"/>
      <c r="H898" s="9"/>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9"/>
      <c r="C899" s="11"/>
      <c r="D899" s="9"/>
      <c r="E899" s="9"/>
      <c r="F899" s="9"/>
      <c r="G899" s="9"/>
      <c r="H899" s="9"/>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9"/>
      <c r="C900" s="11"/>
      <c r="D900" s="9"/>
      <c r="E900" s="9"/>
      <c r="F900" s="9"/>
      <c r="G900" s="9"/>
      <c r="H900" s="9"/>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9"/>
      <c r="C901" s="11"/>
      <c r="D901" s="9"/>
      <c r="E901" s="9"/>
      <c r="F901" s="9"/>
      <c r="G901" s="9"/>
      <c r="H901" s="9"/>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9"/>
      <c r="C902" s="11"/>
      <c r="D902" s="9"/>
      <c r="E902" s="9"/>
      <c r="F902" s="9"/>
      <c r="G902" s="9"/>
      <c r="H902" s="9"/>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9"/>
      <c r="C903" s="11"/>
      <c r="D903" s="9"/>
      <c r="E903" s="9"/>
      <c r="F903" s="9"/>
      <c r="G903" s="9"/>
      <c r="H903" s="9"/>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9"/>
      <c r="C904" s="11"/>
      <c r="D904" s="9"/>
      <c r="E904" s="9"/>
      <c r="F904" s="9"/>
      <c r="G904" s="9"/>
      <c r="H904" s="9"/>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9"/>
      <c r="C905" s="11"/>
      <c r="D905" s="9"/>
      <c r="E905" s="9"/>
      <c r="F905" s="9"/>
      <c r="G905" s="9"/>
      <c r="H905" s="9"/>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9"/>
      <c r="C906" s="11"/>
      <c r="D906" s="9"/>
      <c r="E906" s="9"/>
      <c r="F906" s="9"/>
      <c r="G906" s="9"/>
      <c r="H906" s="9"/>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9"/>
      <c r="C907" s="11"/>
      <c r="D907" s="9"/>
      <c r="E907" s="9"/>
      <c r="F907" s="9"/>
      <c r="G907" s="9"/>
      <c r="H907" s="9"/>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9"/>
      <c r="C908" s="11"/>
      <c r="D908" s="9"/>
      <c r="E908" s="9"/>
      <c r="F908" s="9"/>
      <c r="G908" s="9"/>
      <c r="H908" s="9"/>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9"/>
      <c r="C909" s="11"/>
      <c r="D909" s="9"/>
      <c r="E909" s="9"/>
      <c r="F909" s="9"/>
      <c r="G909" s="9"/>
      <c r="H909" s="9"/>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9"/>
      <c r="C910" s="11"/>
      <c r="D910" s="9"/>
      <c r="E910" s="9"/>
      <c r="F910" s="9"/>
      <c r="G910" s="9"/>
      <c r="H910" s="9"/>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9"/>
      <c r="C911" s="11"/>
      <c r="D911" s="9"/>
      <c r="E911" s="9"/>
      <c r="F911" s="9"/>
      <c r="G911" s="9"/>
      <c r="H911" s="9"/>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9"/>
      <c r="C912" s="11"/>
      <c r="D912" s="9"/>
      <c r="E912" s="9"/>
      <c r="F912" s="9"/>
      <c r="G912" s="9"/>
      <c r="H912" s="9"/>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9"/>
      <c r="C913" s="11"/>
      <c r="D913" s="9"/>
      <c r="E913" s="9"/>
      <c r="F913" s="9"/>
      <c r="G913" s="9"/>
      <c r="H913" s="9"/>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9"/>
      <c r="C914" s="11"/>
      <c r="D914" s="9"/>
      <c r="E914" s="9"/>
      <c r="F914" s="9"/>
      <c r="G914" s="9"/>
      <c r="H914" s="9"/>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9"/>
      <c r="C915" s="11"/>
      <c r="D915" s="9"/>
      <c r="E915" s="9"/>
      <c r="F915" s="9"/>
      <c r="G915" s="9"/>
      <c r="H915" s="9"/>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9"/>
      <c r="C916" s="11"/>
      <c r="D916" s="9"/>
      <c r="E916" s="9"/>
      <c r="F916" s="9"/>
      <c r="G916" s="9"/>
      <c r="H916" s="9"/>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9"/>
      <c r="C917" s="11"/>
      <c r="D917" s="9"/>
      <c r="E917" s="9"/>
      <c r="F917" s="9"/>
      <c r="G917" s="9"/>
      <c r="H917" s="9"/>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9"/>
      <c r="C918" s="11"/>
      <c r="D918" s="9"/>
      <c r="E918" s="9"/>
      <c r="F918" s="9"/>
      <c r="G918" s="9"/>
      <c r="H918" s="9"/>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9"/>
      <c r="C919" s="11"/>
      <c r="D919" s="9"/>
      <c r="E919" s="9"/>
      <c r="F919" s="9"/>
      <c r="G919" s="9"/>
      <c r="H919" s="9"/>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9"/>
      <c r="C920" s="11"/>
      <c r="D920" s="9"/>
      <c r="E920" s="9"/>
      <c r="F920" s="9"/>
      <c r="G920" s="9"/>
      <c r="H920" s="9"/>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9"/>
      <c r="C921" s="11"/>
      <c r="D921" s="9"/>
      <c r="E921" s="9"/>
      <c r="F921" s="9"/>
      <c r="G921" s="9"/>
      <c r="H921" s="9"/>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9"/>
      <c r="C922" s="11"/>
      <c r="D922" s="9"/>
      <c r="E922" s="9"/>
      <c r="F922" s="9"/>
      <c r="G922" s="9"/>
      <c r="H922" s="9"/>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9"/>
      <c r="C923" s="11"/>
      <c r="D923" s="9"/>
      <c r="E923" s="9"/>
      <c r="F923" s="9"/>
      <c r="G923" s="9"/>
      <c r="H923" s="9"/>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9"/>
      <c r="C924" s="11"/>
      <c r="D924" s="9"/>
      <c r="E924" s="9"/>
      <c r="F924" s="9"/>
      <c r="G924" s="9"/>
      <c r="H924" s="9"/>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9"/>
      <c r="C925" s="11"/>
      <c r="D925" s="9"/>
      <c r="E925" s="9"/>
      <c r="F925" s="9"/>
      <c r="G925" s="9"/>
      <c r="H925" s="9"/>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9"/>
      <c r="C926" s="11"/>
      <c r="D926" s="9"/>
      <c r="E926" s="9"/>
      <c r="F926" s="9"/>
      <c r="G926" s="9"/>
      <c r="H926" s="9"/>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9"/>
      <c r="C927" s="11"/>
      <c r="D927" s="9"/>
      <c r="E927" s="9"/>
      <c r="F927" s="9"/>
      <c r="G927" s="9"/>
      <c r="H927" s="9"/>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9"/>
      <c r="C928" s="11"/>
      <c r="D928" s="9"/>
      <c r="E928" s="9"/>
      <c r="F928" s="9"/>
      <c r="G928" s="9"/>
      <c r="H928" s="9"/>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9"/>
      <c r="C929" s="11"/>
      <c r="D929" s="9"/>
      <c r="E929" s="9"/>
      <c r="F929" s="9"/>
      <c r="G929" s="9"/>
      <c r="H929" s="9"/>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9"/>
      <c r="C930" s="11"/>
      <c r="D930" s="9"/>
      <c r="E930" s="9"/>
      <c r="F930" s="9"/>
      <c r="G930" s="9"/>
      <c r="H930" s="9"/>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9"/>
      <c r="C931" s="11"/>
      <c r="D931" s="9"/>
      <c r="E931" s="9"/>
      <c r="F931" s="9"/>
      <c r="G931" s="9"/>
      <c r="H931" s="9"/>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9"/>
      <c r="C932" s="11"/>
      <c r="D932" s="9"/>
      <c r="E932" s="9"/>
      <c r="F932" s="9"/>
      <c r="G932" s="9"/>
      <c r="H932" s="9"/>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9"/>
      <c r="C933" s="11"/>
      <c r="D933" s="9"/>
      <c r="E933" s="9"/>
      <c r="F933" s="9"/>
      <c r="G933" s="9"/>
      <c r="H933" s="9"/>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9"/>
      <c r="C934" s="11"/>
      <c r="D934" s="9"/>
      <c r="E934" s="9"/>
      <c r="F934" s="9"/>
      <c r="G934" s="9"/>
      <c r="H934" s="9"/>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9"/>
      <c r="C935" s="11"/>
      <c r="D935" s="9"/>
      <c r="E935" s="9"/>
      <c r="F935" s="9"/>
      <c r="G935" s="9"/>
      <c r="H935" s="9"/>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9"/>
      <c r="C936" s="11"/>
      <c r="D936" s="9"/>
      <c r="E936" s="9"/>
      <c r="F936" s="9"/>
      <c r="G936" s="9"/>
      <c r="H936" s="9"/>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9"/>
      <c r="C937" s="11"/>
      <c r="D937" s="9"/>
      <c r="E937" s="9"/>
      <c r="F937" s="9"/>
      <c r="G937" s="9"/>
      <c r="H937" s="9"/>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9"/>
      <c r="C938" s="11"/>
      <c r="D938" s="9"/>
      <c r="E938" s="9"/>
      <c r="F938" s="9"/>
      <c r="G938" s="9"/>
      <c r="H938" s="9"/>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9"/>
      <c r="C939" s="11"/>
      <c r="D939" s="9"/>
      <c r="E939" s="9"/>
      <c r="F939" s="9"/>
      <c r="G939" s="9"/>
      <c r="H939" s="9"/>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9"/>
      <c r="C940" s="11"/>
      <c r="D940" s="9"/>
      <c r="E940" s="9"/>
      <c r="F940" s="9"/>
      <c r="G940" s="9"/>
      <c r="H940" s="9"/>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9"/>
      <c r="C941" s="11"/>
      <c r="D941" s="9"/>
      <c r="E941" s="9"/>
      <c r="F941" s="9"/>
      <c r="G941" s="9"/>
      <c r="H941" s="9"/>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9"/>
      <c r="C942" s="11"/>
      <c r="D942" s="9"/>
      <c r="E942" s="9"/>
      <c r="F942" s="9"/>
      <c r="G942" s="9"/>
      <c r="H942" s="9"/>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9"/>
      <c r="C943" s="11"/>
      <c r="D943" s="9"/>
      <c r="E943" s="9"/>
      <c r="F943" s="9"/>
      <c r="G943" s="9"/>
      <c r="H943" s="9"/>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9"/>
      <c r="C944" s="11"/>
      <c r="D944" s="9"/>
      <c r="E944" s="9"/>
      <c r="F944" s="9"/>
      <c r="G944" s="9"/>
      <c r="H944" s="9"/>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9"/>
      <c r="C945" s="11"/>
      <c r="D945" s="9"/>
      <c r="E945" s="9"/>
      <c r="F945" s="9"/>
      <c r="G945" s="9"/>
      <c r="H945" s="9"/>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9"/>
      <c r="C946" s="11"/>
      <c r="D946" s="9"/>
      <c r="E946" s="9"/>
      <c r="F946" s="9"/>
      <c r="G946" s="9"/>
      <c r="H946" s="9"/>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9"/>
      <c r="C947" s="11"/>
      <c r="D947" s="9"/>
      <c r="E947" s="9"/>
      <c r="F947" s="9"/>
      <c r="G947" s="9"/>
      <c r="H947" s="9"/>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9"/>
      <c r="C948" s="11"/>
      <c r="D948" s="9"/>
      <c r="E948" s="9"/>
      <c r="F948" s="9"/>
      <c r="G948" s="9"/>
      <c r="H948" s="9"/>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9"/>
      <c r="C949" s="11"/>
      <c r="D949" s="9"/>
      <c r="E949" s="9"/>
      <c r="F949" s="9"/>
      <c r="G949" s="9"/>
      <c r="H949" s="9"/>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9"/>
      <c r="C950" s="11"/>
      <c r="D950" s="9"/>
      <c r="E950" s="9"/>
      <c r="F950" s="9"/>
      <c r="G950" s="9"/>
      <c r="H950" s="9"/>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9"/>
      <c r="C951" s="11"/>
      <c r="D951" s="9"/>
      <c r="E951" s="9"/>
      <c r="F951" s="9"/>
      <c r="G951" s="9"/>
      <c r="H951" s="9"/>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9"/>
      <c r="C952" s="11"/>
      <c r="D952" s="9"/>
      <c r="E952" s="9"/>
      <c r="F952" s="9"/>
      <c r="G952" s="9"/>
      <c r="H952" s="9"/>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9"/>
      <c r="C953" s="11"/>
      <c r="D953" s="9"/>
      <c r="E953" s="9"/>
      <c r="F953" s="9"/>
      <c r="G953" s="9"/>
      <c r="H953" s="9"/>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9"/>
      <c r="C954" s="11"/>
      <c r="D954" s="9"/>
      <c r="E954" s="9"/>
      <c r="F954" s="9"/>
      <c r="G954" s="9"/>
      <c r="H954" s="9"/>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9"/>
      <c r="C955" s="11"/>
      <c r="D955" s="9"/>
      <c r="E955" s="9"/>
      <c r="F955" s="9"/>
      <c r="G955" s="9"/>
      <c r="H955" s="9"/>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9"/>
      <c r="C956" s="11"/>
      <c r="D956" s="9"/>
      <c r="E956" s="9"/>
      <c r="F956" s="9"/>
      <c r="G956" s="9"/>
      <c r="H956" s="9"/>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9"/>
      <c r="C957" s="11"/>
      <c r="D957" s="9"/>
      <c r="E957" s="9"/>
      <c r="F957" s="9"/>
      <c r="G957" s="9"/>
      <c r="H957" s="9"/>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9"/>
      <c r="C958" s="11"/>
      <c r="D958" s="9"/>
      <c r="E958" s="9"/>
      <c r="F958" s="9"/>
      <c r="G958" s="9"/>
      <c r="H958" s="9"/>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9"/>
      <c r="C959" s="11"/>
      <c r="D959" s="9"/>
      <c r="E959" s="9"/>
      <c r="F959" s="9"/>
      <c r="G959" s="9"/>
      <c r="H959" s="9"/>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9"/>
      <c r="C960" s="11"/>
      <c r="D960" s="9"/>
      <c r="E960" s="9"/>
      <c r="F960" s="9"/>
      <c r="G960" s="9"/>
      <c r="H960" s="9"/>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9"/>
      <c r="C961" s="11"/>
      <c r="D961" s="9"/>
      <c r="E961" s="9"/>
      <c r="F961" s="9"/>
      <c r="G961" s="9"/>
      <c r="H961" s="9"/>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9"/>
      <c r="C962" s="11"/>
      <c r="D962" s="9"/>
      <c r="E962" s="9"/>
      <c r="F962" s="9"/>
      <c r="G962" s="9"/>
      <c r="H962" s="9"/>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9"/>
      <c r="C963" s="11"/>
      <c r="D963" s="9"/>
      <c r="E963" s="9"/>
      <c r="F963" s="9"/>
      <c r="G963" s="9"/>
      <c r="H963" s="9"/>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9"/>
      <c r="C964" s="11"/>
      <c r="D964" s="9"/>
      <c r="E964" s="9"/>
      <c r="F964" s="9"/>
      <c r="G964" s="9"/>
      <c r="H964" s="9"/>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9"/>
      <c r="C965" s="11"/>
      <c r="D965" s="9"/>
      <c r="E965" s="9"/>
      <c r="F965" s="9"/>
      <c r="G965" s="9"/>
      <c r="H965" s="9"/>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9"/>
      <c r="C966" s="11"/>
      <c r="D966" s="9"/>
      <c r="E966" s="9"/>
      <c r="F966" s="9"/>
      <c r="G966" s="9"/>
      <c r="H966" s="9"/>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9"/>
      <c r="C967" s="11"/>
      <c r="D967" s="9"/>
      <c r="E967" s="9"/>
      <c r="F967" s="9"/>
      <c r="G967" s="9"/>
      <c r="H967" s="9"/>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9"/>
      <c r="C968" s="11"/>
      <c r="D968" s="9"/>
      <c r="E968" s="9"/>
      <c r="F968" s="9"/>
      <c r="G968" s="9"/>
      <c r="H968" s="9"/>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9"/>
      <c r="C969" s="11"/>
      <c r="D969" s="9"/>
      <c r="E969" s="9"/>
      <c r="F969" s="9"/>
      <c r="G969" s="9"/>
      <c r="H969" s="9"/>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9"/>
      <c r="C970" s="11"/>
      <c r="D970" s="9"/>
      <c r="E970" s="9"/>
      <c r="F970" s="9"/>
      <c r="G970" s="9"/>
      <c r="H970" s="9"/>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9"/>
      <c r="C971" s="11"/>
      <c r="D971" s="9"/>
      <c r="E971" s="9"/>
      <c r="F971" s="9"/>
      <c r="G971" s="9"/>
      <c r="H971" s="9"/>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9"/>
      <c r="C972" s="11"/>
      <c r="D972" s="9"/>
      <c r="E972" s="9"/>
      <c r="F972" s="9"/>
      <c r="G972" s="9"/>
      <c r="H972" s="9"/>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9"/>
      <c r="C973" s="11"/>
      <c r="D973" s="9"/>
      <c r="E973" s="9"/>
      <c r="F973" s="9"/>
      <c r="G973" s="9"/>
      <c r="H973" s="9"/>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9"/>
      <c r="C974" s="11"/>
      <c r="D974" s="9"/>
      <c r="E974" s="9"/>
      <c r="F974" s="9"/>
      <c r="G974" s="9"/>
      <c r="H974" s="9"/>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9"/>
      <c r="C975" s="11"/>
      <c r="D975" s="9"/>
      <c r="E975" s="9"/>
      <c r="F975" s="9"/>
      <c r="G975" s="9"/>
      <c r="H975" s="9"/>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9"/>
      <c r="C976" s="11"/>
      <c r="D976" s="9"/>
      <c r="E976" s="9"/>
      <c r="F976" s="9"/>
      <c r="G976" s="9"/>
      <c r="H976" s="9"/>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9"/>
      <c r="C977" s="11"/>
      <c r="D977" s="9"/>
      <c r="E977" s="9"/>
      <c r="F977" s="9"/>
      <c r="G977" s="9"/>
      <c r="H977" s="9"/>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9"/>
      <c r="C978" s="11"/>
      <c r="D978" s="9"/>
      <c r="E978" s="9"/>
      <c r="F978" s="9"/>
      <c r="G978" s="9"/>
      <c r="H978" s="9"/>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9"/>
      <c r="C979" s="11"/>
      <c r="D979" s="9"/>
      <c r="E979" s="9"/>
      <c r="F979" s="9"/>
      <c r="G979" s="9"/>
      <c r="H979" s="9"/>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9"/>
      <c r="C980" s="11"/>
      <c r="D980" s="9"/>
      <c r="E980" s="9"/>
      <c r="F980" s="9"/>
      <c r="G980" s="9"/>
      <c r="H980" s="9"/>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9"/>
      <c r="C981" s="11"/>
      <c r="D981" s="9"/>
      <c r="E981" s="9"/>
      <c r="F981" s="9"/>
      <c r="G981" s="9"/>
      <c r="H981" s="9"/>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9"/>
      <c r="C982" s="11"/>
      <c r="D982" s="9"/>
      <c r="E982" s="9"/>
      <c r="F982" s="9"/>
      <c r="G982" s="9"/>
      <c r="H982" s="9"/>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9"/>
      <c r="C983" s="11"/>
      <c r="D983" s="9"/>
      <c r="E983" s="9"/>
      <c r="F983" s="9"/>
      <c r="G983" s="9"/>
      <c r="H983" s="9"/>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9"/>
      <c r="C984" s="11"/>
      <c r="D984" s="9"/>
      <c r="E984" s="9"/>
      <c r="F984" s="9"/>
      <c r="G984" s="9"/>
      <c r="H984" s="9"/>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9"/>
      <c r="C985" s="11"/>
      <c r="D985" s="9"/>
      <c r="E985" s="9"/>
      <c r="F985" s="9"/>
      <c r="G985" s="9"/>
      <c r="H985" s="9"/>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9"/>
      <c r="C986" s="11"/>
      <c r="D986" s="9"/>
      <c r="E986" s="9"/>
      <c r="F986" s="9"/>
      <c r="G986" s="9"/>
      <c r="H986" s="9"/>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9"/>
      <c r="C987" s="11"/>
      <c r="D987" s="9"/>
      <c r="E987" s="9"/>
      <c r="F987" s="9"/>
      <c r="G987" s="9"/>
      <c r="H987" s="9"/>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9"/>
      <c r="C988" s="11"/>
      <c r="D988" s="9"/>
      <c r="E988" s="9"/>
      <c r="F988" s="9"/>
      <c r="G988" s="9"/>
      <c r="H988" s="9"/>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9"/>
      <c r="C989" s="11"/>
      <c r="D989" s="9"/>
      <c r="E989" s="9"/>
      <c r="F989" s="9"/>
      <c r="G989" s="9"/>
      <c r="H989" s="9"/>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9"/>
      <c r="C990" s="11"/>
      <c r="D990" s="9"/>
      <c r="E990" s="9"/>
      <c r="F990" s="9"/>
      <c r="G990" s="9"/>
      <c r="H990" s="9"/>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9"/>
      <c r="C991" s="11"/>
      <c r="D991" s="9"/>
      <c r="E991" s="9"/>
      <c r="F991" s="9"/>
      <c r="G991" s="9"/>
      <c r="H991" s="9"/>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9"/>
      <c r="C992" s="11"/>
      <c r="D992" s="9"/>
      <c r="E992" s="9"/>
      <c r="F992" s="9"/>
      <c r="G992" s="9"/>
      <c r="H992" s="9"/>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9"/>
      <c r="C993" s="11"/>
      <c r="D993" s="9"/>
      <c r="E993" s="9"/>
      <c r="F993" s="9"/>
      <c r="G993" s="9"/>
      <c r="H993" s="9"/>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9"/>
      <c r="C994" s="11"/>
      <c r="D994" s="9"/>
      <c r="E994" s="9"/>
      <c r="F994" s="9"/>
      <c r="G994" s="9"/>
      <c r="H994" s="9"/>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9"/>
      <c r="C995" s="11"/>
      <c r="D995" s="9"/>
      <c r="E995" s="9"/>
      <c r="F995" s="9"/>
      <c r="G995" s="9"/>
      <c r="H995" s="9"/>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9"/>
      <c r="C996" s="11"/>
      <c r="D996" s="9"/>
      <c r="E996" s="9"/>
      <c r="F996" s="9"/>
      <c r="G996" s="9"/>
      <c r="H996" s="9"/>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9"/>
      <c r="C997" s="11"/>
      <c r="D997" s="9"/>
      <c r="E997" s="9"/>
      <c r="F997" s="9"/>
      <c r="G997" s="9"/>
      <c r="H997" s="9"/>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9"/>
      <c r="C998" s="11"/>
      <c r="D998" s="9"/>
      <c r="E998" s="9"/>
      <c r="F998" s="9"/>
      <c r="G998" s="9"/>
      <c r="H998" s="9"/>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9"/>
      <c r="C999" s="11"/>
      <c r="D999" s="9"/>
      <c r="E999" s="9"/>
      <c r="F999" s="9"/>
      <c r="G999" s="9"/>
      <c r="H999" s="9"/>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9"/>
      <c r="C1000" s="11"/>
      <c r="D1000" s="9"/>
      <c r="E1000" s="9"/>
      <c r="F1000" s="9"/>
      <c r="G1000" s="9"/>
      <c r="H1000" s="9"/>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c r="A1001" s="11"/>
      <c r="B1001" s="9"/>
      <c r="C1001" s="11"/>
      <c r="D1001" s="9"/>
      <c r="E1001" s="9"/>
      <c r="F1001" s="9"/>
      <c r="G1001" s="9"/>
      <c r="H1001" s="9"/>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sheetData>
  <autoFilter ref="$A$1:$AC$1001"/>
  <dataValidations>
    <dataValidation type="list" allowBlank="1" showErrorMessage="1" sqref="H26:H36 H42:H52">
      <formula1>"Yes,No"</formula1>
    </dataValidation>
    <dataValidation type="list" allowBlank="1" showErrorMessage="1" sqref="A26:A36 A42:A52">
      <formula1>"Keyword to maintain at top 10 position,Keyword to push in top 10 position,Others (went live before regrouped the Q1 Strategy)"</formula1>
    </dataValidation>
  </dataValidations>
  <hyperlinks>
    <hyperlink r:id="rId2" ref="I42"/>
    <hyperlink r:id="rId3" ref="I43"/>
    <hyperlink r:id="rId4" ref="I44"/>
    <hyperlink r:id="rId5" ref="I45"/>
    <hyperlink r:id="rId6" ref="I46"/>
    <hyperlink r:id="rId7" ref="I47"/>
    <hyperlink r:id="rId8" ref="I48"/>
    <hyperlink r:id="rId9" ref="I49"/>
    <hyperlink r:id="rId10" ref="I50"/>
    <hyperlink r:id="rId11" ref="I51"/>
    <hyperlink r:id="rId12" ref="I52"/>
  </hyperlinks>
  <drawing r:id="rId13"/>
  <legacy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13"/>
  </cols>
  <sheetData>
    <row r="1">
      <c r="A1" s="52" t="s">
        <v>72</v>
      </c>
      <c r="B1" s="52" t="s">
        <v>471</v>
      </c>
      <c r="C1" s="52" t="s">
        <v>122</v>
      </c>
      <c r="D1" s="52" t="s">
        <v>472</v>
      </c>
      <c r="E1" s="52" t="s">
        <v>473</v>
      </c>
      <c r="F1" s="52" t="s">
        <v>474</v>
      </c>
    </row>
    <row r="2">
      <c r="A2" s="55">
        <v>1.0</v>
      </c>
      <c r="B2" s="203" t="s">
        <v>577</v>
      </c>
      <c r="C2" s="55">
        <v>114.0</v>
      </c>
      <c r="D2" s="56" t="s">
        <v>578</v>
      </c>
      <c r="E2" s="55">
        <v>300.0</v>
      </c>
      <c r="F2" s="55">
        <v>3.0</v>
      </c>
    </row>
    <row r="3">
      <c r="A3" s="55">
        <v>2.0</v>
      </c>
      <c r="B3" s="203" t="s">
        <v>579</v>
      </c>
      <c r="C3" s="55">
        <v>2.0</v>
      </c>
      <c r="D3" s="56" t="s">
        <v>580</v>
      </c>
      <c r="E3" s="55">
        <v>30.0</v>
      </c>
      <c r="F3" s="55">
        <v>13.0</v>
      </c>
    </row>
    <row r="4">
      <c r="A4" s="55">
        <v>3.0</v>
      </c>
      <c r="B4" s="203" t="s">
        <v>581</v>
      </c>
      <c r="C4" s="55">
        <v>1.0</v>
      </c>
      <c r="D4" s="56" t="s">
        <v>582</v>
      </c>
      <c r="E4" s="55">
        <v>0.0</v>
      </c>
      <c r="F4" s="55">
        <v>2.0</v>
      </c>
    </row>
    <row r="5">
      <c r="A5" s="55">
        <v>4.0</v>
      </c>
      <c r="B5" s="203" t="s">
        <v>583</v>
      </c>
      <c r="C5" s="55">
        <v>1.0</v>
      </c>
      <c r="D5" s="56" t="s">
        <v>584</v>
      </c>
      <c r="E5" s="55">
        <v>30.0</v>
      </c>
      <c r="F5" s="55">
        <v>13.0</v>
      </c>
    </row>
    <row r="6">
      <c r="A6" s="55">
        <v>5.0</v>
      </c>
      <c r="B6" s="203" t="s">
        <v>585</v>
      </c>
      <c r="C6" s="55">
        <v>0.0</v>
      </c>
      <c r="D6" s="56" t="s">
        <v>586</v>
      </c>
      <c r="E6" s="55">
        <v>100.0</v>
      </c>
      <c r="F6" s="55">
        <v>24.0</v>
      </c>
    </row>
    <row r="7">
      <c r="A7" s="55">
        <v>6.0</v>
      </c>
      <c r="B7" s="203" t="s">
        <v>587</v>
      </c>
      <c r="C7" s="55">
        <v>0.0</v>
      </c>
      <c r="D7" s="56" t="s">
        <v>588</v>
      </c>
      <c r="E7" s="55">
        <v>10.0</v>
      </c>
      <c r="F7" s="55">
        <v>18.0</v>
      </c>
    </row>
    <row r="8">
      <c r="A8" s="55">
        <v>7.0</v>
      </c>
      <c r="B8" s="203" t="s">
        <v>589</v>
      </c>
      <c r="C8" s="55">
        <v>0.0</v>
      </c>
      <c r="D8" s="56" t="s">
        <v>590</v>
      </c>
      <c r="E8" s="55">
        <v>50.0</v>
      </c>
      <c r="F8" s="55">
        <v>23.0</v>
      </c>
    </row>
    <row r="9">
      <c r="A9" s="55">
        <v>8.0</v>
      </c>
      <c r="B9" s="203" t="s">
        <v>591</v>
      </c>
      <c r="C9" s="55">
        <v>0.0</v>
      </c>
      <c r="D9" s="56" t="s">
        <v>592</v>
      </c>
      <c r="E9" s="55">
        <v>70.0</v>
      </c>
      <c r="F9" s="55">
        <v>29.0</v>
      </c>
    </row>
    <row r="10">
      <c r="A10" s="55">
        <v>9.0</v>
      </c>
      <c r="B10" s="203" t="s">
        <v>593</v>
      </c>
      <c r="C10" s="55">
        <v>0.0</v>
      </c>
      <c r="D10" s="56" t="s">
        <v>594</v>
      </c>
      <c r="E10" s="55">
        <v>80.0</v>
      </c>
      <c r="F10" s="55">
        <v>46.0</v>
      </c>
    </row>
  </sheetData>
  <hyperlinks>
    <hyperlink r:id="rId1" ref="B2"/>
    <hyperlink r:id="rId2" ref="B3"/>
    <hyperlink r:id="rId3" ref="B4"/>
    <hyperlink r:id="rId4" ref="B5"/>
    <hyperlink r:id="rId5" ref="B6"/>
    <hyperlink r:id="rId6" ref="B7"/>
    <hyperlink r:id="rId7" ref="B8"/>
    <hyperlink r:id="rId8" ref="B9"/>
    <hyperlink r:id="rId9" ref="B10"/>
  </hyperlinks>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6" max="6" width="14.75"/>
  </cols>
  <sheetData>
    <row r="1">
      <c r="A1" s="97" t="s">
        <v>2</v>
      </c>
      <c r="B1" s="97" t="s">
        <v>595</v>
      </c>
      <c r="C1" s="97" t="s">
        <v>5</v>
      </c>
      <c r="D1" s="97" t="s">
        <v>596</v>
      </c>
      <c r="E1" s="97" t="s">
        <v>597</v>
      </c>
      <c r="F1" s="97" t="s">
        <v>598</v>
      </c>
      <c r="G1" s="97" t="s">
        <v>599</v>
      </c>
      <c r="H1" s="97" t="s">
        <v>600</v>
      </c>
      <c r="I1" s="97" t="s">
        <v>601</v>
      </c>
      <c r="J1" s="97" t="s">
        <v>602</v>
      </c>
      <c r="K1" s="97" t="s">
        <v>603</v>
      </c>
      <c r="L1" s="97" t="s">
        <v>604</v>
      </c>
      <c r="M1" s="97" t="s">
        <v>605</v>
      </c>
      <c r="N1" s="97" t="s">
        <v>606</v>
      </c>
      <c r="O1" s="97" t="s">
        <v>607</v>
      </c>
      <c r="P1" s="97" t="s">
        <v>608</v>
      </c>
      <c r="Q1" s="97" t="s">
        <v>609</v>
      </c>
      <c r="R1" s="97" t="s">
        <v>610</v>
      </c>
      <c r="S1" s="97" t="s">
        <v>611</v>
      </c>
      <c r="T1" s="97" t="s">
        <v>612</v>
      </c>
      <c r="U1" s="97" t="s">
        <v>613</v>
      </c>
    </row>
    <row r="2">
      <c r="A2" s="97" t="s">
        <v>614</v>
      </c>
      <c r="C2" s="97">
        <v>3300.0</v>
      </c>
      <c r="D2" s="97">
        <v>7.0</v>
      </c>
      <c r="E2" s="204">
        <v>45750.169641203705</v>
      </c>
      <c r="F2" s="97">
        <v>39.0</v>
      </c>
      <c r="G2" s="97">
        <v>-32.0</v>
      </c>
      <c r="H2" s="204">
        <v>45743.30511574074</v>
      </c>
      <c r="I2" s="97">
        <v>39.0</v>
      </c>
      <c r="J2" s="97">
        <v>-32.0</v>
      </c>
      <c r="K2" s="204">
        <v>45743.30511574074</v>
      </c>
      <c r="M2" s="97">
        <v>-93.0</v>
      </c>
      <c r="P2" s="97">
        <v>-93.0</v>
      </c>
      <c r="R2" s="97" t="s">
        <v>615</v>
      </c>
      <c r="S2" s="97" t="s">
        <v>616</v>
      </c>
      <c r="T2" s="97" t="s">
        <v>617</v>
      </c>
      <c r="U2" s="204">
        <v>45750.169641203705</v>
      </c>
    </row>
    <row r="3">
      <c r="A3" s="97" t="s">
        <v>34</v>
      </c>
      <c r="B3" s="97" t="s">
        <v>618</v>
      </c>
      <c r="C3" s="97">
        <v>1400.0</v>
      </c>
      <c r="D3" s="97">
        <v>13.0</v>
      </c>
      <c r="E3" s="204">
        <v>45750.168900462966</v>
      </c>
      <c r="F3" s="97">
        <v>28.0</v>
      </c>
      <c r="G3" s="97">
        <v>-15.0</v>
      </c>
      <c r="H3" s="204">
        <v>45743.30538194445</v>
      </c>
      <c r="I3" s="97">
        <v>28.0</v>
      </c>
      <c r="J3" s="97">
        <v>-15.0</v>
      </c>
      <c r="K3" s="204">
        <v>45743.30538194445</v>
      </c>
      <c r="M3" s="97">
        <v>-87.0</v>
      </c>
      <c r="P3" s="97">
        <v>-87.0</v>
      </c>
      <c r="R3" s="97" t="s">
        <v>615</v>
      </c>
      <c r="S3" s="97" t="s">
        <v>616</v>
      </c>
      <c r="T3" s="97" t="s">
        <v>617</v>
      </c>
      <c r="U3" s="204">
        <v>45750.168900462966</v>
      </c>
    </row>
    <row r="4">
      <c r="A4" s="97" t="s">
        <v>619</v>
      </c>
      <c r="C4" s="97">
        <v>70.0</v>
      </c>
      <c r="D4" s="97">
        <v>19.0</v>
      </c>
      <c r="E4" s="204">
        <v>45750.169120370374</v>
      </c>
      <c r="F4" s="97">
        <v>25.0</v>
      </c>
      <c r="G4" s="97">
        <v>-6.0</v>
      </c>
      <c r="H4" s="204">
        <v>45743.30516203704</v>
      </c>
      <c r="I4" s="97">
        <v>25.0</v>
      </c>
      <c r="J4" s="97">
        <v>-6.0</v>
      </c>
      <c r="K4" s="204">
        <v>45743.30516203704</v>
      </c>
      <c r="M4" s="97">
        <v>-81.0</v>
      </c>
      <c r="P4" s="97">
        <v>-81.0</v>
      </c>
      <c r="R4" s="97" t="s">
        <v>615</v>
      </c>
      <c r="S4" s="97" t="s">
        <v>616</v>
      </c>
      <c r="T4" s="97" t="s">
        <v>617</v>
      </c>
      <c r="U4" s="204">
        <v>45750.169120370374</v>
      </c>
    </row>
    <row r="5">
      <c r="A5" s="97" t="s">
        <v>620</v>
      </c>
      <c r="C5" s="97">
        <v>20.0</v>
      </c>
      <c r="D5" s="97">
        <v>26.0</v>
      </c>
      <c r="E5" s="204">
        <v>45750.169016203705</v>
      </c>
      <c r="F5" s="97">
        <v>31.0</v>
      </c>
      <c r="G5" s="97">
        <v>-5.0</v>
      </c>
      <c r="H5" s="204">
        <v>45743.30547453704</v>
      </c>
      <c r="I5" s="97">
        <v>31.0</v>
      </c>
      <c r="J5" s="97">
        <v>-5.0</v>
      </c>
      <c r="K5" s="204">
        <v>45743.30547453704</v>
      </c>
      <c r="M5" s="97">
        <v>-74.0</v>
      </c>
      <c r="P5" s="97">
        <v>-74.0</v>
      </c>
      <c r="R5" s="97" t="s">
        <v>615</v>
      </c>
      <c r="S5" s="97" t="s">
        <v>616</v>
      </c>
      <c r="T5" s="97" t="s">
        <v>617</v>
      </c>
      <c r="U5" s="204">
        <v>45750.169016203705</v>
      </c>
    </row>
    <row r="6">
      <c r="A6" s="97" t="s">
        <v>621</v>
      </c>
      <c r="C6" s="97">
        <v>200.0</v>
      </c>
      <c r="D6" s="97">
        <v>15.0</v>
      </c>
      <c r="E6" s="204">
        <v>45750.16918981481</v>
      </c>
      <c r="F6" s="97">
        <v>19.0</v>
      </c>
      <c r="G6" s="97">
        <v>-4.0</v>
      </c>
      <c r="H6" s="204">
        <v>45743.305231481485</v>
      </c>
      <c r="I6" s="97">
        <v>19.0</v>
      </c>
      <c r="J6" s="97">
        <v>-4.0</v>
      </c>
      <c r="K6" s="204">
        <v>45743.305231481485</v>
      </c>
      <c r="M6" s="97">
        <v>-85.0</v>
      </c>
      <c r="P6" s="97">
        <v>-85.0</v>
      </c>
      <c r="R6" s="97" t="s">
        <v>615</v>
      </c>
      <c r="S6" s="97" t="s">
        <v>616</v>
      </c>
      <c r="T6" s="97" t="s">
        <v>617</v>
      </c>
      <c r="U6" s="204">
        <v>45750.16918981481</v>
      </c>
    </row>
    <row r="7">
      <c r="A7" s="97" t="s">
        <v>622</v>
      </c>
      <c r="C7" s="97">
        <v>1500.0</v>
      </c>
      <c r="D7" s="97">
        <v>31.0</v>
      </c>
      <c r="E7" s="204">
        <v>45750.16925925926</v>
      </c>
      <c r="F7" s="97">
        <v>35.0</v>
      </c>
      <c r="G7" s="97">
        <v>-4.0</v>
      </c>
      <c r="H7" s="204">
        <v>45743.30515046296</v>
      </c>
      <c r="I7" s="97">
        <v>35.0</v>
      </c>
      <c r="J7" s="97">
        <v>-4.0</v>
      </c>
      <c r="K7" s="204">
        <v>45743.30515046296</v>
      </c>
      <c r="M7" s="97">
        <v>-69.0</v>
      </c>
      <c r="P7" s="97">
        <v>-69.0</v>
      </c>
      <c r="R7" s="97" t="s">
        <v>615</v>
      </c>
      <c r="S7" s="97" t="s">
        <v>616</v>
      </c>
      <c r="T7" s="97" t="s">
        <v>617</v>
      </c>
      <c r="U7" s="204">
        <v>45750.16925925926</v>
      </c>
    </row>
    <row r="8">
      <c r="A8" s="97" t="s">
        <v>623</v>
      </c>
      <c r="C8" s="97">
        <v>300.0</v>
      </c>
      <c r="D8" s="97">
        <v>10.0</v>
      </c>
      <c r="E8" s="204">
        <v>45750.16974537037</v>
      </c>
      <c r="F8" s="97">
        <v>14.0</v>
      </c>
      <c r="G8" s="97">
        <v>-4.0</v>
      </c>
      <c r="H8" s="204">
        <v>45743.30520833333</v>
      </c>
      <c r="I8" s="97">
        <v>14.0</v>
      </c>
      <c r="J8" s="97">
        <v>-4.0</v>
      </c>
      <c r="K8" s="204">
        <v>45743.30520833333</v>
      </c>
      <c r="M8" s="97">
        <v>-90.0</v>
      </c>
      <c r="P8" s="97">
        <v>-90.0</v>
      </c>
      <c r="R8" s="97" t="s">
        <v>615</v>
      </c>
      <c r="S8" s="97" t="s">
        <v>616</v>
      </c>
      <c r="T8" s="97" t="s">
        <v>617</v>
      </c>
      <c r="U8" s="204">
        <v>45750.16974537037</v>
      </c>
    </row>
    <row r="9">
      <c r="A9" s="97" t="s">
        <v>25</v>
      </c>
      <c r="B9" s="97" t="s">
        <v>618</v>
      </c>
      <c r="C9" s="97">
        <v>400.0</v>
      </c>
      <c r="D9" s="97">
        <v>17.0</v>
      </c>
      <c r="E9" s="204">
        <v>45750.168912037036</v>
      </c>
      <c r="F9" s="97">
        <v>19.0</v>
      </c>
      <c r="G9" s="97">
        <v>-2.0</v>
      </c>
      <c r="H9" s="204">
        <v>45743.305127314816</v>
      </c>
      <c r="I9" s="97">
        <v>19.0</v>
      </c>
      <c r="J9" s="97">
        <v>-2.0</v>
      </c>
      <c r="K9" s="204">
        <v>45743.305127314816</v>
      </c>
      <c r="M9" s="97">
        <v>-83.0</v>
      </c>
      <c r="P9" s="97">
        <v>-83.0</v>
      </c>
      <c r="R9" s="97" t="s">
        <v>615</v>
      </c>
      <c r="S9" s="97" t="s">
        <v>616</v>
      </c>
      <c r="T9" s="97" t="s">
        <v>617</v>
      </c>
      <c r="U9" s="204">
        <v>45750.168912037036</v>
      </c>
    </row>
    <row r="10">
      <c r="A10" s="97" t="s">
        <v>26</v>
      </c>
      <c r="B10" s="97" t="s">
        <v>618</v>
      </c>
      <c r="C10" s="97">
        <v>150.0</v>
      </c>
      <c r="D10" s="97">
        <v>2.0</v>
      </c>
      <c r="E10" s="204">
        <v>45750.168958333335</v>
      </c>
      <c r="F10" s="97">
        <v>4.0</v>
      </c>
      <c r="G10" s="97">
        <v>-2.0</v>
      </c>
      <c r="H10" s="204">
        <v>45743.30520833333</v>
      </c>
      <c r="I10" s="97">
        <v>4.0</v>
      </c>
      <c r="J10" s="97">
        <v>-2.0</v>
      </c>
      <c r="K10" s="204">
        <v>45743.30520833333</v>
      </c>
      <c r="M10" s="97">
        <v>-98.0</v>
      </c>
      <c r="P10" s="97">
        <v>-98.0</v>
      </c>
      <c r="R10" s="97" t="s">
        <v>615</v>
      </c>
      <c r="S10" s="97" t="s">
        <v>616</v>
      </c>
      <c r="T10" s="97" t="s">
        <v>617</v>
      </c>
      <c r="U10" s="204">
        <v>45750.168958333335</v>
      </c>
    </row>
    <row r="11">
      <c r="A11" s="97" t="s">
        <v>624</v>
      </c>
      <c r="C11" s="97">
        <v>250.0</v>
      </c>
      <c r="D11" s="97">
        <v>7.0</v>
      </c>
      <c r="E11" s="204">
        <v>45750.1690625</v>
      </c>
      <c r="F11" s="97">
        <v>9.0</v>
      </c>
      <c r="G11" s="97">
        <v>-2.0</v>
      </c>
      <c r="H11" s="204">
        <v>45743.30520833333</v>
      </c>
      <c r="I11" s="97">
        <v>9.0</v>
      </c>
      <c r="J11" s="97">
        <v>-2.0</v>
      </c>
      <c r="K11" s="204">
        <v>45743.30520833333</v>
      </c>
      <c r="M11" s="97">
        <v>-93.0</v>
      </c>
      <c r="P11" s="97">
        <v>-93.0</v>
      </c>
      <c r="R11" s="97" t="s">
        <v>615</v>
      </c>
      <c r="S11" s="97" t="s">
        <v>616</v>
      </c>
      <c r="T11" s="97" t="s">
        <v>617</v>
      </c>
      <c r="U11" s="204">
        <v>45750.1690625</v>
      </c>
    </row>
    <row r="12">
      <c r="A12" s="97" t="s">
        <v>625</v>
      </c>
      <c r="C12" s="97">
        <v>300.0</v>
      </c>
      <c r="D12" s="97">
        <v>7.0</v>
      </c>
      <c r="E12" s="204">
        <v>45750.16961805556</v>
      </c>
      <c r="F12" s="97">
        <v>9.0</v>
      </c>
      <c r="G12" s="97">
        <v>-2.0</v>
      </c>
      <c r="H12" s="204">
        <v>45743.30525462963</v>
      </c>
      <c r="I12" s="97">
        <v>9.0</v>
      </c>
      <c r="J12" s="97">
        <v>-2.0</v>
      </c>
      <c r="K12" s="204">
        <v>45743.30525462963</v>
      </c>
      <c r="M12" s="97">
        <v>-93.0</v>
      </c>
      <c r="P12" s="97">
        <v>-93.0</v>
      </c>
      <c r="R12" s="97" t="s">
        <v>615</v>
      </c>
      <c r="S12" s="97" t="s">
        <v>616</v>
      </c>
      <c r="T12" s="97" t="s">
        <v>617</v>
      </c>
      <c r="U12" s="204">
        <v>45750.16961805556</v>
      </c>
    </row>
    <row r="13">
      <c r="A13" s="97" t="s">
        <v>37</v>
      </c>
      <c r="B13" s="97" t="s">
        <v>618</v>
      </c>
      <c r="C13" s="97">
        <v>100.0</v>
      </c>
      <c r="D13" s="97">
        <v>19.0</v>
      </c>
      <c r="E13" s="204">
        <v>45750.16888888889</v>
      </c>
      <c r="F13" s="97">
        <v>21.0</v>
      </c>
      <c r="G13" s="97">
        <v>-2.0</v>
      </c>
      <c r="H13" s="204">
        <v>45743.30519675926</v>
      </c>
      <c r="I13" s="97">
        <v>21.0</v>
      </c>
      <c r="J13" s="97">
        <v>-2.0</v>
      </c>
      <c r="K13" s="204">
        <v>45743.30519675926</v>
      </c>
      <c r="M13" s="97">
        <v>-81.0</v>
      </c>
      <c r="P13" s="97">
        <v>-81.0</v>
      </c>
      <c r="R13" s="97" t="s">
        <v>615</v>
      </c>
      <c r="S13" s="97" t="s">
        <v>616</v>
      </c>
      <c r="T13" s="97" t="s">
        <v>617</v>
      </c>
      <c r="U13" s="204">
        <v>45750.16888888889</v>
      </c>
    </row>
    <row r="14">
      <c r="A14" s="97" t="s">
        <v>626</v>
      </c>
      <c r="C14" s="97">
        <v>250.0</v>
      </c>
      <c r="D14" s="97">
        <v>13.0</v>
      </c>
      <c r="E14" s="204">
        <v>45750.16974537037</v>
      </c>
      <c r="F14" s="97">
        <v>15.0</v>
      </c>
      <c r="G14" s="97">
        <v>-2.0</v>
      </c>
      <c r="H14" s="204">
        <v>45743.30511574074</v>
      </c>
      <c r="I14" s="97">
        <v>15.0</v>
      </c>
      <c r="J14" s="97">
        <v>-2.0</v>
      </c>
      <c r="K14" s="204">
        <v>45743.30511574074</v>
      </c>
      <c r="M14" s="97">
        <v>-87.0</v>
      </c>
      <c r="P14" s="97">
        <v>-87.0</v>
      </c>
      <c r="R14" s="97" t="s">
        <v>615</v>
      </c>
      <c r="S14" s="97" t="s">
        <v>616</v>
      </c>
      <c r="T14" s="97" t="s">
        <v>617</v>
      </c>
      <c r="U14" s="204">
        <v>45750.16974537037</v>
      </c>
    </row>
    <row r="15">
      <c r="A15" s="97" t="s">
        <v>627</v>
      </c>
      <c r="C15" s="97">
        <v>20.0</v>
      </c>
      <c r="D15" s="97">
        <v>7.0</v>
      </c>
      <c r="E15" s="204">
        <v>45750.16909722222</v>
      </c>
      <c r="F15" s="97">
        <v>9.0</v>
      </c>
      <c r="G15" s="97">
        <v>-2.0</v>
      </c>
      <c r="H15" s="204">
        <v>45743.30503472222</v>
      </c>
      <c r="I15" s="97">
        <v>9.0</v>
      </c>
      <c r="J15" s="97">
        <v>-2.0</v>
      </c>
      <c r="K15" s="204">
        <v>45743.30503472222</v>
      </c>
      <c r="M15" s="97">
        <v>-93.0</v>
      </c>
      <c r="P15" s="97">
        <v>-93.0</v>
      </c>
      <c r="R15" s="97" t="s">
        <v>615</v>
      </c>
      <c r="S15" s="97" t="s">
        <v>616</v>
      </c>
      <c r="T15" s="97" t="s">
        <v>617</v>
      </c>
      <c r="U15" s="204">
        <v>45750.16909722222</v>
      </c>
    </row>
    <row r="16">
      <c r="A16" s="97" t="s">
        <v>628</v>
      </c>
      <c r="C16" s="97">
        <v>100.0</v>
      </c>
      <c r="D16" s="97">
        <v>6.0</v>
      </c>
      <c r="E16" s="204">
        <v>45750.16918981481</v>
      </c>
      <c r="F16" s="97">
        <v>7.0</v>
      </c>
      <c r="G16" s="97">
        <v>-1.0</v>
      </c>
      <c r="H16" s="204">
        <v>45743.305127314816</v>
      </c>
      <c r="I16" s="97">
        <v>7.0</v>
      </c>
      <c r="J16" s="97">
        <v>-1.0</v>
      </c>
      <c r="K16" s="204">
        <v>45743.305127314816</v>
      </c>
      <c r="M16" s="97">
        <v>-94.0</v>
      </c>
      <c r="P16" s="97">
        <v>-94.0</v>
      </c>
      <c r="R16" s="97" t="s">
        <v>615</v>
      </c>
      <c r="S16" s="97" t="s">
        <v>616</v>
      </c>
      <c r="T16" s="97" t="s">
        <v>617</v>
      </c>
      <c r="U16" s="204">
        <v>45750.16918981481</v>
      </c>
    </row>
    <row r="17">
      <c r="A17" s="97" t="s">
        <v>62</v>
      </c>
      <c r="C17" s="97">
        <v>1600.0</v>
      </c>
      <c r="D17" s="97">
        <v>7.0</v>
      </c>
      <c r="E17" s="204">
        <v>45750.16940972222</v>
      </c>
      <c r="F17" s="97">
        <v>8.0</v>
      </c>
      <c r="G17" s="97">
        <v>-1.0</v>
      </c>
      <c r="H17" s="204">
        <v>45743.305185185185</v>
      </c>
      <c r="I17" s="97">
        <v>8.0</v>
      </c>
      <c r="J17" s="97">
        <v>-1.0</v>
      </c>
      <c r="K17" s="204">
        <v>45743.305185185185</v>
      </c>
      <c r="M17" s="97">
        <v>-93.0</v>
      </c>
      <c r="P17" s="97">
        <v>-93.0</v>
      </c>
      <c r="R17" s="97" t="s">
        <v>615</v>
      </c>
      <c r="S17" s="97" t="s">
        <v>616</v>
      </c>
      <c r="T17" s="97" t="s">
        <v>617</v>
      </c>
      <c r="U17" s="204">
        <v>45750.16940972222</v>
      </c>
    </row>
    <row r="18">
      <c r="A18" s="97" t="s">
        <v>18</v>
      </c>
      <c r="B18" s="97" t="s">
        <v>618</v>
      </c>
      <c r="C18" s="97">
        <v>200.0</v>
      </c>
      <c r="D18" s="97">
        <v>14.0</v>
      </c>
      <c r="E18" s="204">
        <v>45750.169074074074</v>
      </c>
      <c r="F18" s="97">
        <v>15.0</v>
      </c>
      <c r="G18" s="97">
        <v>-1.0</v>
      </c>
      <c r="H18" s="204">
        <v>45743.305138888885</v>
      </c>
      <c r="I18" s="97">
        <v>15.0</v>
      </c>
      <c r="J18" s="97">
        <v>-1.0</v>
      </c>
      <c r="K18" s="204">
        <v>45743.305138888885</v>
      </c>
      <c r="M18" s="97">
        <v>-86.0</v>
      </c>
      <c r="P18" s="97">
        <v>-86.0</v>
      </c>
      <c r="R18" s="97" t="s">
        <v>615</v>
      </c>
      <c r="S18" s="97" t="s">
        <v>616</v>
      </c>
      <c r="T18" s="97" t="s">
        <v>617</v>
      </c>
      <c r="U18" s="204">
        <v>45750.169074074074</v>
      </c>
    </row>
    <row r="19">
      <c r="A19" s="97" t="s">
        <v>629</v>
      </c>
      <c r="C19" s="97">
        <v>150.0</v>
      </c>
      <c r="D19" s="97">
        <v>21.0</v>
      </c>
      <c r="E19" s="204">
        <v>45750.169386574074</v>
      </c>
      <c r="G19" s="97">
        <v>-79.0</v>
      </c>
      <c r="H19" s="204">
        <v>45743.30504629629</v>
      </c>
      <c r="J19" s="97">
        <v>-79.0</v>
      </c>
      <c r="K19" s="204">
        <v>45743.30504629629</v>
      </c>
      <c r="M19" s="97">
        <v>-79.0</v>
      </c>
      <c r="P19" s="97">
        <v>-79.0</v>
      </c>
      <c r="R19" s="97" t="s">
        <v>615</v>
      </c>
      <c r="S19" s="97" t="s">
        <v>616</v>
      </c>
      <c r="T19" s="97" t="s">
        <v>617</v>
      </c>
      <c r="U19" s="204">
        <v>45750.169386574074</v>
      </c>
    </row>
    <row r="20">
      <c r="A20" s="97" t="s">
        <v>11</v>
      </c>
      <c r="B20" s="97" t="s">
        <v>618</v>
      </c>
      <c r="C20" s="97">
        <v>100.0</v>
      </c>
      <c r="D20" s="97">
        <v>5.0</v>
      </c>
      <c r="E20" s="204">
        <v>45750.16898148148</v>
      </c>
      <c r="F20" s="97">
        <v>5.0</v>
      </c>
      <c r="G20" s="97">
        <v>0.0</v>
      </c>
      <c r="H20" s="204">
        <v>45743.305289351854</v>
      </c>
      <c r="I20" s="97">
        <v>5.0</v>
      </c>
      <c r="J20" s="97">
        <v>0.0</v>
      </c>
      <c r="K20" s="204">
        <v>45743.305289351854</v>
      </c>
      <c r="M20" s="97">
        <v>-95.0</v>
      </c>
      <c r="P20" s="97">
        <v>-95.0</v>
      </c>
      <c r="R20" s="97" t="s">
        <v>615</v>
      </c>
      <c r="S20" s="97" t="s">
        <v>616</v>
      </c>
      <c r="T20" s="97" t="s">
        <v>617</v>
      </c>
      <c r="U20" s="204">
        <v>45750.16898148148</v>
      </c>
    </row>
    <row r="21">
      <c r="A21" s="97" t="s">
        <v>630</v>
      </c>
      <c r="C21" s="97">
        <v>80.0</v>
      </c>
      <c r="E21" s="204">
        <v>45750.16920138889</v>
      </c>
      <c r="H21" s="204">
        <v>45743.3052662037</v>
      </c>
      <c r="K21" s="204">
        <v>45743.3052662037</v>
      </c>
      <c r="R21" s="97" t="s">
        <v>615</v>
      </c>
      <c r="S21" s="97" t="s">
        <v>616</v>
      </c>
      <c r="T21" s="97" t="s">
        <v>617</v>
      </c>
      <c r="U21" s="204">
        <v>45750.16920138889</v>
      </c>
    </row>
    <row r="22">
      <c r="A22" s="97" t="s">
        <v>631</v>
      </c>
      <c r="C22" s="97">
        <v>80.0</v>
      </c>
      <c r="D22" s="97">
        <v>4.0</v>
      </c>
      <c r="E22" s="204">
        <v>45750.169803240744</v>
      </c>
      <c r="F22" s="97">
        <v>4.0</v>
      </c>
      <c r="G22" s="97">
        <v>0.0</v>
      </c>
      <c r="H22" s="204">
        <v>45743.305231481485</v>
      </c>
      <c r="I22" s="97">
        <v>4.0</v>
      </c>
      <c r="J22" s="97">
        <v>0.0</v>
      </c>
      <c r="K22" s="204">
        <v>45743.305231481485</v>
      </c>
      <c r="M22" s="97">
        <v>-96.0</v>
      </c>
      <c r="P22" s="97">
        <v>-96.0</v>
      </c>
      <c r="R22" s="97" t="s">
        <v>615</v>
      </c>
      <c r="S22" s="97" t="s">
        <v>616</v>
      </c>
      <c r="T22" s="97" t="s">
        <v>617</v>
      </c>
      <c r="U22" s="204">
        <v>45750.169803240744</v>
      </c>
    </row>
    <row r="23">
      <c r="A23" s="97" t="s">
        <v>632</v>
      </c>
      <c r="C23" s="97">
        <v>100.0</v>
      </c>
      <c r="D23" s="97">
        <v>35.0</v>
      </c>
      <c r="E23" s="204">
        <v>45750.16917824074</v>
      </c>
      <c r="F23" s="97">
        <v>35.0</v>
      </c>
      <c r="G23" s="97">
        <v>0.0</v>
      </c>
      <c r="H23" s="204">
        <v>45743.30509259259</v>
      </c>
      <c r="I23" s="97">
        <v>35.0</v>
      </c>
      <c r="J23" s="97">
        <v>0.0</v>
      </c>
      <c r="K23" s="204">
        <v>45743.30509259259</v>
      </c>
      <c r="M23" s="97">
        <v>-65.0</v>
      </c>
      <c r="P23" s="97">
        <v>-65.0</v>
      </c>
      <c r="R23" s="97" t="s">
        <v>615</v>
      </c>
      <c r="S23" s="97" t="s">
        <v>616</v>
      </c>
      <c r="T23" s="97" t="s">
        <v>617</v>
      </c>
      <c r="U23" s="204">
        <v>45750.16917824074</v>
      </c>
    </row>
    <row r="24">
      <c r="A24" s="97" t="s">
        <v>633</v>
      </c>
      <c r="C24" s="97">
        <v>150.0</v>
      </c>
      <c r="D24" s="97">
        <v>2.0</v>
      </c>
      <c r="E24" s="204">
        <v>45750.16925925926</v>
      </c>
      <c r="F24" s="97">
        <v>2.0</v>
      </c>
      <c r="G24" s="97">
        <v>0.0</v>
      </c>
      <c r="H24" s="204">
        <v>45743.3052662037</v>
      </c>
      <c r="I24" s="97">
        <v>2.0</v>
      </c>
      <c r="J24" s="97">
        <v>0.0</v>
      </c>
      <c r="K24" s="204">
        <v>45743.3052662037</v>
      </c>
      <c r="M24" s="97">
        <v>-98.0</v>
      </c>
      <c r="P24" s="97">
        <v>-98.0</v>
      </c>
      <c r="R24" s="97" t="s">
        <v>615</v>
      </c>
      <c r="S24" s="97" t="s">
        <v>616</v>
      </c>
      <c r="T24" s="97" t="s">
        <v>617</v>
      </c>
      <c r="U24" s="204">
        <v>45750.16925925926</v>
      </c>
    </row>
    <row r="25">
      <c r="A25" s="97" t="s">
        <v>634</v>
      </c>
      <c r="C25" s="97">
        <v>500.0</v>
      </c>
      <c r="D25" s="97">
        <v>6.0</v>
      </c>
      <c r="E25" s="204">
        <v>45750.169074074074</v>
      </c>
      <c r="F25" s="97">
        <v>6.0</v>
      </c>
      <c r="G25" s="97">
        <v>0.0</v>
      </c>
      <c r="H25" s="204">
        <v>45743.30538194445</v>
      </c>
      <c r="I25" s="97">
        <v>6.0</v>
      </c>
      <c r="J25" s="97">
        <v>0.0</v>
      </c>
      <c r="K25" s="204">
        <v>45743.30538194445</v>
      </c>
      <c r="M25" s="97">
        <v>-94.0</v>
      </c>
      <c r="P25" s="97">
        <v>-94.0</v>
      </c>
      <c r="R25" s="97" t="s">
        <v>615</v>
      </c>
      <c r="S25" s="97" t="s">
        <v>616</v>
      </c>
      <c r="T25" s="97" t="s">
        <v>617</v>
      </c>
      <c r="U25" s="204">
        <v>45750.169074074074</v>
      </c>
    </row>
    <row r="26">
      <c r="A26" s="97" t="s">
        <v>635</v>
      </c>
      <c r="C26" s="97">
        <v>20.0</v>
      </c>
      <c r="D26" s="97">
        <v>2.0</v>
      </c>
      <c r="E26" s="204">
        <v>45750.16903935185</v>
      </c>
      <c r="F26" s="97">
        <v>2.0</v>
      </c>
      <c r="G26" s="97">
        <v>0.0</v>
      </c>
      <c r="H26" s="204">
        <v>45743.30525462963</v>
      </c>
      <c r="I26" s="97">
        <v>2.0</v>
      </c>
      <c r="J26" s="97">
        <v>0.0</v>
      </c>
      <c r="K26" s="204">
        <v>45743.30525462963</v>
      </c>
      <c r="M26" s="97">
        <v>-98.0</v>
      </c>
      <c r="P26" s="97">
        <v>-98.0</v>
      </c>
      <c r="R26" s="97" t="s">
        <v>615</v>
      </c>
      <c r="S26" s="97" t="s">
        <v>616</v>
      </c>
      <c r="T26" s="97" t="s">
        <v>617</v>
      </c>
      <c r="U26" s="204">
        <v>45750.16903935185</v>
      </c>
    </row>
    <row r="27">
      <c r="A27" s="97" t="s">
        <v>636</v>
      </c>
      <c r="C27" s="97">
        <v>80.0</v>
      </c>
      <c r="D27" s="97">
        <v>4.0</v>
      </c>
      <c r="E27" s="204">
        <v>45750.16917824074</v>
      </c>
      <c r="F27" s="97">
        <v>4.0</v>
      </c>
      <c r="G27" s="97">
        <v>0.0</v>
      </c>
      <c r="H27" s="204">
        <v>45743.305127314816</v>
      </c>
      <c r="I27" s="97">
        <v>4.0</v>
      </c>
      <c r="J27" s="97">
        <v>0.0</v>
      </c>
      <c r="K27" s="204">
        <v>45743.305127314816</v>
      </c>
      <c r="M27" s="97">
        <v>-96.0</v>
      </c>
      <c r="P27" s="97">
        <v>-96.0</v>
      </c>
      <c r="R27" s="97" t="s">
        <v>615</v>
      </c>
      <c r="S27" s="97" t="s">
        <v>616</v>
      </c>
      <c r="T27" s="97" t="s">
        <v>617</v>
      </c>
      <c r="U27" s="204">
        <v>45750.16917824074</v>
      </c>
    </row>
    <row r="28">
      <c r="A28" s="97" t="s">
        <v>637</v>
      </c>
      <c r="C28" s="97">
        <v>2000.0</v>
      </c>
      <c r="E28" s="204">
        <v>45750.16924768518</v>
      </c>
      <c r="H28" s="204">
        <v>45743.305289351854</v>
      </c>
      <c r="K28" s="204">
        <v>45743.305289351854</v>
      </c>
      <c r="R28" s="97" t="s">
        <v>615</v>
      </c>
      <c r="S28" s="97" t="s">
        <v>616</v>
      </c>
      <c r="T28" s="97" t="s">
        <v>617</v>
      </c>
      <c r="U28" s="204">
        <v>45750.16924768518</v>
      </c>
    </row>
    <row r="29">
      <c r="A29" s="97" t="s">
        <v>638</v>
      </c>
      <c r="C29" s="97">
        <v>250.0</v>
      </c>
      <c r="D29" s="97">
        <v>2.0</v>
      </c>
      <c r="E29" s="204">
        <v>45750.16936342593</v>
      </c>
      <c r="F29" s="97">
        <v>2.0</v>
      </c>
      <c r="G29" s="97">
        <v>0.0</v>
      </c>
      <c r="H29" s="204">
        <v>45743.3058912037</v>
      </c>
      <c r="I29" s="97">
        <v>2.0</v>
      </c>
      <c r="J29" s="97">
        <v>0.0</v>
      </c>
      <c r="K29" s="204">
        <v>45743.3058912037</v>
      </c>
      <c r="M29" s="97">
        <v>-98.0</v>
      </c>
      <c r="P29" s="97">
        <v>-98.0</v>
      </c>
      <c r="R29" s="97" t="s">
        <v>615</v>
      </c>
      <c r="S29" s="97" t="s">
        <v>616</v>
      </c>
      <c r="T29" s="97" t="s">
        <v>617</v>
      </c>
      <c r="U29" s="204">
        <v>45750.16936342593</v>
      </c>
    </row>
    <row r="30">
      <c r="A30" s="97" t="s">
        <v>639</v>
      </c>
      <c r="C30" s="97">
        <v>150.0</v>
      </c>
      <c r="D30" s="97">
        <v>7.0</v>
      </c>
      <c r="E30" s="204">
        <v>45750.16939814815</v>
      </c>
      <c r="F30" s="97">
        <v>7.0</v>
      </c>
      <c r="G30" s="97">
        <v>0.0</v>
      </c>
      <c r="H30" s="204">
        <v>45743.30511574074</v>
      </c>
      <c r="I30" s="97">
        <v>7.0</v>
      </c>
      <c r="J30" s="97">
        <v>0.0</v>
      </c>
      <c r="K30" s="204">
        <v>45743.30511574074</v>
      </c>
      <c r="M30" s="97">
        <v>-93.0</v>
      </c>
      <c r="P30" s="97">
        <v>-93.0</v>
      </c>
      <c r="R30" s="97" t="s">
        <v>615</v>
      </c>
      <c r="S30" s="97" t="s">
        <v>616</v>
      </c>
      <c r="T30" s="97" t="s">
        <v>617</v>
      </c>
      <c r="U30" s="204">
        <v>45750.16939814815</v>
      </c>
    </row>
    <row r="31">
      <c r="A31" s="97" t="s">
        <v>640</v>
      </c>
      <c r="C31" s="97">
        <v>90.0</v>
      </c>
      <c r="D31" s="97">
        <v>7.0</v>
      </c>
      <c r="E31" s="204">
        <v>45750.169016203705</v>
      </c>
      <c r="F31" s="97">
        <v>7.0</v>
      </c>
      <c r="G31" s="97">
        <v>0.0</v>
      </c>
      <c r="H31" s="204">
        <v>45743.30525462963</v>
      </c>
      <c r="I31" s="97">
        <v>7.0</v>
      </c>
      <c r="J31" s="97">
        <v>0.0</v>
      </c>
      <c r="K31" s="204">
        <v>45743.30525462963</v>
      </c>
      <c r="M31" s="97">
        <v>-93.0</v>
      </c>
      <c r="P31" s="97">
        <v>-93.0</v>
      </c>
      <c r="R31" s="97" t="s">
        <v>615</v>
      </c>
      <c r="S31" s="97" t="s">
        <v>616</v>
      </c>
      <c r="T31" s="97" t="s">
        <v>617</v>
      </c>
      <c r="U31" s="204">
        <v>45750.169016203705</v>
      </c>
    </row>
    <row r="32">
      <c r="A32" s="97" t="s">
        <v>641</v>
      </c>
      <c r="C32" s="97">
        <v>20.0</v>
      </c>
      <c r="D32" s="97">
        <v>1.0</v>
      </c>
      <c r="E32" s="204">
        <v>45750.16950231481</v>
      </c>
      <c r="F32" s="97">
        <v>1.0</v>
      </c>
      <c r="G32" s="97">
        <v>0.0</v>
      </c>
      <c r="H32" s="204">
        <v>45743.30550925926</v>
      </c>
      <c r="I32" s="97">
        <v>1.0</v>
      </c>
      <c r="J32" s="97">
        <v>0.0</v>
      </c>
      <c r="K32" s="204">
        <v>45743.30550925926</v>
      </c>
      <c r="M32" s="97">
        <v>-99.0</v>
      </c>
      <c r="P32" s="97">
        <v>-99.0</v>
      </c>
      <c r="R32" s="97" t="s">
        <v>615</v>
      </c>
      <c r="S32" s="97" t="s">
        <v>616</v>
      </c>
      <c r="T32" s="97" t="s">
        <v>617</v>
      </c>
      <c r="U32" s="204">
        <v>45750.16950231481</v>
      </c>
    </row>
    <row r="33">
      <c r="A33" s="97" t="s">
        <v>33</v>
      </c>
      <c r="B33" s="97" t="s">
        <v>618</v>
      </c>
      <c r="C33" s="97">
        <v>1900.0</v>
      </c>
      <c r="E33" s="204">
        <v>45750.16899305556</v>
      </c>
      <c r="H33" s="204">
        <v>45743.30533564815</v>
      </c>
      <c r="K33" s="204">
        <v>45743.30533564815</v>
      </c>
      <c r="R33" s="97" t="s">
        <v>615</v>
      </c>
      <c r="S33" s="97" t="s">
        <v>616</v>
      </c>
      <c r="T33" s="97" t="s">
        <v>617</v>
      </c>
      <c r="U33" s="204">
        <v>45750.16899305556</v>
      </c>
    </row>
    <row r="34">
      <c r="A34" s="97" t="s">
        <v>642</v>
      </c>
      <c r="C34" s="97">
        <v>500.0</v>
      </c>
      <c r="D34" s="97">
        <v>2.0</v>
      </c>
      <c r="E34" s="204">
        <v>45750.169490740744</v>
      </c>
      <c r="F34" s="97">
        <v>2.0</v>
      </c>
      <c r="G34" s="97">
        <v>0.0</v>
      </c>
      <c r="H34" s="204">
        <v>45743.30506944445</v>
      </c>
      <c r="I34" s="97">
        <v>2.0</v>
      </c>
      <c r="J34" s="97">
        <v>0.0</v>
      </c>
      <c r="K34" s="204">
        <v>45743.30506944445</v>
      </c>
      <c r="M34" s="97">
        <v>-98.0</v>
      </c>
      <c r="P34" s="97">
        <v>-98.0</v>
      </c>
      <c r="R34" s="97" t="s">
        <v>615</v>
      </c>
      <c r="S34" s="97" t="s">
        <v>616</v>
      </c>
      <c r="T34" s="97" t="s">
        <v>617</v>
      </c>
      <c r="U34" s="204">
        <v>45750.169490740744</v>
      </c>
    </row>
    <row r="35">
      <c r="A35" s="97" t="s">
        <v>643</v>
      </c>
      <c r="C35" s="97">
        <v>2100.0</v>
      </c>
      <c r="E35" s="204">
        <v>45750.16908564815</v>
      </c>
      <c r="H35" s="204">
        <v>45743.30506944445</v>
      </c>
      <c r="K35" s="204">
        <v>45743.30506944445</v>
      </c>
      <c r="R35" s="97" t="s">
        <v>615</v>
      </c>
      <c r="S35" s="97" t="s">
        <v>616</v>
      </c>
      <c r="T35" s="97" t="s">
        <v>617</v>
      </c>
      <c r="U35" s="204">
        <v>45750.16908564815</v>
      </c>
    </row>
    <row r="36">
      <c r="A36" s="97" t="s">
        <v>16</v>
      </c>
      <c r="B36" s="97" t="s">
        <v>618</v>
      </c>
      <c r="C36" s="97">
        <v>250.0</v>
      </c>
      <c r="D36" s="97">
        <v>13.0</v>
      </c>
      <c r="E36" s="204">
        <v>45750.16900462963</v>
      </c>
      <c r="F36" s="97">
        <v>13.0</v>
      </c>
      <c r="G36" s="97">
        <v>0.0</v>
      </c>
      <c r="H36" s="204">
        <v>45743.30515046296</v>
      </c>
      <c r="I36" s="97">
        <v>13.0</v>
      </c>
      <c r="J36" s="97">
        <v>0.0</v>
      </c>
      <c r="K36" s="204">
        <v>45743.30515046296</v>
      </c>
      <c r="M36" s="97">
        <v>-87.0</v>
      </c>
      <c r="P36" s="97">
        <v>-87.0</v>
      </c>
      <c r="R36" s="97" t="s">
        <v>615</v>
      </c>
      <c r="S36" s="97" t="s">
        <v>616</v>
      </c>
      <c r="T36" s="97" t="s">
        <v>617</v>
      </c>
      <c r="U36" s="204">
        <v>45750.16900462963</v>
      </c>
    </row>
    <row r="37">
      <c r="A37" s="97" t="s">
        <v>644</v>
      </c>
      <c r="C37" s="97">
        <v>0.0</v>
      </c>
      <c r="D37" s="97">
        <v>12.0</v>
      </c>
      <c r="E37" s="204">
        <v>45750.16923611111</v>
      </c>
      <c r="F37" s="97">
        <v>12.0</v>
      </c>
      <c r="G37" s="97">
        <v>0.0</v>
      </c>
      <c r="H37" s="204">
        <v>45743.305289351854</v>
      </c>
      <c r="I37" s="97">
        <v>12.0</v>
      </c>
      <c r="J37" s="97">
        <v>0.0</v>
      </c>
      <c r="K37" s="204">
        <v>45743.305289351854</v>
      </c>
      <c r="M37" s="97">
        <v>-88.0</v>
      </c>
      <c r="P37" s="97">
        <v>-88.0</v>
      </c>
      <c r="R37" s="97" t="s">
        <v>615</v>
      </c>
      <c r="S37" s="97" t="s">
        <v>616</v>
      </c>
      <c r="T37" s="97" t="s">
        <v>617</v>
      </c>
      <c r="U37" s="204">
        <v>45750.16923611111</v>
      </c>
    </row>
    <row r="38">
      <c r="A38" s="97" t="s">
        <v>22</v>
      </c>
      <c r="B38" s="97" t="s">
        <v>618</v>
      </c>
      <c r="C38" s="97">
        <v>1100.0</v>
      </c>
      <c r="E38" s="204">
        <v>45750.169016203705</v>
      </c>
      <c r="H38" s="204">
        <v>45743.305393518516</v>
      </c>
      <c r="K38" s="204">
        <v>45743.305393518516</v>
      </c>
      <c r="R38" s="97" t="s">
        <v>615</v>
      </c>
      <c r="S38" s="97" t="s">
        <v>616</v>
      </c>
      <c r="T38" s="97" t="s">
        <v>617</v>
      </c>
      <c r="U38" s="204">
        <v>45750.169016203705</v>
      </c>
    </row>
    <row r="39">
      <c r="A39" s="97" t="s">
        <v>20</v>
      </c>
      <c r="B39" s="97" t="s">
        <v>618</v>
      </c>
      <c r="C39" s="97">
        <v>700.0</v>
      </c>
      <c r="D39" s="97">
        <v>6.0</v>
      </c>
      <c r="E39" s="204">
        <v>45750.16898148148</v>
      </c>
      <c r="F39" s="97">
        <v>6.0</v>
      </c>
      <c r="G39" s="97">
        <v>0.0</v>
      </c>
      <c r="H39" s="204">
        <v>45743.30532407408</v>
      </c>
      <c r="I39" s="97">
        <v>6.0</v>
      </c>
      <c r="J39" s="97">
        <v>0.0</v>
      </c>
      <c r="K39" s="204">
        <v>45743.30532407408</v>
      </c>
      <c r="M39" s="97">
        <v>-94.0</v>
      </c>
      <c r="P39" s="97">
        <v>-94.0</v>
      </c>
      <c r="R39" s="97" t="s">
        <v>615</v>
      </c>
      <c r="S39" s="97" t="s">
        <v>616</v>
      </c>
      <c r="T39" s="97" t="s">
        <v>617</v>
      </c>
      <c r="U39" s="204">
        <v>45750.16898148148</v>
      </c>
    </row>
    <row r="40">
      <c r="A40" s="97" t="s">
        <v>32</v>
      </c>
      <c r="B40" s="97" t="s">
        <v>618</v>
      </c>
      <c r="C40" s="97">
        <v>3100.0</v>
      </c>
      <c r="E40" s="204">
        <v>45750.169027777774</v>
      </c>
      <c r="H40" s="204">
        <v>45743.30511574074</v>
      </c>
      <c r="K40" s="204">
        <v>45743.30511574074</v>
      </c>
      <c r="R40" s="97" t="s">
        <v>615</v>
      </c>
      <c r="S40" s="97" t="s">
        <v>616</v>
      </c>
      <c r="T40" s="97" t="s">
        <v>617</v>
      </c>
      <c r="U40" s="204">
        <v>45750.169027777774</v>
      </c>
    </row>
    <row r="41">
      <c r="A41" s="97" t="s">
        <v>645</v>
      </c>
      <c r="C41" s="97">
        <v>3200.0</v>
      </c>
      <c r="E41" s="204">
        <v>45750.1691087963</v>
      </c>
      <c r="H41" s="204">
        <v>45743.30517361111</v>
      </c>
      <c r="K41" s="204">
        <v>45743.30517361111</v>
      </c>
      <c r="R41" s="97" t="s">
        <v>615</v>
      </c>
      <c r="S41" s="97" t="s">
        <v>616</v>
      </c>
      <c r="T41" s="97" t="s">
        <v>617</v>
      </c>
      <c r="U41" s="204">
        <v>45750.1691087963</v>
      </c>
    </row>
    <row r="42">
      <c r="A42" s="97" t="s">
        <v>646</v>
      </c>
      <c r="C42" s="97">
        <v>1500.0</v>
      </c>
      <c r="E42" s="204">
        <v>45750.16921296297</v>
      </c>
      <c r="H42" s="204">
        <v>45743.30520833333</v>
      </c>
      <c r="K42" s="204">
        <v>45743.30520833333</v>
      </c>
      <c r="R42" s="97" t="s">
        <v>615</v>
      </c>
      <c r="S42" s="97" t="s">
        <v>616</v>
      </c>
      <c r="T42" s="97" t="s">
        <v>617</v>
      </c>
      <c r="U42" s="204">
        <v>45750.16921296297</v>
      </c>
    </row>
    <row r="43">
      <c r="A43" s="97" t="s">
        <v>647</v>
      </c>
      <c r="C43" s="97">
        <v>10.0</v>
      </c>
      <c r="E43" s="204">
        <v>45750.169583333336</v>
      </c>
      <c r="H43" s="204">
        <v>45743.30527777778</v>
      </c>
      <c r="K43" s="204">
        <v>45743.30527777778</v>
      </c>
      <c r="R43" s="97" t="s">
        <v>615</v>
      </c>
      <c r="S43" s="97" t="s">
        <v>616</v>
      </c>
      <c r="T43" s="97" t="s">
        <v>617</v>
      </c>
      <c r="U43" s="204">
        <v>45750.169583333336</v>
      </c>
    </row>
    <row r="44">
      <c r="A44" s="97" t="s">
        <v>648</v>
      </c>
      <c r="C44" s="97">
        <v>100.0</v>
      </c>
      <c r="D44" s="97">
        <v>2.0</v>
      </c>
      <c r="E44" s="204">
        <v>45750.16925925926</v>
      </c>
      <c r="F44" s="97">
        <v>2.0</v>
      </c>
      <c r="G44" s="97">
        <v>0.0</v>
      </c>
      <c r="H44" s="204">
        <v>45743.305243055554</v>
      </c>
      <c r="I44" s="97">
        <v>2.0</v>
      </c>
      <c r="J44" s="97">
        <v>0.0</v>
      </c>
      <c r="K44" s="204">
        <v>45743.305243055554</v>
      </c>
      <c r="M44" s="97">
        <v>-98.0</v>
      </c>
      <c r="P44" s="97">
        <v>-98.0</v>
      </c>
      <c r="R44" s="97" t="s">
        <v>615</v>
      </c>
      <c r="S44" s="97" t="s">
        <v>616</v>
      </c>
      <c r="T44" s="97" t="s">
        <v>617</v>
      </c>
      <c r="U44" s="204">
        <v>45750.16925925926</v>
      </c>
    </row>
    <row r="45">
      <c r="A45" s="97" t="s">
        <v>649</v>
      </c>
      <c r="C45" s="97">
        <v>40.0</v>
      </c>
      <c r="D45" s="97">
        <v>6.0</v>
      </c>
      <c r="E45" s="204">
        <v>45750.169375</v>
      </c>
      <c r="F45" s="97">
        <v>6.0</v>
      </c>
      <c r="G45" s="97">
        <v>0.0</v>
      </c>
      <c r="H45" s="204">
        <v>45743.30510416667</v>
      </c>
      <c r="I45" s="97">
        <v>6.0</v>
      </c>
      <c r="J45" s="97">
        <v>0.0</v>
      </c>
      <c r="K45" s="204">
        <v>45743.30510416667</v>
      </c>
      <c r="M45" s="97">
        <v>-94.0</v>
      </c>
      <c r="P45" s="97">
        <v>-94.0</v>
      </c>
      <c r="R45" s="97" t="s">
        <v>615</v>
      </c>
      <c r="S45" s="97" t="s">
        <v>616</v>
      </c>
      <c r="T45" s="97" t="s">
        <v>617</v>
      </c>
      <c r="U45" s="204">
        <v>45750.169375</v>
      </c>
    </row>
    <row r="46">
      <c r="A46" s="97" t="s">
        <v>650</v>
      </c>
      <c r="C46" s="97">
        <v>250.0</v>
      </c>
      <c r="E46" s="204">
        <v>45750.16920138889</v>
      </c>
      <c r="F46" s="97">
        <v>45.0</v>
      </c>
      <c r="G46" s="97">
        <v>55.0</v>
      </c>
      <c r="H46" s="204">
        <v>45743.305138888885</v>
      </c>
      <c r="I46" s="97">
        <v>45.0</v>
      </c>
      <c r="J46" s="97">
        <v>55.0</v>
      </c>
      <c r="K46" s="204">
        <v>45743.305138888885</v>
      </c>
      <c r="R46" s="97" t="s">
        <v>615</v>
      </c>
      <c r="S46" s="97" t="s">
        <v>616</v>
      </c>
      <c r="T46" s="97" t="s">
        <v>617</v>
      </c>
      <c r="U46" s="204">
        <v>45750.16920138889</v>
      </c>
    </row>
    <row r="47">
      <c r="A47" s="97" t="s">
        <v>651</v>
      </c>
      <c r="C47" s="97">
        <v>200.0</v>
      </c>
      <c r="E47" s="204">
        <v>45750.16918981481</v>
      </c>
      <c r="F47" s="97">
        <v>15.0</v>
      </c>
      <c r="G47" s="97">
        <v>85.0</v>
      </c>
      <c r="H47" s="204">
        <v>45743.30538194445</v>
      </c>
      <c r="I47" s="97">
        <v>15.0</v>
      </c>
      <c r="J47" s="97">
        <v>85.0</v>
      </c>
      <c r="K47" s="204">
        <v>45743.30538194445</v>
      </c>
      <c r="R47" s="97" t="s">
        <v>615</v>
      </c>
      <c r="S47" s="97" t="s">
        <v>616</v>
      </c>
      <c r="T47" s="97" t="s">
        <v>617</v>
      </c>
      <c r="U47" s="204">
        <v>45750.16918981481</v>
      </c>
    </row>
    <row r="48">
      <c r="A48" s="97" t="s">
        <v>31</v>
      </c>
      <c r="B48" s="97" t="s">
        <v>618</v>
      </c>
      <c r="C48" s="97">
        <v>70.0</v>
      </c>
      <c r="D48" s="97">
        <v>15.0</v>
      </c>
      <c r="E48" s="204">
        <v>45750.16892361111</v>
      </c>
      <c r="F48" s="97">
        <v>14.0</v>
      </c>
      <c r="G48" s="97">
        <v>1.0</v>
      </c>
      <c r="H48" s="204">
        <v>45743.30509259259</v>
      </c>
      <c r="I48" s="97">
        <v>14.0</v>
      </c>
      <c r="J48" s="97">
        <v>1.0</v>
      </c>
      <c r="K48" s="204">
        <v>45743.30509259259</v>
      </c>
      <c r="M48" s="97">
        <v>-85.0</v>
      </c>
      <c r="P48" s="97">
        <v>-85.0</v>
      </c>
      <c r="R48" s="97" t="s">
        <v>615</v>
      </c>
      <c r="S48" s="97" t="s">
        <v>616</v>
      </c>
      <c r="T48" s="97" t="s">
        <v>617</v>
      </c>
      <c r="U48" s="204">
        <v>45750.16892361111</v>
      </c>
    </row>
    <row r="49">
      <c r="A49" s="97" t="s">
        <v>652</v>
      </c>
      <c r="C49" s="97">
        <v>50.0</v>
      </c>
      <c r="D49" s="97">
        <v>4.0</v>
      </c>
      <c r="E49" s="204">
        <v>45750.16939814815</v>
      </c>
      <c r="F49" s="97">
        <v>3.0</v>
      </c>
      <c r="G49" s="97">
        <v>1.0</v>
      </c>
      <c r="H49" s="204">
        <v>45743.30537037037</v>
      </c>
      <c r="I49" s="97">
        <v>3.0</v>
      </c>
      <c r="J49" s="97">
        <v>1.0</v>
      </c>
      <c r="K49" s="204">
        <v>45743.30537037037</v>
      </c>
      <c r="M49" s="97">
        <v>-96.0</v>
      </c>
      <c r="P49" s="97">
        <v>-96.0</v>
      </c>
      <c r="R49" s="97" t="s">
        <v>615</v>
      </c>
      <c r="S49" s="97" t="s">
        <v>616</v>
      </c>
      <c r="T49" s="97" t="s">
        <v>617</v>
      </c>
      <c r="U49" s="204">
        <v>45750.16939814815</v>
      </c>
    </row>
    <row r="50">
      <c r="A50" s="97" t="s">
        <v>653</v>
      </c>
      <c r="C50" s="97">
        <v>10.0</v>
      </c>
      <c r="D50" s="97">
        <v>10.0</v>
      </c>
      <c r="E50" s="204">
        <v>45750.1690625</v>
      </c>
      <c r="F50" s="97">
        <v>9.0</v>
      </c>
      <c r="G50" s="97">
        <v>1.0</v>
      </c>
      <c r="H50" s="204">
        <v>45743.30515046296</v>
      </c>
      <c r="I50" s="97">
        <v>9.0</v>
      </c>
      <c r="J50" s="97">
        <v>1.0</v>
      </c>
      <c r="K50" s="204">
        <v>45743.30515046296</v>
      </c>
      <c r="M50" s="97">
        <v>-90.0</v>
      </c>
      <c r="P50" s="97">
        <v>-90.0</v>
      </c>
      <c r="R50" s="97" t="s">
        <v>615</v>
      </c>
      <c r="S50" s="97" t="s">
        <v>616</v>
      </c>
      <c r="T50" s="97" t="s">
        <v>617</v>
      </c>
      <c r="U50" s="204">
        <v>45750.1690625</v>
      </c>
    </row>
    <row r="51">
      <c r="A51" s="97" t="s">
        <v>654</v>
      </c>
      <c r="C51" s="97">
        <v>20.0</v>
      </c>
      <c r="D51" s="97">
        <v>10.0</v>
      </c>
      <c r="E51" s="204">
        <v>45750.169641203705</v>
      </c>
      <c r="F51" s="97">
        <v>9.0</v>
      </c>
      <c r="G51" s="97">
        <v>1.0</v>
      </c>
      <c r="H51" s="204">
        <v>45743.30506944445</v>
      </c>
      <c r="I51" s="97">
        <v>9.0</v>
      </c>
      <c r="J51" s="97">
        <v>1.0</v>
      </c>
      <c r="K51" s="204">
        <v>45743.30506944445</v>
      </c>
      <c r="M51" s="97">
        <v>-90.0</v>
      </c>
      <c r="P51" s="97">
        <v>-90.0</v>
      </c>
      <c r="R51" s="97" t="s">
        <v>615</v>
      </c>
      <c r="S51" s="97" t="s">
        <v>616</v>
      </c>
      <c r="T51" s="97" t="s">
        <v>617</v>
      </c>
      <c r="U51" s="204">
        <v>45750.169641203705</v>
      </c>
    </row>
    <row r="52">
      <c r="A52" s="97" t="s">
        <v>15</v>
      </c>
      <c r="B52" s="97" t="s">
        <v>618</v>
      </c>
      <c r="C52" s="97">
        <v>300.0</v>
      </c>
      <c r="D52" s="97">
        <v>5.0</v>
      </c>
      <c r="E52" s="204">
        <v>45750.16917824074</v>
      </c>
      <c r="F52" s="97">
        <v>4.0</v>
      </c>
      <c r="G52" s="97">
        <v>1.0</v>
      </c>
      <c r="H52" s="204">
        <v>45743.30516203704</v>
      </c>
      <c r="I52" s="97">
        <v>4.0</v>
      </c>
      <c r="J52" s="97">
        <v>1.0</v>
      </c>
      <c r="K52" s="204">
        <v>45743.30516203704</v>
      </c>
      <c r="M52" s="97">
        <v>-95.0</v>
      </c>
      <c r="P52" s="97">
        <v>-95.0</v>
      </c>
      <c r="R52" s="97" t="s">
        <v>615</v>
      </c>
      <c r="S52" s="97" t="s">
        <v>616</v>
      </c>
      <c r="T52" s="97" t="s">
        <v>617</v>
      </c>
      <c r="U52" s="204">
        <v>45750.16917824074</v>
      </c>
    </row>
    <row r="53">
      <c r="A53" s="97" t="s">
        <v>655</v>
      </c>
      <c r="C53" s="97">
        <v>600.0</v>
      </c>
      <c r="D53" s="97">
        <v>12.0</v>
      </c>
      <c r="E53" s="204">
        <v>45750.16925925926</v>
      </c>
      <c r="F53" s="97">
        <v>10.0</v>
      </c>
      <c r="G53" s="97">
        <v>2.0</v>
      </c>
      <c r="H53" s="204">
        <v>45743.30515046296</v>
      </c>
      <c r="I53" s="97">
        <v>10.0</v>
      </c>
      <c r="J53" s="97">
        <v>2.0</v>
      </c>
      <c r="K53" s="204">
        <v>45743.30515046296</v>
      </c>
      <c r="M53" s="97">
        <v>-88.0</v>
      </c>
      <c r="P53" s="97">
        <v>-88.0</v>
      </c>
      <c r="R53" s="97" t="s">
        <v>615</v>
      </c>
      <c r="S53" s="97" t="s">
        <v>616</v>
      </c>
      <c r="T53" s="97" t="s">
        <v>617</v>
      </c>
      <c r="U53" s="204">
        <v>45750.16925925926</v>
      </c>
    </row>
    <row r="54">
      <c r="A54" s="97" t="s">
        <v>656</v>
      </c>
      <c r="C54" s="97">
        <v>10.0</v>
      </c>
      <c r="D54" s="97">
        <v>15.0</v>
      </c>
      <c r="E54" s="204">
        <v>45750.16923611111</v>
      </c>
      <c r="F54" s="97">
        <v>12.0</v>
      </c>
      <c r="G54" s="97">
        <v>3.0</v>
      </c>
      <c r="H54" s="204">
        <v>45743.30506944445</v>
      </c>
      <c r="I54" s="97">
        <v>12.0</v>
      </c>
      <c r="J54" s="97">
        <v>3.0</v>
      </c>
      <c r="K54" s="204">
        <v>45743.30506944445</v>
      </c>
      <c r="M54" s="97">
        <v>-85.0</v>
      </c>
      <c r="P54" s="97">
        <v>-85.0</v>
      </c>
      <c r="R54" s="97" t="s">
        <v>615</v>
      </c>
      <c r="S54" s="97" t="s">
        <v>616</v>
      </c>
      <c r="T54" s="97" t="s">
        <v>617</v>
      </c>
      <c r="U54" s="204">
        <v>45750.16923611111</v>
      </c>
    </row>
    <row r="55">
      <c r="A55" s="97" t="s">
        <v>657</v>
      </c>
      <c r="C55" s="97">
        <v>90.0</v>
      </c>
      <c r="D55" s="97">
        <v>55.0</v>
      </c>
      <c r="E55" s="204">
        <v>45750.169386574074</v>
      </c>
      <c r="F55" s="97">
        <v>51.0</v>
      </c>
      <c r="G55" s="97">
        <v>4.0</v>
      </c>
      <c r="H55" s="204">
        <v>45743.30520833333</v>
      </c>
      <c r="I55" s="97">
        <v>51.0</v>
      </c>
      <c r="J55" s="97">
        <v>4.0</v>
      </c>
      <c r="K55" s="204">
        <v>45743.30520833333</v>
      </c>
      <c r="M55" s="97">
        <v>-45.0</v>
      </c>
      <c r="P55" s="97">
        <v>-45.0</v>
      </c>
      <c r="R55" s="97" t="s">
        <v>615</v>
      </c>
      <c r="S55" s="97" t="s">
        <v>616</v>
      </c>
      <c r="T55" s="97" t="s">
        <v>617</v>
      </c>
      <c r="U55" s="204">
        <v>45750.169386574074</v>
      </c>
    </row>
    <row r="56">
      <c r="A56" s="97" t="s">
        <v>658</v>
      </c>
      <c r="C56" s="97">
        <v>100.0</v>
      </c>
      <c r="D56" s="97">
        <v>21.0</v>
      </c>
      <c r="E56" s="204">
        <v>45750.16920138889</v>
      </c>
      <c r="F56" s="97">
        <v>17.0</v>
      </c>
      <c r="G56" s="97">
        <v>4.0</v>
      </c>
      <c r="H56" s="204">
        <v>45743.30505787037</v>
      </c>
      <c r="I56" s="97">
        <v>17.0</v>
      </c>
      <c r="J56" s="97">
        <v>4.0</v>
      </c>
      <c r="K56" s="204">
        <v>45743.30505787037</v>
      </c>
      <c r="M56" s="97">
        <v>-79.0</v>
      </c>
      <c r="P56" s="97">
        <v>-79.0</v>
      </c>
      <c r="R56" s="97" t="s">
        <v>615</v>
      </c>
      <c r="S56" s="97" t="s">
        <v>616</v>
      </c>
      <c r="T56" s="97" t="s">
        <v>617</v>
      </c>
      <c r="U56" s="204">
        <v>45750.16920138889</v>
      </c>
    </row>
    <row r="57">
      <c r="A57" s="97" t="s">
        <v>35</v>
      </c>
      <c r="B57" s="97" t="s">
        <v>618</v>
      </c>
      <c r="C57" s="97">
        <v>600.0</v>
      </c>
      <c r="D57" s="97">
        <v>19.0</v>
      </c>
      <c r="E57" s="204">
        <v>45750.16886574074</v>
      </c>
      <c r="F57" s="97">
        <v>13.0</v>
      </c>
      <c r="G57" s="97">
        <v>6.0</v>
      </c>
      <c r="H57" s="204">
        <v>45743.30599537037</v>
      </c>
      <c r="I57" s="97">
        <v>13.0</v>
      </c>
      <c r="J57" s="97">
        <v>6.0</v>
      </c>
      <c r="K57" s="204">
        <v>45743.30599537037</v>
      </c>
      <c r="M57" s="97">
        <v>-81.0</v>
      </c>
      <c r="P57" s="97">
        <v>-81.0</v>
      </c>
      <c r="R57" s="97" t="s">
        <v>615</v>
      </c>
      <c r="S57" s="97" t="s">
        <v>616</v>
      </c>
      <c r="T57" s="97" t="s">
        <v>617</v>
      </c>
      <c r="U57" s="204">
        <v>45750.16886574074</v>
      </c>
    </row>
    <row r="58">
      <c r="A58" s="97" t="s">
        <v>36</v>
      </c>
      <c r="B58" s="97" t="s">
        <v>618</v>
      </c>
      <c r="C58" s="97">
        <v>500.0</v>
      </c>
      <c r="D58" s="97">
        <v>14.0</v>
      </c>
      <c r="E58" s="204">
        <v>45750.16884259259</v>
      </c>
      <c r="F58" s="97">
        <v>8.0</v>
      </c>
      <c r="G58" s="97">
        <v>6.0</v>
      </c>
      <c r="H58" s="204">
        <v>45743.30502314815</v>
      </c>
      <c r="I58" s="97">
        <v>8.0</v>
      </c>
      <c r="J58" s="97">
        <v>6.0</v>
      </c>
      <c r="K58" s="204">
        <v>45743.30502314815</v>
      </c>
      <c r="M58" s="97">
        <v>-86.0</v>
      </c>
      <c r="P58" s="97">
        <v>-86.0</v>
      </c>
      <c r="R58" s="97" t="s">
        <v>615</v>
      </c>
      <c r="S58" s="97" t="s">
        <v>616</v>
      </c>
      <c r="T58" s="97" t="s">
        <v>617</v>
      </c>
      <c r="U58" s="204">
        <v>45750.16884259259</v>
      </c>
    </row>
    <row r="59">
      <c r="A59" s="97" t="s">
        <v>659</v>
      </c>
      <c r="C59" s="97">
        <v>50.0</v>
      </c>
      <c r="D59" s="97">
        <v>24.0</v>
      </c>
      <c r="E59" s="204">
        <v>45750.16951388889</v>
      </c>
      <c r="F59" s="97">
        <v>17.0</v>
      </c>
      <c r="G59" s="97">
        <v>7.0</v>
      </c>
      <c r="H59" s="204">
        <v>45743.30547453704</v>
      </c>
      <c r="I59" s="97">
        <v>17.0</v>
      </c>
      <c r="J59" s="97">
        <v>7.0</v>
      </c>
      <c r="K59" s="204">
        <v>45743.30547453704</v>
      </c>
      <c r="M59" s="97">
        <v>-76.0</v>
      </c>
      <c r="P59" s="97">
        <v>-76.0</v>
      </c>
      <c r="R59" s="97" t="s">
        <v>615</v>
      </c>
      <c r="S59" s="97" t="s">
        <v>616</v>
      </c>
      <c r="T59" s="97" t="s">
        <v>617</v>
      </c>
      <c r="U59" s="204">
        <v>45750.16951388889</v>
      </c>
    </row>
    <row r="60">
      <c r="A60" s="97" t="s">
        <v>17</v>
      </c>
      <c r="B60" s="97" t="s">
        <v>618</v>
      </c>
      <c r="C60" s="97">
        <v>350.0</v>
      </c>
      <c r="D60" s="97">
        <v>16.0</v>
      </c>
      <c r="E60" s="204">
        <v>45750.169074074074</v>
      </c>
      <c r="F60" s="97">
        <v>9.0</v>
      </c>
      <c r="G60" s="97">
        <v>7.0</v>
      </c>
      <c r="H60" s="204">
        <v>45743.305138888885</v>
      </c>
      <c r="I60" s="97">
        <v>9.0</v>
      </c>
      <c r="J60" s="97">
        <v>7.0</v>
      </c>
      <c r="K60" s="204">
        <v>45743.305138888885</v>
      </c>
      <c r="M60" s="97">
        <v>-84.0</v>
      </c>
      <c r="P60" s="97">
        <v>-84.0</v>
      </c>
      <c r="R60" s="97" t="s">
        <v>615</v>
      </c>
      <c r="S60" s="97" t="s">
        <v>616</v>
      </c>
      <c r="T60" s="97" t="s">
        <v>617</v>
      </c>
      <c r="U60" s="204">
        <v>45750.169074074074</v>
      </c>
    </row>
    <row r="61">
      <c r="A61" s="97" t="s">
        <v>29</v>
      </c>
      <c r="B61" s="97" t="s">
        <v>618</v>
      </c>
      <c r="C61" s="97">
        <v>1300.0</v>
      </c>
      <c r="D61" s="97">
        <v>56.0</v>
      </c>
      <c r="E61" s="204">
        <v>45750.1690625</v>
      </c>
      <c r="F61" s="97">
        <v>43.0</v>
      </c>
      <c r="G61" s="97">
        <v>13.0</v>
      </c>
      <c r="H61" s="204">
        <v>45743.30537037037</v>
      </c>
      <c r="I61" s="97">
        <v>43.0</v>
      </c>
      <c r="J61" s="97">
        <v>13.0</v>
      </c>
      <c r="K61" s="204">
        <v>45743.30537037037</v>
      </c>
      <c r="M61" s="97">
        <v>-44.0</v>
      </c>
      <c r="P61" s="97">
        <v>-44.0</v>
      </c>
      <c r="R61" s="97" t="s">
        <v>615</v>
      </c>
      <c r="S61" s="97" t="s">
        <v>616</v>
      </c>
      <c r="T61" s="97" t="s">
        <v>617</v>
      </c>
      <c r="U61" s="204">
        <v>45750.1690625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8.13"/>
    <col customWidth="1" min="8" max="8" width="30.25"/>
  </cols>
  <sheetData>
    <row r="4">
      <c r="E4" s="198" t="s">
        <v>660</v>
      </c>
      <c r="F4" s="201" t="s">
        <v>661</v>
      </c>
      <c r="H4" s="205" t="s">
        <v>662</v>
      </c>
      <c r="I4" s="63"/>
      <c r="J4" s="63"/>
    </row>
    <row r="5">
      <c r="E5" s="166" t="s">
        <v>663</v>
      </c>
      <c r="F5" s="66">
        <v>10.0</v>
      </c>
      <c r="H5" s="97" t="s">
        <v>58</v>
      </c>
      <c r="I5" s="66">
        <v>900.0</v>
      </c>
      <c r="J5" s="66">
        <v>12.0</v>
      </c>
    </row>
    <row r="6">
      <c r="E6" s="166" t="s">
        <v>664</v>
      </c>
      <c r="F6" s="66">
        <v>6.0</v>
      </c>
      <c r="H6" s="50" t="s">
        <v>60</v>
      </c>
      <c r="I6" s="63">
        <v>3000.0</v>
      </c>
      <c r="J6" s="63">
        <v>68.0</v>
      </c>
    </row>
    <row r="7">
      <c r="E7" s="166" t="s">
        <v>665</v>
      </c>
      <c r="F7" s="66">
        <v>12.0</v>
      </c>
      <c r="H7" s="50" t="s">
        <v>62</v>
      </c>
      <c r="I7" s="63">
        <v>1700.0</v>
      </c>
      <c r="J7" s="63">
        <v>4.0</v>
      </c>
    </row>
    <row r="8">
      <c r="E8" s="166" t="s">
        <v>666</v>
      </c>
      <c r="F8" s="66">
        <v>27.0</v>
      </c>
      <c r="H8" s="50" t="s">
        <v>66</v>
      </c>
      <c r="I8" s="63">
        <v>300.0</v>
      </c>
      <c r="J8" s="63">
        <v>23.0</v>
      </c>
    </row>
    <row r="9">
      <c r="E9" s="166" t="s">
        <v>667</v>
      </c>
      <c r="F9" s="66">
        <v>7.0</v>
      </c>
      <c r="H9" s="50" t="s">
        <v>668</v>
      </c>
      <c r="I9" s="63">
        <v>350.0</v>
      </c>
      <c r="J9" s="63">
        <v>0.0</v>
      </c>
    </row>
    <row r="10">
      <c r="E10" s="166" t="s">
        <v>669</v>
      </c>
      <c r="F10" s="66">
        <v>1.0</v>
      </c>
      <c r="H10" s="50" t="s">
        <v>634</v>
      </c>
      <c r="I10" s="63">
        <v>450.0</v>
      </c>
      <c r="J10" s="63">
        <v>14.0</v>
      </c>
    </row>
    <row r="11">
      <c r="E11" s="166" t="s">
        <v>70</v>
      </c>
      <c r="F11" s="66">
        <v>0.0</v>
      </c>
      <c r="H11" s="50" t="s">
        <v>64</v>
      </c>
      <c r="I11" s="63">
        <v>800.0</v>
      </c>
      <c r="J11" s="63">
        <v>39.0</v>
      </c>
    </row>
    <row r="12">
      <c r="E12" s="52"/>
      <c r="F12" s="206">
        <f>SUM(F5:F11)</f>
        <v>63</v>
      </c>
      <c r="H12" s="207" t="s">
        <v>670</v>
      </c>
      <c r="I12" s="63"/>
      <c r="J12" s="63"/>
    </row>
    <row r="13">
      <c r="E13" s="52"/>
      <c r="H13" s="97" t="s">
        <v>671</v>
      </c>
      <c r="I13" s="66">
        <v>900.0</v>
      </c>
      <c r="J13" s="66">
        <v>69.0</v>
      </c>
    </row>
    <row r="14">
      <c r="E14" s="52"/>
      <c r="H14" s="50" t="s">
        <v>34</v>
      </c>
      <c r="I14" s="63">
        <v>1200.0</v>
      </c>
      <c r="J14" s="63">
        <v>21.0</v>
      </c>
    </row>
    <row r="15">
      <c r="E15" s="52"/>
      <c r="H15" s="50" t="s">
        <v>672</v>
      </c>
      <c r="I15" s="63">
        <v>2700.0</v>
      </c>
      <c r="J15" s="63">
        <v>63.0</v>
      </c>
    </row>
    <row r="16">
      <c r="H16" s="50" t="s">
        <v>673</v>
      </c>
      <c r="I16" s="63">
        <v>1000.0</v>
      </c>
      <c r="J16" s="63">
        <v>0.0</v>
      </c>
    </row>
    <row r="17">
      <c r="E17" s="52"/>
      <c r="H17" s="50" t="s">
        <v>674</v>
      </c>
      <c r="I17" s="63">
        <v>1500.0</v>
      </c>
      <c r="J17" s="63">
        <v>72.0</v>
      </c>
    </row>
    <row r="18">
      <c r="H18" s="50" t="s">
        <v>675</v>
      </c>
      <c r="I18" s="63">
        <v>450.0</v>
      </c>
      <c r="J18" s="63">
        <v>73.0</v>
      </c>
    </row>
    <row r="19">
      <c r="H19" s="50" t="s">
        <v>16</v>
      </c>
      <c r="I19" s="63">
        <v>600.0</v>
      </c>
      <c r="J19" s="63">
        <v>44.0</v>
      </c>
    </row>
    <row r="20">
      <c r="H20" s="50" t="s">
        <v>69</v>
      </c>
      <c r="I20" s="63">
        <v>600.0</v>
      </c>
      <c r="J20" s="63">
        <v>29.0</v>
      </c>
    </row>
    <row r="21">
      <c r="H21" s="50" t="s">
        <v>68</v>
      </c>
      <c r="I21" s="63">
        <v>400.0</v>
      </c>
      <c r="J21" s="63">
        <v>84.0</v>
      </c>
    </row>
    <row r="22">
      <c r="H22" s="50" t="s">
        <v>676</v>
      </c>
      <c r="I22" s="63">
        <v>200.0</v>
      </c>
      <c r="J22" s="63">
        <v>2.0</v>
      </c>
    </row>
  </sheetData>
  <hyperlinks>
    <hyperlink r:id="rId1" ref="E5"/>
    <hyperlink r:id="rId2" ref="E6"/>
    <hyperlink r:id="rId3" ref="E7"/>
    <hyperlink r:id="rId4" ref="E8"/>
    <hyperlink r:id="rId5" ref="E9"/>
    <hyperlink r:id="rId6" ref="E10"/>
    <hyperlink r:id="rId7" ref="E11"/>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6.13"/>
    <col customWidth="1" min="3" max="3" width="26.88"/>
    <col customWidth="1" min="5" max="5" width="20.25"/>
    <col customWidth="1" min="6" max="7" width="16.25"/>
    <col customWidth="1" min="8" max="8" width="33.63"/>
    <col customWidth="1" min="9" max="9" width="34.0"/>
    <col customWidth="1" min="10" max="10" width="21.63"/>
    <col customWidth="1" min="11" max="11" width="23.13"/>
    <col customWidth="1" min="12" max="12" width="29.25"/>
    <col customWidth="1" min="13" max="13" width="78.63"/>
    <col customWidth="1" min="14" max="14" width="32.88"/>
  </cols>
  <sheetData>
    <row r="1" ht="51.0" customHeight="1">
      <c r="A1" s="57"/>
      <c r="C1" s="57"/>
      <c r="D1" s="57"/>
      <c r="E1" s="58"/>
      <c r="F1" s="59"/>
      <c r="G1" s="59"/>
      <c r="H1" s="58"/>
      <c r="I1" s="58"/>
      <c r="J1" s="60"/>
      <c r="K1" s="58"/>
      <c r="L1" s="58"/>
      <c r="M1" s="61"/>
      <c r="N1" s="62"/>
      <c r="O1" s="57"/>
      <c r="P1" s="57"/>
      <c r="Q1" s="57"/>
    </row>
    <row r="2" ht="51.0" customHeight="1">
      <c r="A2" s="57" t="s">
        <v>72</v>
      </c>
      <c r="B2" s="57" t="s">
        <v>2</v>
      </c>
      <c r="C2" s="57" t="s">
        <v>5</v>
      </c>
      <c r="D2" s="57" t="s">
        <v>6</v>
      </c>
      <c r="E2" s="58" t="s">
        <v>73</v>
      </c>
      <c r="F2" s="59" t="s">
        <v>74</v>
      </c>
      <c r="G2" s="59" t="s">
        <v>3</v>
      </c>
      <c r="H2" s="58" t="s">
        <v>4</v>
      </c>
      <c r="I2" s="58" t="s">
        <v>75</v>
      </c>
      <c r="J2" s="60" t="s">
        <v>76</v>
      </c>
      <c r="K2" s="58" t="s">
        <v>7</v>
      </c>
      <c r="L2" s="58" t="s">
        <v>77</v>
      </c>
      <c r="M2" s="61" t="s">
        <v>78</v>
      </c>
      <c r="N2" s="62" t="s">
        <v>79</v>
      </c>
      <c r="O2" s="57"/>
      <c r="P2" s="57"/>
      <c r="Q2" s="57"/>
    </row>
    <row r="3">
      <c r="A3" s="63">
        <v>17.0</v>
      </c>
      <c r="B3" s="64" t="s">
        <v>11</v>
      </c>
      <c r="C3" s="65">
        <v>100.0</v>
      </c>
      <c r="D3" s="65">
        <v>2.0</v>
      </c>
      <c r="E3" s="66">
        <v>13.0</v>
      </c>
      <c r="F3" s="67">
        <v>3.0</v>
      </c>
      <c r="G3" s="67">
        <v>2.0</v>
      </c>
      <c r="H3" s="66" t="s">
        <v>12</v>
      </c>
      <c r="I3" s="66">
        <v>8.0</v>
      </c>
      <c r="J3" s="66">
        <v>8.0</v>
      </c>
      <c r="K3" s="68">
        <f>(J3*0.8)</f>
        <v>6.4</v>
      </c>
      <c r="L3" s="68"/>
      <c r="M3" s="66" t="s">
        <v>80</v>
      </c>
    </row>
    <row r="4">
      <c r="A4" s="63">
        <v>13.0</v>
      </c>
      <c r="B4" s="69" t="s">
        <v>15</v>
      </c>
      <c r="C4" s="63">
        <v>200.0</v>
      </c>
      <c r="D4" s="63">
        <v>78.0</v>
      </c>
      <c r="E4" s="66">
        <v>12.0</v>
      </c>
      <c r="F4" s="67">
        <v>1.0</v>
      </c>
      <c r="G4" s="67">
        <v>2.0</v>
      </c>
      <c r="H4" s="66">
        <v>3.0</v>
      </c>
      <c r="I4" s="66">
        <v>310.0</v>
      </c>
      <c r="J4" s="66">
        <v>307.0</v>
      </c>
      <c r="K4" s="68">
        <f>(J4*0.02)</f>
        <v>6.14</v>
      </c>
      <c r="L4" s="68"/>
      <c r="M4" s="66" t="s">
        <v>81</v>
      </c>
    </row>
    <row r="5">
      <c r="A5" s="63">
        <v>7.0</v>
      </c>
      <c r="B5" s="64" t="s">
        <v>16</v>
      </c>
      <c r="C5" s="65">
        <v>600.0</v>
      </c>
      <c r="D5" s="65">
        <v>11.0</v>
      </c>
      <c r="E5" s="66">
        <v>12.0</v>
      </c>
      <c r="F5" s="67">
        <v>5.0</v>
      </c>
      <c r="G5" s="67">
        <v>4.0</v>
      </c>
      <c r="H5" s="70">
        <v>1.0</v>
      </c>
      <c r="I5" s="71">
        <v>23.0</v>
      </c>
      <c r="J5" s="66">
        <v>22.0</v>
      </c>
      <c r="K5" s="72">
        <f>(J5*0.8)</f>
        <v>17.6</v>
      </c>
      <c r="L5" s="72"/>
      <c r="M5" s="66" t="s">
        <v>82</v>
      </c>
      <c r="N5" s="73"/>
    </row>
    <row r="6">
      <c r="A6" s="63">
        <v>8.0</v>
      </c>
      <c r="B6" s="69" t="s">
        <v>17</v>
      </c>
      <c r="C6" s="63">
        <v>400.0</v>
      </c>
      <c r="D6" s="63">
        <v>38.0</v>
      </c>
      <c r="E6" s="66">
        <v>0.0</v>
      </c>
      <c r="F6" s="67">
        <v>5.0</v>
      </c>
      <c r="G6" s="67">
        <v>8.0</v>
      </c>
      <c r="H6" s="74" t="s">
        <v>12</v>
      </c>
      <c r="I6" s="75">
        <v>53.0</v>
      </c>
      <c r="J6" s="66">
        <v>53.0</v>
      </c>
      <c r="K6" s="72">
        <f>(J6*0.3)</f>
        <v>15.9</v>
      </c>
      <c r="L6" s="72"/>
      <c r="M6" s="66" t="s">
        <v>83</v>
      </c>
      <c r="N6" s="73"/>
    </row>
    <row r="7">
      <c r="A7" s="63">
        <v>12.0</v>
      </c>
      <c r="B7" s="64" t="s">
        <v>18</v>
      </c>
      <c r="C7" s="65">
        <v>200.0</v>
      </c>
      <c r="D7" s="65">
        <v>6.0</v>
      </c>
      <c r="E7" s="66">
        <v>12.0</v>
      </c>
      <c r="F7" s="67">
        <v>7.0</v>
      </c>
      <c r="G7" s="67">
        <v>9.0</v>
      </c>
      <c r="H7" s="66">
        <v>3.0</v>
      </c>
      <c r="I7" s="66">
        <v>13.0</v>
      </c>
      <c r="J7" s="66">
        <f>I7-H7</f>
        <v>10</v>
      </c>
      <c r="K7" s="66">
        <f t="shared" ref="K7:K16" si="1">(J7*0.8)</f>
        <v>8</v>
      </c>
      <c r="L7" s="66"/>
      <c r="M7" s="63" t="s">
        <v>84</v>
      </c>
    </row>
    <row r="8">
      <c r="A8" s="63">
        <v>6.0</v>
      </c>
      <c r="B8" s="64" t="s">
        <v>20</v>
      </c>
      <c r="C8" s="65">
        <v>700.0</v>
      </c>
      <c r="D8" s="65">
        <v>2.0</v>
      </c>
      <c r="E8" s="66">
        <v>3.0</v>
      </c>
      <c r="F8" s="67">
        <v>27.0</v>
      </c>
      <c r="G8" s="67">
        <v>14.0</v>
      </c>
      <c r="H8" s="70">
        <v>1.0</v>
      </c>
      <c r="I8" s="76">
        <v>13.0</v>
      </c>
      <c r="J8" s="66">
        <v>12.0</v>
      </c>
      <c r="K8" s="72">
        <f t="shared" si="1"/>
        <v>9.6</v>
      </c>
      <c r="L8" s="72"/>
      <c r="M8" s="66" t="s">
        <v>85</v>
      </c>
      <c r="N8" s="73"/>
    </row>
    <row r="9">
      <c r="A9" s="63">
        <v>3.0</v>
      </c>
      <c r="B9" s="64" t="s">
        <v>22</v>
      </c>
      <c r="C9" s="65">
        <v>1200.0</v>
      </c>
      <c r="D9" s="65">
        <v>9.0</v>
      </c>
      <c r="E9" s="66">
        <v>0.0</v>
      </c>
      <c r="F9" s="67">
        <v>17.0</v>
      </c>
      <c r="G9" s="67">
        <v>16.0</v>
      </c>
      <c r="H9" s="77" t="s">
        <v>23</v>
      </c>
      <c r="I9" s="75">
        <v>16.0</v>
      </c>
      <c r="J9" s="63">
        <f>I9-E9</f>
        <v>16</v>
      </c>
      <c r="K9" s="72">
        <f t="shared" si="1"/>
        <v>12.8</v>
      </c>
      <c r="L9" s="72"/>
      <c r="M9" s="66" t="s">
        <v>86</v>
      </c>
      <c r="N9" s="73"/>
    </row>
    <row r="10">
      <c r="A10" s="63">
        <v>10.0</v>
      </c>
      <c r="B10" s="69" t="s">
        <v>25</v>
      </c>
      <c r="C10" s="63">
        <v>250.0</v>
      </c>
      <c r="D10" s="63">
        <v>13.0</v>
      </c>
      <c r="E10" s="66">
        <v>10.0</v>
      </c>
      <c r="F10" s="67">
        <v>13.0</v>
      </c>
      <c r="G10" s="67">
        <v>16.0</v>
      </c>
      <c r="H10" s="77">
        <v>1.0</v>
      </c>
      <c r="I10" s="78">
        <v>15.0</v>
      </c>
      <c r="J10" s="66">
        <v>14.0</v>
      </c>
      <c r="K10" s="72">
        <f t="shared" si="1"/>
        <v>11.2</v>
      </c>
      <c r="L10" s="72"/>
      <c r="M10" s="66" t="s">
        <v>87</v>
      </c>
      <c r="N10" s="73"/>
    </row>
    <row r="11">
      <c r="A11" s="63">
        <v>16.0</v>
      </c>
      <c r="B11" s="64" t="s">
        <v>26</v>
      </c>
      <c r="C11" s="65">
        <v>150.0</v>
      </c>
      <c r="D11" s="65">
        <v>6.0</v>
      </c>
      <c r="E11" s="67">
        <v>4.0</v>
      </c>
      <c r="F11" s="67">
        <v>26.0</v>
      </c>
      <c r="G11" s="67">
        <v>23.0</v>
      </c>
      <c r="H11" s="66">
        <v>3.0</v>
      </c>
      <c r="I11" s="66">
        <v>17.0</v>
      </c>
      <c r="J11" s="66">
        <f>I11-H11</f>
        <v>14</v>
      </c>
      <c r="K11" s="68">
        <f t="shared" si="1"/>
        <v>11.2</v>
      </c>
      <c r="L11" s="68"/>
      <c r="M11" s="66" t="s">
        <v>88</v>
      </c>
    </row>
    <row r="12">
      <c r="A12" s="63">
        <v>4.0</v>
      </c>
      <c r="B12" s="64" t="s">
        <v>29</v>
      </c>
      <c r="C12" s="65">
        <v>1100.0</v>
      </c>
      <c r="D12" s="65">
        <v>18.0</v>
      </c>
      <c r="E12" s="66">
        <v>4.0</v>
      </c>
      <c r="F12" s="67">
        <v>63.0</v>
      </c>
      <c r="G12" s="67">
        <v>56.0</v>
      </c>
      <c r="H12" s="70" t="s">
        <v>23</v>
      </c>
      <c r="I12" s="75">
        <v>28.0</v>
      </c>
      <c r="J12" s="66">
        <v>28.0</v>
      </c>
      <c r="K12" s="72">
        <f t="shared" si="1"/>
        <v>22.4</v>
      </c>
      <c r="L12" s="72"/>
      <c r="M12" s="66" t="s">
        <v>89</v>
      </c>
      <c r="N12" s="73"/>
    </row>
    <row r="13">
      <c r="A13" s="63">
        <v>15.0</v>
      </c>
      <c r="B13" s="69" t="s">
        <v>31</v>
      </c>
      <c r="C13" s="63">
        <v>150.0</v>
      </c>
      <c r="D13" s="63">
        <v>39.0</v>
      </c>
      <c r="E13" s="66">
        <v>12.0</v>
      </c>
      <c r="F13" s="67">
        <v>66.0</v>
      </c>
      <c r="G13" s="67">
        <v>72.0</v>
      </c>
      <c r="H13" s="66">
        <v>4.0</v>
      </c>
      <c r="I13" s="66">
        <v>74.0</v>
      </c>
      <c r="J13" s="66">
        <v>70.0</v>
      </c>
      <c r="K13" s="68">
        <f t="shared" si="1"/>
        <v>56</v>
      </c>
      <c r="L13" s="68"/>
      <c r="M13" s="63" t="s">
        <v>90</v>
      </c>
    </row>
    <row r="14">
      <c r="A14" s="63">
        <v>1.0</v>
      </c>
      <c r="B14" s="64" t="s">
        <v>32</v>
      </c>
      <c r="C14" s="65">
        <v>2800.0</v>
      </c>
      <c r="D14" s="65">
        <v>3.0</v>
      </c>
      <c r="E14" s="66">
        <v>3.0</v>
      </c>
      <c r="F14" s="67">
        <v>121.0</v>
      </c>
      <c r="G14" s="67">
        <v>121.0</v>
      </c>
      <c r="H14" s="77" t="s">
        <v>23</v>
      </c>
      <c r="I14" s="75">
        <v>13.0</v>
      </c>
      <c r="J14" s="63">
        <f>I14</f>
        <v>13</v>
      </c>
      <c r="K14" s="72">
        <f t="shared" si="1"/>
        <v>10.4</v>
      </c>
      <c r="L14" s="72"/>
      <c r="M14" s="66" t="s">
        <v>85</v>
      </c>
      <c r="N14" s="73"/>
    </row>
    <row r="15">
      <c r="A15" s="63">
        <v>2.0</v>
      </c>
      <c r="B15" s="64" t="s">
        <v>33</v>
      </c>
      <c r="C15" s="65">
        <v>1800.0</v>
      </c>
      <c r="D15" s="65">
        <v>5.0</v>
      </c>
      <c r="E15" s="66">
        <v>3.0</v>
      </c>
      <c r="F15" s="67">
        <v>121.0</v>
      </c>
      <c r="G15" s="67">
        <v>121.0</v>
      </c>
      <c r="H15" s="79" t="s">
        <v>23</v>
      </c>
      <c r="I15" s="75">
        <v>14.0</v>
      </c>
      <c r="J15" s="66">
        <v>14.0</v>
      </c>
      <c r="K15" s="72">
        <f t="shared" si="1"/>
        <v>11.2</v>
      </c>
      <c r="L15" s="72"/>
      <c r="M15" s="66" t="s">
        <v>87</v>
      </c>
      <c r="N15" s="73"/>
    </row>
    <row r="16">
      <c r="A16" s="63">
        <v>5.0</v>
      </c>
      <c r="B16" s="64" t="s">
        <v>34</v>
      </c>
      <c r="C16" s="65">
        <v>1000.0</v>
      </c>
      <c r="D16" s="65">
        <v>15.0</v>
      </c>
      <c r="E16" s="66">
        <v>12.0</v>
      </c>
      <c r="F16" s="67">
        <v>121.0</v>
      </c>
      <c r="G16" s="67">
        <v>121.0</v>
      </c>
      <c r="H16" s="80">
        <v>4.0</v>
      </c>
      <c r="I16" s="75">
        <v>17.0</v>
      </c>
      <c r="J16" s="66">
        <v>13.0</v>
      </c>
      <c r="K16" s="72">
        <f t="shared" si="1"/>
        <v>10.4</v>
      </c>
      <c r="L16" s="72"/>
      <c r="M16" s="66" t="s">
        <v>85</v>
      </c>
      <c r="N16" s="73"/>
    </row>
    <row r="17">
      <c r="A17" s="63">
        <v>11.0</v>
      </c>
      <c r="B17" s="69" t="s">
        <v>35</v>
      </c>
      <c r="C17" s="63">
        <v>250.0</v>
      </c>
      <c r="D17" s="63">
        <v>34.0</v>
      </c>
      <c r="E17" s="81">
        <v>4.0</v>
      </c>
      <c r="F17" s="67">
        <v>121.0</v>
      </c>
      <c r="G17" s="67">
        <v>121.0</v>
      </c>
      <c r="H17" s="66" t="s">
        <v>12</v>
      </c>
      <c r="I17" s="66">
        <v>43.0</v>
      </c>
      <c r="J17" s="66">
        <v>43.0</v>
      </c>
      <c r="K17" s="66">
        <v>34.0</v>
      </c>
      <c r="L17" s="66"/>
      <c r="M17" s="66" t="s">
        <v>91</v>
      </c>
    </row>
    <row r="18">
      <c r="A18" s="63">
        <v>9.0</v>
      </c>
      <c r="B18" s="69" t="s">
        <v>36</v>
      </c>
      <c r="C18" s="63">
        <v>400.0</v>
      </c>
      <c r="D18" s="63">
        <v>47.0</v>
      </c>
      <c r="E18" s="66">
        <v>4.0</v>
      </c>
      <c r="F18" s="67">
        <v>121.0</v>
      </c>
      <c r="G18" s="67">
        <v>121.0</v>
      </c>
      <c r="H18" s="79" t="s">
        <v>12</v>
      </c>
      <c r="I18" s="75">
        <v>84.0</v>
      </c>
      <c r="J18" s="66">
        <v>84.0</v>
      </c>
      <c r="K18" s="72">
        <f t="shared" ref="K18:K19" si="2">(J18*0.8)</f>
        <v>67.2</v>
      </c>
      <c r="L18" s="72"/>
      <c r="M18" s="66" t="s">
        <v>92</v>
      </c>
      <c r="N18" s="73"/>
    </row>
    <row r="19">
      <c r="A19" s="63">
        <v>14.0</v>
      </c>
      <c r="B19" s="69" t="s">
        <v>37</v>
      </c>
      <c r="C19" s="63">
        <v>150.0</v>
      </c>
      <c r="D19" s="63">
        <v>50.0</v>
      </c>
      <c r="E19" s="66">
        <v>12.0</v>
      </c>
      <c r="F19" s="67">
        <v>121.0</v>
      </c>
      <c r="G19" s="67">
        <v>121.0</v>
      </c>
      <c r="H19" s="66">
        <v>4.0</v>
      </c>
      <c r="I19" s="66">
        <v>84.0</v>
      </c>
      <c r="J19" s="66">
        <v>80.0</v>
      </c>
      <c r="K19" s="68">
        <f t="shared" si="2"/>
        <v>64</v>
      </c>
      <c r="L19" s="68"/>
      <c r="M19" s="63" t="s">
        <v>93</v>
      </c>
    </row>
    <row r="20">
      <c r="A20" s="63"/>
      <c r="C20" s="63"/>
      <c r="D20" s="63"/>
      <c r="E20" s="63"/>
      <c r="F20" s="82"/>
      <c r="G20" s="82"/>
      <c r="I20" s="63"/>
      <c r="J20" s="63"/>
      <c r="M20" s="83" t="s">
        <v>94</v>
      </c>
    </row>
    <row r="21">
      <c r="A21" s="63"/>
      <c r="C21" s="63"/>
      <c r="D21" s="63"/>
      <c r="E21" s="63"/>
      <c r="F21" s="82"/>
      <c r="G21" s="82"/>
      <c r="I21" s="63"/>
      <c r="J21" s="63"/>
    </row>
    <row r="22">
      <c r="A22" s="63"/>
      <c r="C22" s="63"/>
      <c r="D22" s="63"/>
      <c r="E22" s="63"/>
      <c r="F22" s="82"/>
      <c r="G22" s="82"/>
      <c r="I22" s="63"/>
    </row>
    <row r="23">
      <c r="A23" s="66" t="s">
        <v>95</v>
      </c>
      <c r="B23" s="84" t="s">
        <v>96</v>
      </c>
      <c r="C23" s="66" t="s">
        <v>97</v>
      </c>
      <c r="D23" s="63"/>
      <c r="E23" s="63"/>
      <c r="F23" s="82"/>
      <c r="G23" s="82"/>
      <c r="I23" s="63"/>
    </row>
    <row r="24">
      <c r="A24" s="66" t="s">
        <v>98</v>
      </c>
      <c r="B24" s="84" t="s">
        <v>99</v>
      </c>
      <c r="C24" s="66" t="s">
        <v>97</v>
      </c>
      <c r="D24" s="63"/>
      <c r="E24" s="66"/>
      <c r="F24" s="82"/>
      <c r="G24" s="82"/>
      <c r="I24" s="63"/>
      <c r="K24" s="85"/>
      <c r="L24" s="85"/>
    </row>
    <row r="25">
      <c r="A25" s="63"/>
      <c r="C25" s="63"/>
      <c r="D25" s="63"/>
      <c r="E25" s="63"/>
      <c r="F25" s="82"/>
      <c r="G25" s="82"/>
      <c r="I25" s="63"/>
      <c r="K25" s="85"/>
      <c r="L25" s="85"/>
    </row>
    <row r="26">
      <c r="A26" s="63"/>
      <c r="C26" s="63"/>
      <c r="D26" s="63"/>
      <c r="E26" s="63"/>
      <c r="F26" s="82"/>
      <c r="G26" s="82"/>
      <c r="I26" s="63"/>
      <c r="K26" s="85"/>
      <c r="L26" s="85"/>
    </row>
    <row r="27">
      <c r="A27" s="63"/>
      <c r="B27" s="86" t="s">
        <v>100</v>
      </c>
      <c r="C27" s="63"/>
      <c r="D27" s="63"/>
      <c r="E27" s="63"/>
      <c r="F27" s="82"/>
      <c r="G27" s="82"/>
      <c r="I27" s="63"/>
      <c r="K27" s="85"/>
      <c r="L27" s="85"/>
    </row>
    <row r="28">
      <c r="A28" s="63"/>
      <c r="C28" s="63"/>
      <c r="D28" s="63"/>
      <c r="E28" s="63"/>
      <c r="F28" s="82"/>
      <c r="G28" s="82"/>
      <c r="I28" s="63"/>
      <c r="K28" s="85"/>
      <c r="L28" s="85"/>
    </row>
    <row r="29">
      <c r="A29" s="63"/>
      <c r="C29" s="63"/>
      <c r="D29" s="63"/>
      <c r="E29" s="63"/>
      <c r="F29" s="82"/>
      <c r="G29" s="82"/>
      <c r="I29" s="63"/>
      <c r="K29" s="85"/>
      <c r="L29" s="85"/>
    </row>
    <row r="30">
      <c r="A30" s="66" t="s">
        <v>101</v>
      </c>
      <c r="B30" s="87" t="s">
        <v>102</v>
      </c>
      <c r="C30" s="63"/>
      <c r="D30" s="63"/>
      <c r="E30" s="63"/>
      <c r="F30" s="82"/>
      <c r="G30" s="82"/>
      <c r="I30" s="63"/>
      <c r="K30" s="85"/>
      <c r="L30" s="85"/>
    </row>
    <row r="31">
      <c r="A31" s="63"/>
      <c r="C31" s="63"/>
      <c r="D31" s="63"/>
      <c r="E31" s="63"/>
      <c r="F31" s="82"/>
      <c r="G31" s="82"/>
      <c r="I31" s="63"/>
    </row>
    <row r="32">
      <c r="A32" s="63"/>
      <c r="C32" s="63"/>
      <c r="D32" s="63"/>
      <c r="E32" s="63"/>
      <c r="F32" s="82"/>
      <c r="G32" s="82"/>
      <c r="I32" s="63"/>
      <c r="K32" s="85"/>
      <c r="L32" s="85"/>
    </row>
    <row r="33">
      <c r="A33" s="66" t="s">
        <v>103</v>
      </c>
      <c r="B33" s="88" t="s">
        <v>104</v>
      </c>
      <c r="C33" s="63"/>
      <c r="D33" s="63"/>
      <c r="E33" s="63"/>
      <c r="F33" s="82"/>
      <c r="G33" s="82"/>
      <c r="I33" s="63"/>
      <c r="K33" s="85"/>
      <c r="L33" s="85"/>
    </row>
    <row r="34">
      <c r="A34" s="63"/>
      <c r="C34" s="63"/>
      <c r="D34" s="63"/>
      <c r="E34" s="63"/>
      <c r="F34" s="82"/>
      <c r="G34" s="82"/>
      <c r="I34" s="63"/>
      <c r="K34" s="85"/>
      <c r="L34" s="85"/>
    </row>
    <row r="35">
      <c r="A35" s="63"/>
      <c r="C35" s="63"/>
      <c r="D35" s="63"/>
      <c r="E35" s="63"/>
      <c r="F35" s="82"/>
      <c r="G35" s="82"/>
      <c r="I35" s="63"/>
      <c r="K35" s="85"/>
      <c r="L35" s="85"/>
    </row>
    <row r="36">
      <c r="A36" s="63"/>
      <c r="C36" s="63"/>
      <c r="D36" s="63"/>
      <c r="E36" s="63"/>
      <c r="F36" s="82"/>
      <c r="G36" s="82"/>
      <c r="I36" s="63"/>
      <c r="K36" s="85"/>
      <c r="L36" s="85"/>
    </row>
    <row r="37">
      <c r="A37" s="63"/>
      <c r="C37" s="63"/>
      <c r="D37" s="63"/>
      <c r="E37" s="63"/>
      <c r="F37" s="82"/>
      <c r="G37" s="82"/>
      <c r="I37" s="63"/>
    </row>
    <row r="38">
      <c r="A38" s="63"/>
      <c r="C38" s="63"/>
      <c r="D38" s="63"/>
      <c r="E38" s="63"/>
      <c r="F38" s="82"/>
      <c r="G38" s="82"/>
      <c r="I38" s="63"/>
      <c r="K38" s="85"/>
      <c r="L38" s="85"/>
    </row>
    <row r="39">
      <c r="A39" s="63"/>
      <c r="C39" s="63"/>
      <c r="D39" s="63"/>
      <c r="E39" s="63"/>
      <c r="F39" s="82"/>
      <c r="G39" s="82"/>
      <c r="I39" s="63"/>
      <c r="K39" s="85"/>
      <c r="L39" s="85"/>
    </row>
    <row r="40">
      <c r="A40" s="63"/>
      <c r="C40" s="63"/>
      <c r="D40" s="63"/>
      <c r="E40" s="63"/>
      <c r="F40" s="82"/>
      <c r="G40" s="82"/>
      <c r="I40" s="63"/>
      <c r="K40" s="85"/>
      <c r="L40" s="85"/>
    </row>
    <row r="41">
      <c r="A41" s="63"/>
      <c r="C41" s="63"/>
      <c r="D41" s="63"/>
      <c r="E41" s="63"/>
      <c r="F41" s="82"/>
      <c r="G41" s="82"/>
      <c r="I41" s="63"/>
    </row>
    <row r="42">
      <c r="A42" s="63"/>
      <c r="C42" s="63"/>
      <c r="D42" s="63"/>
      <c r="E42" s="63"/>
      <c r="F42" s="82"/>
      <c r="G42" s="82"/>
      <c r="I42" s="63"/>
    </row>
    <row r="43">
      <c r="A43" s="63"/>
      <c r="C43" s="63"/>
      <c r="D43" s="63"/>
      <c r="E43" s="63"/>
      <c r="F43" s="82"/>
      <c r="G43" s="82"/>
      <c r="I43" s="63"/>
    </row>
    <row r="44">
      <c r="A44" s="63"/>
      <c r="C44" s="63"/>
      <c r="D44" s="63"/>
      <c r="E44" s="63"/>
      <c r="F44" s="82"/>
      <c r="G44" s="82"/>
      <c r="I44" s="63"/>
    </row>
    <row r="45">
      <c r="A45" s="63"/>
      <c r="C45" s="63"/>
      <c r="D45" s="63"/>
      <c r="E45" s="63"/>
      <c r="F45" s="82"/>
      <c r="G45" s="82"/>
      <c r="I45" s="63"/>
    </row>
    <row r="46">
      <c r="A46" s="63"/>
      <c r="C46" s="63"/>
      <c r="D46" s="63"/>
      <c r="E46" s="63"/>
      <c r="F46" s="82"/>
      <c r="G46" s="82"/>
      <c r="I46" s="63"/>
    </row>
    <row r="47">
      <c r="A47" s="63"/>
      <c r="C47" s="63"/>
      <c r="D47" s="63"/>
      <c r="E47" s="63"/>
      <c r="F47" s="82"/>
      <c r="G47" s="82"/>
      <c r="I47" s="63"/>
    </row>
    <row r="48">
      <c r="A48" s="63"/>
      <c r="C48" s="63"/>
      <c r="D48" s="63"/>
      <c r="E48" s="63"/>
      <c r="F48" s="82"/>
      <c r="G48" s="82"/>
      <c r="I48" s="63"/>
    </row>
    <row r="49">
      <c r="A49" s="63"/>
      <c r="C49" s="63"/>
      <c r="D49" s="63"/>
      <c r="E49" s="63"/>
      <c r="F49" s="82"/>
      <c r="G49" s="82"/>
      <c r="I49" s="63"/>
    </row>
    <row r="50">
      <c r="A50" s="63"/>
      <c r="C50" s="63"/>
      <c r="D50" s="63"/>
      <c r="E50" s="63"/>
      <c r="F50" s="82"/>
      <c r="G50" s="82"/>
      <c r="I50" s="63"/>
    </row>
    <row r="51">
      <c r="A51" s="63"/>
      <c r="C51" s="63"/>
      <c r="D51" s="63"/>
      <c r="E51" s="63"/>
      <c r="F51" s="82"/>
      <c r="G51" s="82"/>
      <c r="I51" s="63"/>
    </row>
    <row r="52">
      <c r="A52" s="63"/>
      <c r="C52" s="63"/>
      <c r="D52" s="63"/>
      <c r="E52" s="63"/>
      <c r="F52" s="82"/>
      <c r="G52" s="82"/>
      <c r="I52" s="63"/>
    </row>
    <row r="53">
      <c r="A53" s="63"/>
      <c r="C53" s="63"/>
      <c r="D53" s="63"/>
      <c r="E53" s="63"/>
      <c r="F53" s="82"/>
      <c r="G53" s="82"/>
      <c r="I53" s="63"/>
    </row>
    <row r="54">
      <c r="A54" s="63"/>
      <c r="C54" s="63"/>
      <c r="D54" s="63"/>
      <c r="E54" s="63"/>
      <c r="F54" s="82"/>
      <c r="G54" s="82"/>
      <c r="I54" s="63"/>
    </row>
    <row r="55">
      <c r="A55" s="63"/>
      <c r="C55" s="63"/>
      <c r="D55" s="63"/>
      <c r="E55" s="63"/>
      <c r="F55" s="82"/>
      <c r="G55" s="82"/>
      <c r="I55" s="63"/>
    </row>
    <row r="56">
      <c r="A56" s="63"/>
      <c r="C56" s="63"/>
      <c r="D56" s="63"/>
      <c r="E56" s="63"/>
      <c r="F56" s="82"/>
      <c r="G56" s="82"/>
      <c r="I56" s="63"/>
    </row>
    <row r="57">
      <c r="A57" s="63"/>
      <c r="C57" s="63"/>
      <c r="D57" s="63"/>
      <c r="E57" s="63"/>
      <c r="F57" s="82"/>
      <c r="G57" s="82"/>
      <c r="I57" s="63"/>
    </row>
    <row r="58">
      <c r="A58" s="63"/>
      <c r="C58" s="63"/>
      <c r="D58" s="63"/>
      <c r="E58" s="63"/>
      <c r="F58" s="82"/>
      <c r="G58" s="82"/>
      <c r="I58" s="63"/>
    </row>
    <row r="59">
      <c r="A59" s="63"/>
      <c r="C59" s="63"/>
      <c r="D59" s="63"/>
      <c r="E59" s="63"/>
      <c r="F59" s="82"/>
      <c r="G59" s="82"/>
      <c r="I59" s="63"/>
    </row>
    <row r="60">
      <c r="A60" s="63"/>
      <c r="C60" s="63"/>
      <c r="D60" s="63"/>
      <c r="E60" s="63"/>
      <c r="F60" s="82"/>
      <c r="G60" s="82"/>
      <c r="I60" s="63"/>
    </row>
    <row r="61">
      <c r="A61" s="63"/>
      <c r="C61" s="63"/>
      <c r="D61" s="63"/>
      <c r="E61" s="63"/>
      <c r="F61" s="82"/>
      <c r="G61" s="82"/>
      <c r="I61" s="63"/>
    </row>
    <row r="62">
      <c r="A62" s="63"/>
      <c r="C62" s="63"/>
      <c r="D62" s="63"/>
      <c r="E62" s="63"/>
      <c r="F62" s="82"/>
      <c r="G62" s="82"/>
      <c r="I62" s="63"/>
    </row>
    <row r="63">
      <c r="A63" s="63"/>
      <c r="C63" s="63"/>
      <c r="D63" s="63"/>
      <c r="E63" s="63"/>
      <c r="F63" s="82"/>
      <c r="G63" s="82"/>
      <c r="I63" s="63"/>
    </row>
    <row r="64">
      <c r="A64" s="63"/>
      <c r="C64" s="63"/>
      <c r="D64" s="63"/>
      <c r="E64" s="63"/>
      <c r="F64" s="82"/>
      <c r="G64" s="82"/>
      <c r="I64" s="63"/>
    </row>
    <row r="65">
      <c r="A65" s="63"/>
      <c r="C65" s="63"/>
      <c r="D65" s="63"/>
      <c r="E65" s="63"/>
      <c r="F65" s="82"/>
      <c r="G65" s="82"/>
      <c r="I65" s="63"/>
    </row>
    <row r="66">
      <c r="A66" s="63"/>
      <c r="C66" s="63"/>
      <c r="D66" s="63"/>
      <c r="E66" s="63"/>
      <c r="F66" s="82"/>
      <c r="G66" s="82"/>
      <c r="I66" s="63"/>
    </row>
    <row r="67">
      <c r="A67" s="63"/>
      <c r="C67" s="63"/>
      <c r="D67" s="63"/>
      <c r="E67" s="63"/>
      <c r="F67" s="82"/>
      <c r="G67" s="82"/>
      <c r="I67" s="63"/>
    </row>
    <row r="68">
      <c r="A68" s="63"/>
      <c r="C68" s="63"/>
      <c r="D68" s="63"/>
      <c r="E68" s="63"/>
      <c r="F68" s="82"/>
      <c r="G68" s="82"/>
      <c r="I68" s="63"/>
    </row>
    <row r="69">
      <c r="A69" s="63"/>
      <c r="C69" s="63"/>
      <c r="D69" s="63"/>
      <c r="E69" s="63"/>
      <c r="F69" s="82"/>
      <c r="G69" s="82"/>
      <c r="I69" s="63"/>
    </row>
    <row r="70">
      <c r="A70" s="63"/>
      <c r="C70" s="63"/>
      <c r="D70" s="63"/>
      <c r="E70" s="63"/>
      <c r="F70" s="82"/>
      <c r="G70" s="82"/>
      <c r="I70" s="63"/>
    </row>
    <row r="71">
      <c r="A71" s="63"/>
      <c r="C71" s="63"/>
      <c r="D71" s="63"/>
      <c r="E71" s="63"/>
      <c r="F71" s="82"/>
      <c r="G71" s="82"/>
      <c r="I71" s="63"/>
    </row>
    <row r="72">
      <c r="A72" s="63"/>
      <c r="C72" s="63"/>
      <c r="D72" s="63"/>
      <c r="E72" s="63"/>
      <c r="F72" s="82"/>
      <c r="G72" s="82"/>
      <c r="I72" s="63"/>
    </row>
    <row r="73">
      <c r="A73" s="63"/>
      <c r="C73" s="63"/>
      <c r="D73" s="63"/>
      <c r="E73" s="63"/>
      <c r="F73" s="82"/>
      <c r="G73" s="82"/>
      <c r="I73" s="63"/>
    </row>
    <row r="74">
      <c r="A74" s="63"/>
      <c r="C74" s="63"/>
      <c r="D74" s="63"/>
      <c r="E74" s="63"/>
      <c r="F74" s="82"/>
      <c r="G74" s="82"/>
      <c r="I74" s="63"/>
    </row>
    <row r="75">
      <c r="A75" s="63"/>
      <c r="C75" s="63"/>
      <c r="D75" s="63"/>
      <c r="E75" s="63"/>
      <c r="F75" s="82"/>
      <c r="G75" s="82"/>
      <c r="I75" s="63"/>
    </row>
    <row r="76">
      <c r="A76" s="63"/>
      <c r="C76" s="63"/>
      <c r="D76" s="63"/>
      <c r="E76" s="63"/>
      <c r="F76" s="82"/>
      <c r="G76" s="82"/>
      <c r="I76" s="63"/>
    </row>
    <row r="77">
      <c r="A77" s="63"/>
      <c r="C77" s="63"/>
      <c r="D77" s="63"/>
      <c r="E77" s="63"/>
      <c r="F77" s="82"/>
      <c r="G77" s="82"/>
      <c r="I77" s="63"/>
    </row>
    <row r="78">
      <c r="A78" s="63"/>
      <c r="C78" s="63"/>
      <c r="D78" s="63"/>
      <c r="E78" s="63"/>
      <c r="F78" s="82"/>
      <c r="G78" s="82"/>
      <c r="I78" s="63"/>
    </row>
    <row r="79">
      <c r="A79" s="63"/>
      <c r="C79" s="63"/>
      <c r="D79" s="63"/>
      <c r="E79" s="63"/>
      <c r="F79" s="82"/>
      <c r="G79" s="82"/>
      <c r="I79" s="63"/>
    </row>
    <row r="80">
      <c r="A80" s="63"/>
      <c r="C80" s="63"/>
      <c r="D80" s="63"/>
      <c r="E80" s="63"/>
      <c r="F80" s="82"/>
      <c r="G80" s="82"/>
      <c r="I80" s="63"/>
    </row>
    <row r="81">
      <c r="A81" s="63"/>
      <c r="C81" s="63"/>
      <c r="D81" s="63"/>
      <c r="E81" s="63"/>
      <c r="F81" s="82"/>
      <c r="G81" s="82"/>
      <c r="I81" s="63"/>
    </row>
    <row r="82">
      <c r="A82" s="63"/>
      <c r="C82" s="63"/>
      <c r="D82" s="63"/>
      <c r="E82" s="63"/>
      <c r="F82" s="82"/>
      <c r="G82" s="82"/>
      <c r="I82" s="63"/>
    </row>
    <row r="83">
      <c r="A83" s="63"/>
      <c r="C83" s="63"/>
      <c r="D83" s="63"/>
      <c r="E83" s="63"/>
      <c r="F83" s="82"/>
      <c r="G83" s="82"/>
      <c r="I83" s="63"/>
    </row>
    <row r="84">
      <c r="A84" s="63"/>
      <c r="C84" s="63"/>
      <c r="D84" s="63"/>
      <c r="E84" s="63"/>
      <c r="F84" s="82"/>
      <c r="G84" s="82"/>
      <c r="I84" s="63"/>
    </row>
    <row r="85">
      <c r="A85" s="63"/>
      <c r="C85" s="63"/>
      <c r="D85" s="63"/>
      <c r="E85" s="63"/>
      <c r="F85" s="82"/>
      <c r="G85" s="82"/>
      <c r="I85" s="63"/>
    </row>
    <row r="86">
      <c r="A86" s="63"/>
      <c r="C86" s="63"/>
      <c r="D86" s="63"/>
      <c r="E86" s="63"/>
      <c r="F86" s="82"/>
      <c r="G86" s="82"/>
      <c r="I86" s="63"/>
    </row>
    <row r="87">
      <c r="A87" s="63"/>
      <c r="C87" s="63"/>
      <c r="D87" s="63"/>
      <c r="E87" s="63"/>
      <c r="F87" s="82"/>
      <c r="G87" s="82"/>
      <c r="I87" s="63"/>
    </row>
    <row r="88">
      <c r="A88" s="63"/>
      <c r="C88" s="63"/>
      <c r="D88" s="63"/>
      <c r="E88" s="63"/>
      <c r="F88" s="82"/>
      <c r="G88" s="82"/>
      <c r="I88" s="63"/>
    </row>
    <row r="89">
      <c r="A89" s="63"/>
      <c r="C89" s="63"/>
      <c r="D89" s="63"/>
      <c r="E89" s="63"/>
      <c r="F89" s="82"/>
      <c r="G89" s="82"/>
      <c r="I89" s="63"/>
    </row>
    <row r="90">
      <c r="A90" s="63"/>
      <c r="C90" s="63"/>
      <c r="D90" s="63"/>
      <c r="E90" s="63"/>
      <c r="F90" s="82"/>
      <c r="G90" s="82"/>
      <c r="I90" s="63"/>
    </row>
    <row r="91">
      <c r="A91" s="63"/>
      <c r="C91" s="63"/>
      <c r="D91" s="63"/>
      <c r="E91" s="63"/>
      <c r="F91" s="82"/>
      <c r="G91" s="82"/>
      <c r="I91" s="63"/>
    </row>
    <row r="92">
      <c r="A92" s="63"/>
      <c r="C92" s="63"/>
      <c r="D92" s="63"/>
      <c r="E92" s="63"/>
      <c r="F92" s="82"/>
      <c r="G92" s="82"/>
      <c r="I92" s="63"/>
    </row>
    <row r="93">
      <c r="A93" s="63"/>
      <c r="C93" s="63"/>
      <c r="D93" s="63"/>
      <c r="E93" s="63"/>
      <c r="F93" s="82"/>
      <c r="G93" s="82"/>
      <c r="I93" s="63"/>
    </row>
    <row r="94">
      <c r="A94" s="63"/>
      <c r="C94" s="63"/>
      <c r="D94" s="63"/>
      <c r="E94" s="63"/>
      <c r="F94" s="82"/>
      <c r="G94" s="82"/>
      <c r="I94" s="63"/>
    </row>
    <row r="95">
      <c r="A95" s="63"/>
      <c r="C95" s="63"/>
      <c r="D95" s="63"/>
      <c r="E95" s="63"/>
      <c r="F95" s="82"/>
      <c r="G95" s="82"/>
      <c r="I95" s="63"/>
    </row>
    <row r="96">
      <c r="A96" s="63"/>
      <c r="C96" s="63"/>
      <c r="D96" s="63"/>
      <c r="E96" s="63"/>
      <c r="F96" s="82"/>
      <c r="G96" s="82"/>
      <c r="I96" s="63"/>
    </row>
    <row r="97">
      <c r="A97" s="63"/>
      <c r="C97" s="63"/>
      <c r="D97" s="63"/>
      <c r="E97" s="63"/>
      <c r="F97" s="82"/>
      <c r="G97" s="82"/>
      <c r="I97" s="63"/>
    </row>
    <row r="98">
      <c r="A98" s="63"/>
      <c r="C98" s="63"/>
      <c r="D98" s="63"/>
      <c r="E98" s="63"/>
      <c r="F98" s="82"/>
      <c r="G98" s="82"/>
      <c r="I98" s="63"/>
    </row>
    <row r="99">
      <c r="A99" s="63"/>
      <c r="C99" s="63"/>
      <c r="D99" s="63"/>
      <c r="E99" s="63"/>
      <c r="F99" s="82"/>
      <c r="G99" s="82"/>
      <c r="I99" s="63"/>
    </row>
    <row r="100">
      <c r="A100" s="63"/>
      <c r="C100" s="63"/>
      <c r="D100" s="63"/>
      <c r="E100" s="63"/>
      <c r="F100" s="82"/>
      <c r="G100" s="82"/>
      <c r="I100" s="63"/>
    </row>
    <row r="101">
      <c r="A101" s="63"/>
      <c r="C101" s="63"/>
      <c r="D101" s="63"/>
      <c r="E101" s="63"/>
      <c r="F101" s="82"/>
      <c r="G101" s="82"/>
      <c r="I101" s="63"/>
    </row>
    <row r="102">
      <c r="A102" s="63"/>
      <c r="C102" s="63"/>
      <c r="D102" s="63"/>
      <c r="E102" s="63"/>
      <c r="F102" s="82"/>
      <c r="G102" s="82"/>
      <c r="I102" s="63"/>
    </row>
    <row r="103">
      <c r="A103" s="63"/>
      <c r="C103" s="63"/>
      <c r="D103" s="63"/>
      <c r="E103" s="63"/>
      <c r="F103" s="82"/>
      <c r="G103" s="82"/>
      <c r="I103" s="63"/>
    </row>
    <row r="104">
      <c r="A104" s="63"/>
      <c r="C104" s="63"/>
      <c r="D104" s="63"/>
      <c r="E104" s="63"/>
      <c r="F104" s="82"/>
      <c r="G104" s="82"/>
      <c r="I104" s="63"/>
    </row>
    <row r="105">
      <c r="A105" s="63"/>
      <c r="C105" s="63"/>
      <c r="D105" s="63"/>
      <c r="E105" s="63"/>
      <c r="F105" s="82"/>
      <c r="G105" s="82"/>
      <c r="I105" s="63"/>
    </row>
    <row r="106">
      <c r="A106" s="63"/>
      <c r="C106" s="63"/>
      <c r="D106" s="63"/>
      <c r="E106" s="63"/>
      <c r="F106" s="82"/>
      <c r="G106" s="82"/>
      <c r="I106" s="63"/>
    </row>
    <row r="107">
      <c r="A107" s="63"/>
      <c r="C107" s="63"/>
      <c r="D107" s="63"/>
      <c r="E107" s="63"/>
      <c r="F107" s="82"/>
      <c r="G107" s="82"/>
      <c r="I107" s="63"/>
    </row>
    <row r="108">
      <c r="A108" s="63"/>
      <c r="C108" s="63"/>
      <c r="D108" s="63"/>
      <c r="E108" s="63"/>
      <c r="F108" s="82"/>
      <c r="G108" s="82"/>
      <c r="I108" s="63"/>
    </row>
    <row r="109">
      <c r="A109" s="63"/>
      <c r="C109" s="63"/>
      <c r="D109" s="63"/>
      <c r="E109" s="63"/>
      <c r="F109" s="82"/>
      <c r="G109" s="82"/>
      <c r="I109" s="63"/>
    </row>
    <row r="110">
      <c r="A110" s="63"/>
      <c r="C110" s="63"/>
      <c r="D110" s="63"/>
      <c r="E110" s="63"/>
      <c r="F110" s="82"/>
      <c r="G110" s="82"/>
      <c r="I110" s="63"/>
    </row>
    <row r="111">
      <c r="A111" s="63"/>
      <c r="C111" s="63"/>
      <c r="D111" s="63"/>
      <c r="E111" s="63"/>
      <c r="F111" s="82"/>
      <c r="G111" s="82"/>
      <c r="I111" s="63"/>
    </row>
    <row r="112">
      <c r="A112" s="63"/>
      <c r="C112" s="63"/>
      <c r="D112" s="63"/>
      <c r="E112" s="63"/>
      <c r="F112" s="82"/>
      <c r="G112" s="82"/>
      <c r="I112" s="63"/>
    </row>
    <row r="113">
      <c r="A113" s="63"/>
      <c r="C113" s="63"/>
      <c r="D113" s="63"/>
      <c r="E113" s="63"/>
      <c r="F113" s="82"/>
      <c r="G113" s="82"/>
      <c r="I113" s="63"/>
    </row>
    <row r="114">
      <c r="A114" s="63"/>
      <c r="C114" s="63"/>
      <c r="D114" s="63"/>
      <c r="E114" s="63"/>
      <c r="F114" s="82"/>
      <c r="G114" s="82"/>
      <c r="I114" s="63"/>
    </row>
    <row r="115">
      <c r="A115" s="63"/>
      <c r="C115" s="63"/>
      <c r="D115" s="63"/>
      <c r="E115" s="63"/>
      <c r="F115" s="82"/>
      <c r="G115" s="82"/>
      <c r="I115" s="63"/>
    </row>
    <row r="116">
      <c r="A116" s="63"/>
      <c r="C116" s="63"/>
      <c r="D116" s="63"/>
      <c r="E116" s="63"/>
      <c r="F116" s="82"/>
      <c r="G116" s="82"/>
      <c r="I116" s="63"/>
    </row>
    <row r="117">
      <c r="A117" s="63"/>
      <c r="C117" s="63"/>
      <c r="D117" s="63"/>
      <c r="E117" s="63"/>
      <c r="F117" s="82"/>
      <c r="G117" s="82"/>
      <c r="I117" s="63"/>
    </row>
    <row r="118">
      <c r="A118" s="63"/>
      <c r="C118" s="63"/>
      <c r="D118" s="63"/>
      <c r="E118" s="63"/>
      <c r="F118" s="82"/>
      <c r="G118" s="82"/>
      <c r="I118" s="63"/>
    </row>
    <row r="119">
      <c r="A119" s="63"/>
      <c r="C119" s="63"/>
      <c r="D119" s="63"/>
      <c r="E119" s="63"/>
      <c r="F119" s="82"/>
      <c r="G119" s="82"/>
      <c r="I119" s="63"/>
    </row>
    <row r="120">
      <c r="A120" s="63"/>
      <c r="C120" s="63"/>
      <c r="D120" s="63"/>
      <c r="E120" s="63"/>
      <c r="F120" s="82"/>
      <c r="G120" s="82"/>
      <c r="I120" s="63"/>
    </row>
    <row r="121">
      <c r="A121" s="63"/>
      <c r="C121" s="63"/>
      <c r="D121" s="63"/>
      <c r="E121" s="63"/>
      <c r="F121" s="82"/>
      <c r="G121" s="82"/>
      <c r="I121" s="63"/>
    </row>
    <row r="122">
      <c r="A122" s="63"/>
      <c r="C122" s="63"/>
      <c r="D122" s="63"/>
      <c r="E122" s="63"/>
      <c r="F122" s="82"/>
      <c r="G122" s="82"/>
      <c r="I122" s="63"/>
    </row>
    <row r="123">
      <c r="A123" s="63"/>
      <c r="C123" s="63"/>
      <c r="D123" s="63"/>
      <c r="E123" s="63"/>
      <c r="F123" s="82"/>
      <c r="G123" s="82"/>
      <c r="I123" s="63"/>
    </row>
    <row r="124">
      <c r="A124" s="63"/>
      <c r="C124" s="63"/>
      <c r="D124" s="63"/>
      <c r="E124" s="63"/>
      <c r="F124" s="82"/>
      <c r="G124" s="82"/>
      <c r="I124" s="63"/>
    </row>
    <row r="125">
      <c r="A125" s="63"/>
      <c r="C125" s="63"/>
      <c r="D125" s="63"/>
      <c r="E125" s="63"/>
      <c r="F125" s="82"/>
      <c r="G125" s="82"/>
      <c r="I125" s="63"/>
    </row>
    <row r="126">
      <c r="A126" s="63"/>
      <c r="C126" s="63"/>
      <c r="D126" s="63"/>
      <c r="E126" s="63"/>
      <c r="F126" s="82"/>
      <c r="G126" s="82"/>
      <c r="I126" s="63"/>
    </row>
    <row r="127">
      <c r="A127" s="63"/>
      <c r="C127" s="63"/>
      <c r="D127" s="63"/>
      <c r="E127" s="63"/>
      <c r="F127" s="82"/>
      <c r="G127" s="82"/>
      <c r="I127" s="63"/>
    </row>
    <row r="128">
      <c r="A128" s="63"/>
      <c r="C128" s="63"/>
      <c r="D128" s="63"/>
      <c r="E128" s="63"/>
      <c r="F128" s="82"/>
      <c r="G128" s="82"/>
      <c r="I128" s="63"/>
    </row>
    <row r="129">
      <c r="A129" s="63"/>
      <c r="C129" s="63"/>
      <c r="D129" s="63"/>
      <c r="E129" s="63"/>
      <c r="F129" s="82"/>
      <c r="G129" s="82"/>
      <c r="I129" s="63"/>
    </row>
    <row r="130">
      <c r="A130" s="63"/>
      <c r="C130" s="63"/>
      <c r="D130" s="63"/>
      <c r="E130" s="63"/>
      <c r="F130" s="82"/>
      <c r="G130" s="82"/>
      <c r="I130" s="63"/>
    </row>
    <row r="131">
      <c r="A131" s="63"/>
      <c r="C131" s="63"/>
      <c r="D131" s="63"/>
      <c r="E131" s="63"/>
      <c r="F131" s="82"/>
      <c r="G131" s="82"/>
      <c r="I131" s="63"/>
    </row>
    <row r="132">
      <c r="A132" s="63"/>
      <c r="C132" s="63"/>
      <c r="D132" s="63"/>
      <c r="E132" s="63"/>
      <c r="F132" s="82"/>
      <c r="G132" s="82"/>
      <c r="I132" s="63"/>
    </row>
    <row r="133">
      <c r="A133" s="63"/>
      <c r="C133" s="63"/>
      <c r="D133" s="63"/>
      <c r="E133" s="63"/>
      <c r="F133" s="82"/>
      <c r="G133" s="82"/>
      <c r="I133" s="63"/>
    </row>
    <row r="134">
      <c r="A134" s="63"/>
      <c r="C134" s="63"/>
      <c r="D134" s="63"/>
      <c r="E134" s="63"/>
      <c r="F134" s="82"/>
      <c r="G134" s="82"/>
      <c r="I134" s="63"/>
    </row>
    <row r="135">
      <c r="A135" s="63"/>
      <c r="C135" s="63"/>
      <c r="D135" s="63"/>
      <c r="E135" s="63"/>
      <c r="F135" s="82"/>
      <c r="G135" s="82"/>
      <c r="I135" s="63"/>
    </row>
    <row r="136">
      <c r="A136" s="63"/>
      <c r="C136" s="63"/>
      <c r="D136" s="63"/>
      <c r="E136" s="63"/>
      <c r="F136" s="82"/>
      <c r="G136" s="82"/>
      <c r="I136" s="63"/>
    </row>
    <row r="137">
      <c r="A137" s="63"/>
      <c r="C137" s="63"/>
      <c r="D137" s="63"/>
      <c r="E137" s="63"/>
      <c r="F137" s="82"/>
      <c r="G137" s="82"/>
      <c r="I137" s="63"/>
    </row>
    <row r="138">
      <c r="A138" s="63"/>
      <c r="C138" s="63"/>
      <c r="D138" s="63"/>
      <c r="E138" s="63"/>
      <c r="F138" s="82"/>
      <c r="G138" s="82"/>
      <c r="I138" s="63"/>
    </row>
    <row r="139">
      <c r="A139" s="63"/>
      <c r="C139" s="63"/>
      <c r="D139" s="63"/>
      <c r="E139" s="63"/>
      <c r="F139" s="82"/>
      <c r="G139" s="82"/>
      <c r="I139" s="63"/>
    </row>
    <row r="140">
      <c r="A140" s="63"/>
      <c r="C140" s="63"/>
      <c r="D140" s="63"/>
      <c r="E140" s="63"/>
      <c r="F140" s="82"/>
      <c r="G140" s="82"/>
      <c r="I140" s="63"/>
    </row>
    <row r="141">
      <c r="A141" s="63"/>
      <c r="C141" s="63"/>
      <c r="D141" s="63"/>
      <c r="E141" s="63"/>
      <c r="F141" s="82"/>
      <c r="G141" s="82"/>
      <c r="I141" s="63"/>
    </row>
    <row r="142">
      <c r="A142" s="63"/>
      <c r="C142" s="63"/>
      <c r="D142" s="63"/>
      <c r="E142" s="63"/>
      <c r="F142" s="82"/>
      <c r="G142" s="82"/>
      <c r="I142" s="63"/>
    </row>
    <row r="143">
      <c r="A143" s="63"/>
      <c r="C143" s="63"/>
      <c r="D143" s="63"/>
      <c r="E143" s="63"/>
      <c r="F143" s="82"/>
      <c r="G143" s="82"/>
      <c r="I143" s="63"/>
    </row>
    <row r="144">
      <c r="A144" s="63"/>
      <c r="C144" s="63"/>
      <c r="D144" s="63"/>
      <c r="E144" s="63"/>
      <c r="F144" s="82"/>
      <c r="G144" s="82"/>
      <c r="I144" s="63"/>
    </row>
    <row r="145">
      <c r="A145" s="63"/>
      <c r="C145" s="63"/>
      <c r="D145" s="63"/>
      <c r="E145" s="63"/>
      <c r="F145" s="82"/>
      <c r="G145" s="82"/>
      <c r="I145" s="63"/>
    </row>
    <row r="146">
      <c r="A146" s="63"/>
      <c r="C146" s="63"/>
      <c r="D146" s="63"/>
      <c r="E146" s="63"/>
      <c r="F146" s="82"/>
      <c r="G146" s="82"/>
      <c r="I146" s="63"/>
    </row>
    <row r="147">
      <c r="A147" s="63"/>
      <c r="C147" s="63"/>
      <c r="D147" s="63"/>
      <c r="E147" s="63"/>
      <c r="F147" s="82"/>
      <c r="G147" s="82"/>
      <c r="I147" s="63"/>
    </row>
    <row r="148">
      <c r="A148" s="63"/>
      <c r="C148" s="63"/>
      <c r="D148" s="63"/>
      <c r="E148" s="63"/>
      <c r="F148" s="82"/>
      <c r="G148" s="82"/>
      <c r="I148" s="63"/>
    </row>
    <row r="149">
      <c r="A149" s="63"/>
      <c r="C149" s="63"/>
      <c r="D149" s="63"/>
      <c r="E149" s="63"/>
      <c r="F149" s="82"/>
      <c r="G149" s="82"/>
      <c r="I149" s="63"/>
    </row>
    <row r="150">
      <c r="A150" s="63"/>
      <c r="C150" s="63"/>
      <c r="D150" s="63"/>
      <c r="E150" s="63"/>
      <c r="F150" s="82"/>
      <c r="G150" s="82"/>
      <c r="I150" s="63"/>
    </row>
    <row r="151">
      <c r="A151" s="63"/>
      <c r="C151" s="63"/>
      <c r="D151" s="63"/>
      <c r="E151" s="63"/>
      <c r="F151" s="82"/>
      <c r="G151" s="82"/>
      <c r="I151" s="63"/>
    </row>
    <row r="152">
      <c r="A152" s="63"/>
      <c r="C152" s="63"/>
      <c r="D152" s="63"/>
      <c r="E152" s="63"/>
      <c r="F152" s="82"/>
      <c r="G152" s="82"/>
      <c r="I152" s="63"/>
    </row>
    <row r="153">
      <c r="A153" s="63"/>
      <c r="C153" s="63"/>
      <c r="D153" s="63"/>
      <c r="E153" s="63"/>
      <c r="F153" s="82"/>
      <c r="G153" s="82"/>
      <c r="I153" s="63"/>
    </row>
    <row r="154">
      <c r="A154" s="63"/>
      <c r="C154" s="63"/>
      <c r="D154" s="63"/>
      <c r="E154" s="63"/>
      <c r="F154" s="82"/>
      <c r="G154" s="82"/>
      <c r="I154" s="63"/>
    </row>
    <row r="155">
      <c r="A155" s="63"/>
      <c r="C155" s="63"/>
      <c r="D155" s="63"/>
      <c r="E155" s="63"/>
      <c r="F155" s="82"/>
      <c r="G155" s="82"/>
      <c r="I155" s="63"/>
    </row>
    <row r="156">
      <c r="A156" s="63"/>
      <c r="C156" s="63"/>
      <c r="D156" s="63"/>
      <c r="E156" s="63"/>
      <c r="F156" s="82"/>
      <c r="G156" s="82"/>
      <c r="I156" s="63"/>
    </row>
    <row r="157">
      <c r="A157" s="63"/>
      <c r="C157" s="63"/>
      <c r="D157" s="63"/>
      <c r="E157" s="63"/>
      <c r="F157" s="82"/>
      <c r="G157" s="82"/>
      <c r="I157" s="63"/>
    </row>
    <row r="158">
      <c r="A158" s="63"/>
      <c r="C158" s="63"/>
      <c r="D158" s="63"/>
      <c r="E158" s="63"/>
      <c r="F158" s="82"/>
      <c r="G158" s="82"/>
      <c r="I158" s="63"/>
    </row>
    <row r="159">
      <c r="A159" s="63"/>
      <c r="C159" s="63"/>
      <c r="D159" s="63"/>
      <c r="E159" s="63"/>
      <c r="F159" s="82"/>
      <c r="G159" s="82"/>
      <c r="I159" s="63"/>
    </row>
    <row r="160">
      <c r="A160" s="63"/>
      <c r="C160" s="63"/>
      <c r="D160" s="63"/>
      <c r="E160" s="63"/>
      <c r="F160" s="82"/>
      <c r="G160" s="82"/>
      <c r="I160" s="63"/>
    </row>
    <row r="161">
      <c r="A161" s="63"/>
      <c r="C161" s="63"/>
      <c r="D161" s="63"/>
      <c r="E161" s="63"/>
      <c r="F161" s="82"/>
      <c r="G161" s="82"/>
      <c r="I161" s="63"/>
    </row>
    <row r="162">
      <c r="A162" s="63"/>
      <c r="C162" s="63"/>
      <c r="D162" s="63"/>
      <c r="E162" s="63"/>
      <c r="F162" s="82"/>
      <c r="G162" s="82"/>
      <c r="I162" s="63"/>
    </row>
    <row r="163">
      <c r="A163" s="63"/>
      <c r="C163" s="63"/>
      <c r="D163" s="63"/>
      <c r="E163" s="63"/>
      <c r="F163" s="82"/>
      <c r="G163" s="82"/>
      <c r="I163" s="63"/>
    </row>
    <row r="164">
      <c r="A164" s="63"/>
      <c r="C164" s="63"/>
      <c r="D164" s="63"/>
      <c r="E164" s="63"/>
      <c r="F164" s="82"/>
      <c r="G164" s="82"/>
      <c r="I164" s="63"/>
    </row>
    <row r="165">
      <c r="A165" s="63"/>
      <c r="C165" s="63"/>
      <c r="D165" s="63"/>
      <c r="E165" s="63"/>
      <c r="F165" s="82"/>
      <c r="G165" s="82"/>
      <c r="I165" s="63"/>
    </row>
    <row r="166">
      <c r="A166" s="63"/>
      <c r="C166" s="63"/>
      <c r="D166" s="63"/>
      <c r="E166" s="63"/>
      <c r="F166" s="82"/>
      <c r="G166" s="82"/>
      <c r="I166" s="63"/>
    </row>
    <row r="167">
      <c r="A167" s="63"/>
      <c r="C167" s="63"/>
      <c r="D167" s="63"/>
      <c r="E167" s="63"/>
      <c r="F167" s="82"/>
      <c r="G167" s="82"/>
      <c r="I167" s="63"/>
    </row>
    <row r="168">
      <c r="A168" s="63"/>
      <c r="C168" s="63"/>
      <c r="D168" s="63"/>
      <c r="E168" s="63"/>
      <c r="F168" s="82"/>
      <c r="G168" s="82"/>
      <c r="I168" s="63"/>
    </row>
    <row r="169">
      <c r="A169" s="63"/>
      <c r="C169" s="63"/>
      <c r="D169" s="63"/>
      <c r="E169" s="63"/>
      <c r="F169" s="82"/>
      <c r="G169" s="82"/>
      <c r="I169" s="63"/>
    </row>
    <row r="170">
      <c r="A170" s="63"/>
      <c r="C170" s="63"/>
      <c r="D170" s="63"/>
      <c r="E170" s="63"/>
      <c r="F170" s="82"/>
      <c r="G170" s="82"/>
      <c r="I170" s="63"/>
    </row>
    <row r="171">
      <c r="A171" s="63"/>
      <c r="C171" s="63"/>
      <c r="D171" s="63"/>
      <c r="E171" s="63"/>
      <c r="F171" s="82"/>
      <c r="G171" s="82"/>
      <c r="I171" s="63"/>
    </row>
    <row r="172">
      <c r="A172" s="63"/>
      <c r="C172" s="63"/>
      <c r="D172" s="63"/>
      <c r="E172" s="63"/>
      <c r="F172" s="82"/>
      <c r="G172" s="82"/>
      <c r="I172" s="63"/>
    </row>
    <row r="173">
      <c r="A173" s="63"/>
      <c r="C173" s="63"/>
      <c r="D173" s="63"/>
      <c r="E173" s="63"/>
      <c r="F173" s="82"/>
      <c r="G173" s="82"/>
      <c r="I173" s="63"/>
    </row>
    <row r="174">
      <c r="A174" s="63"/>
      <c r="C174" s="63"/>
      <c r="D174" s="63"/>
      <c r="E174" s="63"/>
      <c r="F174" s="82"/>
      <c r="G174" s="82"/>
      <c r="I174" s="63"/>
    </row>
    <row r="175">
      <c r="A175" s="63"/>
      <c r="C175" s="63"/>
      <c r="D175" s="63"/>
      <c r="E175" s="63"/>
      <c r="F175" s="82"/>
      <c r="G175" s="82"/>
      <c r="I175" s="63"/>
    </row>
    <row r="176">
      <c r="A176" s="63"/>
      <c r="C176" s="63"/>
      <c r="D176" s="63"/>
      <c r="E176" s="63"/>
      <c r="F176" s="82"/>
      <c r="G176" s="82"/>
      <c r="I176" s="63"/>
    </row>
    <row r="177">
      <c r="A177" s="63"/>
      <c r="C177" s="63"/>
      <c r="D177" s="63"/>
      <c r="E177" s="63"/>
      <c r="F177" s="82"/>
      <c r="G177" s="82"/>
      <c r="I177" s="63"/>
    </row>
    <row r="178">
      <c r="A178" s="63"/>
      <c r="C178" s="63"/>
      <c r="D178" s="63"/>
      <c r="E178" s="63"/>
      <c r="F178" s="82"/>
      <c r="G178" s="82"/>
      <c r="I178" s="63"/>
    </row>
    <row r="179">
      <c r="A179" s="63"/>
      <c r="C179" s="63"/>
      <c r="D179" s="63"/>
      <c r="E179" s="63"/>
      <c r="F179" s="82"/>
      <c r="G179" s="82"/>
      <c r="I179" s="63"/>
    </row>
    <row r="180">
      <c r="A180" s="63"/>
      <c r="C180" s="63"/>
      <c r="D180" s="63"/>
      <c r="E180" s="63"/>
      <c r="F180" s="82"/>
      <c r="G180" s="82"/>
      <c r="I180" s="63"/>
    </row>
    <row r="181">
      <c r="A181" s="63"/>
      <c r="C181" s="63"/>
      <c r="D181" s="63"/>
      <c r="E181" s="63"/>
      <c r="F181" s="82"/>
      <c r="G181" s="82"/>
      <c r="I181" s="63"/>
    </row>
    <row r="182">
      <c r="A182" s="63"/>
      <c r="C182" s="63"/>
      <c r="D182" s="63"/>
      <c r="E182" s="63"/>
      <c r="F182" s="82"/>
      <c r="G182" s="82"/>
      <c r="I182" s="63"/>
    </row>
    <row r="183">
      <c r="A183" s="63"/>
      <c r="C183" s="63"/>
      <c r="D183" s="63"/>
      <c r="E183" s="63"/>
      <c r="F183" s="82"/>
      <c r="G183" s="82"/>
      <c r="I183" s="63"/>
    </row>
    <row r="184">
      <c r="A184" s="63"/>
      <c r="C184" s="63"/>
      <c r="D184" s="63"/>
      <c r="E184" s="63"/>
      <c r="F184" s="82"/>
      <c r="G184" s="82"/>
      <c r="I184" s="63"/>
    </row>
    <row r="185">
      <c r="A185" s="63"/>
      <c r="C185" s="63"/>
      <c r="D185" s="63"/>
      <c r="E185" s="63"/>
      <c r="F185" s="82"/>
      <c r="G185" s="82"/>
      <c r="I185" s="63"/>
    </row>
    <row r="186">
      <c r="A186" s="63"/>
      <c r="C186" s="63"/>
      <c r="D186" s="63"/>
      <c r="E186" s="63"/>
      <c r="F186" s="82"/>
      <c r="G186" s="82"/>
      <c r="I186" s="63"/>
    </row>
    <row r="187">
      <c r="A187" s="63"/>
      <c r="C187" s="63"/>
      <c r="D187" s="63"/>
      <c r="E187" s="63"/>
      <c r="F187" s="82"/>
      <c r="G187" s="82"/>
      <c r="I187" s="63"/>
    </row>
    <row r="188">
      <c r="A188" s="63"/>
      <c r="C188" s="63"/>
      <c r="D188" s="63"/>
      <c r="E188" s="63"/>
      <c r="F188" s="82"/>
      <c r="G188" s="82"/>
      <c r="I188" s="63"/>
    </row>
    <row r="189">
      <c r="A189" s="63"/>
      <c r="C189" s="63"/>
      <c r="D189" s="63"/>
      <c r="E189" s="63"/>
      <c r="F189" s="82"/>
      <c r="G189" s="82"/>
      <c r="I189" s="63"/>
    </row>
    <row r="190">
      <c r="A190" s="63"/>
      <c r="C190" s="63"/>
      <c r="D190" s="63"/>
      <c r="E190" s="63"/>
      <c r="F190" s="82"/>
      <c r="G190" s="82"/>
      <c r="I190" s="63"/>
    </row>
    <row r="191">
      <c r="A191" s="63"/>
      <c r="C191" s="63"/>
      <c r="D191" s="63"/>
      <c r="E191" s="63"/>
      <c r="F191" s="82"/>
      <c r="G191" s="82"/>
      <c r="I191" s="63"/>
    </row>
    <row r="192">
      <c r="A192" s="63"/>
      <c r="C192" s="63"/>
      <c r="D192" s="63"/>
      <c r="E192" s="63"/>
      <c r="F192" s="82"/>
      <c r="G192" s="82"/>
      <c r="I192" s="63"/>
    </row>
    <row r="193">
      <c r="A193" s="63"/>
      <c r="C193" s="63"/>
      <c r="D193" s="63"/>
      <c r="E193" s="63"/>
      <c r="F193" s="82"/>
      <c r="G193" s="82"/>
      <c r="I193" s="63"/>
    </row>
    <row r="194">
      <c r="A194" s="63"/>
      <c r="C194" s="63"/>
      <c r="D194" s="63"/>
      <c r="E194" s="63"/>
      <c r="F194" s="82"/>
      <c r="G194" s="82"/>
      <c r="I194" s="63"/>
    </row>
    <row r="195">
      <c r="A195" s="63"/>
      <c r="C195" s="63"/>
      <c r="D195" s="63"/>
      <c r="E195" s="63"/>
      <c r="F195" s="82"/>
      <c r="G195" s="82"/>
      <c r="I195" s="63"/>
    </row>
    <row r="196">
      <c r="A196" s="63"/>
      <c r="C196" s="63"/>
      <c r="D196" s="63"/>
      <c r="E196" s="63"/>
      <c r="F196" s="82"/>
      <c r="G196" s="82"/>
      <c r="I196" s="63"/>
    </row>
    <row r="197">
      <c r="A197" s="63"/>
      <c r="C197" s="63"/>
      <c r="D197" s="63"/>
      <c r="E197" s="63"/>
      <c r="F197" s="82"/>
      <c r="G197" s="82"/>
      <c r="I197" s="63"/>
    </row>
    <row r="198">
      <c r="A198" s="63"/>
      <c r="C198" s="63"/>
      <c r="D198" s="63"/>
      <c r="E198" s="63"/>
      <c r="F198" s="82"/>
      <c r="G198" s="82"/>
      <c r="I198" s="63"/>
    </row>
    <row r="199">
      <c r="A199" s="63"/>
      <c r="C199" s="63"/>
      <c r="D199" s="63"/>
      <c r="E199" s="63"/>
      <c r="F199" s="82"/>
      <c r="G199" s="82"/>
      <c r="I199" s="63"/>
    </row>
    <row r="200">
      <c r="A200" s="63"/>
      <c r="C200" s="63"/>
      <c r="D200" s="63"/>
      <c r="E200" s="63"/>
      <c r="F200" s="82"/>
      <c r="G200" s="82"/>
      <c r="I200" s="63"/>
    </row>
    <row r="201">
      <c r="A201" s="63"/>
      <c r="C201" s="63"/>
      <c r="D201" s="63"/>
      <c r="E201" s="63"/>
      <c r="F201" s="82"/>
      <c r="G201" s="82"/>
      <c r="I201" s="63"/>
    </row>
    <row r="202">
      <c r="A202" s="63"/>
      <c r="C202" s="63"/>
      <c r="D202" s="63"/>
      <c r="E202" s="63"/>
      <c r="F202" s="82"/>
      <c r="G202" s="82"/>
      <c r="I202" s="63"/>
    </row>
    <row r="203">
      <c r="A203" s="63"/>
      <c r="C203" s="63"/>
      <c r="D203" s="63"/>
      <c r="E203" s="63"/>
      <c r="F203" s="82"/>
      <c r="G203" s="82"/>
      <c r="I203" s="63"/>
    </row>
    <row r="204">
      <c r="A204" s="63"/>
      <c r="C204" s="63"/>
      <c r="D204" s="63"/>
      <c r="E204" s="63"/>
      <c r="F204" s="82"/>
      <c r="G204" s="82"/>
      <c r="I204" s="63"/>
    </row>
    <row r="205">
      <c r="A205" s="63"/>
      <c r="C205" s="63"/>
      <c r="D205" s="63"/>
      <c r="E205" s="63"/>
      <c r="F205" s="82"/>
      <c r="G205" s="82"/>
      <c r="I205" s="63"/>
    </row>
    <row r="206">
      <c r="A206" s="63"/>
      <c r="C206" s="63"/>
      <c r="D206" s="63"/>
      <c r="E206" s="63"/>
      <c r="F206" s="82"/>
      <c r="G206" s="82"/>
      <c r="I206" s="63"/>
    </row>
    <row r="207">
      <c r="A207" s="63"/>
      <c r="C207" s="63"/>
      <c r="D207" s="63"/>
      <c r="E207" s="63"/>
      <c r="F207" s="82"/>
      <c r="G207" s="82"/>
      <c r="I207" s="63"/>
    </row>
    <row r="208">
      <c r="A208" s="63"/>
      <c r="C208" s="63"/>
      <c r="D208" s="63"/>
      <c r="E208" s="63"/>
      <c r="F208" s="82"/>
      <c r="G208" s="82"/>
      <c r="I208" s="63"/>
    </row>
    <row r="209">
      <c r="A209" s="63"/>
      <c r="C209" s="63"/>
      <c r="D209" s="63"/>
      <c r="E209" s="63"/>
      <c r="F209" s="82"/>
      <c r="G209" s="82"/>
      <c r="I209" s="63"/>
    </row>
    <row r="210">
      <c r="A210" s="63"/>
      <c r="C210" s="63"/>
      <c r="D210" s="63"/>
      <c r="E210" s="63"/>
      <c r="F210" s="82"/>
      <c r="G210" s="82"/>
      <c r="I210" s="63"/>
    </row>
    <row r="211">
      <c r="A211" s="63"/>
      <c r="C211" s="63"/>
      <c r="D211" s="63"/>
      <c r="E211" s="63"/>
      <c r="F211" s="82"/>
      <c r="G211" s="82"/>
      <c r="I211" s="63"/>
    </row>
    <row r="212">
      <c r="A212" s="63"/>
      <c r="C212" s="63"/>
      <c r="D212" s="63"/>
      <c r="E212" s="63"/>
      <c r="F212" s="82"/>
      <c r="G212" s="82"/>
      <c r="I212" s="63"/>
    </row>
    <row r="213">
      <c r="A213" s="63"/>
      <c r="C213" s="63"/>
      <c r="D213" s="63"/>
      <c r="E213" s="63"/>
      <c r="F213" s="82"/>
      <c r="G213" s="82"/>
      <c r="I213" s="63"/>
    </row>
    <row r="214">
      <c r="A214" s="63"/>
      <c r="C214" s="63"/>
      <c r="D214" s="63"/>
      <c r="E214" s="63"/>
      <c r="F214" s="82"/>
      <c r="G214" s="82"/>
      <c r="I214" s="63"/>
    </row>
    <row r="215">
      <c r="A215" s="63"/>
      <c r="C215" s="63"/>
      <c r="D215" s="63"/>
      <c r="E215" s="63"/>
      <c r="F215" s="82"/>
      <c r="G215" s="82"/>
      <c r="I215" s="63"/>
    </row>
    <row r="216">
      <c r="A216" s="63"/>
      <c r="C216" s="63"/>
      <c r="D216" s="63"/>
      <c r="E216" s="63"/>
      <c r="F216" s="82"/>
      <c r="G216" s="82"/>
      <c r="I216" s="63"/>
    </row>
    <row r="217">
      <c r="A217" s="63"/>
      <c r="C217" s="63"/>
      <c r="D217" s="63"/>
      <c r="E217" s="63"/>
      <c r="F217" s="82"/>
      <c r="G217" s="82"/>
      <c r="I217" s="63"/>
    </row>
    <row r="218">
      <c r="A218" s="63"/>
      <c r="C218" s="63"/>
      <c r="D218" s="63"/>
      <c r="E218" s="63"/>
      <c r="F218" s="82"/>
      <c r="G218" s="82"/>
      <c r="I218" s="63"/>
    </row>
    <row r="219">
      <c r="A219" s="63"/>
      <c r="C219" s="63"/>
      <c r="D219" s="63"/>
      <c r="E219" s="63"/>
      <c r="F219" s="82"/>
      <c r="G219" s="82"/>
      <c r="I219" s="63"/>
    </row>
    <row r="220">
      <c r="A220" s="63"/>
      <c r="C220" s="63"/>
      <c r="D220" s="63"/>
      <c r="E220" s="63"/>
      <c r="F220" s="82"/>
      <c r="G220" s="82"/>
      <c r="I220" s="63"/>
    </row>
    <row r="221">
      <c r="A221" s="63"/>
      <c r="C221" s="63"/>
      <c r="D221" s="63"/>
      <c r="E221" s="63"/>
      <c r="F221" s="82"/>
      <c r="G221" s="82"/>
      <c r="I221" s="63"/>
    </row>
    <row r="222">
      <c r="A222" s="63"/>
      <c r="C222" s="63"/>
      <c r="D222" s="63"/>
      <c r="E222" s="63"/>
      <c r="F222" s="82"/>
      <c r="G222" s="82"/>
      <c r="I222" s="63"/>
    </row>
    <row r="223">
      <c r="A223" s="63"/>
      <c r="C223" s="63"/>
      <c r="D223" s="63"/>
      <c r="E223" s="63"/>
      <c r="F223" s="82"/>
      <c r="G223" s="82"/>
      <c r="I223" s="63"/>
    </row>
    <row r="224">
      <c r="A224" s="63"/>
      <c r="C224" s="63"/>
      <c r="D224" s="63"/>
      <c r="E224" s="63"/>
      <c r="F224" s="82"/>
      <c r="G224" s="82"/>
      <c r="I224" s="63"/>
    </row>
    <row r="225">
      <c r="A225" s="63"/>
      <c r="C225" s="63"/>
      <c r="D225" s="63"/>
      <c r="E225" s="63"/>
      <c r="F225" s="82"/>
      <c r="G225" s="82"/>
      <c r="I225" s="63"/>
    </row>
    <row r="226">
      <c r="A226" s="63"/>
      <c r="C226" s="63"/>
      <c r="D226" s="63"/>
      <c r="E226" s="63"/>
      <c r="F226" s="82"/>
      <c r="G226" s="82"/>
      <c r="I226" s="63"/>
    </row>
    <row r="227">
      <c r="A227" s="63"/>
      <c r="C227" s="63"/>
      <c r="D227" s="63"/>
      <c r="E227" s="63"/>
      <c r="F227" s="82"/>
      <c r="G227" s="82"/>
      <c r="I227" s="63"/>
    </row>
    <row r="228">
      <c r="A228" s="63"/>
      <c r="C228" s="63"/>
      <c r="D228" s="63"/>
      <c r="E228" s="63"/>
      <c r="F228" s="82"/>
      <c r="G228" s="82"/>
      <c r="I228" s="63"/>
    </row>
    <row r="229">
      <c r="A229" s="63"/>
      <c r="C229" s="63"/>
      <c r="D229" s="63"/>
      <c r="E229" s="63"/>
      <c r="F229" s="82"/>
      <c r="G229" s="82"/>
      <c r="I229" s="63"/>
    </row>
    <row r="230">
      <c r="A230" s="63"/>
      <c r="C230" s="63"/>
      <c r="D230" s="63"/>
      <c r="E230" s="63"/>
      <c r="F230" s="82"/>
      <c r="G230" s="82"/>
      <c r="I230" s="63"/>
    </row>
    <row r="231">
      <c r="A231" s="63"/>
      <c r="C231" s="63"/>
      <c r="D231" s="63"/>
      <c r="E231" s="63"/>
      <c r="F231" s="82"/>
      <c r="G231" s="82"/>
      <c r="I231" s="63"/>
    </row>
    <row r="232">
      <c r="A232" s="63"/>
      <c r="C232" s="63"/>
      <c r="D232" s="63"/>
      <c r="E232" s="63"/>
      <c r="F232" s="82"/>
      <c r="G232" s="82"/>
      <c r="I232" s="63"/>
    </row>
    <row r="233">
      <c r="A233" s="63"/>
      <c r="C233" s="63"/>
      <c r="D233" s="63"/>
      <c r="E233" s="63"/>
      <c r="F233" s="82"/>
      <c r="G233" s="82"/>
      <c r="I233" s="63"/>
    </row>
    <row r="234">
      <c r="A234" s="63"/>
      <c r="C234" s="63"/>
      <c r="D234" s="63"/>
      <c r="E234" s="63"/>
      <c r="F234" s="82"/>
      <c r="G234" s="82"/>
      <c r="I234" s="63"/>
    </row>
    <row r="235">
      <c r="A235" s="63"/>
      <c r="C235" s="63"/>
      <c r="D235" s="63"/>
      <c r="E235" s="63"/>
      <c r="F235" s="82"/>
      <c r="G235" s="82"/>
      <c r="I235" s="63"/>
    </row>
    <row r="236">
      <c r="A236" s="63"/>
      <c r="C236" s="63"/>
      <c r="D236" s="63"/>
      <c r="E236" s="63"/>
      <c r="F236" s="82"/>
      <c r="G236" s="82"/>
      <c r="I236" s="63"/>
    </row>
    <row r="237">
      <c r="A237" s="63"/>
      <c r="C237" s="63"/>
      <c r="D237" s="63"/>
      <c r="E237" s="63"/>
      <c r="F237" s="82"/>
      <c r="G237" s="82"/>
      <c r="I237" s="63"/>
    </row>
    <row r="238">
      <c r="A238" s="63"/>
      <c r="C238" s="63"/>
      <c r="D238" s="63"/>
      <c r="E238" s="63"/>
      <c r="F238" s="82"/>
      <c r="G238" s="82"/>
      <c r="I238" s="63"/>
    </row>
    <row r="239">
      <c r="A239" s="63"/>
      <c r="C239" s="63"/>
      <c r="D239" s="63"/>
      <c r="E239" s="63"/>
      <c r="F239" s="82"/>
      <c r="G239" s="82"/>
      <c r="I239" s="63"/>
    </row>
    <row r="240">
      <c r="A240" s="63"/>
      <c r="C240" s="63"/>
      <c r="D240" s="63"/>
      <c r="E240" s="63"/>
      <c r="F240" s="82"/>
      <c r="G240" s="82"/>
      <c r="I240" s="63"/>
    </row>
    <row r="241">
      <c r="A241" s="63"/>
      <c r="C241" s="63"/>
      <c r="D241" s="63"/>
      <c r="E241" s="63"/>
      <c r="F241" s="82"/>
      <c r="G241" s="82"/>
      <c r="I241" s="63"/>
    </row>
    <row r="242">
      <c r="A242" s="63"/>
      <c r="C242" s="63"/>
      <c r="D242" s="63"/>
      <c r="E242" s="63"/>
      <c r="F242" s="82"/>
      <c r="G242" s="82"/>
      <c r="I242" s="63"/>
    </row>
    <row r="243">
      <c r="A243" s="63"/>
      <c r="C243" s="63"/>
      <c r="D243" s="63"/>
      <c r="E243" s="63"/>
      <c r="F243" s="82"/>
      <c r="G243" s="82"/>
      <c r="I243" s="63"/>
    </row>
    <row r="244">
      <c r="A244" s="63"/>
      <c r="C244" s="63"/>
      <c r="D244" s="63"/>
      <c r="E244" s="63"/>
      <c r="F244" s="82"/>
      <c r="G244" s="82"/>
      <c r="I244" s="63"/>
    </row>
    <row r="245">
      <c r="A245" s="63"/>
      <c r="C245" s="63"/>
      <c r="D245" s="63"/>
      <c r="E245" s="63"/>
      <c r="F245" s="82"/>
      <c r="G245" s="82"/>
      <c r="I245" s="63"/>
    </row>
    <row r="246">
      <c r="A246" s="63"/>
      <c r="C246" s="63"/>
      <c r="D246" s="63"/>
      <c r="E246" s="63"/>
      <c r="F246" s="82"/>
      <c r="G246" s="82"/>
      <c r="I246" s="63"/>
    </row>
    <row r="247">
      <c r="A247" s="63"/>
      <c r="C247" s="63"/>
      <c r="D247" s="63"/>
      <c r="E247" s="63"/>
      <c r="F247" s="82"/>
      <c r="G247" s="82"/>
      <c r="I247" s="63"/>
    </row>
    <row r="248">
      <c r="A248" s="63"/>
      <c r="C248" s="63"/>
      <c r="D248" s="63"/>
      <c r="E248" s="63"/>
      <c r="F248" s="82"/>
      <c r="G248" s="82"/>
      <c r="I248" s="63"/>
    </row>
    <row r="249">
      <c r="A249" s="63"/>
      <c r="C249" s="63"/>
      <c r="D249" s="63"/>
      <c r="E249" s="63"/>
      <c r="F249" s="82"/>
      <c r="G249" s="82"/>
      <c r="I249" s="63"/>
    </row>
    <row r="250">
      <c r="A250" s="63"/>
      <c r="C250" s="63"/>
      <c r="D250" s="63"/>
      <c r="E250" s="63"/>
      <c r="F250" s="82"/>
      <c r="G250" s="82"/>
      <c r="I250" s="63"/>
    </row>
    <row r="251">
      <c r="A251" s="63"/>
      <c r="C251" s="63"/>
      <c r="D251" s="63"/>
      <c r="E251" s="63"/>
      <c r="F251" s="82"/>
      <c r="G251" s="82"/>
      <c r="I251" s="63"/>
    </row>
    <row r="252">
      <c r="A252" s="63"/>
      <c r="C252" s="63"/>
      <c r="D252" s="63"/>
      <c r="E252" s="63"/>
      <c r="F252" s="82"/>
      <c r="G252" s="82"/>
      <c r="I252" s="63"/>
    </row>
    <row r="253">
      <c r="A253" s="63"/>
      <c r="C253" s="63"/>
      <c r="D253" s="63"/>
      <c r="E253" s="63"/>
      <c r="F253" s="82"/>
      <c r="G253" s="82"/>
      <c r="I253" s="63"/>
    </row>
    <row r="254">
      <c r="A254" s="63"/>
      <c r="C254" s="63"/>
      <c r="D254" s="63"/>
      <c r="E254" s="63"/>
      <c r="F254" s="82"/>
      <c r="G254" s="82"/>
      <c r="I254" s="63"/>
    </row>
    <row r="255">
      <c r="A255" s="63"/>
      <c r="C255" s="63"/>
      <c r="D255" s="63"/>
      <c r="E255" s="63"/>
      <c r="F255" s="82"/>
      <c r="G255" s="82"/>
      <c r="I255" s="63"/>
    </row>
    <row r="256">
      <c r="A256" s="63"/>
      <c r="C256" s="63"/>
      <c r="D256" s="63"/>
      <c r="E256" s="63"/>
      <c r="F256" s="82"/>
      <c r="G256" s="82"/>
      <c r="I256" s="63"/>
    </row>
    <row r="257">
      <c r="A257" s="63"/>
      <c r="C257" s="63"/>
      <c r="D257" s="63"/>
      <c r="E257" s="63"/>
      <c r="F257" s="82"/>
      <c r="G257" s="82"/>
      <c r="I257" s="63"/>
    </row>
    <row r="258">
      <c r="A258" s="63"/>
      <c r="C258" s="63"/>
      <c r="D258" s="63"/>
      <c r="E258" s="63"/>
      <c r="F258" s="82"/>
      <c r="G258" s="82"/>
      <c r="I258" s="63"/>
    </row>
    <row r="259">
      <c r="A259" s="63"/>
      <c r="C259" s="63"/>
      <c r="D259" s="63"/>
      <c r="E259" s="63"/>
      <c r="F259" s="82"/>
      <c r="G259" s="82"/>
      <c r="I259" s="63"/>
    </row>
    <row r="260">
      <c r="A260" s="63"/>
      <c r="C260" s="63"/>
      <c r="D260" s="63"/>
      <c r="E260" s="63"/>
      <c r="F260" s="82"/>
      <c r="G260" s="82"/>
      <c r="I260" s="63"/>
    </row>
    <row r="261">
      <c r="A261" s="63"/>
      <c r="C261" s="63"/>
      <c r="D261" s="63"/>
      <c r="E261" s="63"/>
      <c r="F261" s="82"/>
      <c r="G261" s="82"/>
      <c r="I261" s="63"/>
    </row>
    <row r="262">
      <c r="A262" s="63"/>
      <c r="C262" s="63"/>
      <c r="D262" s="63"/>
      <c r="E262" s="63"/>
      <c r="F262" s="82"/>
      <c r="G262" s="82"/>
      <c r="I262" s="63"/>
    </row>
    <row r="263">
      <c r="A263" s="63"/>
      <c r="C263" s="63"/>
      <c r="D263" s="63"/>
      <c r="E263" s="63"/>
      <c r="F263" s="82"/>
      <c r="G263" s="82"/>
      <c r="I263" s="63"/>
    </row>
    <row r="264">
      <c r="A264" s="63"/>
      <c r="C264" s="63"/>
      <c r="D264" s="63"/>
      <c r="E264" s="63"/>
      <c r="F264" s="82"/>
      <c r="G264" s="82"/>
      <c r="I264" s="63"/>
    </row>
    <row r="265">
      <c r="A265" s="63"/>
      <c r="C265" s="63"/>
      <c r="D265" s="63"/>
      <c r="E265" s="63"/>
      <c r="F265" s="82"/>
      <c r="G265" s="82"/>
      <c r="I265" s="63"/>
    </row>
    <row r="266">
      <c r="A266" s="63"/>
      <c r="C266" s="63"/>
      <c r="D266" s="63"/>
      <c r="E266" s="63"/>
      <c r="F266" s="82"/>
      <c r="G266" s="82"/>
      <c r="I266" s="63"/>
    </row>
    <row r="267">
      <c r="A267" s="63"/>
      <c r="C267" s="63"/>
      <c r="D267" s="63"/>
      <c r="E267" s="63"/>
      <c r="F267" s="82"/>
      <c r="G267" s="82"/>
      <c r="I267" s="63"/>
    </row>
    <row r="268">
      <c r="A268" s="63"/>
      <c r="C268" s="63"/>
      <c r="D268" s="63"/>
      <c r="E268" s="63"/>
      <c r="F268" s="82"/>
      <c r="G268" s="82"/>
      <c r="I268" s="63"/>
    </row>
    <row r="269">
      <c r="A269" s="63"/>
      <c r="C269" s="63"/>
      <c r="D269" s="63"/>
      <c r="E269" s="63"/>
      <c r="F269" s="82"/>
      <c r="G269" s="82"/>
      <c r="I269" s="63"/>
    </row>
    <row r="270">
      <c r="A270" s="63"/>
      <c r="C270" s="63"/>
      <c r="D270" s="63"/>
      <c r="E270" s="63"/>
      <c r="F270" s="82"/>
      <c r="G270" s="82"/>
      <c r="I270" s="63"/>
    </row>
    <row r="271">
      <c r="A271" s="63"/>
      <c r="C271" s="63"/>
      <c r="D271" s="63"/>
      <c r="E271" s="63"/>
      <c r="F271" s="82"/>
      <c r="G271" s="82"/>
      <c r="I271" s="63"/>
    </row>
    <row r="272">
      <c r="A272" s="63"/>
      <c r="C272" s="63"/>
      <c r="D272" s="63"/>
      <c r="E272" s="63"/>
      <c r="F272" s="82"/>
      <c r="G272" s="82"/>
      <c r="I272" s="63"/>
    </row>
    <row r="273">
      <c r="A273" s="63"/>
      <c r="C273" s="63"/>
      <c r="D273" s="63"/>
      <c r="E273" s="63"/>
      <c r="F273" s="82"/>
      <c r="G273" s="82"/>
      <c r="I273" s="63"/>
    </row>
    <row r="274">
      <c r="A274" s="63"/>
      <c r="C274" s="63"/>
      <c r="D274" s="63"/>
      <c r="E274" s="63"/>
      <c r="F274" s="82"/>
      <c r="G274" s="82"/>
      <c r="I274" s="63"/>
    </row>
    <row r="275">
      <c r="A275" s="63"/>
      <c r="C275" s="63"/>
      <c r="D275" s="63"/>
      <c r="E275" s="63"/>
      <c r="F275" s="82"/>
      <c r="G275" s="82"/>
      <c r="I275" s="63"/>
    </row>
    <row r="276">
      <c r="A276" s="63"/>
      <c r="C276" s="63"/>
      <c r="D276" s="63"/>
      <c r="E276" s="63"/>
      <c r="F276" s="82"/>
      <c r="G276" s="82"/>
      <c r="I276" s="63"/>
    </row>
    <row r="277">
      <c r="A277" s="63"/>
      <c r="C277" s="63"/>
      <c r="D277" s="63"/>
      <c r="E277" s="63"/>
      <c r="F277" s="82"/>
      <c r="G277" s="82"/>
      <c r="I277" s="63"/>
    </row>
    <row r="278">
      <c r="A278" s="63"/>
      <c r="C278" s="63"/>
      <c r="D278" s="63"/>
      <c r="E278" s="63"/>
      <c r="F278" s="82"/>
      <c r="G278" s="82"/>
      <c r="I278" s="63"/>
    </row>
    <row r="279">
      <c r="A279" s="63"/>
      <c r="C279" s="63"/>
      <c r="D279" s="63"/>
      <c r="E279" s="63"/>
      <c r="F279" s="82"/>
      <c r="G279" s="82"/>
      <c r="I279" s="63"/>
    </row>
    <row r="280">
      <c r="A280" s="63"/>
      <c r="C280" s="63"/>
      <c r="D280" s="63"/>
      <c r="E280" s="63"/>
      <c r="F280" s="82"/>
      <c r="G280" s="82"/>
      <c r="I280" s="63"/>
    </row>
    <row r="281">
      <c r="A281" s="63"/>
      <c r="C281" s="63"/>
      <c r="D281" s="63"/>
      <c r="E281" s="63"/>
      <c r="F281" s="82"/>
      <c r="G281" s="82"/>
      <c r="I281" s="63"/>
    </row>
    <row r="282">
      <c r="A282" s="63"/>
      <c r="C282" s="63"/>
      <c r="D282" s="63"/>
      <c r="E282" s="63"/>
      <c r="F282" s="82"/>
      <c r="G282" s="82"/>
      <c r="I282" s="63"/>
    </row>
    <row r="283">
      <c r="A283" s="63"/>
      <c r="C283" s="63"/>
      <c r="D283" s="63"/>
      <c r="E283" s="63"/>
      <c r="F283" s="82"/>
      <c r="G283" s="82"/>
      <c r="I283" s="63"/>
    </row>
    <row r="284">
      <c r="A284" s="63"/>
      <c r="C284" s="63"/>
      <c r="D284" s="63"/>
      <c r="E284" s="63"/>
      <c r="F284" s="82"/>
      <c r="G284" s="82"/>
      <c r="I284" s="63"/>
    </row>
    <row r="285">
      <c r="A285" s="63"/>
      <c r="C285" s="63"/>
      <c r="D285" s="63"/>
      <c r="E285" s="63"/>
      <c r="F285" s="82"/>
      <c r="G285" s="82"/>
      <c r="I285" s="63"/>
    </row>
    <row r="286">
      <c r="A286" s="63"/>
      <c r="C286" s="63"/>
      <c r="D286" s="63"/>
      <c r="E286" s="63"/>
      <c r="F286" s="82"/>
      <c r="G286" s="82"/>
      <c r="I286" s="63"/>
    </row>
    <row r="287">
      <c r="A287" s="63"/>
      <c r="C287" s="63"/>
      <c r="D287" s="63"/>
      <c r="E287" s="63"/>
      <c r="F287" s="82"/>
      <c r="G287" s="82"/>
      <c r="I287" s="63"/>
    </row>
    <row r="288">
      <c r="A288" s="63"/>
      <c r="C288" s="63"/>
      <c r="D288" s="63"/>
      <c r="E288" s="63"/>
      <c r="F288" s="82"/>
      <c r="G288" s="82"/>
      <c r="I288" s="63"/>
    </row>
    <row r="289">
      <c r="A289" s="63"/>
      <c r="C289" s="63"/>
      <c r="D289" s="63"/>
      <c r="E289" s="63"/>
      <c r="F289" s="82"/>
      <c r="G289" s="82"/>
      <c r="I289" s="63"/>
    </row>
    <row r="290">
      <c r="A290" s="63"/>
      <c r="C290" s="63"/>
      <c r="D290" s="63"/>
      <c r="E290" s="63"/>
      <c r="F290" s="82"/>
      <c r="G290" s="82"/>
      <c r="I290" s="63"/>
    </row>
    <row r="291">
      <c r="A291" s="63"/>
      <c r="C291" s="63"/>
      <c r="D291" s="63"/>
      <c r="E291" s="63"/>
      <c r="F291" s="82"/>
      <c r="G291" s="82"/>
      <c r="I291" s="63"/>
    </row>
    <row r="292">
      <c r="A292" s="63"/>
      <c r="C292" s="63"/>
      <c r="D292" s="63"/>
      <c r="E292" s="63"/>
      <c r="F292" s="82"/>
      <c r="G292" s="82"/>
      <c r="I292" s="63"/>
    </row>
    <row r="293">
      <c r="A293" s="63"/>
      <c r="C293" s="63"/>
      <c r="D293" s="63"/>
      <c r="E293" s="63"/>
      <c r="F293" s="82"/>
      <c r="G293" s="82"/>
      <c r="I293" s="63"/>
    </row>
    <row r="294">
      <c r="A294" s="63"/>
      <c r="C294" s="63"/>
      <c r="D294" s="63"/>
      <c r="E294" s="63"/>
      <c r="F294" s="82"/>
      <c r="G294" s="82"/>
      <c r="I294" s="63"/>
    </row>
    <row r="295">
      <c r="A295" s="63"/>
      <c r="C295" s="63"/>
      <c r="D295" s="63"/>
      <c r="E295" s="63"/>
      <c r="F295" s="82"/>
      <c r="G295" s="82"/>
      <c r="I295" s="63"/>
    </row>
    <row r="296">
      <c r="A296" s="63"/>
      <c r="C296" s="63"/>
      <c r="D296" s="63"/>
      <c r="E296" s="63"/>
      <c r="F296" s="82"/>
      <c r="G296" s="82"/>
      <c r="I296" s="63"/>
    </row>
    <row r="297">
      <c r="A297" s="63"/>
      <c r="C297" s="63"/>
      <c r="D297" s="63"/>
      <c r="E297" s="63"/>
      <c r="F297" s="82"/>
      <c r="G297" s="82"/>
      <c r="I297" s="63"/>
    </row>
    <row r="298">
      <c r="A298" s="63"/>
      <c r="C298" s="63"/>
      <c r="D298" s="63"/>
      <c r="E298" s="63"/>
      <c r="F298" s="82"/>
      <c r="G298" s="82"/>
      <c r="I298" s="63"/>
    </row>
    <row r="299">
      <c r="A299" s="63"/>
      <c r="C299" s="63"/>
      <c r="D299" s="63"/>
      <c r="E299" s="63"/>
      <c r="F299" s="82"/>
      <c r="G299" s="82"/>
      <c r="I299" s="63"/>
    </row>
    <row r="300">
      <c r="A300" s="63"/>
      <c r="C300" s="63"/>
      <c r="D300" s="63"/>
      <c r="E300" s="63"/>
      <c r="F300" s="82"/>
      <c r="G300" s="82"/>
      <c r="I300" s="63"/>
    </row>
    <row r="301">
      <c r="A301" s="63"/>
      <c r="C301" s="63"/>
      <c r="D301" s="63"/>
      <c r="E301" s="63"/>
      <c r="F301" s="82"/>
      <c r="G301" s="82"/>
      <c r="I301" s="63"/>
    </row>
    <row r="302">
      <c r="A302" s="63"/>
      <c r="C302" s="63"/>
      <c r="D302" s="63"/>
      <c r="E302" s="63"/>
      <c r="F302" s="82"/>
      <c r="G302" s="82"/>
      <c r="I302" s="63"/>
    </row>
    <row r="303">
      <c r="A303" s="63"/>
      <c r="C303" s="63"/>
      <c r="D303" s="63"/>
      <c r="E303" s="63"/>
      <c r="F303" s="82"/>
      <c r="G303" s="82"/>
      <c r="I303" s="63"/>
    </row>
    <row r="304">
      <c r="A304" s="63"/>
      <c r="C304" s="63"/>
      <c r="D304" s="63"/>
      <c r="E304" s="63"/>
      <c r="F304" s="82"/>
      <c r="G304" s="82"/>
      <c r="I304" s="63"/>
    </row>
    <row r="305">
      <c r="A305" s="63"/>
      <c r="C305" s="63"/>
      <c r="D305" s="63"/>
      <c r="E305" s="63"/>
      <c r="F305" s="82"/>
      <c r="G305" s="82"/>
      <c r="I305" s="63"/>
    </row>
    <row r="306">
      <c r="A306" s="63"/>
      <c r="C306" s="63"/>
      <c r="D306" s="63"/>
      <c r="E306" s="63"/>
      <c r="F306" s="82"/>
      <c r="G306" s="82"/>
      <c r="I306" s="63"/>
    </row>
    <row r="307">
      <c r="A307" s="63"/>
      <c r="C307" s="63"/>
      <c r="D307" s="63"/>
      <c r="E307" s="63"/>
      <c r="F307" s="82"/>
      <c r="G307" s="82"/>
      <c r="I307" s="63"/>
    </row>
    <row r="308">
      <c r="A308" s="63"/>
      <c r="C308" s="63"/>
      <c r="D308" s="63"/>
      <c r="E308" s="63"/>
      <c r="F308" s="82"/>
      <c r="G308" s="82"/>
      <c r="I308" s="63"/>
    </row>
    <row r="309">
      <c r="A309" s="63"/>
      <c r="C309" s="63"/>
      <c r="D309" s="63"/>
      <c r="E309" s="63"/>
      <c r="F309" s="82"/>
      <c r="G309" s="82"/>
      <c r="I309" s="63"/>
    </row>
    <row r="310">
      <c r="A310" s="63"/>
      <c r="C310" s="63"/>
      <c r="D310" s="63"/>
      <c r="E310" s="63"/>
      <c r="F310" s="82"/>
      <c r="G310" s="82"/>
      <c r="I310" s="63"/>
    </row>
    <row r="311">
      <c r="A311" s="63"/>
      <c r="C311" s="63"/>
      <c r="D311" s="63"/>
      <c r="E311" s="63"/>
      <c r="F311" s="82"/>
      <c r="G311" s="82"/>
      <c r="I311" s="63"/>
    </row>
    <row r="312">
      <c r="A312" s="63"/>
      <c r="C312" s="63"/>
      <c r="D312" s="63"/>
      <c r="E312" s="63"/>
      <c r="F312" s="82"/>
      <c r="G312" s="82"/>
      <c r="I312" s="63"/>
    </row>
    <row r="313">
      <c r="A313" s="63"/>
      <c r="C313" s="63"/>
      <c r="D313" s="63"/>
      <c r="E313" s="63"/>
      <c r="F313" s="82"/>
      <c r="G313" s="82"/>
      <c r="I313" s="63"/>
    </row>
    <row r="314">
      <c r="A314" s="63"/>
      <c r="C314" s="63"/>
      <c r="D314" s="63"/>
      <c r="E314" s="63"/>
      <c r="F314" s="82"/>
      <c r="G314" s="82"/>
      <c r="I314" s="63"/>
    </row>
    <row r="315">
      <c r="A315" s="63"/>
      <c r="C315" s="63"/>
      <c r="D315" s="63"/>
      <c r="E315" s="63"/>
      <c r="F315" s="82"/>
      <c r="G315" s="82"/>
      <c r="I315" s="63"/>
    </row>
    <row r="316">
      <c r="A316" s="63"/>
      <c r="C316" s="63"/>
      <c r="D316" s="63"/>
      <c r="E316" s="63"/>
      <c r="F316" s="82"/>
      <c r="G316" s="82"/>
      <c r="I316" s="63"/>
    </row>
    <row r="317">
      <c r="A317" s="63"/>
      <c r="C317" s="63"/>
      <c r="D317" s="63"/>
      <c r="E317" s="63"/>
      <c r="F317" s="82"/>
      <c r="G317" s="82"/>
      <c r="I317" s="63"/>
    </row>
    <row r="318">
      <c r="A318" s="63"/>
      <c r="C318" s="63"/>
      <c r="D318" s="63"/>
      <c r="E318" s="63"/>
      <c r="F318" s="82"/>
      <c r="G318" s="82"/>
      <c r="I318" s="63"/>
    </row>
    <row r="319">
      <c r="A319" s="63"/>
      <c r="C319" s="63"/>
      <c r="D319" s="63"/>
      <c r="E319" s="63"/>
      <c r="F319" s="82"/>
      <c r="G319" s="82"/>
      <c r="I319" s="63"/>
    </row>
    <row r="320">
      <c r="A320" s="63"/>
      <c r="C320" s="63"/>
      <c r="D320" s="63"/>
      <c r="E320" s="63"/>
      <c r="F320" s="82"/>
      <c r="G320" s="82"/>
      <c r="I320" s="63"/>
    </row>
    <row r="321">
      <c r="A321" s="63"/>
      <c r="C321" s="63"/>
      <c r="D321" s="63"/>
      <c r="E321" s="63"/>
      <c r="F321" s="82"/>
      <c r="G321" s="82"/>
      <c r="I321" s="63"/>
    </row>
    <row r="322">
      <c r="A322" s="63"/>
      <c r="C322" s="63"/>
      <c r="D322" s="63"/>
      <c r="E322" s="63"/>
      <c r="F322" s="82"/>
      <c r="G322" s="82"/>
      <c r="I322" s="63"/>
    </row>
    <row r="323">
      <c r="A323" s="63"/>
      <c r="C323" s="63"/>
      <c r="D323" s="63"/>
      <c r="E323" s="63"/>
      <c r="F323" s="82"/>
      <c r="G323" s="82"/>
      <c r="I323" s="63"/>
    </row>
    <row r="324">
      <c r="A324" s="63"/>
      <c r="C324" s="63"/>
      <c r="D324" s="63"/>
      <c r="E324" s="63"/>
      <c r="F324" s="82"/>
      <c r="G324" s="82"/>
      <c r="I324" s="63"/>
    </row>
    <row r="325">
      <c r="A325" s="63"/>
      <c r="C325" s="63"/>
      <c r="D325" s="63"/>
      <c r="E325" s="63"/>
      <c r="F325" s="82"/>
      <c r="G325" s="82"/>
      <c r="I325" s="63"/>
    </row>
    <row r="326">
      <c r="A326" s="63"/>
      <c r="C326" s="63"/>
      <c r="D326" s="63"/>
      <c r="E326" s="63"/>
      <c r="F326" s="82"/>
      <c r="G326" s="82"/>
      <c r="I326" s="63"/>
    </row>
    <row r="327">
      <c r="A327" s="63"/>
      <c r="C327" s="63"/>
      <c r="D327" s="63"/>
      <c r="E327" s="63"/>
      <c r="F327" s="82"/>
      <c r="G327" s="82"/>
      <c r="I327" s="63"/>
    </row>
    <row r="328">
      <c r="A328" s="63"/>
      <c r="C328" s="63"/>
      <c r="D328" s="63"/>
      <c r="E328" s="63"/>
      <c r="F328" s="82"/>
      <c r="G328" s="82"/>
      <c r="I328" s="63"/>
    </row>
    <row r="329">
      <c r="A329" s="63"/>
      <c r="C329" s="63"/>
      <c r="D329" s="63"/>
      <c r="E329" s="63"/>
      <c r="F329" s="82"/>
      <c r="G329" s="82"/>
      <c r="I329" s="63"/>
    </row>
    <row r="330">
      <c r="A330" s="63"/>
      <c r="C330" s="63"/>
      <c r="D330" s="63"/>
      <c r="E330" s="63"/>
      <c r="F330" s="82"/>
      <c r="G330" s="82"/>
      <c r="I330" s="63"/>
    </row>
    <row r="331">
      <c r="A331" s="63"/>
      <c r="C331" s="63"/>
      <c r="D331" s="63"/>
      <c r="E331" s="63"/>
      <c r="F331" s="82"/>
      <c r="G331" s="82"/>
      <c r="I331" s="63"/>
    </row>
    <row r="332">
      <c r="A332" s="63"/>
      <c r="C332" s="63"/>
      <c r="D332" s="63"/>
      <c r="E332" s="63"/>
      <c r="F332" s="82"/>
      <c r="G332" s="82"/>
      <c r="I332" s="63"/>
    </row>
    <row r="333">
      <c r="A333" s="63"/>
      <c r="C333" s="63"/>
      <c r="D333" s="63"/>
      <c r="E333" s="63"/>
      <c r="F333" s="82"/>
      <c r="G333" s="82"/>
      <c r="I333" s="63"/>
    </row>
    <row r="334">
      <c r="A334" s="63"/>
      <c r="C334" s="63"/>
      <c r="D334" s="63"/>
      <c r="E334" s="63"/>
      <c r="F334" s="82"/>
      <c r="G334" s="82"/>
      <c r="I334" s="63"/>
    </row>
    <row r="335">
      <c r="A335" s="63"/>
      <c r="C335" s="63"/>
      <c r="D335" s="63"/>
      <c r="E335" s="63"/>
      <c r="F335" s="82"/>
      <c r="G335" s="82"/>
      <c r="I335" s="63"/>
    </row>
    <row r="336">
      <c r="A336" s="63"/>
      <c r="C336" s="63"/>
      <c r="D336" s="63"/>
      <c r="E336" s="63"/>
      <c r="F336" s="82"/>
      <c r="G336" s="82"/>
      <c r="I336" s="63"/>
    </row>
    <row r="337">
      <c r="A337" s="63"/>
      <c r="C337" s="63"/>
      <c r="D337" s="63"/>
      <c r="E337" s="63"/>
      <c r="F337" s="82"/>
      <c r="G337" s="82"/>
      <c r="I337" s="63"/>
    </row>
    <row r="338">
      <c r="A338" s="63"/>
      <c r="C338" s="63"/>
      <c r="D338" s="63"/>
      <c r="E338" s="63"/>
      <c r="F338" s="82"/>
      <c r="G338" s="82"/>
      <c r="I338" s="63"/>
    </row>
    <row r="339">
      <c r="A339" s="63"/>
      <c r="C339" s="63"/>
      <c r="D339" s="63"/>
      <c r="E339" s="63"/>
      <c r="F339" s="82"/>
      <c r="G339" s="82"/>
      <c r="I339" s="63"/>
    </row>
    <row r="340">
      <c r="A340" s="63"/>
      <c r="C340" s="63"/>
      <c r="D340" s="63"/>
      <c r="E340" s="63"/>
      <c r="F340" s="82"/>
      <c r="G340" s="82"/>
      <c r="I340" s="63"/>
    </row>
    <row r="341">
      <c r="A341" s="63"/>
      <c r="C341" s="63"/>
      <c r="D341" s="63"/>
      <c r="E341" s="63"/>
      <c r="F341" s="82"/>
      <c r="G341" s="82"/>
      <c r="I341" s="63"/>
    </row>
    <row r="342">
      <c r="A342" s="63"/>
      <c r="C342" s="63"/>
      <c r="D342" s="63"/>
      <c r="E342" s="63"/>
      <c r="F342" s="82"/>
      <c r="G342" s="82"/>
      <c r="I342" s="63"/>
    </row>
    <row r="343">
      <c r="A343" s="63"/>
      <c r="C343" s="63"/>
      <c r="D343" s="63"/>
      <c r="E343" s="63"/>
      <c r="F343" s="82"/>
      <c r="G343" s="82"/>
      <c r="I343" s="63"/>
    </row>
    <row r="344">
      <c r="A344" s="63"/>
      <c r="C344" s="63"/>
      <c r="D344" s="63"/>
      <c r="E344" s="63"/>
      <c r="F344" s="82"/>
      <c r="G344" s="82"/>
      <c r="I344" s="63"/>
    </row>
    <row r="345">
      <c r="A345" s="63"/>
      <c r="C345" s="63"/>
      <c r="D345" s="63"/>
      <c r="E345" s="63"/>
      <c r="F345" s="82"/>
      <c r="G345" s="82"/>
      <c r="I345" s="63"/>
    </row>
    <row r="346">
      <c r="A346" s="63"/>
      <c r="C346" s="63"/>
      <c r="D346" s="63"/>
      <c r="E346" s="63"/>
      <c r="F346" s="82"/>
      <c r="G346" s="82"/>
      <c r="I346" s="63"/>
    </row>
    <row r="347">
      <c r="A347" s="63"/>
      <c r="C347" s="63"/>
      <c r="D347" s="63"/>
      <c r="E347" s="63"/>
      <c r="F347" s="82"/>
      <c r="G347" s="82"/>
      <c r="I347" s="63"/>
    </row>
    <row r="348">
      <c r="A348" s="63"/>
      <c r="C348" s="63"/>
      <c r="D348" s="63"/>
      <c r="E348" s="63"/>
      <c r="F348" s="82"/>
      <c r="G348" s="82"/>
      <c r="I348" s="63"/>
    </row>
    <row r="349">
      <c r="A349" s="63"/>
      <c r="C349" s="63"/>
      <c r="D349" s="63"/>
      <c r="E349" s="63"/>
      <c r="F349" s="82"/>
      <c r="G349" s="82"/>
      <c r="I349" s="63"/>
    </row>
    <row r="350">
      <c r="A350" s="63"/>
      <c r="C350" s="63"/>
      <c r="D350" s="63"/>
      <c r="E350" s="63"/>
      <c r="F350" s="82"/>
      <c r="G350" s="82"/>
      <c r="I350" s="63"/>
    </row>
    <row r="351">
      <c r="A351" s="63"/>
      <c r="C351" s="63"/>
      <c r="D351" s="63"/>
      <c r="E351" s="63"/>
      <c r="F351" s="82"/>
      <c r="G351" s="82"/>
      <c r="I351" s="63"/>
    </row>
    <row r="352">
      <c r="A352" s="63"/>
      <c r="C352" s="63"/>
      <c r="D352" s="63"/>
      <c r="E352" s="63"/>
      <c r="F352" s="82"/>
      <c r="G352" s="82"/>
      <c r="I352" s="63"/>
    </row>
    <row r="353">
      <c r="A353" s="63"/>
      <c r="C353" s="63"/>
      <c r="D353" s="63"/>
      <c r="E353" s="63"/>
      <c r="F353" s="82"/>
      <c r="G353" s="82"/>
      <c r="I353" s="63"/>
    </row>
    <row r="354">
      <c r="A354" s="63"/>
      <c r="C354" s="63"/>
      <c r="D354" s="63"/>
      <c r="E354" s="63"/>
      <c r="F354" s="82"/>
      <c r="G354" s="82"/>
      <c r="I354" s="63"/>
    </row>
    <row r="355">
      <c r="A355" s="63"/>
      <c r="C355" s="63"/>
      <c r="D355" s="63"/>
      <c r="E355" s="63"/>
      <c r="F355" s="82"/>
      <c r="G355" s="82"/>
      <c r="I355" s="63"/>
    </row>
    <row r="356">
      <c r="A356" s="63"/>
      <c r="C356" s="63"/>
      <c r="D356" s="63"/>
      <c r="E356" s="63"/>
      <c r="F356" s="82"/>
      <c r="G356" s="82"/>
      <c r="I356" s="63"/>
    </row>
    <row r="357">
      <c r="A357" s="63"/>
      <c r="C357" s="63"/>
      <c r="D357" s="63"/>
      <c r="E357" s="63"/>
      <c r="F357" s="82"/>
      <c r="G357" s="82"/>
      <c r="I357" s="63"/>
    </row>
    <row r="358">
      <c r="A358" s="63"/>
      <c r="C358" s="63"/>
      <c r="D358" s="63"/>
      <c r="E358" s="63"/>
      <c r="F358" s="82"/>
      <c r="G358" s="82"/>
      <c r="I358" s="63"/>
    </row>
    <row r="359">
      <c r="A359" s="63"/>
      <c r="C359" s="63"/>
      <c r="D359" s="63"/>
      <c r="E359" s="63"/>
      <c r="F359" s="82"/>
      <c r="G359" s="82"/>
      <c r="I359" s="63"/>
    </row>
    <row r="360">
      <c r="A360" s="63"/>
      <c r="C360" s="63"/>
      <c r="D360" s="63"/>
      <c r="E360" s="63"/>
      <c r="F360" s="82"/>
      <c r="G360" s="82"/>
      <c r="I360" s="63"/>
    </row>
    <row r="361">
      <c r="A361" s="63"/>
      <c r="C361" s="63"/>
      <c r="D361" s="63"/>
      <c r="E361" s="63"/>
      <c r="F361" s="82"/>
      <c r="G361" s="82"/>
      <c r="I361" s="63"/>
    </row>
    <row r="362">
      <c r="A362" s="63"/>
      <c r="C362" s="63"/>
      <c r="D362" s="63"/>
      <c r="E362" s="63"/>
      <c r="F362" s="82"/>
      <c r="G362" s="82"/>
      <c r="I362" s="63"/>
    </row>
    <row r="363">
      <c r="A363" s="63"/>
      <c r="C363" s="63"/>
      <c r="D363" s="63"/>
      <c r="E363" s="63"/>
      <c r="F363" s="82"/>
      <c r="G363" s="82"/>
      <c r="I363" s="63"/>
    </row>
    <row r="364">
      <c r="A364" s="63"/>
      <c r="C364" s="63"/>
      <c r="D364" s="63"/>
      <c r="E364" s="63"/>
      <c r="F364" s="82"/>
      <c r="G364" s="82"/>
      <c r="I364" s="63"/>
    </row>
    <row r="365">
      <c r="A365" s="63"/>
      <c r="C365" s="63"/>
      <c r="D365" s="63"/>
      <c r="E365" s="63"/>
      <c r="F365" s="82"/>
      <c r="G365" s="82"/>
      <c r="I365" s="63"/>
    </row>
    <row r="366">
      <c r="A366" s="63"/>
      <c r="C366" s="63"/>
      <c r="D366" s="63"/>
      <c r="E366" s="63"/>
      <c r="F366" s="82"/>
      <c r="G366" s="82"/>
      <c r="I366" s="63"/>
    </row>
    <row r="367">
      <c r="A367" s="63"/>
      <c r="C367" s="63"/>
      <c r="D367" s="63"/>
      <c r="E367" s="63"/>
      <c r="F367" s="82"/>
      <c r="G367" s="82"/>
      <c r="I367" s="63"/>
    </row>
    <row r="368">
      <c r="A368" s="63"/>
      <c r="C368" s="63"/>
      <c r="D368" s="63"/>
      <c r="E368" s="63"/>
      <c r="F368" s="82"/>
      <c r="G368" s="82"/>
      <c r="I368" s="63"/>
    </row>
    <row r="369">
      <c r="A369" s="63"/>
      <c r="C369" s="63"/>
      <c r="D369" s="63"/>
      <c r="E369" s="63"/>
      <c r="F369" s="82"/>
      <c r="G369" s="82"/>
      <c r="I369" s="63"/>
    </row>
    <row r="370">
      <c r="A370" s="63"/>
      <c r="C370" s="63"/>
      <c r="D370" s="63"/>
      <c r="E370" s="63"/>
      <c r="F370" s="82"/>
      <c r="G370" s="82"/>
      <c r="I370" s="63"/>
    </row>
    <row r="371">
      <c r="A371" s="63"/>
      <c r="C371" s="63"/>
      <c r="D371" s="63"/>
      <c r="E371" s="63"/>
      <c r="F371" s="82"/>
      <c r="G371" s="82"/>
      <c r="I371" s="63"/>
    </row>
    <row r="372">
      <c r="A372" s="63"/>
      <c r="C372" s="63"/>
      <c r="D372" s="63"/>
      <c r="E372" s="63"/>
      <c r="F372" s="82"/>
      <c r="G372" s="82"/>
      <c r="I372" s="63"/>
    </row>
    <row r="373">
      <c r="A373" s="63"/>
      <c r="C373" s="63"/>
      <c r="D373" s="63"/>
      <c r="E373" s="63"/>
      <c r="F373" s="82"/>
      <c r="G373" s="82"/>
      <c r="I373" s="63"/>
    </row>
    <row r="374">
      <c r="A374" s="63"/>
      <c r="C374" s="63"/>
      <c r="D374" s="63"/>
      <c r="E374" s="63"/>
      <c r="F374" s="82"/>
      <c r="G374" s="82"/>
      <c r="I374" s="63"/>
    </row>
    <row r="375">
      <c r="A375" s="63"/>
      <c r="C375" s="63"/>
      <c r="D375" s="63"/>
      <c r="E375" s="63"/>
      <c r="F375" s="82"/>
      <c r="G375" s="82"/>
      <c r="I375" s="63"/>
    </row>
    <row r="376">
      <c r="A376" s="63"/>
      <c r="C376" s="63"/>
      <c r="D376" s="63"/>
      <c r="E376" s="63"/>
      <c r="F376" s="82"/>
      <c r="G376" s="82"/>
      <c r="I376" s="63"/>
    </row>
    <row r="377">
      <c r="A377" s="63"/>
      <c r="C377" s="63"/>
      <c r="D377" s="63"/>
      <c r="E377" s="63"/>
      <c r="F377" s="82"/>
      <c r="G377" s="82"/>
      <c r="I377" s="63"/>
    </row>
    <row r="378">
      <c r="A378" s="63"/>
      <c r="C378" s="63"/>
      <c r="D378" s="63"/>
      <c r="E378" s="63"/>
      <c r="F378" s="82"/>
      <c r="G378" s="82"/>
      <c r="I378" s="63"/>
    </row>
    <row r="379">
      <c r="A379" s="63"/>
      <c r="C379" s="63"/>
      <c r="D379" s="63"/>
      <c r="E379" s="63"/>
      <c r="F379" s="82"/>
      <c r="G379" s="82"/>
      <c r="I379" s="63"/>
    </row>
    <row r="380">
      <c r="A380" s="63"/>
      <c r="C380" s="63"/>
      <c r="D380" s="63"/>
      <c r="E380" s="63"/>
      <c r="F380" s="82"/>
      <c r="G380" s="82"/>
      <c r="I380" s="63"/>
    </row>
    <row r="381">
      <c r="A381" s="63"/>
      <c r="C381" s="63"/>
      <c r="D381" s="63"/>
      <c r="E381" s="63"/>
      <c r="F381" s="82"/>
      <c r="G381" s="82"/>
      <c r="I381" s="63"/>
    </row>
    <row r="382">
      <c r="A382" s="63"/>
      <c r="C382" s="63"/>
      <c r="D382" s="63"/>
      <c r="E382" s="63"/>
      <c r="F382" s="82"/>
      <c r="G382" s="82"/>
      <c r="I382" s="63"/>
    </row>
    <row r="383">
      <c r="A383" s="63"/>
      <c r="C383" s="63"/>
      <c r="D383" s="63"/>
      <c r="E383" s="63"/>
      <c r="F383" s="82"/>
      <c r="G383" s="82"/>
      <c r="I383" s="63"/>
    </row>
    <row r="384">
      <c r="A384" s="63"/>
      <c r="C384" s="63"/>
      <c r="D384" s="63"/>
      <c r="E384" s="63"/>
      <c r="F384" s="82"/>
      <c r="G384" s="82"/>
      <c r="I384" s="63"/>
    </row>
    <row r="385">
      <c r="A385" s="63"/>
      <c r="C385" s="63"/>
      <c r="D385" s="63"/>
      <c r="E385" s="63"/>
      <c r="F385" s="82"/>
      <c r="G385" s="82"/>
      <c r="I385" s="63"/>
    </row>
    <row r="386">
      <c r="A386" s="63"/>
      <c r="C386" s="63"/>
      <c r="D386" s="63"/>
      <c r="E386" s="63"/>
      <c r="F386" s="82"/>
      <c r="G386" s="82"/>
      <c r="I386" s="63"/>
    </row>
    <row r="387">
      <c r="A387" s="63"/>
      <c r="C387" s="63"/>
      <c r="D387" s="63"/>
      <c r="E387" s="63"/>
      <c r="F387" s="82"/>
      <c r="G387" s="82"/>
      <c r="I387" s="63"/>
    </row>
    <row r="388">
      <c r="A388" s="63"/>
      <c r="C388" s="63"/>
      <c r="D388" s="63"/>
      <c r="E388" s="63"/>
      <c r="F388" s="82"/>
      <c r="G388" s="82"/>
      <c r="I388" s="63"/>
    </row>
    <row r="389">
      <c r="A389" s="63"/>
      <c r="C389" s="63"/>
      <c r="D389" s="63"/>
      <c r="E389" s="63"/>
      <c r="F389" s="82"/>
      <c r="G389" s="82"/>
      <c r="I389" s="63"/>
    </row>
    <row r="390">
      <c r="A390" s="63"/>
      <c r="C390" s="63"/>
      <c r="D390" s="63"/>
      <c r="E390" s="63"/>
      <c r="F390" s="82"/>
      <c r="G390" s="82"/>
      <c r="I390" s="63"/>
    </row>
    <row r="391">
      <c r="A391" s="63"/>
      <c r="C391" s="63"/>
      <c r="D391" s="63"/>
      <c r="E391" s="63"/>
      <c r="F391" s="82"/>
      <c r="G391" s="82"/>
      <c r="I391" s="63"/>
    </row>
    <row r="392">
      <c r="A392" s="63"/>
      <c r="C392" s="63"/>
      <c r="D392" s="63"/>
      <c r="E392" s="63"/>
      <c r="F392" s="82"/>
      <c r="G392" s="82"/>
      <c r="I392" s="63"/>
    </row>
    <row r="393">
      <c r="A393" s="63"/>
      <c r="C393" s="63"/>
      <c r="D393" s="63"/>
      <c r="E393" s="63"/>
      <c r="F393" s="82"/>
      <c r="G393" s="82"/>
      <c r="I393" s="63"/>
    </row>
    <row r="394">
      <c r="A394" s="63"/>
      <c r="C394" s="63"/>
      <c r="D394" s="63"/>
      <c r="E394" s="63"/>
      <c r="F394" s="82"/>
      <c r="G394" s="82"/>
      <c r="I394" s="63"/>
    </row>
    <row r="395">
      <c r="A395" s="63"/>
      <c r="C395" s="63"/>
      <c r="D395" s="63"/>
      <c r="E395" s="63"/>
      <c r="F395" s="82"/>
      <c r="G395" s="82"/>
      <c r="I395" s="63"/>
    </row>
    <row r="396">
      <c r="A396" s="63"/>
      <c r="C396" s="63"/>
      <c r="D396" s="63"/>
      <c r="E396" s="63"/>
      <c r="F396" s="82"/>
      <c r="G396" s="82"/>
      <c r="I396" s="63"/>
    </row>
    <row r="397">
      <c r="A397" s="63"/>
      <c r="C397" s="63"/>
      <c r="D397" s="63"/>
      <c r="E397" s="63"/>
      <c r="F397" s="82"/>
      <c r="G397" s="82"/>
      <c r="I397" s="63"/>
    </row>
    <row r="398">
      <c r="A398" s="63"/>
      <c r="C398" s="63"/>
      <c r="D398" s="63"/>
      <c r="E398" s="63"/>
      <c r="F398" s="82"/>
      <c r="G398" s="82"/>
      <c r="I398" s="63"/>
    </row>
    <row r="399">
      <c r="A399" s="63"/>
      <c r="C399" s="63"/>
      <c r="D399" s="63"/>
      <c r="E399" s="63"/>
      <c r="F399" s="82"/>
      <c r="G399" s="82"/>
      <c r="I399" s="63"/>
    </row>
    <row r="400">
      <c r="A400" s="63"/>
      <c r="C400" s="63"/>
      <c r="D400" s="63"/>
      <c r="E400" s="63"/>
      <c r="F400" s="82"/>
      <c r="G400" s="82"/>
      <c r="I400" s="63"/>
    </row>
    <row r="401">
      <c r="A401" s="63"/>
      <c r="C401" s="63"/>
      <c r="D401" s="63"/>
      <c r="E401" s="63"/>
      <c r="F401" s="82"/>
      <c r="G401" s="82"/>
      <c r="I401" s="63"/>
    </row>
    <row r="402">
      <c r="A402" s="63"/>
      <c r="C402" s="63"/>
      <c r="D402" s="63"/>
      <c r="E402" s="63"/>
      <c r="F402" s="82"/>
      <c r="G402" s="82"/>
      <c r="I402" s="63"/>
    </row>
    <row r="403">
      <c r="A403" s="63"/>
      <c r="C403" s="63"/>
      <c r="D403" s="63"/>
      <c r="E403" s="63"/>
      <c r="F403" s="82"/>
      <c r="G403" s="82"/>
      <c r="I403" s="63"/>
    </row>
    <row r="404">
      <c r="A404" s="63"/>
      <c r="C404" s="63"/>
      <c r="D404" s="63"/>
      <c r="E404" s="63"/>
      <c r="F404" s="82"/>
      <c r="G404" s="82"/>
      <c r="I404" s="63"/>
    </row>
    <row r="405">
      <c r="A405" s="63"/>
      <c r="C405" s="63"/>
      <c r="D405" s="63"/>
      <c r="E405" s="63"/>
      <c r="F405" s="82"/>
      <c r="G405" s="82"/>
      <c r="I405" s="63"/>
    </row>
    <row r="406">
      <c r="A406" s="63"/>
      <c r="C406" s="63"/>
      <c r="D406" s="63"/>
      <c r="E406" s="63"/>
      <c r="F406" s="82"/>
      <c r="G406" s="82"/>
      <c r="I406" s="63"/>
    </row>
    <row r="407">
      <c r="A407" s="63"/>
      <c r="C407" s="63"/>
      <c r="D407" s="63"/>
      <c r="E407" s="63"/>
      <c r="F407" s="82"/>
      <c r="G407" s="82"/>
      <c r="I407" s="63"/>
    </row>
    <row r="408">
      <c r="A408" s="63"/>
      <c r="C408" s="63"/>
      <c r="D408" s="63"/>
      <c r="E408" s="63"/>
      <c r="F408" s="82"/>
      <c r="G408" s="82"/>
      <c r="I408" s="63"/>
    </row>
    <row r="409">
      <c r="A409" s="63"/>
      <c r="C409" s="63"/>
      <c r="D409" s="63"/>
      <c r="E409" s="63"/>
      <c r="F409" s="82"/>
      <c r="G409" s="82"/>
      <c r="I409" s="63"/>
    </row>
    <row r="410">
      <c r="A410" s="63"/>
      <c r="C410" s="63"/>
      <c r="D410" s="63"/>
      <c r="E410" s="63"/>
      <c r="F410" s="82"/>
      <c r="G410" s="82"/>
      <c r="I410" s="63"/>
    </row>
    <row r="411">
      <c r="A411" s="63"/>
      <c r="C411" s="63"/>
      <c r="D411" s="63"/>
      <c r="E411" s="63"/>
      <c r="F411" s="82"/>
      <c r="G411" s="82"/>
      <c r="I411" s="63"/>
    </row>
    <row r="412">
      <c r="A412" s="63"/>
      <c r="C412" s="63"/>
      <c r="D412" s="63"/>
      <c r="E412" s="63"/>
      <c r="F412" s="82"/>
      <c r="G412" s="82"/>
      <c r="I412" s="63"/>
    </row>
    <row r="413">
      <c r="A413" s="63"/>
      <c r="C413" s="63"/>
      <c r="D413" s="63"/>
      <c r="E413" s="63"/>
      <c r="F413" s="82"/>
      <c r="G413" s="82"/>
      <c r="I413" s="63"/>
    </row>
    <row r="414">
      <c r="A414" s="63"/>
      <c r="C414" s="63"/>
      <c r="D414" s="63"/>
      <c r="E414" s="63"/>
      <c r="F414" s="82"/>
      <c r="G414" s="82"/>
      <c r="I414" s="63"/>
    </row>
    <row r="415">
      <c r="A415" s="63"/>
      <c r="C415" s="63"/>
      <c r="D415" s="63"/>
      <c r="E415" s="63"/>
      <c r="F415" s="82"/>
      <c r="G415" s="82"/>
      <c r="I415" s="63"/>
    </row>
    <row r="416">
      <c r="A416" s="63"/>
      <c r="C416" s="63"/>
      <c r="D416" s="63"/>
      <c r="E416" s="63"/>
      <c r="F416" s="82"/>
      <c r="G416" s="82"/>
      <c r="I416" s="63"/>
    </row>
    <row r="417">
      <c r="A417" s="63"/>
      <c r="C417" s="63"/>
      <c r="D417" s="63"/>
      <c r="E417" s="63"/>
      <c r="F417" s="82"/>
      <c r="G417" s="82"/>
      <c r="I417" s="63"/>
    </row>
    <row r="418">
      <c r="A418" s="63"/>
      <c r="C418" s="63"/>
      <c r="D418" s="63"/>
      <c r="E418" s="63"/>
      <c r="F418" s="82"/>
      <c r="G418" s="82"/>
      <c r="I418" s="63"/>
    </row>
    <row r="419">
      <c r="A419" s="63"/>
      <c r="C419" s="63"/>
      <c r="D419" s="63"/>
      <c r="E419" s="63"/>
      <c r="F419" s="82"/>
      <c r="G419" s="82"/>
      <c r="I419" s="63"/>
    </row>
    <row r="420">
      <c r="A420" s="63"/>
      <c r="C420" s="63"/>
      <c r="D420" s="63"/>
      <c r="E420" s="63"/>
      <c r="F420" s="82"/>
      <c r="G420" s="82"/>
      <c r="I420" s="63"/>
    </row>
    <row r="421">
      <c r="A421" s="63"/>
      <c r="C421" s="63"/>
      <c r="D421" s="63"/>
      <c r="E421" s="63"/>
      <c r="F421" s="82"/>
      <c r="G421" s="82"/>
      <c r="I421" s="63"/>
    </row>
    <row r="422">
      <c r="A422" s="63"/>
      <c r="C422" s="63"/>
      <c r="D422" s="63"/>
      <c r="E422" s="63"/>
      <c r="F422" s="82"/>
      <c r="G422" s="82"/>
      <c r="I422" s="63"/>
    </row>
    <row r="423">
      <c r="A423" s="63"/>
      <c r="C423" s="63"/>
      <c r="D423" s="63"/>
      <c r="E423" s="63"/>
      <c r="F423" s="82"/>
      <c r="G423" s="82"/>
      <c r="I423" s="63"/>
    </row>
    <row r="424">
      <c r="A424" s="63"/>
      <c r="C424" s="63"/>
      <c r="D424" s="63"/>
      <c r="E424" s="63"/>
      <c r="F424" s="82"/>
      <c r="G424" s="82"/>
      <c r="I424" s="63"/>
    </row>
    <row r="425">
      <c r="A425" s="63"/>
      <c r="C425" s="63"/>
      <c r="D425" s="63"/>
      <c r="E425" s="63"/>
      <c r="F425" s="82"/>
      <c r="G425" s="82"/>
      <c r="I425" s="63"/>
    </row>
    <row r="426">
      <c r="A426" s="63"/>
      <c r="C426" s="63"/>
      <c r="D426" s="63"/>
      <c r="E426" s="63"/>
      <c r="F426" s="82"/>
      <c r="G426" s="82"/>
      <c r="I426" s="63"/>
    </row>
    <row r="427">
      <c r="A427" s="63"/>
      <c r="C427" s="63"/>
      <c r="D427" s="63"/>
      <c r="E427" s="63"/>
      <c r="F427" s="82"/>
      <c r="G427" s="82"/>
      <c r="I427" s="63"/>
    </row>
    <row r="428">
      <c r="A428" s="63"/>
      <c r="C428" s="63"/>
      <c r="D428" s="63"/>
      <c r="E428" s="63"/>
      <c r="F428" s="82"/>
      <c r="G428" s="82"/>
      <c r="I428" s="63"/>
    </row>
    <row r="429">
      <c r="A429" s="63"/>
      <c r="C429" s="63"/>
      <c r="D429" s="63"/>
      <c r="E429" s="63"/>
      <c r="F429" s="82"/>
      <c r="G429" s="82"/>
      <c r="I429" s="63"/>
    </row>
    <row r="430">
      <c r="A430" s="63"/>
      <c r="C430" s="63"/>
      <c r="D430" s="63"/>
      <c r="E430" s="63"/>
      <c r="F430" s="82"/>
      <c r="G430" s="82"/>
      <c r="I430" s="63"/>
    </row>
    <row r="431">
      <c r="A431" s="63"/>
      <c r="C431" s="63"/>
      <c r="D431" s="63"/>
      <c r="E431" s="63"/>
      <c r="F431" s="82"/>
      <c r="G431" s="82"/>
      <c r="I431" s="63"/>
    </row>
    <row r="432">
      <c r="A432" s="63"/>
      <c r="C432" s="63"/>
      <c r="D432" s="63"/>
      <c r="E432" s="63"/>
      <c r="F432" s="82"/>
      <c r="G432" s="82"/>
      <c r="I432" s="63"/>
    </row>
    <row r="433">
      <c r="A433" s="63"/>
      <c r="C433" s="63"/>
      <c r="D433" s="63"/>
      <c r="E433" s="63"/>
      <c r="F433" s="82"/>
      <c r="G433" s="82"/>
      <c r="I433" s="63"/>
    </row>
    <row r="434">
      <c r="A434" s="63"/>
      <c r="C434" s="63"/>
      <c r="D434" s="63"/>
      <c r="E434" s="63"/>
      <c r="F434" s="82"/>
      <c r="G434" s="82"/>
      <c r="I434" s="63"/>
    </row>
    <row r="435">
      <c r="A435" s="63"/>
      <c r="C435" s="63"/>
      <c r="D435" s="63"/>
      <c r="E435" s="63"/>
      <c r="F435" s="82"/>
      <c r="G435" s="82"/>
      <c r="I435" s="63"/>
    </row>
    <row r="436">
      <c r="A436" s="63"/>
      <c r="C436" s="63"/>
      <c r="D436" s="63"/>
      <c r="E436" s="63"/>
      <c r="F436" s="82"/>
      <c r="G436" s="82"/>
      <c r="I436" s="63"/>
    </row>
    <row r="437">
      <c r="A437" s="63"/>
      <c r="C437" s="63"/>
      <c r="D437" s="63"/>
      <c r="E437" s="63"/>
      <c r="F437" s="82"/>
      <c r="G437" s="82"/>
      <c r="I437" s="63"/>
    </row>
    <row r="438">
      <c r="A438" s="63"/>
      <c r="C438" s="63"/>
      <c r="D438" s="63"/>
      <c r="E438" s="63"/>
      <c r="F438" s="82"/>
      <c r="G438" s="82"/>
      <c r="I438" s="63"/>
    </row>
    <row r="439">
      <c r="A439" s="63"/>
      <c r="C439" s="63"/>
      <c r="D439" s="63"/>
      <c r="E439" s="63"/>
      <c r="F439" s="82"/>
      <c r="G439" s="82"/>
      <c r="I439" s="63"/>
    </row>
    <row r="440">
      <c r="A440" s="63"/>
      <c r="C440" s="63"/>
      <c r="D440" s="63"/>
      <c r="E440" s="63"/>
      <c r="F440" s="82"/>
      <c r="G440" s="82"/>
      <c r="I440" s="63"/>
    </row>
    <row r="441">
      <c r="A441" s="63"/>
      <c r="C441" s="63"/>
      <c r="D441" s="63"/>
      <c r="E441" s="63"/>
      <c r="F441" s="82"/>
      <c r="G441" s="82"/>
      <c r="I441" s="63"/>
    </row>
    <row r="442">
      <c r="A442" s="63"/>
      <c r="C442" s="63"/>
      <c r="D442" s="63"/>
      <c r="E442" s="63"/>
      <c r="F442" s="82"/>
      <c r="G442" s="82"/>
      <c r="I442" s="63"/>
    </row>
    <row r="443">
      <c r="A443" s="63"/>
      <c r="C443" s="63"/>
      <c r="D443" s="63"/>
      <c r="E443" s="63"/>
      <c r="F443" s="82"/>
      <c r="G443" s="82"/>
      <c r="I443" s="63"/>
    </row>
    <row r="444">
      <c r="A444" s="63"/>
      <c r="C444" s="63"/>
      <c r="D444" s="63"/>
      <c r="E444" s="63"/>
      <c r="F444" s="82"/>
      <c r="G444" s="82"/>
      <c r="I444" s="63"/>
    </row>
    <row r="445">
      <c r="A445" s="63"/>
      <c r="C445" s="63"/>
      <c r="D445" s="63"/>
      <c r="E445" s="63"/>
      <c r="F445" s="82"/>
      <c r="G445" s="82"/>
      <c r="I445" s="63"/>
    </row>
    <row r="446">
      <c r="A446" s="63"/>
      <c r="C446" s="63"/>
      <c r="D446" s="63"/>
      <c r="E446" s="63"/>
      <c r="F446" s="82"/>
      <c r="G446" s="82"/>
      <c r="I446" s="63"/>
    </row>
    <row r="447">
      <c r="A447" s="63"/>
      <c r="C447" s="63"/>
      <c r="D447" s="63"/>
      <c r="E447" s="63"/>
      <c r="F447" s="82"/>
      <c r="G447" s="82"/>
      <c r="I447" s="63"/>
    </row>
    <row r="448">
      <c r="A448" s="63"/>
      <c r="C448" s="63"/>
      <c r="D448" s="63"/>
      <c r="E448" s="63"/>
      <c r="F448" s="82"/>
      <c r="G448" s="82"/>
      <c r="I448" s="63"/>
    </row>
    <row r="449">
      <c r="A449" s="63"/>
      <c r="C449" s="63"/>
      <c r="D449" s="63"/>
      <c r="E449" s="63"/>
      <c r="F449" s="82"/>
      <c r="G449" s="82"/>
      <c r="I449" s="63"/>
    </row>
    <row r="450">
      <c r="A450" s="63"/>
      <c r="C450" s="63"/>
      <c r="D450" s="63"/>
      <c r="E450" s="63"/>
      <c r="F450" s="82"/>
      <c r="G450" s="82"/>
      <c r="I450" s="63"/>
    </row>
    <row r="451">
      <c r="A451" s="63"/>
      <c r="C451" s="63"/>
      <c r="D451" s="63"/>
      <c r="E451" s="63"/>
      <c r="F451" s="82"/>
      <c r="G451" s="82"/>
      <c r="I451" s="63"/>
    </row>
    <row r="452">
      <c r="A452" s="63"/>
      <c r="C452" s="63"/>
      <c r="D452" s="63"/>
      <c r="E452" s="63"/>
      <c r="F452" s="82"/>
      <c r="G452" s="82"/>
      <c r="I452" s="63"/>
    </row>
    <row r="453">
      <c r="A453" s="63"/>
      <c r="C453" s="63"/>
      <c r="D453" s="63"/>
      <c r="E453" s="63"/>
      <c r="F453" s="82"/>
      <c r="G453" s="82"/>
      <c r="I453" s="63"/>
    </row>
    <row r="454">
      <c r="A454" s="63"/>
      <c r="C454" s="63"/>
      <c r="D454" s="63"/>
      <c r="E454" s="63"/>
      <c r="F454" s="82"/>
      <c r="G454" s="82"/>
      <c r="I454" s="63"/>
    </row>
    <row r="455">
      <c r="A455" s="63"/>
      <c r="C455" s="63"/>
      <c r="D455" s="63"/>
      <c r="E455" s="63"/>
      <c r="F455" s="82"/>
      <c r="G455" s="82"/>
      <c r="I455" s="63"/>
    </row>
    <row r="456">
      <c r="A456" s="63"/>
      <c r="C456" s="63"/>
      <c r="D456" s="63"/>
      <c r="E456" s="63"/>
      <c r="F456" s="82"/>
      <c r="G456" s="82"/>
      <c r="I456" s="63"/>
    </row>
    <row r="457">
      <c r="A457" s="63"/>
      <c r="C457" s="63"/>
      <c r="D457" s="63"/>
      <c r="E457" s="63"/>
      <c r="F457" s="82"/>
      <c r="G457" s="82"/>
      <c r="I457" s="63"/>
    </row>
    <row r="458">
      <c r="A458" s="63"/>
      <c r="C458" s="63"/>
      <c r="D458" s="63"/>
      <c r="E458" s="63"/>
      <c r="F458" s="82"/>
      <c r="G458" s="82"/>
      <c r="I458" s="63"/>
    </row>
    <row r="459">
      <c r="A459" s="63"/>
      <c r="C459" s="63"/>
      <c r="D459" s="63"/>
      <c r="E459" s="63"/>
      <c r="F459" s="82"/>
      <c r="G459" s="82"/>
      <c r="I459" s="63"/>
    </row>
    <row r="460">
      <c r="A460" s="63"/>
      <c r="C460" s="63"/>
      <c r="D460" s="63"/>
      <c r="E460" s="63"/>
      <c r="F460" s="82"/>
      <c r="G460" s="82"/>
      <c r="I460" s="63"/>
    </row>
    <row r="461">
      <c r="A461" s="63"/>
      <c r="C461" s="63"/>
      <c r="D461" s="63"/>
      <c r="E461" s="63"/>
      <c r="F461" s="82"/>
      <c r="G461" s="82"/>
      <c r="I461" s="63"/>
    </row>
    <row r="462">
      <c r="A462" s="63"/>
      <c r="C462" s="63"/>
      <c r="D462" s="63"/>
      <c r="E462" s="63"/>
      <c r="F462" s="82"/>
      <c r="G462" s="82"/>
      <c r="I462" s="63"/>
    </row>
    <row r="463">
      <c r="A463" s="63"/>
      <c r="C463" s="63"/>
      <c r="D463" s="63"/>
      <c r="E463" s="63"/>
      <c r="F463" s="82"/>
      <c r="G463" s="82"/>
      <c r="I463" s="63"/>
    </row>
    <row r="464">
      <c r="A464" s="63"/>
      <c r="C464" s="63"/>
      <c r="D464" s="63"/>
      <c r="E464" s="63"/>
      <c r="F464" s="82"/>
      <c r="G464" s="82"/>
      <c r="I464" s="63"/>
    </row>
    <row r="465">
      <c r="A465" s="63"/>
      <c r="C465" s="63"/>
      <c r="D465" s="63"/>
      <c r="E465" s="63"/>
      <c r="F465" s="82"/>
      <c r="G465" s="82"/>
      <c r="I465" s="63"/>
    </row>
    <row r="466">
      <c r="A466" s="63"/>
      <c r="C466" s="63"/>
      <c r="D466" s="63"/>
      <c r="E466" s="63"/>
      <c r="F466" s="82"/>
      <c r="G466" s="82"/>
      <c r="I466" s="63"/>
    </row>
    <row r="467">
      <c r="A467" s="63"/>
      <c r="C467" s="63"/>
      <c r="D467" s="63"/>
      <c r="E467" s="63"/>
      <c r="F467" s="82"/>
      <c r="G467" s="82"/>
      <c r="I467" s="63"/>
    </row>
    <row r="468">
      <c r="A468" s="63"/>
      <c r="C468" s="63"/>
      <c r="D468" s="63"/>
      <c r="E468" s="63"/>
      <c r="F468" s="82"/>
      <c r="G468" s="82"/>
      <c r="I468" s="63"/>
    </row>
    <row r="469">
      <c r="A469" s="63"/>
      <c r="C469" s="63"/>
      <c r="D469" s="63"/>
      <c r="E469" s="63"/>
      <c r="F469" s="82"/>
      <c r="G469" s="82"/>
      <c r="I469" s="63"/>
    </row>
    <row r="470">
      <c r="A470" s="63"/>
      <c r="C470" s="63"/>
      <c r="D470" s="63"/>
      <c r="E470" s="63"/>
      <c r="F470" s="82"/>
      <c r="G470" s="82"/>
      <c r="I470" s="63"/>
    </row>
    <row r="471">
      <c r="A471" s="63"/>
      <c r="C471" s="63"/>
      <c r="D471" s="63"/>
      <c r="E471" s="63"/>
      <c r="F471" s="82"/>
      <c r="G471" s="82"/>
      <c r="I471" s="63"/>
    </row>
    <row r="472">
      <c r="A472" s="63"/>
      <c r="C472" s="63"/>
      <c r="D472" s="63"/>
      <c r="E472" s="63"/>
      <c r="F472" s="82"/>
      <c r="G472" s="82"/>
      <c r="I472" s="63"/>
    </row>
    <row r="473">
      <c r="A473" s="63"/>
      <c r="C473" s="63"/>
      <c r="D473" s="63"/>
      <c r="E473" s="63"/>
      <c r="F473" s="82"/>
      <c r="G473" s="82"/>
      <c r="I473" s="63"/>
    </row>
    <row r="474">
      <c r="A474" s="63"/>
      <c r="C474" s="63"/>
      <c r="D474" s="63"/>
      <c r="E474" s="63"/>
      <c r="F474" s="82"/>
      <c r="G474" s="82"/>
      <c r="I474" s="63"/>
    </row>
    <row r="475">
      <c r="A475" s="63"/>
      <c r="C475" s="63"/>
      <c r="D475" s="63"/>
      <c r="E475" s="63"/>
      <c r="F475" s="82"/>
      <c r="G475" s="82"/>
      <c r="I475" s="63"/>
    </row>
    <row r="476">
      <c r="A476" s="63"/>
      <c r="C476" s="63"/>
      <c r="D476" s="63"/>
      <c r="E476" s="63"/>
      <c r="F476" s="82"/>
      <c r="G476" s="82"/>
      <c r="I476" s="63"/>
    </row>
    <row r="477">
      <c r="A477" s="63"/>
      <c r="C477" s="63"/>
      <c r="D477" s="63"/>
      <c r="E477" s="63"/>
      <c r="F477" s="82"/>
      <c r="G477" s="82"/>
      <c r="I477" s="63"/>
    </row>
    <row r="478">
      <c r="A478" s="63"/>
      <c r="C478" s="63"/>
      <c r="D478" s="63"/>
      <c r="E478" s="63"/>
      <c r="F478" s="82"/>
      <c r="G478" s="82"/>
      <c r="I478" s="63"/>
    </row>
    <row r="479">
      <c r="A479" s="63"/>
      <c r="C479" s="63"/>
      <c r="D479" s="63"/>
      <c r="E479" s="63"/>
      <c r="F479" s="82"/>
      <c r="G479" s="82"/>
      <c r="I479" s="63"/>
    </row>
    <row r="480">
      <c r="A480" s="63"/>
      <c r="C480" s="63"/>
      <c r="D480" s="63"/>
      <c r="E480" s="63"/>
      <c r="F480" s="82"/>
      <c r="G480" s="82"/>
      <c r="I480" s="63"/>
    </row>
    <row r="481">
      <c r="A481" s="63"/>
      <c r="C481" s="63"/>
      <c r="D481" s="63"/>
      <c r="E481" s="63"/>
      <c r="F481" s="82"/>
      <c r="G481" s="82"/>
      <c r="I481" s="63"/>
    </row>
    <row r="482">
      <c r="A482" s="63"/>
      <c r="C482" s="63"/>
      <c r="D482" s="63"/>
      <c r="E482" s="63"/>
      <c r="F482" s="82"/>
      <c r="G482" s="82"/>
      <c r="I482" s="63"/>
    </row>
    <row r="483">
      <c r="A483" s="63"/>
      <c r="C483" s="63"/>
      <c r="D483" s="63"/>
      <c r="E483" s="63"/>
      <c r="F483" s="82"/>
      <c r="G483" s="82"/>
      <c r="I483" s="63"/>
    </row>
    <row r="484">
      <c r="A484" s="63"/>
      <c r="C484" s="63"/>
      <c r="D484" s="63"/>
      <c r="E484" s="63"/>
      <c r="F484" s="82"/>
      <c r="G484" s="82"/>
      <c r="I484" s="63"/>
    </row>
    <row r="485">
      <c r="A485" s="63"/>
      <c r="C485" s="63"/>
      <c r="D485" s="63"/>
      <c r="E485" s="63"/>
      <c r="F485" s="82"/>
      <c r="G485" s="82"/>
      <c r="I485" s="63"/>
    </row>
    <row r="486">
      <c r="A486" s="63"/>
      <c r="C486" s="63"/>
      <c r="D486" s="63"/>
      <c r="E486" s="63"/>
      <c r="F486" s="82"/>
      <c r="G486" s="82"/>
      <c r="I486" s="63"/>
    </row>
    <row r="487">
      <c r="A487" s="63"/>
      <c r="C487" s="63"/>
      <c r="D487" s="63"/>
      <c r="E487" s="63"/>
      <c r="F487" s="82"/>
      <c r="G487" s="82"/>
      <c r="I487" s="63"/>
    </row>
    <row r="488">
      <c r="A488" s="63"/>
      <c r="C488" s="63"/>
      <c r="D488" s="63"/>
      <c r="E488" s="63"/>
      <c r="F488" s="82"/>
      <c r="G488" s="82"/>
      <c r="I488" s="63"/>
    </row>
    <row r="489">
      <c r="A489" s="63"/>
      <c r="C489" s="63"/>
      <c r="D489" s="63"/>
      <c r="E489" s="63"/>
      <c r="F489" s="82"/>
      <c r="G489" s="82"/>
      <c r="I489" s="63"/>
    </row>
    <row r="490">
      <c r="A490" s="63"/>
      <c r="C490" s="63"/>
      <c r="D490" s="63"/>
      <c r="E490" s="63"/>
      <c r="F490" s="82"/>
      <c r="G490" s="82"/>
      <c r="I490" s="63"/>
    </row>
    <row r="491">
      <c r="A491" s="63"/>
      <c r="C491" s="63"/>
      <c r="D491" s="63"/>
      <c r="E491" s="63"/>
      <c r="F491" s="82"/>
      <c r="G491" s="82"/>
      <c r="I491" s="63"/>
    </row>
    <row r="492">
      <c r="A492" s="63"/>
      <c r="C492" s="63"/>
      <c r="D492" s="63"/>
      <c r="E492" s="63"/>
      <c r="F492" s="82"/>
      <c r="G492" s="82"/>
      <c r="I492" s="63"/>
    </row>
    <row r="493">
      <c r="A493" s="63"/>
      <c r="C493" s="63"/>
      <c r="D493" s="63"/>
      <c r="E493" s="63"/>
      <c r="F493" s="82"/>
      <c r="G493" s="82"/>
      <c r="I493" s="63"/>
    </row>
    <row r="494">
      <c r="A494" s="63"/>
      <c r="C494" s="63"/>
      <c r="D494" s="63"/>
      <c r="E494" s="63"/>
      <c r="F494" s="82"/>
      <c r="G494" s="82"/>
      <c r="I494" s="63"/>
    </row>
    <row r="495">
      <c r="A495" s="63"/>
      <c r="C495" s="63"/>
      <c r="D495" s="63"/>
      <c r="E495" s="63"/>
      <c r="F495" s="82"/>
      <c r="G495" s="82"/>
      <c r="I495" s="63"/>
    </row>
    <row r="496">
      <c r="A496" s="63"/>
      <c r="C496" s="63"/>
      <c r="D496" s="63"/>
      <c r="E496" s="63"/>
      <c r="F496" s="82"/>
      <c r="G496" s="82"/>
      <c r="I496" s="63"/>
    </row>
    <row r="497">
      <c r="A497" s="63"/>
      <c r="C497" s="63"/>
      <c r="D497" s="63"/>
      <c r="E497" s="63"/>
      <c r="F497" s="82"/>
      <c r="G497" s="82"/>
      <c r="I497" s="63"/>
    </row>
    <row r="498">
      <c r="A498" s="63"/>
      <c r="C498" s="63"/>
      <c r="D498" s="63"/>
      <c r="E498" s="63"/>
      <c r="F498" s="82"/>
      <c r="G498" s="82"/>
      <c r="I498" s="63"/>
    </row>
    <row r="499">
      <c r="A499" s="63"/>
      <c r="C499" s="63"/>
      <c r="D499" s="63"/>
      <c r="E499" s="63"/>
      <c r="F499" s="82"/>
      <c r="G499" s="82"/>
      <c r="I499" s="63"/>
    </row>
    <row r="500">
      <c r="A500" s="63"/>
      <c r="C500" s="63"/>
      <c r="D500" s="63"/>
      <c r="E500" s="63"/>
      <c r="F500" s="82"/>
      <c r="G500" s="82"/>
      <c r="I500" s="63"/>
    </row>
    <row r="501">
      <c r="A501" s="63"/>
      <c r="C501" s="63"/>
      <c r="D501" s="63"/>
      <c r="E501" s="63"/>
      <c r="F501" s="82"/>
      <c r="G501" s="82"/>
      <c r="I501" s="63"/>
    </row>
    <row r="502">
      <c r="A502" s="63"/>
      <c r="C502" s="63"/>
      <c r="D502" s="63"/>
      <c r="E502" s="63"/>
      <c r="F502" s="82"/>
      <c r="G502" s="82"/>
      <c r="I502" s="63"/>
    </row>
    <row r="503">
      <c r="A503" s="63"/>
      <c r="C503" s="63"/>
      <c r="D503" s="63"/>
      <c r="E503" s="63"/>
      <c r="F503" s="82"/>
      <c r="G503" s="82"/>
      <c r="I503" s="63"/>
    </row>
    <row r="504">
      <c r="A504" s="63"/>
      <c r="C504" s="63"/>
      <c r="D504" s="63"/>
      <c r="E504" s="63"/>
      <c r="F504" s="82"/>
      <c r="G504" s="82"/>
      <c r="I504" s="63"/>
    </row>
    <row r="505">
      <c r="A505" s="63"/>
      <c r="C505" s="63"/>
      <c r="D505" s="63"/>
      <c r="E505" s="63"/>
      <c r="F505" s="82"/>
      <c r="G505" s="82"/>
      <c r="I505" s="63"/>
    </row>
    <row r="506">
      <c r="A506" s="63"/>
      <c r="C506" s="63"/>
      <c r="D506" s="63"/>
      <c r="E506" s="63"/>
      <c r="F506" s="82"/>
      <c r="G506" s="82"/>
      <c r="I506" s="63"/>
    </row>
    <row r="507">
      <c r="A507" s="63"/>
      <c r="C507" s="63"/>
      <c r="D507" s="63"/>
      <c r="E507" s="63"/>
      <c r="F507" s="82"/>
      <c r="G507" s="82"/>
      <c r="I507" s="63"/>
    </row>
    <row r="508">
      <c r="A508" s="63"/>
      <c r="C508" s="63"/>
      <c r="D508" s="63"/>
      <c r="E508" s="63"/>
      <c r="F508" s="82"/>
      <c r="G508" s="82"/>
      <c r="I508" s="63"/>
    </row>
    <row r="509">
      <c r="A509" s="63"/>
      <c r="C509" s="63"/>
      <c r="D509" s="63"/>
      <c r="E509" s="63"/>
      <c r="F509" s="82"/>
      <c r="G509" s="82"/>
      <c r="I509" s="63"/>
    </row>
    <row r="510">
      <c r="A510" s="63"/>
      <c r="C510" s="63"/>
      <c r="D510" s="63"/>
      <c r="E510" s="63"/>
      <c r="F510" s="82"/>
      <c r="G510" s="82"/>
      <c r="I510" s="63"/>
    </row>
    <row r="511">
      <c r="A511" s="63"/>
      <c r="C511" s="63"/>
      <c r="D511" s="63"/>
      <c r="E511" s="63"/>
      <c r="F511" s="82"/>
      <c r="G511" s="82"/>
      <c r="I511" s="63"/>
    </row>
    <row r="512">
      <c r="A512" s="63"/>
      <c r="C512" s="63"/>
      <c r="D512" s="63"/>
      <c r="E512" s="63"/>
      <c r="F512" s="82"/>
      <c r="G512" s="82"/>
      <c r="I512" s="63"/>
    </row>
    <row r="513">
      <c r="A513" s="63"/>
      <c r="C513" s="63"/>
      <c r="D513" s="63"/>
      <c r="E513" s="63"/>
      <c r="F513" s="82"/>
      <c r="G513" s="82"/>
      <c r="I513" s="63"/>
    </row>
    <row r="514">
      <c r="A514" s="63"/>
      <c r="C514" s="63"/>
      <c r="D514" s="63"/>
      <c r="E514" s="63"/>
      <c r="F514" s="82"/>
      <c r="G514" s="82"/>
      <c r="I514" s="63"/>
    </row>
    <row r="515">
      <c r="A515" s="63"/>
      <c r="C515" s="63"/>
      <c r="D515" s="63"/>
      <c r="E515" s="63"/>
      <c r="F515" s="82"/>
      <c r="G515" s="82"/>
      <c r="I515" s="63"/>
    </row>
    <row r="516">
      <c r="A516" s="63"/>
      <c r="C516" s="63"/>
      <c r="D516" s="63"/>
      <c r="E516" s="63"/>
      <c r="F516" s="82"/>
      <c r="G516" s="82"/>
      <c r="I516" s="63"/>
    </row>
    <row r="517">
      <c r="A517" s="63"/>
      <c r="C517" s="63"/>
      <c r="D517" s="63"/>
      <c r="E517" s="63"/>
      <c r="F517" s="82"/>
      <c r="G517" s="82"/>
      <c r="I517" s="63"/>
    </row>
    <row r="518">
      <c r="A518" s="63"/>
      <c r="C518" s="63"/>
      <c r="D518" s="63"/>
      <c r="E518" s="63"/>
      <c r="F518" s="82"/>
      <c r="G518" s="82"/>
      <c r="I518" s="63"/>
    </row>
    <row r="519">
      <c r="A519" s="63"/>
      <c r="C519" s="63"/>
      <c r="D519" s="63"/>
      <c r="E519" s="63"/>
      <c r="F519" s="82"/>
      <c r="G519" s="82"/>
      <c r="I519" s="63"/>
    </row>
    <row r="520">
      <c r="A520" s="63"/>
      <c r="C520" s="63"/>
      <c r="D520" s="63"/>
      <c r="E520" s="63"/>
      <c r="F520" s="82"/>
      <c r="G520" s="82"/>
      <c r="I520" s="63"/>
    </row>
    <row r="521">
      <c r="A521" s="63"/>
      <c r="C521" s="63"/>
      <c r="D521" s="63"/>
      <c r="E521" s="63"/>
      <c r="F521" s="82"/>
      <c r="G521" s="82"/>
      <c r="I521" s="63"/>
    </row>
    <row r="522">
      <c r="A522" s="63"/>
      <c r="C522" s="63"/>
      <c r="D522" s="63"/>
      <c r="E522" s="63"/>
      <c r="F522" s="82"/>
      <c r="G522" s="82"/>
      <c r="I522" s="63"/>
    </row>
    <row r="523">
      <c r="A523" s="63"/>
      <c r="C523" s="63"/>
      <c r="D523" s="63"/>
      <c r="E523" s="63"/>
      <c r="F523" s="82"/>
      <c r="G523" s="82"/>
      <c r="I523" s="63"/>
    </row>
    <row r="524">
      <c r="A524" s="63"/>
      <c r="C524" s="63"/>
      <c r="D524" s="63"/>
      <c r="E524" s="63"/>
      <c r="F524" s="82"/>
      <c r="G524" s="82"/>
      <c r="I524" s="63"/>
    </row>
    <row r="525">
      <c r="A525" s="63"/>
      <c r="C525" s="63"/>
      <c r="D525" s="63"/>
      <c r="E525" s="63"/>
      <c r="F525" s="82"/>
      <c r="G525" s="82"/>
      <c r="I525" s="63"/>
    </row>
    <row r="526">
      <c r="A526" s="63"/>
      <c r="C526" s="63"/>
      <c r="D526" s="63"/>
      <c r="E526" s="63"/>
      <c r="F526" s="82"/>
      <c r="G526" s="82"/>
      <c r="I526" s="63"/>
    </row>
    <row r="527">
      <c r="A527" s="63"/>
      <c r="C527" s="63"/>
      <c r="D527" s="63"/>
      <c r="E527" s="63"/>
      <c r="F527" s="82"/>
      <c r="G527" s="82"/>
      <c r="I527" s="63"/>
    </row>
    <row r="528">
      <c r="A528" s="63"/>
      <c r="C528" s="63"/>
      <c r="D528" s="63"/>
      <c r="E528" s="63"/>
      <c r="F528" s="82"/>
      <c r="G528" s="82"/>
      <c r="I528" s="63"/>
    </row>
    <row r="529">
      <c r="A529" s="63"/>
      <c r="C529" s="63"/>
      <c r="D529" s="63"/>
      <c r="E529" s="63"/>
      <c r="F529" s="82"/>
      <c r="G529" s="82"/>
      <c r="I529" s="63"/>
    </row>
    <row r="530">
      <c r="A530" s="63"/>
      <c r="C530" s="63"/>
      <c r="D530" s="63"/>
      <c r="E530" s="63"/>
      <c r="F530" s="82"/>
      <c r="G530" s="82"/>
      <c r="I530" s="63"/>
    </row>
    <row r="531">
      <c r="A531" s="63"/>
      <c r="C531" s="63"/>
      <c r="D531" s="63"/>
      <c r="E531" s="63"/>
      <c r="F531" s="82"/>
      <c r="G531" s="82"/>
      <c r="I531" s="63"/>
    </row>
    <row r="532">
      <c r="A532" s="63"/>
      <c r="C532" s="63"/>
      <c r="D532" s="63"/>
      <c r="E532" s="63"/>
      <c r="F532" s="82"/>
      <c r="G532" s="82"/>
      <c r="I532" s="63"/>
    </row>
    <row r="533">
      <c r="A533" s="63"/>
      <c r="C533" s="63"/>
      <c r="D533" s="63"/>
      <c r="E533" s="63"/>
      <c r="F533" s="82"/>
      <c r="G533" s="82"/>
      <c r="I533" s="63"/>
    </row>
    <row r="534">
      <c r="A534" s="63"/>
      <c r="C534" s="63"/>
      <c r="D534" s="63"/>
      <c r="E534" s="63"/>
      <c r="F534" s="82"/>
      <c r="G534" s="82"/>
      <c r="I534" s="63"/>
    </row>
    <row r="535">
      <c r="A535" s="63"/>
      <c r="C535" s="63"/>
      <c r="D535" s="63"/>
      <c r="E535" s="63"/>
      <c r="F535" s="82"/>
      <c r="G535" s="82"/>
      <c r="I535" s="63"/>
    </row>
    <row r="536">
      <c r="A536" s="63"/>
      <c r="C536" s="63"/>
      <c r="D536" s="63"/>
      <c r="E536" s="63"/>
      <c r="F536" s="82"/>
      <c r="G536" s="82"/>
      <c r="I536" s="63"/>
    </row>
    <row r="537">
      <c r="A537" s="63"/>
      <c r="C537" s="63"/>
      <c r="D537" s="63"/>
      <c r="E537" s="63"/>
      <c r="F537" s="82"/>
      <c r="G537" s="82"/>
      <c r="I537" s="63"/>
    </row>
    <row r="538">
      <c r="A538" s="63"/>
      <c r="C538" s="63"/>
      <c r="D538" s="63"/>
      <c r="E538" s="63"/>
      <c r="F538" s="82"/>
      <c r="G538" s="82"/>
      <c r="I538" s="63"/>
    </row>
    <row r="539">
      <c r="A539" s="63"/>
      <c r="C539" s="63"/>
      <c r="D539" s="63"/>
      <c r="E539" s="63"/>
      <c r="F539" s="82"/>
      <c r="G539" s="82"/>
      <c r="I539" s="63"/>
    </row>
    <row r="540">
      <c r="A540" s="63"/>
      <c r="C540" s="63"/>
      <c r="D540" s="63"/>
      <c r="E540" s="63"/>
      <c r="F540" s="82"/>
      <c r="G540" s="82"/>
      <c r="I540" s="63"/>
    </row>
    <row r="541">
      <c r="A541" s="63"/>
      <c r="C541" s="63"/>
      <c r="D541" s="63"/>
      <c r="E541" s="63"/>
      <c r="F541" s="82"/>
      <c r="G541" s="82"/>
      <c r="I541" s="63"/>
    </row>
    <row r="542">
      <c r="A542" s="63"/>
      <c r="C542" s="63"/>
      <c r="D542" s="63"/>
      <c r="E542" s="63"/>
      <c r="F542" s="82"/>
      <c r="G542" s="82"/>
      <c r="I542" s="63"/>
    </row>
    <row r="543">
      <c r="A543" s="63"/>
      <c r="C543" s="63"/>
      <c r="D543" s="63"/>
      <c r="E543" s="63"/>
      <c r="F543" s="82"/>
      <c r="G543" s="82"/>
      <c r="I543" s="63"/>
    </row>
    <row r="544">
      <c r="A544" s="63"/>
      <c r="C544" s="63"/>
      <c r="D544" s="63"/>
      <c r="E544" s="63"/>
      <c r="F544" s="82"/>
      <c r="G544" s="82"/>
      <c r="I544" s="63"/>
    </row>
    <row r="545">
      <c r="A545" s="63"/>
      <c r="C545" s="63"/>
      <c r="D545" s="63"/>
      <c r="E545" s="63"/>
      <c r="F545" s="82"/>
      <c r="G545" s="82"/>
      <c r="I545" s="63"/>
    </row>
    <row r="546">
      <c r="A546" s="63"/>
      <c r="C546" s="63"/>
      <c r="D546" s="63"/>
      <c r="E546" s="63"/>
      <c r="F546" s="82"/>
      <c r="G546" s="82"/>
      <c r="I546" s="63"/>
    </row>
    <row r="547">
      <c r="A547" s="63"/>
      <c r="C547" s="63"/>
      <c r="D547" s="63"/>
      <c r="E547" s="63"/>
      <c r="F547" s="82"/>
      <c r="G547" s="82"/>
      <c r="I547" s="63"/>
    </row>
    <row r="548">
      <c r="A548" s="63"/>
      <c r="C548" s="63"/>
      <c r="D548" s="63"/>
      <c r="E548" s="63"/>
      <c r="F548" s="82"/>
      <c r="G548" s="82"/>
      <c r="I548" s="63"/>
    </row>
    <row r="549">
      <c r="A549" s="63"/>
      <c r="C549" s="63"/>
      <c r="D549" s="63"/>
      <c r="E549" s="63"/>
      <c r="F549" s="82"/>
      <c r="G549" s="82"/>
      <c r="I549" s="63"/>
    </row>
    <row r="550">
      <c r="A550" s="63"/>
      <c r="C550" s="63"/>
      <c r="D550" s="63"/>
      <c r="E550" s="63"/>
      <c r="F550" s="82"/>
      <c r="G550" s="82"/>
      <c r="I550" s="63"/>
    </row>
    <row r="551">
      <c r="A551" s="63"/>
      <c r="C551" s="63"/>
      <c r="D551" s="63"/>
      <c r="E551" s="63"/>
      <c r="F551" s="82"/>
      <c r="G551" s="82"/>
      <c r="I551" s="63"/>
    </row>
    <row r="552">
      <c r="A552" s="63"/>
      <c r="C552" s="63"/>
      <c r="D552" s="63"/>
      <c r="E552" s="63"/>
      <c r="F552" s="82"/>
      <c r="G552" s="82"/>
      <c r="I552" s="63"/>
    </row>
    <row r="553">
      <c r="A553" s="63"/>
      <c r="C553" s="63"/>
      <c r="D553" s="63"/>
      <c r="E553" s="63"/>
      <c r="F553" s="82"/>
      <c r="G553" s="82"/>
      <c r="I553" s="63"/>
    </row>
    <row r="554">
      <c r="A554" s="63"/>
      <c r="C554" s="63"/>
      <c r="D554" s="63"/>
      <c r="E554" s="63"/>
      <c r="F554" s="82"/>
      <c r="G554" s="82"/>
      <c r="I554" s="63"/>
    </row>
    <row r="555">
      <c r="A555" s="63"/>
      <c r="C555" s="63"/>
      <c r="D555" s="63"/>
      <c r="E555" s="63"/>
      <c r="F555" s="82"/>
      <c r="G555" s="82"/>
      <c r="I555" s="63"/>
    </row>
    <row r="556">
      <c r="A556" s="63"/>
      <c r="C556" s="63"/>
      <c r="D556" s="63"/>
      <c r="E556" s="63"/>
      <c r="F556" s="82"/>
      <c r="G556" s="82"/>
      <c r="I556" s="63"/>
    </row>
    <row r="557">
      <c r="A557" s="63"/>
      <c r="C557" s="63"/>
      <c r="D557" s="63"/>
      <c r="E557" s="63"/>
      <c r="F557" s="82"/>
      <c r="G557" s="82"/>
      <c r="I557" s="63"/>
    </row>
    <row r="558">
      <c r="A558" s="63"/>
      <c r="C558" s="63"/>
      <c r="D558" s="63"/>
      <c r="E558" s="63"/>
      <c r="F558" s="82"/>
      <c r="G558" s="82"/>
      <c r="I558" s="63"/>
    </row>
    <row r="559">
      <c r="A559" s="63"/>
      <c r="C559" s="63"/>
      <c r="D559" s="63"/>
      <c r="E559" s="63"/>
      <c r="F559" s="82"/>
      <c r="G559" s="82"/>
      <c r="I559" s="63"/>
    </row>
    <row r="560">
      <c r="A560" s="63"/>
      <c r="C560" s="63"/>
      <c r="D560" s="63"/>
      <c r="E560" s="63"/>
      <c r="F560" s="82"/>
      <c r="G560" s="82"/>
      <c r="I560" s="63"/>
    </row>
    <row r="561">
      <c r="A561" s="63"/>
      <c r="C561" s="63"/>
      <c r="D561" s="63"/>
      <c r="E561" s="63"/>
      <c r="F561" s="82"/>
      <c r="G561" s="82"/>
      <c r="I561" s="63"/>
    </row>
    <row r="562">
      <c r="A562" s="63"/>
      <c r="C562" s="63"/>
      <c r="D562" s="63"/>
      <c r="E562" s="63"/>
      <c r="F562" s="82"/>
      <c r="G562" s="82"/>
      <c r="I562" s="63"/>
    </row>
    <row r="563">
      <c r="A563" s="63"/>
      <c r="C563" s="63"/>
      <c r="D563" s="63"/>
      <c r="E563" s="63"/>
      <c r="F563" s="82"/>
      <c r="G563" s="82"/>
      <c r="I563" s="63"/>
    </row>
    <row r="564">
      <c r="A564" s="63"/>
      <c r="C564" s="63"/>
      <c r="D564" s="63"/>
      <c r="E564" s="63"/>
      <c r="F564" s="82"/>
      <c r="G564" s="82"/>
      <c r="I564" s="63"/>
    </row>
    <row r="565">
      <c r="A565" s="63"/>
      <c r="C565" s="63"/>
      <c r="D565" s="63"/>
      <c r="E565" s="63"/>
      <c r="F565" s="82"/>
      <c r="G565" s="82"/>
      <c r="I565" s="63"/>
    </row>
    <row r="566">
      <c r="A566" s="63"/>
      <c r="C566" s="63"/>
      <c r="D566" s="63"/>
      <c r="E566" s="63"/>
      <c r="F566" s="82"/>
      <c r="G566" s="82"/>
      <c r="I566" s="63"/>
    </row>
    <row r="567">
      <c r="A567" s="63"/>
      <c r="C567" s="63"/>
      <c r="D567" s="63"/>
      <c r="E567" s="63"/>
      <c r="F567" s="82"/>
      <c r="G567" s="82"/>
      <c r="I567" s="63"/>
    </row>
    <row r="568">
      <c r="A568" s="63"/>
      <c r="C568" s="63"/>
      <c r="D568" s="63"/>
      <c r="E568" s="63"/>
      <c r="F568" s="82"/>
      <c r="G568" s="82"/>
      <c r="I568" s="63"/>
    </row>
    <row r="569">
      <c r="A569" s="63"/>
      <c r="C569" s="63"/>
      <c r="D569" s="63"/>
      <c r="E569" s="63"/>
      <c r="F569" s="82"/>
      <c r="G569" s="82"/>
      <c r="I569" s="63"/>
    </row>
    <row r="570">
      <c r="A570" s="63"/>
      <c r="C570" s="63"/>
      <c r="D570" s="63"/>
      <c r="E570" s="63"/>
      <c r="F570" s="82"/>
      <c r="G570" s="82"/>
      <c r="I570" s="63"/>
    </row>
    <row r="571">
      <c r="A571" s="63"/>
      <c r="C571" s="63"/>
      <c r="D571" s="63"/>
      <c r="E571" s="63"/>
      <c r="F571" s="82"/>
      <c r="G571" s="82"/>
      <c r="I571" s="63"/>
    </row>
    <row r="572">
      <c r="A572" s="63"/>
      <c r="C572" s="63"/>
      <c r="D572" s="63"/>
      <c r="E572" s="63"/>
      <c r="F572" s="82"/>
      <c r="G572" s="82"/>
      <c r="I572" s="63"/>
    </row>
    <row r="573">
      <c r="A573" s="63"/>
      <c r="C573" s="63"/>
      <c r="D573" s="63"/>
      <c r="E573" s="63"/>
      <c r="F573" s="82"/>
      <c r="G573" s="82"/>
      <c r="I573" s="63"/>
    </row>
    <row r="574">
      <c r="A574" s="63"/>
      <c r="C574" s="63"/>
      <c r="D574" s="63"/>
      <c r="E574" s="63"/>
      <c r="F574" s="82"/>
      <c r="G574" s="82"/>
      <c r="I574" s="63"/>
    </row>
    <row r="575">
      <c r="A575" s="63"/>
      <c r="C575" s="63"/>
      <c r="D575" s="63"/>
      <c r="E575" s="63"/>
      <c r="F575" s="82"/>
      <c r="G575" s="82"/>
      <c r="I575" s="63"/>
    </row>
    <row r="576">
      <c r="A576" s="63"/>
      <c r="C576" s="63"/>
      <c r="D576" s="63"/>
      <c r="E576" s="63"/>
      <c r="F576" s="82"/>
      <c r="G576" s="82"/>
      <c r="I576" s="63"/>
    </row>
    <row r="577">
      <c r="A577" s="63"/>
      <c r="C577" s="63"/>
      <c r="D577" s="63"/>
      <c r="E577" s="63"/>
      <c r="F577" s="82"/>
      <c r="G577" s="82"/>
      <c r="I577" s="63"/>
    </row>
    <row r="578">
      <c r="A578" s="63"/>
      <c r="C578" s="63"/>
      <c r="D578" s="63"/>
      <c r="E578" s="63"/>
      <c r="F578" s="82"/>
      <c r="G578" s="82"/>
      <c r="I578" s="63"/>
    </row>
    <row r="579">
      <c r="A579" s="63"/>
      <c r="C579" s="63"/>
      <c r="D579" s="63"/>
      <c r="E579" s="63"/>
      <c r="F579" s="82"/>
      <c r="G579" s="82"/>
      <c r="I579" s="63"/>
    </row>
    <row r="580">
      <c r="A580" s="63"/>
      <c r="C580" s="63"/>
      <c r="D580" s="63"/>
      <c r="E580" s="63"/>
      <c r="F580" s="82"/>
      <c r="G580" s="82"/>
      <c r="I580" s="63"/>
    </row>
    <row r="581">
      <c r="A581" s="63"/>
      <c r="C581" s="63"/>
      <c r="D581" s="63"/>
      <c r="E581" s="63"/>
      <c r="F581" s="82"/>
      <c r="G581" s="82"/>
      <c r="I581" s="63"/>
    </row>
    <row r="582">
      <c r="A582" s="63"/>
      <c r="C582" s="63"/>
      <c r="D582" s="63"/>
      <c r="E582" s="63"/>
      <c r="F582" s="82"/>
      <c r="G582" s="82"/>
      <c r="I582" s="63"/>
    </row>
    <row r="583">
      <c r="A583" s="63"/>
      <c r="C583" s="63"/>
      <c r="D583" s="63"/>
      <c r="E583" s="63"/>
      <c r="F583" s="82"/>
      <c r="G583" s="82"/>
      <c r="I583" s="63"/>
    </row>
    <row r="584">
      <c r="A584" s="63"/>
      <c r="C584" s="63"/>
      <c r="D584" s="63"/>
      <c r="E584" s="63"/>
      <c r="F584" s="82"/>
      <c r="G584" s="82"/>
      <c r="I584" s="63"/>
    </row>
    <row r="585">
      <c r="A585" s="63"/>
      <c r="C585" s="63"/>
      <c r="D585" s="63"/>
      <c r="E585" s="63"/>
      <c r="F585" s="82"/>
      <c r="G585" s="82"/>
      <c r="I585" s="63"/>
    </row>
    <row r="586">
      <c r="A586" s="63"/>
      <c r="C586" s="63"/>
      <c r="D586" s="63"/>
      <c r="E586" s="63"/>
      <c r="F586" s="82"/>
      <c r="G586" s="82"/>
      <c r="I586" s="63"/>
    </row>
    <row r="587">
      <c r="A587" s="63"/>
      <c r="C587" s="63"/>
      <c r="D587" s="63"/>
      <c r="E587" s="63"/>
      <c r="F587" s="82"/>
      <c r="G587" s="82"/>
      <c r="I587" s="63"/>
    </row>
    <row r="588">
      <c r="A588" s="63"/>
      <c r="C588" s="63"/>
      <c r="D588" s="63"/>
      <c r="E588" s="63"/>
      <c r="F588" s="82"/>
      <c r="G588" s="82"/>
      <c r="I588" s="63"/>
    </row>
    <row r="589">
      <c r="A589" s="63"/>
      <c r="C589" s="63"/>
      <c r="D589" s="63"/>
      <c r="E589" s="63"/>
      <c r="F589" s="82"/>
      <c r="G589" s="82"/>
      <c r="I589" s="63"/>
    </row>
    <row r="590">
      <c r="A590" s="63"/>
      <c r="C590" s="63"/>
      <c r="D590" s="63"/>
      <c r="E590" s="63"/>
      <c r="F590" s="82"/>
      <c r="G590" s="82"/>
      <c r="I590" s="63"/>
    </row>
    <row r="591">
      <c r="A591" s="63"/>
      <c r="C591" s="63"/>
      <c r="D591" s="63"/>
      <c r="E591" s="63"/>
      <c r="F591" s="82"/>
      <c r="G591" s="82"/>
      <c r="I591" s="63"/>
    </row>
    <row r="592">
      <c r="A592" s="63"/>
      <c r="C592" s="63"/>
      <c r="D592" s="63"/>
      <c r="E592" s="63"/>
      <c r="F592" s="82"/>
      <c r="G592" s="82"/>
      <c r="I592" s="63"/>
    </row>
    <row r="593">
      <c r="A593" s="63"/>
      <c r="C593" s="63"/>
      <c r="D593" s="63"/>
      <c r="E593" s="63"/>
      <c r="F593" s="82"/>
      <c r="G593" s="82"/>
      <c r="I593" s="63"/>
    </row>
    <row r="594">
      <c r="A594" s="63"/>
      <c r="C594" s="63"/>
      <c r="D594" s="63"/>
      <c r="E594" s="63"/>
      <c r="F594" s="82"/>
      <c r="G594" s="82"/>
      <c r="I594" s="63"/>
    </row>
    <row r="595">
      <c r="A595" s="63"/>
      <c r="C595" s="63"/>
      <c r="D595" s="63"/>
      <c r="E595" s="63"/>
      <c r="F595" s="82"/>
      <c r="G595" s="82"/>
      <c r="I595" s="63"/>
    </row>
    <row r="596">
      <c r="A596" s="63"/>
      <c r="C596" s="63"/>
      <c r="D596" s="63"/>
      <c r="E596" s="63"/>
      <c r="F596" s="82"/>
      <c r="G596" s="82"/>
      <c r="I596" s="63"/>
    </row>
    <row r="597">
      <c r="A597" s="63"/>
      <c r="C597" s="63"/>
      <c r="D597" s="63"/>
      <c r="E597" s="63"/>
      <c r="F597" s="82"/>
      <c r="G597" s="82"/>
      <c r="I597" s="63"/>
    </row>
    <row r="598">
      <c r="A598" s="63"/>
      <c r="C598" s="63"/>
      <c r="D598" s="63"/>
      <c r="E598" s="63"/>
      <c r="F598" s="82"/>
      <c r="G598" s="82"/>
      <c r="I598" s="63"/>
    </row>
    <row r="599">
      <c r="A599" s="63"/>
      <c r="C599" s="63"/>
      <c r="D599" s="63"/>
      <c r="E599" s="63"/>
      <c r="F599" s="82"/>
      <c r="G599" s="82"/>
      <c r="I599" s="63"/>
    </row>
    <row r="600">
      <c r="A600" s="63"/>
      <c r="C600" s="63"/>
      <c r="D600" s="63"/>
      <c r="E600" s="63"/>
      <c r="F600" s="82"/>
      <c r="G600" s="82"/>
      <c r="I600" s="63"/>
    </row>
    <row r="601">
      <c r="A601" s="63"/>
      <c r="C601" s="63"/>
      <c r="D601" s="63"/>
      <c r="E601" s="63"/>
      <c r="F601" s="82"/>
      <c r="G601" s="82"/>
      <c r="I601" s="63"/>
    </row>
    <row r="602">
      <c r="A602" s="63"/>
      <c r="C602" s="63"/>
      <c r="D602" s="63"/>
      <c r="E602" s="63"/>
      <c r="F602" s="82"/>
      <c r="G602" s="82"/>
      <c r="I602" s="63"/>
    </row>
    <row r="603">
      <c r="A603" s="63"/>
      <c r="C603" s="63"/>
      <c r="D603" s="63"/>
      <c r="E603" s="63"/>
      <c r="F603" s="82"/>
      <c r="G603" s="82"/>
      <c r="I603" s="63"/>
    </row>
    <row r="604">
      <c r="A604" s="63"/>
      <c r="C604" s="63"/>
      <c r="D604" s="63"/>
      <c r="E604" s="63"/>
      <c r="F604" s="82"/>
      <c r="G604" s="82"/>
      <c r="I604" s="63"/>
    </row>
    <row r="605">
      <c r="A605" s="63"/>
      <c r="C605" s="63"/>
      <c r="D605" s="63"/>
      <c r="E605" s="63"/>
      <c r="F605" s="82"/>
      <c r="G605" s="82"/>
      <c r="I605" s="63"/>
    </row>
    <row r="606">
      <c r="A606" s="63"/>
      <c r="C606" s="63"/>
      <c r="D606" s="63"/>
      <c r="E606" s="63"/>
      <c r="F606" s="82"/>
      <c r="G606" s="82"/>
      <c r="I606" s="63"/>
    </row>
    <row r="607">
      <c r="A607" s="63"/>
      <c r="C607" s="63"/>
      <c r="D607" s="63"/>
      <c r="E607" s="63"/>
      <c r="F607" s="82"/>
      <c r="G607" s="82"/>
      <c r="I607" s="63"/>
    </row>
    <row r="608">
      <c r="A608" s="63"/>
      <c r="C608" s="63"/>
      <c r="D608" s="63"/>
      <c r="E608" s="63"/>
      <c r="F608" s="82"/>
      <c r="G608" s="82"/>
      <c r="I608" s="63"/>
    </row>
    <row r="609">
      <c r="A609" s="63"/>
      <c r="C609" s="63"/>
      <c r="D609" s="63"/>
      <c r="E609" s="63"/>
      <c r="F609" s="82"/>
      <c r="G609" s="82"/>
      <c r="I609" s="63"/>
    </row>
    <row r="610">
      <c r="A610" s="63"/>
      <c r="C610" s="63"/>
      <c r="D610" s="63"/>
      <c r="E610" s="63"/>
      <c r="F610" s="82"/>
      <c r="G610" s="82"/>
      <c r="I610" s="63"/>
    </row>
    <row r="611">
      <c r="A611" s="63"/>
      <c r="C611" s="63"/>
      <c r="D611" s="63"/>
      <c r="E611" s="63"/>
      <c r="F611" s="82"/>
      <c r="G611" s="82"/>
      <c r="I611" s="63"/>
    </row>
    <row r="612">
      <c r="A612" s="63"/>
      <c r="C612" s="63"/>
      <c r="D612" s="63"/>
      <c r="E612" s="63"/>
      <c r="F612" s="82"/>
      <c r="G612" s="82"/>
      <c r="I612" s="63"/>
    </row>
    <row r="613">
      <c r="A613" s="63"/>
      <c r="C613" s="63"/>
      <c r="D613" s="63"/>
      <c r="E613" s="63"/>
      <c r="F613" s="82"/>
      <c r="G613" s="82"/>
      <c r="I613" s="63"/>
    </row>
    <row r="614">
      <c r="A614" s="63"/>
      <c r="C614" s="63"/>
      <c r="D614" s="63"/>
      <c r="E614" s="63"/>
      <c r="F614" s="82"/>
      <c r="G614" s="82"/>
      <c r="I614" s="63"/>
    </row>
    <row r="615">
      <c r="A615" s="63"/>
      <c r="C615" s="63"/>
      <c r="D615" s="63"/>
      <c r="E615" s="63"/>
      <c r="F615" s="82"/>
      <c r="G615" s="82"/>
      <c r="I615" s="63"/>
    </row>
    <row r="616">
      <c r="A616" s="63"/>
      <c r="C616" s="63"/>
      <c r="D616" s="63"/>
      <c r="E616" s="63"/>
      <c r="F616" s="82"/>
      <c r="G616" s="82"/>
      <c r="I616" s="63"/>
    </row>
    <row r="617">
      <c r="A617" s="63"/>
      <c r="C617" s="63"/>
      <c r="D617" s="63"/>
      <c r="E617" s="63"/>
      <c r="F617" s="82"/>
      <c r="G617" s="82"/>
      <c r="I617" s="63"/>
    </row>
    <row r="618">
      <c r="A618" s="63"/>
      <c r="C618" s="63"/>
      <c r="D618" s="63"/>
      <c r="E618" s="63"/>
      <c r="F618" s="82"/>
      <c r="G618" s="82"/>
      <c r="I618" s="63"/>
    </row>
    <row r="619">
      <c r="A619" s="63"/>
      <c r="C619" s="63"/>
      <c r="D619" s="63"/>
      <c r="E619" s="63"/>
      <c r="F619" s="82"/>
      <c r="G619" s="82"/>
      <c r="I619" s="63"/>
    </row>
    <row r="620">
      <c r="A620" s="63"/>
      <c r="C620" s="63"/>
      <c r="D620" s="63"/>
      <c r="E620" s="63"/>
      <c r="F620" s="82"/>
      <c r="G620" s="82"/>
      <c r="I620" s="63"/>
    </row>
    <row r="621">
      <c r="A621" s="63"/>
      <c r="C621" s="63"/>
      <c r="D621" s="63"/>
      <c r="E621" s="63"/>
      <c r="F621" s="82"/>
      <c r="G621" s="82"/>
      <c r="I621" s="63"/>
    </row>
    <row r="622">
      <c r="A622" s="63"/>
      <c r="C622" s="63"/>
      <c r="D622" s="63"/>
      <c r="E622" s="63"/>
      <c r="F622" s="82"/>
      <c r="G622" s="82"/>
      <c r="I622" s="63"/>
    </row>
    <row r="623">
      <c r="A623" s="63"/>
      <c r="C623" s="63"/>
      <c r="D623" s="63"/>
      <c r="E623" s="63"/>
      <c r="F623" s="82"/>
      <c r="G623" s="82"/>
      <c r="I623" s="63"/>
    </row>
    <row r="624">
      <c r="A624" s="63"/>
      <c r="C624" s="63"/>
      <c r="D624" s="63"/>
      <c r="E624" s="63"/>
      <c r="F624" s="82"/>
      <c r="G624" s="82"/>
      <c r="I624" s="63"/>
    </row>
    <row r="625">
      <c r="A625" s="63"/>
      <c r="C625" s="63"/>
      <c r="D625" s="63"/>
      <c r="E625" s="63"/>
      <c r="F625" s="82"/>
      <c r="G625" s="82"/>
      <c r="I625" s="63"/>
    </row>
    <row r="626">
      <c r="A626" s="63"/>
      <c r="C626" s="63"/>
      <c r="D626" s="63"/>
      <c r="E626" s="63"/>
      <c r="F626" s="82"/>
      <c r="G626" s="82"/>
      <c r="I626" s="63"/>
    </row>
    <row r="627">
      <c r="A627" s="63"/>
      <c r="C627" s="63"/>
      <c r="D627" s="63"/>
      <c r="E627" s="63"/>
      <c r="F627" s="82"/>
      <c r="G627" s="82"/>
      <c r="I627" s="63"/>
    </row>
    <row r="628">
      <c r="A628" s="63"/>
      <c r="C628" s="63"/>
      <c r="D628" s="63"/>
      <c r="E628" s="63"/>
      <c r="F628" s="82"/>
      <c r="G628" s="82"/>
      <c r="I628" s="63"/>
    </row>
    <row r="629">
      <c r="A629" s="63"/>
      <c r="C629" s="63"/>
      <c r="D629" s="63"/>
      <c r="E629" s="63"/>
      <c r="F629" s="82"/>
      <c r="G629" s="82"/>
      <c r="I629" s="63"/>
    </row>
    <row r="630">
      <c r="A630" s="63"/>
      <c r="C630" s="63"/>
      <c r="D630" s="63"/>
      <c r="E630" s="63"/>
      <c r="F630" s="82"/>
      <c r="G630" s="82"/>
      <c r="I630" s="63"/>
    </row>
    <row r="631">
      <c r="A631" s="63"/>
      <c r="C631" s="63"/>
      <c r="D631" s="63"/>
      <c r="E631" s="63"/>
      <c r="F631" s="82"/>
      <c r="G631" s="82"/>
      <c r="I631" s="63"/>
    </row>
    <row r="632">
      <c r="A632" s="63"/>
      <c r="C632" s="63"/>
      <c r="D632" s="63"/>
      <c r="E632" s="63"/>
      <c r="F632" s="82"/>
      <c r="G632" s="82"/>
      <c r="I632" s="63"/>
    </row>
    <row r="633">
      <c r="A633" s="63"/>
      <c r="C633" s="63"/>
      <c r="D633" s="63"/>
      <c r="E633" s="63"/>
      <c r="F633" s="82"/>
      <c r="G633" s="82"/>
      <c r="I633" s="63"/>
    </row>
    <row r="634">
      <c r="A634" s="63"/>
      <c r="C634" s="63"/>
      <c r="D634" s="63"/>
      <c r="E634" s="63"/>
      <c r="F634" s="82"/>
      <c r="G634" s="82"/>
      <c r="I634" s="63"/>
    </row>
    <row r="635">
      <c r="A635" s="63"/>
      <c r="C635" s="63"/>
      <c r="D635" s="63"/>
      <c r="E635" s="63"/>
      <c r="F635" s="82"/>
      <c r="G635" s="82"/>
      <c r="I635" s="63"/>
    </row>
    <row r="636">
      <c r="A636" s="63"/>
      <c r="C636" s="63"/>
      <c r="D636" s="63"/>
      <c r="E636" s="63"/>
      <c r="F636" s="82"/>
      <c r="G636" s="82"/>
      <c r="I636" s="63"/>
    </row>
    <row r="637">
      <c r="A637" s="63"/>
      <c r="C637" s="63"/>
      <c r="D637" s="63"/>
      <c r="E637" s="63"/>
      <c r="F637" s="82"/>
      <c r="G637" s="82"/>
      <c r="I637" s="63"/>
    </row>
    <row r="638">
      <c r="A638" s="63"/>
      <c r="C638" s="63"/>
      <c r="D638" s="63"/>
      <c r="E638" s="63"/>
      <c r="F638" s="82"/>
      <c r="G638" s="82"/>
      <c r="I638" s="63"/>
    </row>
    <row r="639">
      <c r="A639" s="63"/>
      <c r="C639" s="63"/>
      <c r="D639" s="63"/>
      <c r="E639" s="63"/>
      <c r="F639" s="82"/>
      <c r="G639" s="82"/>
      <c r="I639" s="63"/>
    </row>
    <row r="640">
      <c r="A640" s="63"/>
      <c r="C640" s="63"/>
      <c r="D640" s="63"/>
      <c r="E640" s="63"/>
      <c r="F640" s="82"/>
      <c r="G640" s="82"/>
      <c r="I640" s="63"/>
    </row>
    <row r="641">
      <c r="A641" s="63"/>
      <c r="C641" s="63"/>
      <c r="D641" s="63"/>
      <c r="E641" s="63"/>
      <c r="F641" s="82"/>
      <c r="G641" s="82"/>
      <c r="I641" s="63"/>
    </row>
    <row r="642">
      <c r="A642" s="63"/>
      <c r="C642" s="63"/>
      <c r="D642" s="63"/>
      <c r="E642" s="63"/>
      <c r="F642" s="82"/>
      <c r="G642" s="82"/>
      <c r="I642" s="63"/>
    </row>
    <row r="643">
      <c r="A643" s="63"/>
      <c r="C643" s="63"/>
      <c r="D643" s="63"/>
      <c r="E643" s="63"/>
      <c r="F643" s="82"/>
      <c r="G643" s="82"/>
      <c r="I643" s="63"/>
    </row>
    <row r="644">
      <c r="A644" s="63"/>
      <c r="C644" s="63"/>
      <c r="D644" s="63"/>
      <c r="E644" s="63"/>
      <c r="F644" s="82"/>
      <c r="G644" s="82"/>
      <c r="I644" s="63"/>
    </row>
    <row r="645">
      <c r="A645" s="63"/>
      <c r="C645" s="63"/>
      <c r="D645" s="63"/>
      <c r="E645" s="63"/>
      <c r="F645" s="82"/>
      <c r="G645" s="82"/>
      <c r="I645" s="63"/>
    </row>
    <row r="646">
      <c r="A646" s="63"/>
      <c r="C646" s="63"/>
      <c r="D646" s="63"/>
      <c r="E646" s="63"/>
      <c r="F646" s="82"/>
      <c r="G646" s="82"/>
      <c r="I646" s="63"/>
    </row>
    <row r="647">
      <c r="A647" s="63"/>
      <c r="C647" s="63"/>
      <c r="D647" s="63"/>
      <c r="E647" s="63"/>
      <c r="F647" s="82"/>
      <c r="G647" s="82"/>
      <c r="I647" s="63"/>
    </row>
    <row r="648">
      <c r="A648" s="63"/>
      <c r="C648" s="63"/>
      <c r="D648" s="63"/>
      <c r="E648" s="63"/>
      <c r="F648" s="82"/>
      <c r="G648" s="82"/>
      <c r="I648" s="63"/>
    </row>
    <row r="649">
      <c r="A649" s="63"/>
      <c r="C649" s="63"/>
      <c r="D649" s="63"/>
      <c r="E649" s="63"/>
      <c r="F649" s="82"/>
      <c r="G649" s="82"/>
      <c r="I649" s="63"/>
    </row>
    <row r="650">
      <c r="A650" s="63"/>
      <c r="C650" s="63"/>
      <c r="D650" s="63"/>
      <c r="E650" s="63"/>
      <c r="F650" s="82"/>
      <c r="G650" s="82"/>
      <c r="I650" s="63"/>
    </row>
    <row r="651">
      <c r="A651" s="63"/>
      <c r="C651" s="63"/>
      <c r="D651" s="63"/>
      <c r="E651" s="63"/>
      <c r="F651" s="82"/>
      <c r="G651" s="82"/>
      <c r="I651" s="63"/>
    </row>
    <row r="652">
      <c r="A652" s="63"/>
      <c r="C652" s="63"/>
      <c r="D652" s="63"/>
      <c r="E652" s="63"/>
      <c r="F652" s="82"/>
      <c r="G652" s="82"/>
      <c r="I652" s="63"/>
    </row>
    <row r="653">
      <c r="A653" s="63"/>
      <c r="C653" s="63"/>
      <c r="D653" s="63"/>
      <c r="E653" s="63"/>
      <c r="F653" s="82"/>
      <c r="G653" s="82"/>
      <c r="I653" s="63"/>
    </row>
    <row r="654">
      <c r="A654" s="63"/>
      <c r="C654" s="63"/>
      <c r="D654" s="63"/>
      <c r="E654" s="63"/>
      <c r="F654" s="82"/>
      <c r="G654" s="82"/>
      <c r="I654" s="63"/>
    </row>
    <row r="655">
      <c r="A655" s="63"/>
      <c r="C655" s="63"/>
      <c r="D655" s="63"/>
      <c r="E655" s="63"/>
      <c r="F655" s="82"/>
      <c r="G655" s="82"/>
      <c r="I655" s="63"/>
    </row>
    <row r="656">
      <c r="A656" s="63"/>
      <c r="C656" s="63"/>
      <c r="D656" s="63"/>
      <c r="E656" s="63"/>
      <c r="F656" s="82"/>
      <c r="G656" s="82"/>
      <c r="I656" s="63"/>
    </row>
    <row r="657">
      <c r="A657" s="63"/>
      <c r="C657" s="63"/>
      <c r="D657" s="63"/>
      <c r="E657" s="63"/>
      <c r="F657" s="82"/>
      <c r="G657" s="82"/>
      <c r="I657" s="63"/>
    </row>
    <row r="658">
      <c r="A658" s="63"/>
      <c r="C658" s="63"/>
      <c r="D658" s="63"/>
      <c r="E658" s="63"/>
      <c r="F658" s="82"/>
      <c r="G658" s="82"/>
      <c r="I658" s="63"/>
    </row>
    <row r="659">
      <c r="A659" s="63"/>
      <c r="C659" s="63"/>
      <c r="D659" s="63"/>
      <c r="E659" s="63"/>
      <c r="F659" s="82"/>
      <c r="G659" s="82"/>
      <c r="I659" s="63"/>
    </row>
    <row r="660">
      <c r="A660" s="63"/>
      <c r="C660" s="63"/>
      <c r="D660" s="63"/>
      <c r="E660" s="63"/>
      <c r="F660" s="82"/>
      <c r="G660" s="82"/>
      <c r="I660" s="63"/>
    </row>
    <row r="661">
      <c r="A661" s="63"/>
      <c r="C661" s="63"/>
      <c r="D661" s="63"/>
      <c r="E661" s="63"/>
      <c r="F661" s="82"/>
      <c r="G661" s="82"/>
      <c r="I661" s="63"/>
    </row>
    <row r="662">
      <c r="A662" s="63"/>
      <c r="C662" s="63"/>
      <c r="D662" s="63"/>
      <c r="E662" s="63"/>
      <c r="F662" s="82"/>
      <c r="G662" s="82"/>
      <c r="I662" s="63"/>
    </row>
    <row r="663">
      <c r="A663" s="63"/>
      <c r="C663" s="63"/>
      <c r="D663" s="63"/>
      <c r="E663" s="63"/>
      <c r="F663" s="82"/>
      <c r="G663" s="82"/>
      <c r="I663" s="63"/>
    </row>
    <row r="664">
      <c r="A664" s="63"/>
      <c r="C664" s="63"/>
      <c r="D664" s="63"/>
      <c r="E664" s="63"/>
      <c r="F664" s="82"/>
      <c r="G664" s="82"/>
      <c r="I664" s="63"/>
    </row>
    <row r="665">
      <c r="A665" s="63"/>
      <c r="C665" s="63"/>
      <c r="D665" s="63"/>
      <c r="E665" s="63"/>
      <c r="F665" s="82"/>
      <c r="G665" s="82"/>
      <c r="I665" s="63"/>
    </row>
    <row r="666">
      <c r="A666" s="63"/>
      <c r="C666" s="63"/>
      <c r="D666" s="63"/>
      <c r="E666" s="63"/>
      <c r="F666" s="82"/>
      <c r="G666" s="82"/>
      <c r="I666" s="63"/>
    </row>
    <row r="667">
      <c r="A667" s="63"/>
      <c r="C667" s="63"/>
      <c r="D667" s="63"/>
      <c r="E667" s="63"/>
      <c r="F667" s="82"/>
      <c r="G667" s="82"/>
      <c r="I667" s="63"/>
    </row>
    <row r="668">
      <c r="A668" s="63"/>
      <c r="C668" s="63"/>
      <c r="D668" s="63"/>
      <c r="E668" s="63"/>
      <c r="F668" s="82"/>
      <c r="G668" s="82"/>
      <c r="I668" s="63"/>
    </row>
    <row r="669">
      <c r="A669" s="63"/>
      <c r="C669" s="63"/>
      <c r="D669" s="63"/>
      <c r="E669" s="63"/>
      <c r="F669" s="82"/>
      <c r="G669" s="82"/>
      <c r="I669" s="63"/>
    </row>
    <row r="670">
      <c r="A670" s="63"/>
      <c r="C670" s="63"/>
      <c r="D670" s="63"/>
      <c r="E670" s="63"/>
      <c r="F670" s="82"/>
      <c r="G670" s="82"/>
      <c r="I670" s="63"/>
    </row>
    <row r="671">
      <c r="A671" s="63"/>
      <c r="C671" s="63"/>
      <c r="D671" s="63"/>
      <c r="E671" s="63"/>
      <c r="F671" s="82"/>
      <c r="G671" s="82"/>
      <c r="I671" s="63"/>
    </row>
    <row r="672">
      <c r="A672" s="63"/>
      <c r="C672" s="63"/>
      <c r="D672" s="63"/>
      <c r="E672" s="63"/>
      <c r="F672" s="82"/>
      <c r="G672" s="82"/>
      <c r="I672" s="63"/>
    </row>
    <row r="673">
      <c r="A673" s="63"/>
      <c r="C673" s="63"/>
      <c r="D673" s="63"/>
      <c r="E673" s="63"/>
      <c r="F673" s="82"/>
      <c r="G673" s="82"/>
      <c r="I673" s="63"/>
    </row>
    <row r="674">
      <c r="A674" s="63"/>
      <c r="C674" s="63"/>
      <c r="D674" s="63"/>
      <c r="E674" s="63"/>
      <c r="F674" s="82"/>
      <c r="G674" s="82"/>
      <c r="I674" s="63"/>
    </row>
    <row r="675">
      <c r="A675" s="63"/>
      <c r="C675" s="63"/>
      <c r="D675" s="63"/>
      <c r="E675" s="63"/>
      <c r="F675" s="82"/>
      <c r="G675" s="82"/>
      <c r="I675" s="63"/>
    </row>
    <row r="676">
      <c r="A676" s="63"/>
      <c r="C676" s="63"/>
      <c r="D676" s="63"/>
      <c r="E676" s="63"/>
      <c r="F676" s="82"/>
      <c r="G676" s="82"/>
      <c r="I676" s="63"/>
    </row>
    <row r="677">
      <c r="A677" s="63"/>
      <c r="C677" s="63"/>
      <c r="D677" s="63"/>
      <c r="E677" s="63"/>
      <c r="F677" s="82"/>
      <c r="G677" s="82"/>
      <c r="I677" s="63"/>
    </row>
    <row r="678">
      <c r="A678" s="63"/>
      <c r="C678" s="63"/>
      <c r="D678" s="63"/>
      <c r="E678" s="63"/>
      <c r="F678" s="82"/>
      <c r="G678" s="82"/>
      <c r="I678" s="63"/>
    </row>
    <row r="679">
      <c r="A679" s="63"/>
      <c r="C679" s="63"/>
      <c r="D679" s="63"/>
      <c r="E679" s="63"/>
      <c r="F679" s="82"/>
      <c r="G679" s="82"/>
      <c r="I679" s="63"/>
    </row>
    <row r="680">
      <c r="A680" s="63"/>
      <c r="C680" s="63"/>
      <c r="D680" s="63"/>
      <c r="E680" s="63"/>
      <c r="F680" s="82"/>
      <c r="G680" s="82"/>
      <c r="I680" s="63"/>
    </row>
    <row r="681">
      <c r="A681" s="63"/>
      <c r="C681" s="63"/>
      <c r="D681" s="63"/>
      <c r="E681" s="63"/>
      <c r="F681" s="82"/>
      <c r="G681" s="82"/>
      <c r="I681" s="63"/>
    </row>
    <row r="682">
      <c r="A682" s="63"/>
      <c r="C682" s="63"/>
      <c r="D682" s="63"/>
      <c r="E682" s="63"/>
      <c r="F682" s="82"/>
      <c r="G682" s="82"/>
      <c r="I682" s="63"/>
    </row>
    <row r="683">
      <c r="A683" s="63"/>
      <c r="C683" s="63"/>
      <c r="D683" s="63"/>
      <c r="E683" s="63"/>
      <c r="F683" s="82"/>
      <c r="G683" s="82"/>
      <c r="I683" s="63"/>
    </row>
    <row r="684">
      <c r="A684" s="63"/>
      <c r="C684" s="63"/>
      <c r="D684" s="63"/>
      <c r="E684" s="63"/>
      <c r="F684" s="82"/>
      <c r="G684" s="82"/>
      <c r="I684" s="63"/>
    </row>
    <row r="685">
      <c r="A685" s="63"/>
      <c r="C685" s="63"/>
      <c r="D685" s="63"/>
      <c r="E685" s="63"/>
      <c r="F685" s="82"/>
      <c r="G685" s="82"/>
      <c r="I685" s="63"/>
    </row>
    <row r="686">
      <c r="A686" s="63"/>
      <c r="C686" s="63"/>
      <c r="D686" s="63"/>
      <c r="E686" s="63"/>
      <c r="F686" s="82"/>
      <c r="G686" s="82"/>
      <c r="I686" s="63"/>
    </row>
    <row r="687">
      <c r="A687" s="63"/>
      <c r="C687" s="63"/>
      <c r="D687" s="63"/>
      <c r="E687" s="63"/>
      <c r="F687" s="82"/>
      <c r="G687" s="82"/>
      <c r="I687" s="63"/>
    </row>
    <row r="688">
      <c r="A688" s="63"/>
      <c r="C688" s="63"/>
      <c r="D688" s="63"/>
      <c r="E688" s="63"/>
      <c r="F688" s="82"/>
      <c r="G688" s="82"/>
      <c r="I688" s="63"/>
    </row>
    <row r="689">
      <c r="A689" s="63"/>
      <c r="C689" s="63"/>
      <c r="D689" s="63"/>
      <c r="E689" s="63"/>
      <c r="F689" s="82"/>
      <c r="G689" s="82"/>
      <c r="I689" s="63"/>
    </row>
    <row r="690">
      <c r="A690" s="63"/>
      <c r="C690" s="63"/>
      <c r="D690" s="63"/>
      <c r="E690" s="63"/>
      <c r="F690" s="82"/>
      <c r="G690" s="82"/>
      <c r="I690" s="63"/>
    </row>
    <row r="691">
      <c r="A691" s="63"/>
      <c r="C691" s="63"/>
      <c r="D691" s="63"/>
      <c r="E691" s="63"/>
      <c r="F691" s="82"/>
      <c r="G691" s="82"/>
      <c r="I691" s="63"/>
    </row>
    <row r="692">
      <c r="A692" s="63"/>
      <c r="C692" s="63"/>
      <c r="D692" s="63"/>
      <c r="E692" s="63"/>
      <c r="F692" s="82"/>
      <c r="G692" s="82"/>
      <c r="I692" s="63"/>
    </row>
    <row r="693">
      <c r="A693" s="63"/>
      <c r="C693" s="63"/>
      <c r="D693" s="63"/>
      <c r="E693" s="63"/>
      <c r="F693" s="82"/>
      <c r="G693" s="82"/>
      <c r="I693" s="63"/>
    </row>
    <row r="694">
      <c r="A694" s="63"/>
      <c r="C694" s="63"/>
      <c r="D694" s="63"/>
      <c r="E694" s="63"/>
      <c r="F694" s="82"/>
      <c r="G694" s="82"/>
      <c r="I694" s="63"/>
    </row>
    <row r="695">
      <c r="A695" s="63"/>
      <c r="C695" s="63"/>
      <c r="D695" s="63"/>
      <c r="E695" s="63"/>
      <c r="F695" s="82"/>
      <c r="G695" s="82"/>
      <c r="I695" s="63"/>
    </row>
    <row r="696">
      <c r="A696" s="63"/>
      <c r="C696" s="63"/>
      <c r="D696" s="63"/>
      <c r="E696" s="63"/>
      <c r="F696" s="82"/>
      <c r="G696" s="82"/>
      <c r="I696" s="63"/>
    </row>
    <row r="697">
      <c r="A697" s="63"/>
      <c r="C697" s="63"/>
      <c r="D697" s="63"/>
      <c r="E697" s="63"/>
      <c r="F697" s="82"/>
      <c r="G697" s="82"/>
      <c r="I697" s="63"/>
    </row>
    <row r="698">
      <c r="A698" s="63"/>
      <c r="C698" s="63"/>
      <c r="D698" s="63"/>
      <c r="E698" s="63"/>
      <c r="F698" s="82"/>
      <c r="G698" s="82"/>
      <c r="I698" s="63"/>
    </row>
    <row r="699">
      <c r="A699" s="63"/>
      <c r="C699" s="63"/>
      <c r="D699" s="63"/>
      <c r="E699" s="63"/>
      <c r="F699" s="82"/>
      <c r="G699" s="82"/>
      <c r="I699" s="63"/>
    </row>
    <row r="700">
      <c r="A700" s="63"/>
      <c r="C700" s="63"/>
      <c r="D700" s="63"/>
      <c r="E700" s="63"/>
      <c r="F700" s="82"/>
      <c r="G700" s="82"/>
      <c r="I700" s="63"/>
    </row>
    <row r="701">
      <c r="A701" s="63"/>
      <c r="C701" s="63"/>
      <c r="D701" s="63"/>
      <c r="E701" s="63"/>
      <c r="F701" s="82"/>
      <c r="G701" s="82"/>
      <c r="I701" s="63"/>
    </row>
    <row r="702">
      <c r="A702" s="63"/>
      <c r="C702" s="63"/>
      <c r="D702" s="63"/>
      <c r="E702" s="63"/>
      <c r="F702" s="82"/>
      <c r="G702" s="82"/>
      <c r="I702" s="63"/>
    </row>
    <row r="703">
      <c r="A703" s="63"/>
      <c r="C703" s="63"/>
      <c r="D703" s="63"/>
      <c r="E703" s="63"/>
      <c r="F703" s="82"/>
      <c r="G703" s="82"/>
      <c r="I703" s="63"/>
    </row>
    <row r="704">
      <c r="A704" s="63"/>
      <c r="C704" s="63"/>
      <c r="D704" s="63"/>
      <c r="E704" s="63"/>
      <c r="F704" s="82"/>
      <c r="G704" s="82"/>
      <c r="I704" s="63"/>
    </row>
    <row r="705">
      <c r="A705" s="63"/>
      <c r="C705" s="63"/>
      <c r="D705" s="63"/>
      <c r="E705" s="63"/>
      <c r="F705" s="82"/>
      <c r="G705" s="82"/>
      <c r="I705" s="63"/>
    </row>
    <row r="706">
      <c r="A706" s="63"/>
      <c r="C706" s="63"/>
      <c r="D706" s="63"/>
      <c r="E706" s="63"/>
      <c r="F706" s="82"/>
      <c r="G706" s="82"/>
      <c r="I706" s="63"/>
    </row>
    <row r="707">
      <c r="A707" s="63"/>
      <c r="C707" s="63"/>
      <c r="D707" s="63"/>
      <c r="E707" s="63"/>
      <c r="F707" s="82"/>
      <c r="G707" s="82"/>
      <c r="I707" s="63"/>
    </row>
    <row r="708">
      <c r="A708" s="63"/>
      <c r="C708" s="63"/>
      <c r="D708" s="63"/>
      <c r="E708" s="63"/>
      <c r="F708" s="82"/>
      <c r="G708" s="82"/>
      <c r="I708" s="63"/>
    </row>
    <row r="709">
      <c r="A709" s="63"/>
      <c r="C709" s="63"/>
      <c r="D709" s="63"/>
      <c r="E709" s="63"/>
      <c r="F709" s="82"/>
      <c r="G709" s="82"/>
      <c r="I709" s="63"/>
    </row>
    <row r="710">
      <c r="A710" s="63"/>
      <c r="C710" s="63"/>
      <c r="D710" s="63"/>
      <c r="E710" s="63"/>
      <c r="F710" s="82"/>
      <c r="G710" s="82"/>
      <c r="I710" s="63"/>
    </row>
    <row r="711">
      <c r="A711" s="63"/>
      <c r="C711" s="63"/>
      <c r="D711" s="63"/>
      <c r="E711" s="63"/>
      <c r="F711" s="82"/>
      <c r="G711" s="82"/>
      <c r="I711" s="63"/>
    </row>
    <row r="712">
      <c r="A712" s="63"/>
      <c r="C712" s="63"/>
      <c r="D712" s="63"/>
      <c r="E712" s="63"/>
      <c r="F712" s="82"/>
      <c r="G712" s="82"/>
      <c r="I712" s="63"/>
    </row>
    <row r="713">
      <c r="A713" s="63"/>
      <c r="C713" s="63"/>
      <c r="D713" s="63"/>
      <c r="E713" s="63"/>
      <c r="F713" s="82"/>
      <c r="G713" s="82"/>
      <c r="I713" s="63"/>
    </row>
    <row r="714">
      <c r="A714" s="63"/>
      <c r="C714" s="63"/>
      <c r="D714" s="63"/>
      <c r="E714" s="63"/>
      <c r="F714" s="82"/>
      <c r="G714" s="82"/>
      <c r="I714" s="63"/>
    </row>
    <row r="715">
      <c r="A715" s="63"/>
      <c r="C715" s="63"/>
      <c r="D715" s="63"/>
      <c r="E715" s="63"/>
      <c r="F715" s="82"/>
      <c r="G715" s="82"/>
      <c r="I715" s="63"/>
    </row>
    <row r="716">
      <c r="A716" s="63"/>
      <c r="C716" s="63"/>
      <c r="D716" s="63"/>
      <c r="E716" s="63"/>
      <c r="F716" s="82"/>
      <c r="G716" s="82"/>
      <c r="I716" s="63"/>
    </row>
    <row r="717">
      <c r="A717" s="63"/>
      <c r="C717" s="63"/>
      <c r="D717" s="63"/>
      <c r="E717" s="63"/>
      <c r="F717" s="82"/>
      <c r="G717" s="82"/>
      <c r="I717" s="63"/>
    </row>
    <row r="718">
      <c r="A718" s="63"/>
      <c r="C718" s="63"/>
      <c r="D718" s="63"/>
      <c r="E718" s="63"/>
      <c r="F718" s="82"/>
      <c r="G718" s="82"/>
      <c r="I718" s="63"/>
    </row>
    <row r="719">
      <c r="A719" s="63"/>
      <c r="C719" s="63"/>
      <c r="D719" s="63"/>
      <c r="E719" s="63"/>
      <c r="F719" s="82"/>
      <c r="G719" s="82"/>
      <c r="I719" s="63"/>
    </row>
    <row r="720">
      <c r="A720" s="63"/>
      <c r="C720" s="63"/>
      <c r="D720" s="63"/>
      <c r="E720" s="63"/>
      <c r="F720" s="82"/>
      <c r="G720" s="82"/>
      <c r="I720" s="63"/>
    </row>
    <row r="721">
      <c r="A721" s="63"/>
      <c r="C721" s="63"/>
      <c r="D721" s="63"/>
      <c r="E721" s="63"/>
      <c r="F721" s="82"/>
      <c r="G721" s="82"/>
      <c r="I721" s="63"/>
    </row>
    <row r="722">
      <c r="A722" s="63"/>
      <c r="C722" s="63"/>
      <c r="D722" s="63"/>
      <c r="E722" s="63"/>
      <c r="F722" s="82"/>
      <c r="G722" s="82"/>
      <c r="I722" s="63"/>
    </row>
    <row r="723">
      <c r="A723" s="63"/>
      <c r="C723" s="63"/>
      <c r="D723" s="63"/>
      <c r="E723" s="63"/>
      <c r="F723" s="82"/>
      <c r="G723" s="82"/>
      <c r="I723" s="63"/>
    </row>
    <row r="724">
      <c r="A724" s="63"/>
      <c r="C724" s="63"/>
      <c r="D724" s="63"/>
      <c r="E724" s="63"/>
      <c r="F724" s="82"/>
      <c r="G724" s="82"/>
      <c r="I724" s="63"/>
    </row>
    <row r="725">
      <c r="A725" s="63"/>
      <c r="C725" s="63"/>
      <c r="D725" s="63"/>
      <c r="E725" s="63"/>
      <c r="F725" s="82"/>
      <c r="G725" s="82"/>
      <c r="I725" s="63"/>
    </row>
    <row r="726">
      <c r="A726" s="63"/>
      <c r="C726" s="63"/>
      <c r="D726" s="63"/>
      <c r="E726" s="63"/>
      <c r="F726" s="82"/>
      <c r="G726" s="82"/>
      <c r="I726" s="63"/>
    </row>
    <row r="727">
      <c r="A727" s="63"/>
      <c r="C727" s="63"/>
      <c r="D727" s="63"/>
      <c r="E727" s="63"/>
      <c r="F727" s="82"/>
      <c r="G727" s="82"/>
      <c r="I727" s="63"/>
    </row>
    <row r="728">
      <c r="A728" s="63"/>
      <c r="C728" s="63"/>
      <c r="D728" s="63"/>
      <c r="E728" s="63"/>
      <c r="F728" s="82"/>
      <c r="G728" s="82"/>
      <c r="I728" s="63"/>
    </row>
    <row r="729">
      <c r="A729" s="63"/>
      <c r="C729" s="63"/>
      <c r="D729" s="63"/>
      <c r="E729" s="63"/>
      <c r="F729" s="82"/>
      <c r="G729" s="82"/>
      <c r="I729" s="63"/>
    </row>
    <row r="730">
      <c r="A730" s="63"/>
      <c r="C730" s="63"/>
      <c r="D730" s="63"/>
      <c r="E730" s="63"/>
      <c r="F730" s="82"/>
      <c r="G730" s="82"/>
      <c r="I730" s="63"/>
    </row>
    <row r="731">
      <c r="A731" s="63"/>
      <c r="C731" s="63"/>
      <c r="D731" s="63"/>
      <c r="E731" s="63"/>
      <c r="F731" s="82"/>
      <c r="G731" s="82"/>
      <c r="I731" s="63"/>
    </row>
    <row r="732">
      <c r="A732" s="63"/>
      <c r="C732" s="63"/>
      <c r="D732" s="63"/>
      <c r="E732" s="63"/>
      <c r="F732" s="82"/>
      <c r="G732" s="82"/>
      <c r="I732" s="63"/>
    </row>
    <row r="733">
      <c r="A733" s="63"/>
      <c r="C733" s="63"/>
      <c r="D733" s="63"/>
      <c r="E733" s="63"/>
      <c r="F733" s="82"/>
      <c r="G733" s="82"/>
      <c r="I733" s="63"/>
    </row>
    <row r="734">
      <c r="A734" s="63"/>
      <c r="C734" s="63"/>
      <c r="D734" s="63"/>
      <c r="E734" s="63"/>
      <c r="F734" s="82"/>
      <c r="G734" s="82"/>
      <c r="I734" s="63"/>
    </row>
    <row r="735">
      <c r="A735" s="63"/>
      <c r="C735" s="63"/>
      <c r="D735" s="63"/>
      <c r="E735" s="63"/>
      <c r="F735" s="82"/>
      <c r="G735" s="82"/>
      <c r="I735" s="63"/>
    </row>
    <row r="736">
      <c r="A736" s="63"/>
      <c r="C736" s="63"/>
      <c r="D736" s="63"/>
      <c r="E736" s="63"/>
      <c r="F736" s="82"/>
      <c r="G736" s="82"/>
      <c r="I736" s="63"/>
    </row>
    <row r="737">
      <c r="A737" s="63"/>
      <c r="C737" s="63"/>
      <c r="D737" s="63"/>
      <c r="E737" s="63"/>
      <c r="F737" s="82"/>
      <c r="G737" s="82"/>
      <c r="I737" s="63"/>
    </row>
    <row r="738">
      <c r="A738" s="63"/>
      <c r="C738" s="63"/>
      <c r="D738" s="63"/>
      <c r="E738" s="63"/>
      <c r="F738" s="82"/>
      <c r="G738" s="82"/>
      <c r="I738" s="63"/>
    </row>
    <row r="739">
      <c r="A739" s="63"/>
      <c r="C739" s="63"/>
      <c r="D739" s="63"/>
      <c r="E739" s="63"/>
      <c r="F739" s="82"/>
      <c r="G739" s="82"/>
      <c r="I739" s="63"/>
    </row>
    <row r="740">
      <c r="A740" s="63"/>
      <c r="C740" s="63"/>
      <c r="D740" s="63"/>
      <c r="E740" s="63"/>
      <c r="F740" s="82"/>
      <c r="G740" s="82"/>
      <c r="I740" s="63"/>
    </row>
    <row r="741">
      <c r="A741" s="63"/>
      <c r="C741" s="63"/>
      <c r="D741" s="63"/>
      <c r="E741" s="63"/>
      <c r="F741" s="82"/>
      <c r="G741" s="82"/>
      <c r="I741" s="63"/>
    </row>
    <row r="742">
      <c r="A742" s="63"/>
      <c r="C742" s="63"/>
      <c r="D742" s="63"/>
      <c r="E742" s="63"/>
      <c r="F742" s="82"/>
      <c r="G742" s="82"/>
      <c r="I742" s="63"/>
    </row>
    <row r="743">
      <c r="A743" s="63"/>
      <c r="C743" s="63"/>
      <c r="D743" s="63"/>
      <c r="E743" s="63"/>
      <c r="F743" s="82"/>
      <c r="G743" s="82"/>
      <c r="I743" s="63"/>
    </row>
    <row r="744">
      <c r="A744" s="63"/>
      <c r="C744" s="63"/>
      <c r="D744" s="63"/>
      <c r="E744" s="63"/>
      <c r="F744" s="82"/>
      <c r="G744" s="82"/>
      <c r="I744" s="63"/>
    </row>
    <row r="745">
      <c r="A745" s="63"/>
      <c r="C745" s="63"/>
      <c r="D745" s="63"/>
      <c r="E745" s="63"/>
      <c r="F745" s="82"/>
      <c r="G745" s="82"/>
      <c r="I745" s="63"/>
    </row>
    <row r="746">
      <c r="A746" s="63"/>
      <c r="C746" s="63"/>
      <c r="D746" s="63"/>
      <c r="E746" s="63"/>
      <c r="F746" s="82"/>
      <c r="G746" s="82"/>
      <c r="I746" s="63"/>
    </row>
    <row r="747">
      <c r="A747" s="63"/>
      <c r="C747" s="63"/>
      <c r="D747" s="63"/>
      <c r="E747" s="63"/>
      <c r="F747" s="82"/>
      <c r="G747" s="82"/>
      <c r="I747" s="63"/>
    </row>
    <row r="748">
      <c r="A748" s="63"/>
      <c r="C748" s="63"/>
      <c r="D748" s="63"/>
      <c r="E748" s="63"/>
      <c r="F748" s="82"/>
      <c r="G748" s="82"/>
      <c r="I748" s="63"/>
    </row>
    <row r="749">
      <c r="A749" s="63"/>
      <c r="C749" s="63"/>
      <c r="D749" s="63"/>
      <c r="E749" s="63"/>
      <c r="F749" s="82"/>
      <c r="G749" s="82"/>
      <c r="I749" s="63"/>
    </row>
    <row r="750">
      <c r="A750" s="63"/>
      <c r="C750" s="63"/>
      <c r="D750" s="63"/>
      <c r="E750" s="63"/>
      <c r="F750" s="82"/>
      <c r="G750" s="82"/>
      <c r="I750" s="63"/>
    </row>
    <row r="751">
      <c r="A751" s="63"/>
      <c r="C751" s="63"/>
      <c r="D751" s="63"/>
      <c r="E751" s="63"/>
      <c r="F751" s="82"/>
      <c r="G751" s="82"/>
      <c r="I751" s="63"/>
    </row>
    <row r="752">
      <c r="A752" s="63"/>
      <c r="C752" s="63"/>
      <c r="D752" s="63"/>
      <c r="E752" s="63"/>
      <c r="F752" s="82"/>
      <c r="G752" s="82"/>
      <c r="I752" s="63"/>
    </row>
    <row r="753">
      <c r="A753" s="63"/>
      <c r="C753" s="63"/>
      <c r="D753" s="63"/>
      <c r="E753" s="63"/>
      <c r="F753" s="82"/>
      <c r="G753" s="82"/>
      <c r="I753" s="63"/>
    </row>
    <row r="754">
      <c r="A754" s="63"/>
      <c r="C754" s="63"/>
      <c r="D754" s="63"/>
      <c r="E754" s="63"/>
      <c r="F754" s="82"/>
      <c r="G754" s="82"/>
      <c r="I754" s="63"/>
    </row>
    <row r="755">
      <c r="A755" s="63"/>
      <c r="C755" s="63"/>
      <c r="D755" s="63"/>
      <c r="E755" s="63"/>
      <c r="F755" s="82"/>
      <c r="G755" s="82"/>
      <c r="I755" s="63"/>
    </row>
    <row r="756">
      <c r="A756" s="63"/>
      <c r="C756" s="63"/>
      <c r="D756" s="63"/>
      <c r="E756" s="63"/>
      <c r="F756" s="82"/>
      <c r="G756" s="82"/>
      <c r="I756" s="63"/>
    </row>
    <row r="757">
      <c r="A757" s="63"/>
      <c r="C757" s="63"/>
      <c r="D757" s="63"/>
      <c r="E757" s="63"/>
      <c r="F757" s="82"/>
      <c r="G757" s="82"/>
      <c r="I757" s="63"/>
    </row>
    <row r="758">
      <c r="A758" s="63"/>
      <c r="C758" s="63"/>
      <c r="D758" s="63"/>
      <c r="E758" s="63"/>
      <c r="F758" s="82"/>
      <c r="G758" s="82"/>
      <c r="I758" s="63"/>
    </row>
    <row r="759">
      <c r="A759" s="63"/>
      <c r="C759" s="63"/>
      <c r="D759" s="63"/>
      <c r="E759" s="63"/>
      <c r="F759" s="82"/>
      <c r="G759" s="82"/>
      <c r="I759" s="63"/>
    </row>
    <row r="760">
      <c r="A760" s="63"/>
      <c r="C760" s="63"/>
      <c r="D760" s="63"/>
      <c r="E760" s="63"/>
      <c r="F760" s="82"/>
      <c r="G760" s="82"/>
      <c r="I760" s="63"/>
    </row>
    <row r="761">
      <c r="A761" s="63"/>
      <c r="C761" s="63"/>
      <c r="D761" s="63"/>
      <c r="E761" s="63"/>
      <c r="F761" s="82"/>
      <c r="G761" s="82"/>
      <c r="I761" s="63"/>
    </row>
    <row r="762">
      <c r="A762" s="63"/>
      <c r="C762" s="63"/>
      <c r="D762" s="63"/>
      <c r="E762" s="63"/>
      <c r="F762" s="82"/>
      <c r="G762" s="82"/>
      <c r="I762" s="63"/>
    </row>
    <row r="763">
      <c r="A763" s="63"/>
      <c r="C763" s="63"/>
      <c r="D763" s="63"/>
      <c r="E763" s="63"/>
      <c r="F763" s="82"/>
      <c r="G763" s="82"/>
      <c r="I763" s="63"/>
    </row>
    <row r="764">
      <c r="A764" s="63"/>
      <c r="C764" s="63"/>
      <c r="D764" s="63"/>
      <c r="E764" s="63"/>
      <c r="F764" s="82"/>
      <c r="G764" s="82"/>
      <c r="I764" s="63"/>
    </row>
    <row r="765">
      <c r="A765" s="63"/>
      <c r="C765" s="63"/>
      <c r="D765" s="63"/>
      <c r="E765" s="63"/>
      <c r="F765" s="82"/>
      <c r="G765" s="82"/>
      <c r="I765" s="63"/>
    </row>
    <row r="766">
      <c r="A766" s="63"/>
      <c r="C766" s="63"/>
      <c r="D766" s="63"/>
      <c r="E766" s="63"/>
      <c r="F766" s="82"/>
      <c r="G766" s="82"/>
      <c r="I766" s="63"/>
    </row>
    <row r="767">
      <c r="A767" s="63"/>
      <c r="C767" s="63"/>
      <c r="D767" s="63"/>
      <c r="E767" s="63"/>
      <c r="F767" s="82"/>
      <c r="G767" s="82"/>
      <c r="I767" s="63"/>
    </row>
    <row r="768">
      <c r="A768" s="63"/>
      <c r="C768" s="63"/>
      <c r="D768" s="63"/>
      <c r="E768" s="63"/>
      <c r="F768" s="82"/>
      <c r="G768" s="82"/>
      <c r="I768" s="63"/>
    </row>
    <row r="769">
      <c r="A769" s="63"/>
      <c r="C769" s="63"/>
      <c r="D769" s="63"/>
      <c r="E769" s="63"/>
      <c r="F769" s="82"/>
      <c r="G769" s="82"/>
      <c r="I769" s="63"/>
    </row>
    <row r="770">
      <c r="A770" s="63"/>
      <c r="C770" s="63"/>
      <c r="D770" s="63"/>
      <c r="E770" s="63"/>
      <c r="F770" s="82"/>
      <c r="G770" s="82"/>
      <c r="I770" s="63"/>
    </row>
    <row r="771">
      <c r="A771" s="63"/>
      <c r="C771" s="63"/>
      <c r="D771" s="63"/>
      <c r="E771" s="63"/>
      <c r="F771" s="82"/>
      <c r="G771" s="82"/>
      <c r="I771" s="63"/>
    </row>
    <row r="772">
      <c r="A772" s="63"/>
      <c r="C772" s="63"/>
      <c r="D772" s="63"/>
      <c r="E772" s="63"/>
      <c r="F772" s="82"/>
      <c r="G772" s="82"/>
      <c r="I772" s="63"/>
    </row>
    <row r="773">
      <c r="A773" s="63"/>
      <c r="C773" s="63"/>
      <c r="D773" s="63"/>
      <c r="E773" s="63"/>
      <c r="F773" s="82"/>
      <c r="G773" s="82"/>
      <c r="I773" s="63"/>
    </row>
    <row r="774">
      <c r="A774" s="63"/>
      <c r="C774" s="63"/>
      <c r="D774" s="63"/>
      <c r="E774" s="63"/>
      <c r="F774" s="82"/>
      <c r="G774" s="82"/>
      <c r="I774" s="63"/>
    </row>
    <row r="775">
      <c r="A775" s="63"/>
      <c r="C775" s="63"/>
      <c r="D775" s="63"/>
      <c r="E775" s="63"/>
      <c r="F775" s="82"/>
      <c r="G775" s="82"/>
      <c r="I775" s="63"/>
    </row>
    <row r="776">
      <c r="A776" s="63"/>
      <c r="C776" s="63"/>
      <c r="D776" s="63"/>
      <c r="E776" s="63"/>
      <c r="F776" s="82"/>
      <c r="G776" s="82"/>
      <c r="I776" s="63"/>
    </row>
    <row r="777">
      <c r="A777" s="63"/>
      <c r="C777" s="63"/>
      <c r="D777" s="63"/>
      <c r="E777" s="63"/>
      <c r="F777" s="82"/>
      <c r="G777" s="82"/>
      <c r="I777" s="63"/>
    </row>
    <row r="778">
      <c r="A778" s="63"/>
      <c r="C778" s="63"/>
      <c r="D778" s="63"/>
      <c r="E778" s="63"/>
      <c r="F778" s="82"/>
      <c r="G778" s="82"/>
      <c r="I778" s="63"/>
    </row>
    <row r="779">
      <c r="A779" s="63"/>
      <c r="C779" s="63"/>
      <c r="D779" s="63"/>
      <c r="E779" s="63"/>
      <c r="F779" s="82"/>
      <c r="G779" s="82"/>
      <c r="I779" s="63"/>
    </row>
    <row r="780">
      <c r="A780" s="63"/>
      <c r="C780" s="63"/>
      <c r="D780" s="63"/>
      <c r="E780" s="63"/>
      <c r="F780" s="82"/>
      <c r="G780" s="82"/>
      <c r="I780" s="63"/>
    </row>
    <row r="781">
      <c r="A781" s="63"/>
      <c r="C781" s="63"/>
      <c r="D781" s="63"/>
      <c r="E781" s="63"/>
      <c r="F781" s="82"/>
      <c r="G781" s="82"/>
      <c r="I781" s="63"/>
    </row>
    <row r="782">
      <c r="A782" s="63"/>
      <c r="C782" s="63"/>
      <c r="D782" s="63"/>
      <c r="E782" s="63"/>
      <c r="F782" s="82"/>
      <c r="G782" s="82"/>
      <c r="I782" s="63"/>
    </row>
    <row r="783">
      <c r="A783" s="63"/>
      <c r="C783" s="63"/>
      <c r="D783" s="63"/>
      <c r="E783" s="63"/>
      <c r="F783" s="82"/>
      <c r="G783" s="82"/>
      <c r="I783" s="63"/>
    </row>
    <row r="784">
      <c r="A784" s="63"/>
      <c r="C784" s="63"/>
      <c r="D784" s="63"/>
      <c r="E784" s="63"/>
      <c r="F784" s="82"/>
      <c r="G784" s="82"/>
      <c r="I784" s="63"/>
    </row>
    <row r="785">
      <c r="A785" s="63"/>
      <c r="C785" s="63"/>
      <c r="D785" s="63"/>
      <c r="E785" s="63"/>
      <c r="F785" s="82"/>
      <c r="G785" s="82"/>
      <c r="I785" s="63"/>
    </row>
    <row r="786">
      <c r="A786" s="63"/>
      <c r="C786" s="63"/>
      <c r="D786" s="63"/>
      <c r="E786" s="63"/>
      <c r="F786" s="82"/>
      <c r="G786" s="82"/>
      <c r="I786" s="63"/>
    </row>
    <row r="787">
      <c r="A787" s="63"/>
      <c r="C787" s="63"/>
      <c r="D787" s="63"/>
      <c r="E787" s="63"/>
      <c r="F787" s="82"/>
      <c r="G787" s="82"/>
      <c r="I787" s="63"/>
    </row>
    <row r="788">
      <c r="A788" s="63"/>
      <c r="C788" s="63"/>
      <c r="D788" s="63"/>
      <c r="E788" s="63"/>
      <c r="F788" s="82"/>
      <c r="G788" s="82"/>
      <c r="I788" s="63"/>
    </row>
    <row r="789">
      <c r="A789" s="63"/>
      <c r="C789" s="63"/>
      <c r="D789" s="63"/>
      <c r="E789" s="63"/>
      <c r="F789" s="82"/>
      <c r="G789" s="82"/>
      <c r="I789" s="63"/>
    </row>
    <row r="790">
      <c r="A790" s="63"/>
      <c r="C790" s="63"/>
      <c r="D790" s="63"/>
      <c r="E790" s="63"/>
      <c r="F790" s="82"/>
      <c r="G790" s="82"/>
      <c r="I790" s="63"/>
    </row>
    <row r="791">
      <c r="A791" s="63"/>
      <c r="C791" s="63"/>
      <c r="D791" s="63"/>
      <c r="E791" s="63"/>
      <c r="F791" s="82"/>
      <c r="G791" s="82"/>
      <c r="I791" s="63"/>
    </row>
    <row r="792">
      <c r="A792" s="63"/>
      <c r="C792" s="63"/>
      <c r="D792" s="63"/>
      <c r="E792" s="63"/>
      <c r="F792" s="82"/>
      <c r="G792" s="82"/>
      <c r="I792" s="63"/>
    </row>
    <row r="793">
      <c r="A793" s="63"/>
      <c r="C793" s="63"/>
      <c r="D793" s="63"/>
      <c r="E793" s="63"/>
      <c r="F793" s="82"/>
      <c r="G793" s="82"/>
      <c r="I793" s="63"/>
    </row>
    <row r="794">
      <c r="A794" s="63"/>
      <c r="C794" s="63"/>
      <c r="D794" s="63"/>
      <c r="E794" s="63"/>
      <c r="F794" s="82"/>
      <c r="G794" s="82"/>
      <c r="I794" s="63"/>
    </row>
    <row r="795">
      <c r="A795" s="63"/>
      <c r="C795" s="63"/>
      <c r="D795" s="63"/>
      <c r="E795" s="63"/>
      <c r="F795" s="82"/>
      <c r="G795" s="82"/>
      <c r="I795" s="63"/>
    </row>
    <row r="796">
      <c r="A796" s="63"/>
      <c r="C796" s="63"/>
      <c r="D796" s="63"/>
      <c r="E796" s="63"/>
      <c r="F796" s="82"/>
      <c r="G796" s="82"/>
      <c r="I796" s="63"/>
    </row>
    <row r="797">
      <c r="A797" s="63"/>
      <c r="C797" s="63"/>
      <c r="D797" s="63"/>
      <c r="E797" s="63"/>
      <c r="F797" s="82"/>
      <c r="G797" s="82"/>
      <c r="I797" s="63"/>
    </row>
    <row r="798">
      <c r="A798" s="63"/>
      <c r="C798" s="63"/>
      <c r="D798" s="63"/>
      <c r="E798" s="63"/>
      <c r="F798" s="82"/>
      <c r="G798" s="82"/>
      <c r="I798" s="63"/>
    </row>
    <row r="799">
      <c r="A799" s="63"/>
      <c r="C799" s="63"/>
      <c r="D799" s="63"/>
      <c r="E799" s="63"/>
      <c r="F799" s="82"/>
      <c r="G799" s="82"/>
      <c r="I799" s="63"/>
    </row>
    <row r="800">
      <c r="A800" s="63"/>
      <c r="C800" s="63"/>
      <c r="D800" s="63"/>
      <c r="E800" s="63"/>
      <c r="F800" s="82"/>
      <c r="G800" s="82"/>
      <c r="I800" s="63"/>
    </row>
    <row r="801">
      <c r="A801" s="63"/>
      <c r="C801" s="63"/>
      <c r="D801" s="63"/>
      <c r="E801" s="63"/>
      <c r="F801" s="82"/>
      <c r="G801" s="82"/>
      <c r="I801" s="63"/>
    </row>
    <row r="802">
      <c r="A802" s="63"/>
      <c r="C802" s="63"/>
      <c r="D802" s="63"/>
      <c r="E802" s="63"/>
      <c r="F802" s="82"/>
      <c r="G802" s="82"/>
      <c r="I802" s="63"/>
    </row>
    <row r="803">
      <c r="A803" s="63"/>
      <c r="C803" s="63"/>
      <c r="D803" s="63"/>
      <c r="E803" s="63"/>
      <c r="F803" s="82"/>
      <c r="G803" s="82"/>
      <c r="I803" s="63"/>
    </row>
    <row r="804">
      <c r="A804" s="63"/>
      <c r="C804" s="63"/>
      <c r="D804" s="63"/>
      <c r="E804" s="63"/>
      <c r="F804" s="82"/>
      <c r="G804" s="82"/>
      <c r="I804" s="63"/>
    </row>
    <row r="805">
      <c r="A805" s="63"/>
      <c r="C805" s="63"/>
      <c r="D805" s="63"/>
      <c r="E805" s="63"/>
      <c r="F805" s="82"/>
      <c r="G805" s="82"/>
      <c r="I805" s="63"/>
    </row>
    <row r="806">
      <c r="A806" s="63"/>
      <c r="C806" s="63"/>
      <c r="D806" s="63"/>
      <c r="E806" s="63"/>
      <c r="F806" s="82"/>
      <c r="G806" s="82"/>
      <c r="I806" s="63"/>
    </row>
    <row r="807">
      <c r="A807" s="63"/>
      <c r="C807" s="63"/>
      <c r="D807" s="63"/>
      <c r="E807" s="63"/>
      <c r="F807" s="82"/>
      <c r="G807" s="82"/>
      <c r="I807" s="63"/>
    </row>
    <row r="808">
      <c r="A808" s="63"/>
      <c r="C808" s="63"/>
      <c r="D808" s="63"/>
      <c r="E808" s="63"/>
      <c r="F808" s="82"/>
      <c r="G808" s="82"/>
      <c r="I808" s="63"/>
    </row>
    <row r="809">
      <c r="A809" s="63"/>
      <c r="C809" s="63"/>
      <c r="D809" s="63"/>
      <c r="E809" s="63"/>
      <c r="F809" s="82"/>
      <c r="G809" s="82"/>
      <c r="I809" s="63"/>
    </row>
    <row r="810">
      <c r="A810" s="63"/>
      <c r="C810" s="63"/>
      <c r="D810" s="63"/>
      <c r="E810" s="63"/>
      <c r="F810" s="82"/>
      <c r="G810" s="82"/>
      <c r="I810" s="63"/>
    </row>
    <row r="811">
      <c r="A811" s="63"/>
      <c r="C811" s="63"/>
      <c r="D811" s="63"/>
      <c r="E811" s="63"/>
      <c r="F811" s="82"/>
      <c r="G811" s="82"/>
      <c r="I811" s="63"/>
    </row>
    <row r="812">
      <c r="A812" s="63"/>
      <c r="C812" s="63"/>
      <c r="D812" s="63"/>
      <c r="E812" s="63"/>
      <c r="F812" s="82"/>
      <c r="G812" s="82"/>
      <c r="I812" s="63"/>
    </row>
    <row r="813">
      <c r="A813" s="63"/>
      <c r="C813" s="63"/>
      <c r="D813" s="63"/>
      <c r="E813" s="63"/>
      <c r="F813" s="82"/>
      <c r="G813" s="82"/>
      <c r="I813" s="63"/>
    </row>
    <row r="814">
      <c r="A814" s="63"/>
      <c r="C814" s="63"/>
      <c r="D814" s="63"/>
      <c r="E814" s="63"/>
      <c r="F814" s="82"/>
      <c r="G814" s="82"/>
      <c r="I814" s="63"/>
    </row>
    <row r="815">
      <c r="A815" s="63"/>
      <c r="C815" s="63"/>
      <c r="D815" s="63"/>
      <c r="E815" s="63"/>
      <c r="F815" s="82"/>
      <c r="G815" s="82"/>
      <c r="I815" s="63"/>
    </row>
    <row r="816">
      <c r="A816" s="63"/>
      <c r="C816" s="63"/>
      <c r="D816" s="63"/>
      <c r="E816" s="63"/>
      <c r="F816" s="82"/>
      <c r="G816" s="82"/>
      <c r="I816" s="63"/>
    </row>
    <row r="817">
      <c r="A817" s="63"/>
      <c r="C817" s="63"/>
      <c r="D817" s="63"/>
      <c r="E817" s="63"/>
      <c r="F817" s="82"/>
      <c r="G817" s="82"/>
      <c r="I817" s="63"/>
    </row>
    <row r="818">
      <c r="A818" s="63"/>
      <c r="C818" s="63"/>
      <c r="D818" s="63"/>
      <c r="E818" s="63"/>
      <c r="F818" s="82"/>
      <c r="G818" s="82"/>
      <c r="I818" s="63"/>
    </row>
    <row r="819">
      <c r="A819" s="63"/>
      <c r="C819" s="63"/>
      <c r="D819" s="63"/>
      <c r="E819" s="63"/>
      <c r="F819" s="82"/>
      <c r="G819" s="82"/>
      <c r="I819" s="63"/>
    </row>
    <row r="820">
      <c r="A820" s="63"/>
      <c r="C820" s="63"/>
      <c r="D820" s="63"/>
      <c r="E820" s="63"/>
      <c r="F820" s="82"/>
      <c r="G820" s="82"/>
      <c r="I820" s="63"/>
    </row>
    <row r="821">
      <c r="A821" s="63"/>
      <c r="C821" s="63"/>
      <c r="D821" s="63"/>
      <c r="E821" s="63"/>
      <c r="F821" s="82"/>
      <c r="G821" s="82"/>
      <c r="I821" s="63"/>
    </row>
    <row r="822">
      <c r="A822" s="63"/>
      <c r="C822" s="63"/>
      <c r="D822" s="63"/>
      <c r="E822" s="63"/>
      <c r="F822" s="82"/>
      <c r="G822" s="82"/>
      <c r="I822" s="63"/>
    </row>
    <row r="823">
      <c r="A823" s="63"/>
      <c r="C823" s="63"/>
      <c r="D823" s="63"/>
      <c r="E823" s="63"/>
      <c r="F823" s="82"/>
      <c r="G823" s="82"/>
      <c r="I823" s="63"/>
    </row>
    <row r="824">
      <c r="A824" s="63"/>
      <c r="C824" s="63"/>
      <c r="D824" s="63"/>
      <c r="E824" s="63"/>
      <c r="F824" s="82"/>
      <c r="G824" s="82"/>
      <c r="I824" s="63"/>
    </row>
    <row r="825">
      <c r="A825" s="63"/>
      <c r="C825" s="63"/>
      <c r="D825" s="63"/>
      <c r="E825" s="63"/>
      <c r="F825" s="82"/>
      <c r="G825" s="82"/>
      <c r="I825" s="63"/>
    </row>
    <row r="826">
      <c r="A826" s="63"/>
      <c r="C826" s="63"/>
      <c r="D826" s="63"/>
      <c r="E826" s="63"/>
      <c r="F826" s="82"/>
      <c r="G826" s="82"/>
      <c r="I826" s="63"/>
    </row>
    <row r="827">
      <c r="A827" s="63"/>
      <c r="C827" s="63"/>
      <c r="D827" s="63"/>
      <c r="E827" s="63"/>
      <c r="F827" s="82"/>
      <c r="G827" s="82"/>
      <c r="I827" s="63"/>
    </row>
    <row r="828">
      <c r="A828" s="63"/>
      <c r="C828" s="63"/>
      <c r="D828" s="63"/>
      <c r="E828" s="63"/>
      <c r="F828" s="82"/>
      <c r="G828" s="82"/>
      <c r="I828" s="63"/>
    </row>
    <row r="829">
      <c r="A829" s="63"/>
      <c r="C829" s="63"/>
      <c r="D829" s="63"/>
      <c r="E829" s="63"/>
      <c r="F829" s="82"/>
      <c r="G829" s="82"/>
      <c r="I829" s="63"/>
    </row>
    <row r="830">
      <c r="A830" s="63"/>
      <c r="C830" s="63"/>
      <c r="D830" s="63"/>
      <c r="E830" s="63"/>
      <c r="F830" s="82"/>
      <c r="G830" s="82"/>
      <c r="I830" s="63"/>
    </row>
    <row r="831">
      <c r="A831" s="63"/>
      <c r="C831" s="63"/>
      <c r="D831" s="63"/>
      <c r="E831" s="63"/>
      <c r="F831" s="82"/>
      <c r="G831" s="82"/>
      <c r="I831" s="63"/>
    </row>
    <row r="832">
      <c r="A832" s="63"/>
      <c r="C832" s="63"/>
      <c r="D832" s="63"/>
      <c r="E832" s="63"/>
      <c r="F832" s="82"/>
      <c r="G832" s="82"/>
      <c r="I832" s="63"/>
    </row>
    <row r="833">
      <c r="A833" s="63"/>
      <c r="C833" s="63"/>
      <c r="D833" s="63"/>
      <c r="E833" s="63"/>
      <c r="F833" s="82"/>
      <c r="G833" s="82"/>
      <c r="I833" s="63"/>
    </row>
    <row r="834">
      <c r="A834" s="63"/>
      <c r="C834" s="63"/>
      <c r="D834" s="63"/>
      <c r="E834" s="63"/>
      <c r="F834" s="82"/>
      <c r="G834" s="82"/>
      <c r="I834" s="63"/>
    </row>
    <row r="835">
      <c r="A835" s="63"/>
      <c r="C835" s="63"/>
      <c r="D835" s="63"/>
      <c r="E835" s="63"/>
      <c r="F835" s="82"/>
      <c r="G835" s="82"/>
      <c r="I835" s="63"/>
    </row>
    <row r="836">
      <c r="A836" s="63"/>
      <c r="C836" s="63"/>
      <c r="D836" s="63"/>
      <c r="E836" s="63"/>
      <c r="F836" s="82"/>
      <c r="G836" s="82"/>
      <c r="I836" s="63"/>
    </row>
    <row r="837">
      <c r="A837" s="63"/>
      <c r="C837" s="63"/>
      <c r="D837" s="63"/>
      <c r="E837" s="63"/>
      <c r="F837" s="82"/>
      <c r="G837" s="82"/>
      <c r="I837" s="63"/>
    </row>
    <row r="838">
      <c r="A838" s="63"/>
      <c r="C838" s="63"/>
      <c r="D838" s="63"/>
      <c r="E838" s="63"/>
      <c r="F838" s="82"/>
      <c r="G838" s="82"/>
      <c r="I838" s="63"/>
    </row>
    <row r="839">
      <c r="A839" s="63"/>
      <c r="C839" s="63"/>
      <c r="D839" s="63"/>
      <c r="E839" s="63"/>
      <c r="F839" s="82"/>
      <c r="G839" s="82"/>
      <c r="I839" s="63"/>
    </row>
    <row r="840">
      <c r="A840" s="63"/>
      <c r="C840" s="63"/>
      <c r="D840" s="63"/>
      <c r="E840" s="63"/>
      <c r="F840" s="82"/>
      <c r="G840" s="82"/>
      <c r="I840" s="63"/>
    </row>
    <row r="841">
      <c r="A841" s="63"/>
      <c r="C841" s="63"/>
      <c r="D841" s="63"/>
      <c r="E841" s="63"/>
      <c r="F841" s="82"/>
      <c r="G841" s="82"/>
      <c r="I841" s="63"/>
    </row>
    <row r="842">
      <c r="A842" s="63"/>
      <c r="C842" s="63"/>
      <c r="D842" s="63"/>
      <c r="E842" s="63"/>
      <c r="F842" s="82"/>
      <c r="G842" s="82"/>
      <c r="I842" s="63"/>
    </row>
    <row r="843">
      <c r="A843" s="63"/>
      <c r="C843" s="63"/>
      <c r="D843" s="63"/>
      <c r="E843" s="63"/>
      <c r="F843" s="82"/>
      <c r="G843" s="82"/>
      <c r="I843" s="63"/>
    </row>
    <row r="844">
      <c r="A844" s="63"/>
      <c r="C844" s="63"/>
      <c r="D844" s="63"/>
      <c r="E844" s="63"/>
      <c r="F844" s="82"/>
      <c r="G844" s="82"/>
      <c r="I844" s="63"/>
    </row>
    <row r="845">
      <c r="A845" s="63"/>
      <c r="C845" s="63"/>
      <c r="D845" s="63"/>
      <c r="E845" s="63"/>
      <c r="F845" s="82"/>
      <c r="G845" s="82"/>
      <c r="I845" s="63"/>
    </row>
    <row r="846">
      <c r="A846" s="63"/>
      <c r="C846" s="63"/>
      <c r="D846" s="63"/>
      <c r="E846" s="63"/>
      <c r="F846" s="82"/>
      <c r="G846" s="82"/>
      <c r="I846" s="63"/>
    </row>
    <row r="847">
      <c r="A847" s="63"/>
      <c r="C847" s="63"/>
      <c r="D847" s="63"/>
      <c r="E847" s="63"/>
      <c r="F847" s="82"/>
      <c r="G847" s="82"/>
      <c r="I847" s="63"/>
    </row>
    <row r="848">
      <c r="A848" s="63"/>
      <c r="C848" s="63"/>
      <c r="D848" s="63"/>
      <c r="E848" s="63"/>
      <c r="F848" s="82"/>
      <c r="G848" s="82"/>
      <c r="I848" s="63"/>
    </row>
    <row r="849">
      <c r="A849" s="63"/>
      <c r="C849" s="63"/>
      <c r="D849" s="63"/>
      <c r="E849" s="63"/>
      <c r="F849" s="82"/>
      <c r="G849" s="82"/>
      <c r="I849" s="63"/>
    </row>
    <row r="850">
      <c r="A850" s="63"/>
      <c r="C850" s="63"/>
      <c r="D850" s="63"/>
      <c r="E850" s="63"/>
      <c r="F850" s="82"/>
      <c r="G850" s="82"/>
      <c r="I850" s="63"/>
    </row>
    <row r="851">
      <c r="A851" s="63"/>
      <c r="C851" s="63"/>
      <c r="D851" s="63"/>
      <c r="E851" s="63"/>
      <c r="F851" s="82"/>
      <c r="G851" s="82"/>
      <c r="I851" s="63"/>
    </row>
    <row r="852">
      <c r="A852" s="63"/>
      <c r="C852" s="63"/>
      <c r="D852" s="63"/>
      <c r="E852" s="63"/>
      <c r="F852" s="82"/>
      <c r="G852" s="82"/>
      <c r="I852" s="63"/>
    </row>
    <row r="853">
      <c r="A853" s="63"/>
      <c r="C853" s="63"/>
      <c r="D853" s="63"/>
      <c r="E853" s="63"/>
      <c r="F853" s="82"/>
      <c r="G853" s="82"/>
      <c r="I853" s="63"/>
    </row>
    <row r="854">
      <c r="A854" s="63"/>
      <c r="C854" s="63"/>
      <c r="D854" s="63"/>
      <c r="E854" s="63"/>
      <c r="F854" s="82"/>
      <c r="G854" s="82"/>
      <c r="I854" s="63"/>
    </row>
    <row r="855">
      <c r="A855" s="63"/>
      <c r="C855" s="63"/>
      <c r="D855" s="63"/>
      <c r="E855" s="63"/>
      <c r="F855" s="82"/>
      <c r="G855" s="82"/>
      <c r="I855" s="63"/>
    </row>
    <row r="856">
      <c r="A856" s="63"/>
      <c r="C856" s="63"/>
      <c r="D856" s="63"/>
      <c r="E856" s="63"/>
      <c r="F856" s="82"/>
      <c r="G856" s="82"/>
      <c r="I856" s="63"/>
    </row>
    <row r="857">
      <c r="A857" s="63"/>
      <c r="C857" s="63"/>
      <c r="D857" s="63"/>
      <c r="E857" s="63"/>
      <c r="F857" s="82"/>
      <c r="G857" s="82"/>
      <c r="I857" s="63"/>
    </row>
    <row r="858">
      <c r="A858" s="63"/>
      <c r="C858" s="63"/>
      <c r="D858" s="63"/>
      <c r="E858" s="63"/>
      <c r="F858" s="82"/>
      <c r="G858" s="82"/>
      <c r="I858" s="63"/>
    </row>
    <row r="859">
      <c r="A859" s="63"/>
      <c r="C859" s="63"/>
      <c r="D859" s="63"/>
      <c r="E859" s="63"/>
      <c r="F859" s="82"/>
      <c r="G859" s="82"/>
      <c r="I859" s="63"/>
    </row>
    <row r="860">
      <c r="A860" s="63"/>
      <c r="C860" s="63"/>
      <c r="D860" s="63"/>
      <c r="E860" s="63"/>
      <c r="F860" s="82"/>
      <c r="G860" s="82"/>
      <c r="I860" s="63"/>
    </row>
    <row r="861">
      <c r="A861" s="63"/>
      <c r="C861" s="63"/>
      <c r="D861" s="63"/>
      <c r="E861" s="63"/>
      <c r="F861" s="82"/>
      <c r="G861" s="82"/>
      <c r="I861" s="63"/>
    </row>
    <row r="862">
      <c r="A862" s="63"/>
      <c r="C862" s="63"/>
      <c r="D862" s="63"/>
      <c r="E862" s="63"/>
      <c r="F862" s="82"/>
      <c r="G862" s="82"/>
      <c r="I862" s="63"/>
    </row>
    <row r="863">
      <c r="A863" s="63"/>
      <c r="C863" s="63"/>
      <c r="D863" s="63"/>
      <c r="E863" s="63"/>
      <c r="F863" s="82"/>
      <c r="G863" s="82"/>
      <c r="I863" s="63"/>
    </row>
    <row r="864">
      <c r="A864" s="63"/>
      <c r="C864" s="63"/>
      <c r="D864" s="63"/>
      <c r="E864" s="63"/>
      <c r="F864" s="82"/>
      <c r="G864" s="82"/>
      <c r="I864" s="63"/>
    </row>
    <row r="865">
      <c r="A865" s="63"/>
      <c r="C865" s="63"/>
      <c r="D865" s="63"/>
      <c r="E865" s="63"/>
      <c r="F865" s="82"/>
      <c r="G865" s="82"/>
      <c r="I865" s="63"/>
    </row>
    <row r="866">
      <c r="A866" s="63"/>
      <c r="C866" s="63"/>
      <c r="D866" s="63"/>
      <c r="E866" s="63"/>
      <c r="F866" s="82"/>
      <c r="G866" s="82"/>
      <c r="I866" s="63"/>
    </row>
    <row r="867">
      <c r="A867" s="63"/>
      <c r="C867" s="63"/>
      <c r="D867" s="63"/>
      <c r="E867" s="63"/>
      <c r="F867" s="82"/>
      <c r="G867" s="82"/>
      <c r="I867" s="63"/>
    </row>
    <row r="868">
      <c r="A868" s="63"/>
      <c r="C868" s="63"/>
      <c r="D868" s="63"/>
      <c r="E868" s="63"/>
      <c r="F868" s="82"/>
      <c r="G868" s="82"/>
      <c r="I868" s="63"/>
    </row>
    <row r="869">
      <c r="A869" s="63"/>
      <c r="C869" s="63"/>
      <c r="D869" s="63"/>
      <c r="E869" s="63"/>
      <c r="F869" s="82"/>
      <c r="G869" s="82"/>
      <c r="I869" s="63"/>
    </row>
    <row r="870">
      <c r="A870" s="63"/>
      <c r="C870" s="63"/>
      <c r="D870" s="63"/>
      <c r="E870" s="63"/>
      <c r="F870" s="82"/>
      <c r="G870" s="82"/>
      <c r="I870" s="63"/>
    </row>
    <row r="871">
      <c r="A871" s="63"/>
      <c r="C871" s="63"/>
      <c r="D871" s="63"/>
      <c r="E871" s="63"/>
      <c r="F871" s="82"/>
      <c r="G871" s="82"/>
      <c r="I871" s="63"/>
    </row>
    <row r="872">
      <c r="A872" s="63"/>
      <c r="C872" s="63"/>
      <c r="D872" s="63"/>
      <c r="E872" s="63"/>
      <c r="F872" s="82"/>
      <c r="G872" s="82"/>
      <c r="I872" s="63"/>
    </row>
    <row r="873">
      <c r="A873" s="63"/>
      <c r="C873" s="63"/>
      <c r="D873" s="63"/>
      <c r="E873" s="63"/>
      <c r="F873" s="82"/>
      <c r="G873" s="82"/>
      <c r="I873" s="63"/>
    </row>
    <row r="874">
      <c r="A874" s="63"/>
      <c r="C874" s="63"/>
      <c r="D874" s="63"/>
      <c r="E874" s="63"/>
      <c r="F874" s="82"/>
      <c r="G874" s="82"/>
      <c r="I874" s="63"/>
    </row>
    <row r="875">
      <c r="A875" s="63"/>
      <c r="C875" s="63"/>
      <c r="D875" s="63"/>
      <c r="E875" s="63"/>
      <c r="F875" s="82"/>
      <c r="G875" s="82"/>
      <c r="I875" s="63"/>
    </row>
    <row r="876">
      <c r="A876" s="63"/>
      <c r="C876" s="63"/>
      <c r="D876" s="63"/>
      <c r="E876" s="63"/>
      <c r="F876" s="82"/>
      <c r="G876" s="82"/>
      <c r="I876" s="63"/>
    </row>
    <row r="877">
      <c r="A877" s="63"/>
      <c r="C877" s="63"/>
      <c r="D877" s="63"/>
      <c r="E877" s="63"/>
      <c r="F877" s="82"/>
      <c r="G877" s="82"/>
      <c r="I877" s="63"/>
    </row>
    <row r="878">
      <c r="A878" s="63"/>
      <c r="C878" s="63"/>
      <c r="D878" s="63"/>
      <c r="E878" s="63"/>
      <c r="F878" s="82"/>
      <c r="G878" s="82"/>
      <c r="I878" s="63"/>
    </row>
    <row r="879">
      <c r="A879" s="63"/>
      <c r="C879" s="63"/>
      <c r="D879" s="63"/>
      <c r="E879" s="63"/>
      <c r="F879" s="82"/>
      <c r="G879" s="82"/>
      <c r="I879" s="63"/>
    </row>
    <row r="880">
      <c r="A880" s="63"/>
      <c r="C880" s="63"/>
      <c r="D880" s="63"/>
      <c r="E880" s="63"/>
      <c r="F880" s="82"/>
      <c r="G880" s="82"/>
      <c r="I880" s="63"/>
    </row>
    <row r="881">
      <c r="A881" s="63"/>
      <c r="C881" s="63"/>
      <c r="D881" s="63"/>
      <c r="E881" s="63"/>
      <c r="F881" s="82"/>
      <c r="G881" s="82"/>
      <c r="I881" s="63"/>
    </row>
    <row r="882">
      <c r="A882" s="63"/>
      <c r="C882" s="63"/>
      <c r="D882" s="63"/>
      <c r="E882" s="63"/>
      <c r="F882" s="82"/>
      <c r="G882" s="82"/>
      <c r="I882" s="63"/>
    </row>
    <row r="883">
      <c r="A883" s="63"/>
      <c r="C883" s="63"/>
      <c r="D883" s="63"/>
      <c r="E883" s="63"/>
      <c r="F883" s="82"/>
      <c r="G883" s="82"/>
      <c r="I883" s="63"/>
    </row>
    <row r="884">
      <c r="A884" s="63"/>
      <c r="C884" s="63"/>
      <c r="D884" s="63"/>
      <c r="E884" s="63"/>
      <c r="F884" s="82"/>
      <c r="G884" s="82"/>
      <c r="I884" s="63"/>
    </row>
    <row r="885">
      <c r="A885" s="63"/>
      <c r="C885" s="63"/>
      <c r="D885" s="63"/>
      <c r="E885" s="63"/>
      <c r="F885" s="82"/>
      <c r="G885" s="82"/>
      <c r="I885" s="63"/>
    </row>
    <row r="886">
      <c r="A886" s="63"/>
      <c r="C886" s="63"/>
      <c r="D886" s="63"/>
      <c r="E886" s="63"/>
      <c r="F886" s="82"/>
      <c r="G886" s="82"/>
      <c r="I886" s="63"/>
    </row>
    <row r="887">
      <c r="A887" s="63"/>
      <c r="C887" s="63"/>
      <c r="D887" s="63"/>
      <c r="E887" s="63"/>
      <c r="F887" s="82"/>
      <c r="G887" s="82"/>
      <c r="I887" s="63"/>
    </row>
    <row r="888">
      <c r="A888" s="63"/>
      <c r="C888" s="63"/>
      <c r="D888" s="63"/>
      <c r="E888" s="63"/>
      <c r="F888" s="82"/>
      <c r="G888" s="82"/>
      <c r="I888" s="63"/>
    </row>
    <row r="889">
      <c r="A889" s="63"/>
      <c r="C889" s="63"/>
      <c r="D889" s="63"/>
      <c r="E889" s="63"/>
      <c r="F889" s="82"/>
      <c r="G889" s="82"/>
      <c r="I889" s="63"/>
    </row>
    <row r="890">
      <c r="A890" s="63"/>
      <c r="C890" s="63"/>
      <c r="D890" s="63"/>
      <c r="E890" s="63"/>
      <c r="F890" s="82"/>
      <c r="G890" s="82"/>
      <c r="I890" s="63"/>
    </row>
    <row r="891">
      <c r="A891" s="63"/>
      <c r="C891" s="63"/>
      <c r="D891" s="63"/>
      <c r="E891" s="63"/>
      <c r="F891" s="82"/>
      <c r="G891" s="82"/>
      <c r="I891" s="63"/>
    </row>
    <row r="892">
      <c r="A892" s="63"/>
      <c r="C892" s="63"/>
      <c r="D892" s="63"/>
      <c r="E892" s="63"/>
      <c r="F892" s="82"/>
      <c r="G892" s="82"/>
      <c r="I892" s="63"/>
    </row>
    <row r="893">
      <c r="A893" s="63"/>
      <c r="C893" s="63"/>
      <c r="D893" s="63"/>
      <c r="E893" s="63"/>
      <c r="F893" s="82"/>
      <c r="G893" s="82"/>
      <c r="I893" s="63"/>
    </row>
    <row r="894">
      <c r="A894" s="63"/>
      <c r="C894" s="63"/>
      <c r="D894" s="63"/>
      <c r="E894" s="63"/>
      <c r="F894" s="82"/>
      <c r="G894" s="82"/>
      <c r="I894" s="63"/>
    </row>
    <row r="895">
      <c r="A895" s="63"/>
      <c r="C895" s="63"/>
      <c r="D895" s="63"/>
      <c r="E895" s="63"/>
      <c r="F895" s="82"/>
      <c r="G895" s="82"/>
      <c r="I895" s="63"/>
    </row>
    <row r="896">
      <c r="A896" s="63"/>
      <c r="C896" s="63"/>
      <c r="D896" s="63"/>
      <c r="E896" s="63"/>
      <c r="F896" s="82"/>
      <c r="G896" s="82"/>
      <c r="I896" s="63"/>
    </row>
    <row r="897">
      <c r="A897" s="63"/>
      <c r="C897" s="63"/>
      <c r="D897" s="63"/>
      <c r="E897" s="63"/>
      <c r="F897" s="82"/>
      <c r="G897" s="82"/>
      <c r="I897" s="63"/>
    </row>
    <row r="898">
      <c r="A898" s="63"/>
      <c r="C898" s="63"/>
      <c r="D898" s="63"/>
      <c r="E898" s="63"/>
      <c r="F898" s="82"/>
      <c r="G898" s="82"/>
      <c r="I898" s="63"/>
    </row>
    <row r="899">
      <c r="A899" s="63"/>
      <c r="C899" s="63"/>
      <c r="D899" s="63"/>
      <c r="E899" s="63"/>
      <c r="F899" s="82"/>
      <c r="G899" s="82"/>
      <c r="I899" s="63"/>
    </row>
    <row r="900">
      <c r="A900" s="63"/>
      <c r="C900" s="63"/>
      <c r="D900" s="63"/>
      <c r="E900" s="63"/>
      <c r="F900" s="82"/>
      <c r="G900" s="82"/>
      <c r="I900" s="63"/>
    </row>
    <row r="901">
      <c r="A901" s="63"/>
      <c r="C901" s="63"/>
      <c r="D901" s="63"/>
      <c r="E901" s="63"/>
      <c r="F901" s="82"/>
      <c r="G901" s="82"/>
      <c r="I901" s="63"/>
    </row>
    <row r="902">
      <c r="A902" s="63"/>
      <c r="C902" s="63"/>
      <c r="D902" s="63"/>
      <c r="E902" s="63"/>
      <c r="F902" s="82"/>
      <c r="G902" s="82"/>
      <c r="I902" s="63"/>
    </row>
    <row r="903">
      <c r="A903" s="63"/>
      <c r="C903" s="63"/>
      <c r="D903" s="63"/>
      <c r="E903" s="63"/>
      <c r="F903" s="82"/>
      <c r="G903" s="82"/>
      <c r="I903" s="63"/>
    </row>
    <row r="904">
      <c r="A904" s="63"/>
      <c r="C904" s="63"/>
      <c r="D904" s="63"/>
      <c r="E904" s="63"/>
      <c r="F904" s="82"/>
      <c r="G904" s="82"/>
      <c r="I904" s="63"/>
    </row>
    <row r="905">
      <c r="A905" s="63"/>
      <c r="C905" s="63"/>
      <c r="D905" s="63"/>
      <c r="E905" s="63"/>
      <c r="F905" s="82"/>
      <c r="G905" s="82"/>
      <c r="I905" s="63"/>
    </row>
    <row r="906">
      <c r="A906" s="63"/>
      <c r="C906" s="63"/>
      <c r="D906" s="63"/>
      <c r="E906" s="63"/>
      <c r="F906" s="82"/>
      <c r="G906" s="82"/>
      <c r="I906" s="63"/>
    </row>
    <row r="907">
      <c r="A907" s="63"/>
      <c r="C907" s="63"/>
      <c r="D907" s="63"/>
      <c r="E907" s="63"/>
      <c r="F907" s="82"/>
      <c r="G907" s="82"/>
      <c r="I907" s="63"/>
    </row>
    <row r="908">
      <c r="A908" s="63"/>
      <c r="C908" s="63"/>
      <c r="D908" s="63"/>
      <c r="E908" s="63"/>
      <c r="F908" s="82"/>
      <c r="G908" s="82"/>
      <c r="I908" s="63"/>
    </row>
    <row r="909">
      <c r="A909" s="63"/>
      <c r="C909" s="63"/>
      <c r="D909" s="63"/>
      <c r="E909" s="63"/>
      <c r="F909" s="82"/>
      <c r="G909" s="82"/>
      <c r="I909" s="63"/>
    </row>
    <row r="910">
      <c r="A910" s="63"/>
      <c r="C910" s="63"/>
      <c r="D910" s="63"/>
      <c r="E910" s="63"/>
      <c r="F910" s="82"/>
      <c r="G910" s="82"/>
      <c r="I910" s="63"/>
    </row>
    <row r="911">
      <c r="A911" s="63"/>
      <c r="C911" s="63"/>
      <c r="D911" s="63"/>
      <c r="E911" s="63"/>
      <c r="F911" s="82"/>
      <c r="G911" s="82"/>
      <c r="I911" s="63"/>
    </row>
    <row r="912">
      <c r="A912" s="63"/>
      <c r="C912" s="63"/>
      <c r="D912" s="63"/>
      <c r="E912" s="63"/>
      <c r="F912" s="82"/>
      <c r="G912" s="82"/>
      <c r="I912" s="63"/>
    </row>
    <row r="913">
      <c r="A913" s="63"/>
      <c r="C913" s="63"/>
      <c r="D913" s="63"/>
      <c r="E913" s="63"/>
      <c r="F913" s="82"/>
      <c r="G913" s="82"/>
      <c r="I913" s="63"/>
    </row>
    <row r="914">
      <c r="A914" s="63"/>
      <c r="C914" s="63"/>
      <c r="D914" s="63"/>
      <c r="E914" s="63"/>
      <c r="F914" s="82"/>
      <c r="G914" s="82"/>
      <c r="I914" s="63"/>
    </row>
    <row r="915">
      <c r="A915" s="63"/>
      <c r="C915" s="63"/>
      <c r="D915" s="63"/>
      <c r="E915" s="63"/>
      <c r="F915" s="82"/>
      <c r="G915" s="82"/>
      <c r="I915" s="63"/>
    </row>
    <row r="916">
      <c r="A916" s="63"/>
      <c r="C916" s="63"/>
      <c r="D916" s="63"/>
      <c r="E916" s="63"/>
      <c r="F916" s="82"/>
      <c r="G916" s="82"/>
      <c r="I916" s="63"/>
    </row>
    <row r="917">
      <c r="A917" s="63"/>
      <c r="C917" s="63"/>
      <c r="D917" s="63"/>
      <c r="E917" s="63"/>
      <c r="F917" s="82"/>
      <c r="G917" s="82"/>
      <c r="I917" s="63"/>
    </row>
    <row r="918">
      <c r="A918" s="63"/>
      <c r="C918" s="63"/>
      <c r="D918" s="63"/>
      <c r="E918" s="63"/>
      <c r="F918" s="82"/>
      <c r="G918" s="82"/>
      <c r="I918" s="63"/>
    </row>
    <row r="919">
      <c r="A919" s="63"/>
      <c r="C919" s="63"/>
      <c r="D919" s="63"/>
      <c r="E919" s="63"/>
      <c r="F919" s="82"/>
      <c r="G919" s="82"/>
      <c r="I919" s="63"/>
    </row>
    <row r="920">
      <c r="A920" s="63"/>
      <c r="C920" s="63"/>
      <c r="D920" s="63"/>
      <c r="E920" s="63"/>
      <c r="F920" s="82"/>
      <c r="G920" s="82"/>
      <c r="I920" s="63"/>
    </row>
    <row r="921">
      <c r="A921" s="63"/>
      <c r="C921" s="63"/>
      <c r="D921" s="63"/>
      <c r="E921" s="63"/>
      <c r="F921" s="82"/>
      <c r="G921" s="82"/>
      <c r="I921" s="63"/>
    </row>
    <row r="922">
      <c r="A922" s="63"/>
      <c r="C922" s="63"/>
      <c r="D922" s="63"/>
      <c r="E922" s="63"/>
      <c r="F922" s="82"/>
      <c r="G922" s="82"/>
      <c r="I922" s="63"/>
    </row>
    <row r="923">
      <c r="A923" s="63"/>
      <c r="C923" s="63"/>
      <c r="D923" s="63"/>
      <c r="E923" s="63"/>
      <c r="F923" s="82"/>
      <c r="G923" s="82"/>
      <c r="I923" s="63"/>
    </row>
    <row r="924">
      <c r="A924" s="63"/>
      <c r="C924" s="63"/>
      <c r="D924" s="63"/>
      <c r="E924" s="63"/>
      <c r="F924" s="82"/>
      <c r="G924" s="82"/>
      <c r="I924" s="63"/>
    </row>
    <row r="925">
      <c r="A925" s="63"/>
      <c r="C925" s="63"/>
      <c r="D925" s="63"/>
      <c r="E925" s="63"/>
      <c r="F925" s="82"/>
      <c r="G925" s="82"/>
      <c r="I925" s="63"/>
    </row>
    <row r="926">
      <c r="A926" s="63"/>
      <c r="C926" s="63"/>
      <c r="D926" s="63"/>
      <c r="E926" s="63"/>
      <c r="F926" s="82"/>
      <c r="G926" s="82"/>
      <c r="I926" s="63"/>
    </row>
    <row r="927">
      <c r="A927" s="63"/>
      <c r="C927" s="63"/>
      <c r="D927" s="63"/>
      <c r="E927" s="63"/>
      <c r="F927" s="82"/>
      <c r="G927" s="82"/>
      <c r="I927" s="63"/>
    </row>
    <row r="928">
      <c r="A928" s="63"/>
      <c r="C928" s="63"/>
      <c r="D928" s="63"/>
      <c r="E928" s="63"/>
      <c r="F928" s="82"/>
      <c r="G928" s="82"/>
      <c r="I928" s="63"/>
    </row>
    <row r="929">
      <c r="A929" s="63"/>
      <c r="C929" s="63"/>
      <c r="D929" s="63"/>
      <c r="E929" s="63"/>
      <c r="F929" s="82"/>
      <c r="G929" s="82"/>
      <c r="I929" s="63"/>
    </row>
    <row r="930">
      <c r="A930" s="63"/>
      <c r="C930" s="63"/>
      <c r="D930" s="63"/>
      <c r="E930" s="63"/>
      <c r="F930" s="82"/>
      <c r="G930" s="82"/>
      <c r="I930" s="63"/>
    </row>
    <row r="931">
      <c r="A931" s="63"/>
      <c r="C931" s="63"/>
      <c r="D931" s="63"/>
      <c r="E931" s="63"/>
      <c r="F931" s="82"/>
      <c r="G931" s="82"/>
      <c r="I931" s="63"/>
    </row>
    <row r="932">
      <c r="A932" s="63"/>
      <c r="C932" s="63"/>
      <c r="D932" s="63"/>
      <c r="E932" s="63"/>
      <c r="F932" s="82"/>
      <c r="G932" s="82"/>
      <c r="I932" s="63"/>
    </row>
    <row r="933">
      <c r="A933" s="63"/>
      <c r="C933" s="63"/>
      <c r="D933" s="63"/>
      <c r="E933" s="63"/>
      <c r="F933" s="82"/>
      <c r="G933" s="82"/>
      <c r="I933" s="63"/>
    </row>
    <row r="934">
      <c r="A934" s="63"/>
      <c r="C934" s="63"/>
      <c r="D934" s="63"/>
      <c r="E934" s="63"/>
      <c r="F934" s="82"/>
      <c r="G934" s="82"/>
      <c r="I934" s="63"/>
    </row>
    <row r="935">
      <c r="A935" s="63"/>
      <c r="C935" s="63"/>
      <c r="D935" s="63"/>
      <c r="E935" s="63"/>
      <c r="F935" s="82"/>
      <c r="G935" s="82"/>
      <c r="I935" s="63"/>
    </row>
    <row r="936">
      <c r="A936" s="63"/>
      <c r="C936" s="63"/>
      <c r="D936" s="63"/>
      <c r="E936" s="63"/>
      <c r="F936" s="82"/>
      <c r="G936" s="82"/>
      <c r="I936" s="63"/>
    </row>
    <row r="937">
      <c r="A937" s="63"/>
      <c r="C937" s="63"/>
      <c r="D937" s="63"/>
      <c r="E937" s="63"/>
      <c r="F937" s="82"/>
      <c r="G937" s="82"/>
      <c r="I937" s="63"/>
    </row>
    <row r="938">
      <c r="A938" s="63"/>
      <c r="C938" s="63"/>
      <c r="D938" s="63"/>
      <c r="E938" s="63"/>
      <c r="F938" s="82"/>
      <c r="G938" s="82"/>
      <c r="I938" s="63"/>
    </row>
    <row r="939">
      <c r="A939" s="63"/>
      <c r="C939" s="63"/>
      <c r="D939" s="63"/>
      <c r="E939" s="63"/>
      <c r="F939" s="82"/>
      <c r="G939" s="82"/>
      <c r="I939" s="63"/>
    </row>
    <row r="940">
      <c r="A940" s="63"/>
      <c r="C940" s="63"/>
      <c r="D940" s="63"/>
      <c r="E940" s="63"/>
      <c r="F940" s="82"/>
      <c r="G940" s="82"/>
      <c r="I940" s="63"/>
    </row>
    <row r="941">
      <c r="A941" s="63"/>
      <c r="C941" s="63"/>
      <c r="D941" s="63"/>
      <c r="E941" s="63"/>
      <c r="F941" s="82"/>
      <c r="G941" s="82"/>
      <c r="I941" s="63"/>
    </row>
    <row r="942">
      <c r="A942" s="63"/>
      <c r="C942" s="63"/>
      <c r="D942" s="63"/>
      <c r="E942" s="63"/>
      <c r="F942" s="82"/>
      <c r="G942" s="82"/>
      <c r="I942" s="63"/>
    </row>
    <row r="943">
      <c r="A943" s="63"/>
      <c r="C943" s="63"/>
      <c r="D943" s="63"/>
      <c r="E943" s="63"/>
      <c r="F943" s="82"/>
      <c r="G943" s="82"/>
      <c r="I943" s="63"/>
    </row>
    <row r="944">
      <c r="A944" s="63"/>
      <c r="C944" s="63"/>
      <c r="D944" s="63"/>
      <c r="E944" s="63"/>
      <c r="F944" s="82"/>
      <c r="G944" s="82"/>
      <c r="I944" s="63"/>
    </row>
    <row r="945">
      <c r="A945" s="63"/>
      <c r="C945" s="63"/>
      <c r="D945" s="63"/>
      <c r="E945" s="63"/>
      <c r="F945" s="82"/>
      <c r="G945" s="82"/>
      <c r="I945" s="63"/>
    </row>
    <row r="946">
      <c r="A946" s="63"/>
      <c r="C946" s="63"/>
      <c r="D946" s="63"/>
      <c r="E946" s="63"/>
      <c r="F946" s="82"/>
      <c r="G946" s="82"/>
      <c r="I946" s="63"/>
    </row>
    <row r="947">
      <c r="A947" s="63"/>
      <c r="C947" s="63"/>
      <c r="D947" s="63"/>
      <c r="E947" s="63"/>
      <c r="F947" s="82"/>
      <c r="G947" s="82"/>
      <c r="I947" s="63"/>
    </row>
    <row r="948">
      <c r="A948" s="63"/>
      <c r="C948" s="63"/>
      <c r="D948" s="63"/>
      <c r="E948" s="63"/>
      <c r="F948" s="82"/>
      <c r="G948" s="82"/>
      <c r="I948" s="63"/>
    </row>
    <row r="949">
      <c r="A949" s="63"/>
      <c r="C949" s="63"/>
      <c r="D949" s="63"/>
      <c r="E949" s="63"/>
      <c r="F949" s="82"/>
      <c r="G949" s="82"/>
      <c r="I949" s="63"/>
    </row>
    <row r="950">
      <c r="A950" s="63"/>
      <c r="C950" s="63"/>
      <c r="D950" s="63"/>
      <c r="E950" s="63"/>
      <c r="F950" s="82"/>
      <c r="G950" s="82"/>
      <c r="I950" s="63"/>
    </row>
    <row r="951">
      <c r="A951" s="63"/>
      <c r="C951" s="63"/>
      <c r="D951" s="63"/>
      <c r="E951" s="63"/>
      <c r="F951" s="82"/>
      <c r="G951" s="82"/>
      <c r="I951" s="63"/>
    </row>
    <row r="952">
      <c r="A952" s="63"/>
      <c r="C952" s="63"/>
      <c r="D952" s="63"/>
      <c r="E952" s="63"/>
      <c r="F952" s="82"/>
      <c r="G952" s="82"/>
      <c r="I952" s="63"/>
    </row>
    <row r="953">
      <c r="A953" s="63"/>
      <c r="C953" s="63"/>
      <c r="D953" s="63"/>
      <c r="E953" s="63"/>
      <c r="F953" s="82"/>
      <c r="G953" s="82"/>
      <c r="I953" s="63"/>
    </row>
    <row r="954">
      <c r="A954" s="63"/>
      <c r="C954" s="63"/>
      <c r="D954" s="63"/>
      <c r="E954" s="63"/>
      <c r="F954" s="82"/>
      <c r="G954" s="82"/>
      <c r="I954" s="63"/>
    </row>
    <row r="955">
      <c r="A955" s="63"/>
      <c r="C955" s="63"/>
      <c r="D955" s="63"/>
      <c r="E955" s="63"/>
      <c r="F955" s="82"/>
      <c r="G955" s="82"/>
      <c r="I955" s="63"/>
    </row>
    <row r="956">
      <c r="A956" s="63"/>
      <c r="C956" s="63"/>
      <c r="D956" s="63"/>
      <c r="E956" s="63"/>
      <c r="F956" s="82"/>
      <c r="G956" s="82"/>
      <c r="I956" s="63"/>
    </row>
    <row r="957">
      <c r="A957" s="63"/>
      <c r="C957" s="63"/>
      <c r="D957" s="63"/>
      <c r="E957" s="63"/>
      <c r="F957" s="82"/>
      <c r="G957" s="82"/>
      <c r="I957" s="63"/>
    </row>
    <row r="958">
      <c r="A958" s="63"/>
      <c r="C958" s="63"/>
      <c r="D958" s="63"/>
      <c r="E958" s="63"/>
      <c r="F958" s="82"/>
      <c r="G958" s="82"/>
      <c r="I958" s="63"/>
    </row>
    <row r="959">
      <c r="A959" s="63"/>
      <c r="C959" s="63"/>
      <c r="D959" s="63"/>
      <c r="E959" s="63"/>
      <c r="F959" s="82"/>
      <c r="G959" s="82"/>
      <c r="I959" s="63"/>
    </row>
    <row r="960">
      <c r="A960" s="63"/>
      <c r="C960" s="63"/>
      <c r="D960" s="63"/>
      <c r="E960" s="63"/>
      <c r="F960" s="82"/>
      <c r="G960" s="82"/>
      <c r="I960" s="63"/>
    </row>
    <row r="961">
      <c r="A961" s="63"/>
      <c r="C961" s="63"/>
      <c r="D961" s="63"/>
      <c r="E961" s="63"/>
      <c r="F961" s="82"/>
      <c r="G961" s="82"/>
      <c r="I961" s="63"/>
    </row>
    <row r="962">
      <c r="A962" s="63"/>
      <c r="C962" s="63"/>
      <c r="D962" s="63"/>
      <c r="E962" s="63"/>
      <c r="F962" s="82"/>
      <c r="G962" s="82"/>
      <c r="I962" s="63"/>
    </row>
    <row r="963">
      <c r="A963" s="63"/>
      <c r="C963" s="63"/>
      <c r="D963" s="63"/>
      <c r="E963" s="63"/>
      <c r="F963" s="82"/>
      <c r="G963" s="82"/>
      <c r="I963" s="63"/>
    </row>
    <row r="964">
      <c r="A964" s="63"/>
      <c r="C964" s="63"/>
      <c r="D964" s="63"/>
      <c r="E964" s="63"/>
      <c r="F964" s="82"/>
      <c r="G964" s="82"/>
      <c r="I964" s="63"/>
    </row>
    <row r="965">
      <c r="A965" s="63"/>
      <c r="C965" s="63"/>
      <c r="D965" s="63"/>
      <c r="E965" s="63"/>
      <c r="F965" s="82"/>
      <c r="G965" s="82"/>
      <c r="I965" s="63"/>
    </row>
    <row r="966">
      <c r="A966" s="63"/>
      <c r="C966" s="63"/>
      <c r="D966" s="63"/>
      <c r="E966" s="63"/>
      <c r="F966" s="82"/>
      <c r="G966" s="82"/>
      <c r="I966" s="63"/>
    </row>
    <row r="967">
      <c r="A967" s="63"/>
      <c r="C967" s="63"/>
      <c r="D967" s="63"/>
      <c r="E967" s="63"/>
      <c r="F967" s="82"/>
      <c r="G967" s="82"/>
      <c r="I967" s="63"/>
    </row>
    <row r="968">
      <c r="A968" s="63"/>
      <c r="C968" s="63"/>
      <c r="D968" s="63"/>
      <c r="E968" s="63"/>
      <c r="F968" s="82"/>
      <c r="G968" s="82"/>
      <c r="I968" s="63"/>
    </row>
    <row r="969">
      <c r="A969" s="63"/>
      <c r="C969" s="63"/>
      <c r="D969" s="63"/>
      <c r="E969" s="63"/>
      <c r="F969" s="82"/>
      <c r="G969" s="82"/>
      <c r="I969" s="63"/>
    </row>
    <row r="970">
      <c r="A970" s="63"/>
      <c r="C970" s="63"/>
      <c r="D970" s="63"/>
      <c r="E970" s="63"/>
      <c r="F970" s="82"/>
      <c r="G970" s="82"/>
      <c r="I970" s="63"/>
    </row>
    <row r="971">
      <c r="A971" s="63"/>
      <c r="C971" s="63"/>
      <c r="D971" s="63"/>
      <c r="E971" s="63"/>
      <c r="F971" s="82"/>
      <c r="G971" s="82"/>
      <c r="I971" s="63"/>
    </row>
    <row r="972">
      <c r="A972" s="63"/>
      <c r="C972" s="63"/>
      <c r="D972" s="63"/>
      <c r="E972" s="63"/>
      <c r="F972" s="82"/>
      <c r="G972" s="82"/>
      <c r="I972" s="63"/>
    </row>
    <row r="973">
      <c r="A973" s="63"/>
      <c r="C973" s="63"/>
      <c r="D973" s="63"/>
      <c r="E973" s="63"/>
      <c r="F973" s="82"/>
      <c r="G973" s="82"/>
      <c r="I973" s="63"/>
    </row>
    <row r="974">
      <c r="A974" s="63"/>
      <c r="C974" s="63"/>
      <c r="D974" s="63"/>
      <c r="E974" s="63"/>
      <c r="F974" s="82"/>
      <c r="G974" s="82"/>
      <c r="I974" s="63"/>
    </row>
    <row r="975">
      <c r="A975" s="63"/>
      <c r="C975" s="63"/>
      <c r="D975" s="63"/>
      <c r="E975" s="63"/>
      <c r="F975" s="82"/>
      <c r="G975" s="82"/>
      <c r="I975" s="63"/>
    </row>
    <row r="976">
      <c r="A976" s="63"/>
      <c r="C976" s="63"/>
      <c r="D976" s="63"/>
      <c r="E976" s="63"/>
      <c r="F976" s="82"/>
      <c r="G976" s="82"/>
      <c r="I976" s="63"/>
    </row>
    <row r="977">
      <c r="A977" s="63"/>
      <c r="C977" s="63"/>
      <c r="D977" s="63"/>
      <c r="E977" s="63"/>
      <c r="F977" s="82"/>
      <c r="G977" s="82"/>
      <c r="I977" s="63"/>
    </row>
    <row r="978">
      <c r="A978" s="63"/>
      <c r="C978" s="63"/>
      <c r="D978" s="63"/>
      <c r="E978" s="63"/>
      <c r="F978" s="82"/>
      <c r="G978" s="82"/>
      <c r="I978" s="63"/>
    </row>
    <row r="979">
      <c r="A979" s="63"/>
      <c r="C979" s="63"/>
      <c r="D979" s="63"/>
      <c r="E979" s="63"/>
      <c r="F979" s="82"/>
      <c r="G979" s="82"/>
      <c r="I979" s="63"/>
    </row>
    <row r="980">
      <c r="A980" s="63"/>
      <c r="C980" s="63"/>
      <c r="D980" s="63"/>
      <c r="E980" s="63"/>
      <c r="F980" s="82"/>
      <c r="G980" s="82"/>
      <c r="I980" s="63"/>
    </row>
    <row r="981">
      <c r="A981" s="63"/>
      <c r="C981" s="63"/>
      <c r="D981" s="63"/>
      <c r="E981" s="63"/>
      <c r="F981" s="82"/>
      <c r="G981" s="82"/>
      <c r="I981" s="63"/>
    </row>
    <row r="982">
      <c r="A982" s="63"/>
      <c r="C982" s="63"/>
      <c r="D982" s="63"/>
      <c r="E982" s="63"/>
      <c r="F982" s="82"/>
      <c r="G982" s="82"/>
      <c r="I982" s="63"/>
    </row>
    <row r="983">
      <c r="A983" s="63"/>
      <c r="C983" s="63"/>
      <c r="D983" s="63"/>
      <c r="E983" s="63"/>
      <c r="F983" s="82"/>
      <c r="G983" s="82"/>
      <c r="I983" s="63"/>
    </row>
    <row r="984">
      <c r="A984" s="63"/>
      <c r="C984" s="63"/>
      <c r="D984" s="63"/>
      <c r="E984" s="63"/>
      <c r="F984" s="82"/>
      <c r="G984" s="82"/>
      <c r="I984" s="63"/>
    </row>
    <row r="985">
      <c r="A985" s="63"/>
      <c r="C985" s="63"/>
      <c r="D985" s="63"/>
      <c r="E985" s="63"/>
      <c r="F985" s="82"/>
      <c r="G985" s="82"/>
      <c r="I985" s="63"/>
    </row>
    <row r="986">
      <c r="A986" s="63"/>
      <c r="C986" s="63"/>
      <c r="D986" s="63"/>
      <c r="E986" s="63"/>
      <c r="F986" s="82"/>
      <c r="G986" s="82"/>
      <c r="I986" s="63"/>
    </row>
    <row r="987">
      <c r="A987" s="63"/>
      <c r="C987" s="63"/>
      <c r="D987" s="63"/>
      <c r="E987" s="63"/>
      <c r="F987" s="82"/>
      <c r="G987" s="82"/>
      <c r="I987" s="63"/>
    </row>
    <row r="988">
      <c r="A988" s="63"/>
      <c r="C988" s="63"/>
      <c r="D988" s="63"/>
      <c r="E988" s="63"/>
      <c r="F988" s="82"/>
      <c r="G988" s="82"/>
      <c r="I988" s="63"/>
    </row>
    <row r="989">
      <c r="A989" s="63"/>
      <c r="C989" s="63"/>
      <c r="D989" s="63"/>
      <c r="E989" s="63"/>
      <c r="F989" s="82"/>
      <c r="G989" s="82"/>
      <c r="I989" s="63"/>
    </row>
    <row r="990">
      <c r="A990" s="63"/>
      <c r="C990" s="63"/>
      <c r="D990" s="63"/>
      <c r="E990" s="63"/>
      <c r="F990" s="82"/>
      <c r="G990" s="82"/>
      <c r="I990" s="63"/>
    </row>
    <row r="991">
      <c r="A991" s="63"/>
      <c r="C991" s="63"/>
      <c r="D991" s="63"/>
      <c r="E991" s="63"/>
      <c r="F991" s="82"/>
      <c r="G991" s="82"/>
      <c r="I991" s="63"/>
    </row>
    <row r="992">
      <c r="A992" s="63"/>
      <c r="C992" s="63"/>
      <c r="D992" s="63"/>
      <c r="E992" s="63"/>
      <c r="F992" s="82"/>
      <c r="G992" s="82"/>
      <c r="I992" s="63"/>
    </row>
    <row r="993">
      <c r="A993" s="63"/>
      <c r="C993" s="63"/>
      <c r="D993" s="63"/>
      <c r="E993" s="63"/>
      <c r="F993" s="82"/>
      <c r="G993" s="82"/>
      <c r="I993" s="63"/>
    </row>
    <row r="994">
      <c r="A994" s="63"/>
      <c r="C994" s="63"/>
      <c r="D994" s="63"/>
      <c r="E994" s="63"/>
      <c r="F994" s="82"/>
      <c r="G994" s="82"/>
      <c r="I994" s="63"/>
    </row>
    <row r="995">
      <c r="A995" s="63"/>
      <c r="C995" s="63"/>
      <c r="D995" s="63"/>
      <c r="E995" s="63"/>
      <c r="F995" s="82"/>
      <c r="G995" s="82"/>
      <c r="I995" s="63"/>
    </row>
    <row r="996">
      <c r="A996" s="63"/>
      <c r="C996" s="63"/>
      <c r="D996" s="63"/>
      <c r="E996" s="63"/>
      <c r="F996" s="82"/>
      <c r="G996" s="82"/>
      <c r="I996" s="63"/>
    </row>
    <row r="997">
      <c r="A997" s="63"/>
      <c r="C997" s="63"/>
      <c r="D997" s="63"/>
      <c r="E997" s="63"/>
      <c r="F997" s="82"/>
      <c r="G997" s="82"/>
      <c r="I997" s="63"/>
    </row>
    <row r="998">
      <c r="A998" s="63"/>
      <c r="C998" s="63"/>
      <c r="D998" s="63"/>
      <c r="E998" s="63"/>
      <c r="F998" s="82"/>
      <c r="G998" s="82"/>
      <c r="I998" s="63"/>
    </row>
    <row r="999">
      <c r="A999" s="63"/>
      <c r="C999" s="63"/>
      <c r="D999" s="63"/>
      <c r="E999" s="63"/>
      <c r="F999" s="82"/>
      <c r="G999" s="82"/>
      <c r="I999" s="63"/>
    </row>
    <row r="1000">
      <c r="A1000" s="63"/>
      <c r="C1000" s="63"/>
      <c r="D1000" s="63"/>
      <c r="E1000" s="63"/>
      <c r="F1000" s="82"/>
      <c r="G1000" s="82"/>
      <c r="I1000" s="63"/>
    </row>
    <row r="1001">
      <c r="A1001" s="63"/>
      <c r="C1001" s="63"/>
      <c r="D1001" s="63"/>
      <c r="E1001" s="63"/>
      <c r="F1001" s="82"/>
      <c r="G1001" s="82"/>
      <c r="I1001" s="63"/>
    </row>
    <row r="1002">
      <c r="A1002" s="63"/>
      <c r="C1002" s="63"/>
      <c r="D1002" s="63"/>
      <c r="E1002" s="63"/>
      <c r="F1002" s="82"/>
      <c r="G1002" s="82"/>
      <c r="I1002" s="63"/>
    </row>
    <row r="1003">
      <c r="A1003" s="63"/>
      <c r="C1003" s="63"/>
      <c r="D1003" s="63"/>
      <c r="E1003" s="63"/>
      <c r="F1003" s="82"/>
      <c r="G1003" s="82"/>
      <c r="I1003" s="63"/>
    </row>
    <row r="1004">
      <c r="A1004" s="63"/>
      <c r="C1004" s="63"/>
      <c r="D1004" s="63"/>
      <c r="E1004" s="63"/>
      <c r="F1004" s="82"/>
      <c r="G1004" s="82"/>
      <c r="I1004" s="63"/>
    </row>
    <row r="1005">
      <c r="A1005" s="63"/>
      <c r="C1005" s="63"/>
      <c r="D1005" s="63"/>
      <c r="E1005" s="63"/>
      <c r="F1005" s="82"/>
      <c r="G1005" s="82"/>
      <c r="I1005" s="63"/>
    </row>
    <row r="1006">
      <c r="A1006" s="63"/>
      <c r="C1006" s="63"/>
      <c r="D1006" s="63"/>
      <c r="E1006" s="63"/>
      <c r="F1006" s="82"/>
      <c r="G1006" s="82"/>
      <c r="I1006" s="63"/>
    </row>
    <row r="1007">
      <c r="A1007" s="63"/>
      <c r="C1007" s="63"/>
      <c r="D1007" s="63"/>
      <c r="E1007" s="63"/>
      <c r="F1007" s="82"/>
      <c r="G1007" s="82"/>
      <c r="I1007" s="63"/>
    </row>
    <row r="1008">
      <c r="A1008" s="63"/>
      <c r="C1008" s="63"/>
      <c r="D1008" s="63"/>
      <c r="E1008" s="63"/>
      <c r="F1008" s="82"/>
      <c r="G1008" s="82"/>
      <c r="I1008" s="63"/>
    </row>
    <row r="1009">
      <c r="A1009" s="63"/>
      <c r="C1009" s="63"/>
      <c r="D1009" s="63"/>
      <c r="E1009" s="63"/>
      <c r="F1009" s="82"/>
      <c r="G1009" s="82"/>
      <c r="I1009" s="63"/>
    </row>
    <row r="1010">
      <c r="A1010" s="63"/>
      <c r="C1010" s="63"/>
      <c r="D1010" s="63"/>
      <c r="E1010" s="63"/>
      <c r="F1010" s="82"/>
      <c r="G1010" s="82"/>
      <c r="I1010" s="63"/>
    </row>
    <row r="1011">
      <c r="A1011" s="63"/>
      <c r="C1011" s="63"/>
      <c r="D1011" s="63"/>
      <c r="E1011" s="63"/>
      <c r="F1011" s="82"/>
      <c r="G1011" s="82"/>
      <c r="I1011" s="63"/>
    </row>
    <row r="1012">
      <c r="A1012" s="63"/>
      <c r="C1012" s="63"/>
      <c r="D1012" s="63"/>
      <c r="E1012" s="63"/>
      <c r="F1012" s="82"/>
      <c r="G1012" s="82"/>
      <c r="I1012" s="63"/>
    </row>
  </sheetData>
  <autoFilter ref="$A$2:$Q$20">
    <sortState ref="A2:Q20">
      <sortCondition ref="G2:G20"/>
      <sortCondition descending="1" sortBy="cellColor" ref="B2:B20" dxfId="1"/>
      <sortCondition ref="F2:F20"/>
    </sortState>
  </autoFilter>
  <mergeCells count="1">
    <mergeCell ref="A1:B1"/>
  </mergeCells>
  <hyperlinks>
    <hyperlink r:id="rId2" ref="B33"/>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75"/>
    <col customWidth="1" min="2" max="2" width="50.13"/>
    <col customWidth="1" min="3" max="3" width="18.0"/>
  </cols>
  <sheetData>
    <row r="1">
      <c r="A1" s="89" t="s">
        <v>39</v>
      </c>
      <c r="B1" s="89" t="s">
        <v>105</v>
      </c>
      <c r="C1" s="89" t="s">
        <v>106</v>
      </c>
      <c r="D1" s="89" t="s">
        <v>107</v>
      </c>
      <c r="E1" s="89" t="s">
        <v>108</v>
      </c>
    </row>
    <row r="2">
      <c r="A2" s="90" t="s">
        <v>29</v>
      </c>
      <c r="B2" s="91" t="s">
        <v>109</v>
      </c>
      <c r="C2" s="40">
        <v>2.0</v>
      </c>
      <c r="D2" s="92">
        <v>2.0</v>
      </c>
      <c r="E2" s="92" t="s">
        <v>110</v>
      </c>
    </row>
    <row r="3">
      <c r="A3" s="90" t="s">
        <v>20</v>
      </c>
      <c r="B3" s="93" t="s">
        <v>111</v>
      </c>
      <c r="C3" s="40">
        <v>2.0</v>
      </c>
      <c r="D3" s="92">
        <v>2.0</v>
      </c>
      <c r="E3" s="92" t="s">
        <v>110</v>
      </c>
    </row>
    <row r="4">
      <c r="A4" s="90" t="s">
        <v>16</v>
      </c>
      <c r="B4" s="91" t="s">
        <v>112</v>
      </c>
      <c r="C4" s="40">
        <v>2.0</v>
      </c>
      <c r="D4" s="92">
        <v>2.0</v>
      </c>
      <c r="E4" s="92" t="s">
        <v>110</v>
      </c>
    </row>
    <row r="5">
      <c r="A5" s="90" t="s">
        <v>26</v>
      </c>
      <c r="B5" s="91" t="s">
        <v>113</v>
      </c>
      <c r="C5" s="40">
        <v>2.0</v>
      </c>
      <c r="D5" s="92">
        <v>2.0</v>
      </c>
      <c r="E5" s="92" t="s">
        <v>110</v>
      </c>
    </row>
    <row r="6">
      <c r="A6" s="90" t="s">
        <v>11</v>
      </c>
      <c r="B6" s="91" t="s">
        <v>114</v>
      </c>
      <c r="C6" s="40">
        <v>2.0</v>
      </c>
      <c r="D6" s="92">
        <v>2.0</v>
      </c>
      <c r="E6" s="92" t="s">
        <v>110</v>
      </c>
    </row>
    <row r="7">
      <c r="C7" s="63"/>
      <c r="D7" s="52"/>
      <c r="E7" s="52"/>
    </row>
    <row r="8">
      <c r="C8" s="63"/>
      <c r="D8" s="52"/>
      <c r="E8" s="52"/>
    </row>
    <row r="9">
      <c r="C9" s="63"/>
      <c r="D9" s="52"/>
      <c r="E9" s="52"/>
    </row>
    <row r="10">
      <c r="C10" s="63"/>
    </row>
    <row r="11">
      <c r="C11" s="63"/>
    </row>
    <row r="12">
      <c r="C12" s="63"/>
    </row>
    <row r="13">
      <c r="C13" s="63"/>
    </row>
    <row r="14">
      <c r="C14" s="63"/>
    </row>
    <row r="15">
      <c r="C15" s="63"/>
    </row>
    <row r="16">
      <c r="C16" s="63"/>
    </row>
    <row r="17">
      <c r="C17" s="63"/>
    </row>
    <row r="18">
      <c r="C18" s="63"/>
    </row>
    <row r="19">
      <c r="C19" s="63"/>
    </row>
    <row r="20">
      <c r="C20" s="63"/>
    </row>
    <row r="21">
      <c r="C21" s="63"/>
    </row>
    <row r="22">
      <c r="C22" s="63"/>
    </row>
    <row r="23">
      <c r="C23" s="63"/>
    </row>
    <row r="24">
      <c r="C24" s="63"/>
    </row>
    <row r="25">
      <c r="C25" s="63"/>
    </row>
    <row r="26">
      <c r="C26" s="63"/>
    </row>
    <row r="27">
      <c r="C27" s="63"/>
    </row>
    <row r="28">
      <c r="C28" s="63"/>
    </row>
    <row r="29">
      <c r="C29" s="63"/>
    </row>
    <row r="30">
      <c r="C30" s="63"/>
    </row>
    <row r="31">
      <c r="C31" s="63"/>
    </row>
    <row r="32">
      <c r="C32" s="63"/>
    </row>
    <row r="33">
      <c r="C33" s="63"/>
    </row>
    <row r="34">
      <c r="C34" s="63"/>
    </row>
    <row r="35">
      <c r="C35" s="63"/>
    </row>
    <row r="36">
      <c r="C36" s="63"/>
    </row>
    <row r="37">
      <c r="C37" s="63"/>
    </row>
    <row r="38">
      <c r="C38" s="63"/>
    </row>
    <row r="39">
      <c r="C39" s="63"/>
    </row>
    <row r="40">
      <c r="C40" s="63"/>
    </row>
    <row r="41">
      <c r="C41" s="63"/>
    </row>
    <row r="42">
      <c r="C42" s="63"/>
    </row>
    <row r="43">
      <c r="C43" s="63"/>
    </row>
    <row r="44">
      <c r="C44" s="63"/>
    </row>
    <row r="45">
      <c r="C45" s="63"/>
    </row>
    <row r="46">
      <c r="C46" s="63"/>
    </row>
    <row r="47">
      <c r="C47" s="63"/>
    </row>
    <row r="48">
      <c r="C48" s="63"/>
    </row>
    <row r="49">
      <c r="C49" s="63"/>
    </row>
    <row r="50">
      <c r="C50" s="63"/>
    </row>
    <row r="51">
      <c r="C51" s="63"/>
    </row>
    <row r="52">
      <c r="C52" s="63"/>
    </row>
    <row r="53">
      <c r="C53" s="63"/>
    </row>
    <row r="54">
      <c r="C54" s="63"/>
    </row>
    <row r="55">
      <c r="C55" s="63"/>
    </row>
    <row r="56">
      <c r="C56" s="63"/>
    </row>
    <row r="57">
      <c r="C57" s="63"/>
    </row>
    <row r="58">
      <c r="C58" s="63"/>
    </row>
    <row r="59">
      <c r="C59" s="63"/>
    </row>
    <row r="60">
      <c r="C60" s="63"/>
    </row>
    <row r="61">
      <c r="C61" s="63"/>
    </row>
    <row r="62">
      <c r="C62" s="63"/>
    </row>
    <row r="63">
      <c r="C63" s="63"/>
    </row>
    <row r="64">
      <c r="C64" s="63"/>
    </row>
    <row r="65">
      <c r="C65" s="63"/>
    </row>
    <row r="66">
      <c r="C66" s="63"/>
    </row>
    <row r="67">
      <c r="C67" s="63"/>
    </row>
    <row r="68">
      <c r="C68" s="63"/>
    </row>
    <row r="69">
      <c r="C69" s="63"/>
    </row>
    <row r="70">
      <c r="C70" s="63"/>
    </row>
    <row r="71">
      <c r="C71" s="63"/>
    </row>
    <row r="72">
      <c r="C72" s="63"/>
    </row>
    <row r="73">
      <c r="C73" s="63"/>
    </row>
    <row r="74">
      <c r="C74" s="63"/>
    </row>
    <row r="75">
      <c r="C75" s="63"/>
    </row>
    <row r="76">
      <c r="C76" s="63"/>
    </row>
    <row r="77">
      <c r="C77" s="63"/>
    </row>
    <row r="78">
      <c r="C78" s="63"/>
    </row>
    <row r="79">
      <c r="C79" s="63"/>
    </row>
    <row r="80">
      <c r="C80" s="63"/>
    </row>
    <row r="81">
      <c r="C81" s="63"/>
    </row>
    <row r="82">
      <c r="C82" s="63"/>
    </row>
    <row r="83">
      <c r="C83" s="63"/>
    </row>
    <row r="84">
      <c r="C84" s="63"/>
    </row>
    <row r="85">
      <c r="C85" s="63"/>
    </row>
    <row r="86">
      <c r="C86" s="63"/>
    </row>
    <row r="87">
      <c r="C87" s="63"/>
    </row>
    <row r="88">
      <c r="C88" s="63"/>
    </row>
    <row r="89">
      <c r="C89" s="63"/>
    </row>
    <row r="90">
      <c r="C90" s="63"/>
    </row>
    <row r="91">
      <c r="C91" s="63"/>
    </row>
    <row r="92">
      <c r="C92" s="63"/>
    </row>
    <row r="93">
      <c r="C93" s="63"/>
    </row>
    <row r="94">
      <c r="C94" s="63"/>
    </row>
    <row r="95">
      <c r="C95" s="63"/>
    </row>
    <row r="96">
      <c r="C96" s="63"/>
    </row>
    <row r="97">
      <c r="C97" s="63"/>
    </row>
    <row r="98">
      <c r="C98" s="63"/>
    </row>
    <row r="99">
      <c r="C99" s="63"/>
    </row>
    <row r="100">
      <c r="C100" s="63"/>
    </row>
    <row r="101">
      <c r="C101" s="63"/>
    </row>
    <row r="102">
      <c r="C102" s="63"/>
    </row>
    <row r="103">
      <c r="C103" s="63"/>
    </row>
    <row r="104">
      <c r="C104" s="63"/>
    </row>
    <row r="105">
      <c r="C105" s="63"/>
    </row>
    <row r="106">
      <c r="C106" s="63"/>
    </row>
    <row r="107">
      <c r="C107" s="63"/>
    </row>
    <row r="108">
      <c r="C108" s="63"/>
    </row>
    <row r="109">
      <c r="C109" s="63"/>
    </row>
    <row r="110">
      <c r="C110" s="63"/>
    </row>
    <row r="111">
      <c r="C111" s="63"/>
    </row>
    <row r="112">
      <c r="C112" s="63"/>
    </row>
    <row r="113">
      <c r="C113" s="63"/>
    </row>
    <row r="114">
      <c r="C114" s="63"/>
    </row>
    <row r="115">
      <c r="C115" s="63"/>
    </row>
    <row r="116">
      <c r="C116" s="63"/>
    </row>
    <row r="117">
      <c r="C117" s="63"/>
    </row>
    <row r="118">
      <c r="C118" s="63"/>
    </row>
    <row r="119">
      <c r="C119" s="63"/>
    </row>
    <row r="120">
      <c r="C120" s="63"/>
    </row>
    <row r="121">
      <c r="C121" s="63"/>
    </row>
    <row r="122">
      <c r="C122" s="63"/>
    </row>
    <row r="123">
      <c r="C123" s="63"/>
    </row>
    <row r="124">
      <c r="C124" s="63"/>
    </row>
    <row r="125">
      <c r="C125" s="63"/>
    </row>
    <row r="126">
      <c r="C126" s="63"/>
    </row>
    <row r="127">
      <c r="C127" s="63"/>
    </row>
    <row r="128">
      <c r="C128" s="63"/>
    </row>
    <row r="129">
      <c r="C129" s="63"/>
    </row>
    <row r="130">
      <c r="C130" s="63"/>
    </row>
    <row r="131">
      <c r="C131" s="63"/>
    </row>
    <row r="132">
      <c r="C132" s="63"/>
    </row>
    <row r="133">
      <c r="C133" s="63"/>
    </row>
    <row r="134">
      <c r="C134" s="63"/>
    </row>
    <row r="135">
      <c r="C135" s="63"/>
    </row>
    <row r="136">
      <c r="C136" s="63"/>
    </row>
    <row r="137">
      <c r="C137" s="63"/>
    </row>
    <row r="138">
      <c r="C138" s="63"/>
    </row>
    <row r="139">
      <c r="C139" s="63"/>
    </row>
    <row r="140">
      <c r="C140" s="63"/>
    </row>
    <row r="141">
      <c r="C141" s="63"/>
    </row>
    <row r="142">
      <c r="C142" s="63"/>
    </row>
    <row r="143">
      <c r="C143" s="63"/>
    </row>
    <row r="144">
      <c r="C144" s="63"/>
    </row>
    <row r="145">
      <c r="C145" s="63"/>
    </row>
    <row r="146">
      <c r="C146" s="63"/>
    </row>
    <row r="147">
      <c r="C147" s="63"/>
    </row>
    <row r="148">
      <c r="C148" s="63"/>
    </row>
    <row r="149">
      <c r="C149" s="63"/>
    </row>
    <row r="150">
      <c r="C150" s="63"/>
    </row>
    <row r="151">
      <c r="C151" s="63"/>
    </row>
    <row r="152">
      <c r="C152" s="63"/>
    </row>
    <row r="153">
      <c r="C153" s="63"/>
    </row>
    <row r="154">
      <c r="C154" s="63"/>
    </row>
    <row r="155">
      <c r="C155" s="63"/>
    </row>
    <row r="156">
      <c r="C156" s="63"/>
    </row>
    <row r="157">
      <c r="C157" s="63"/>
    </row>
    <row r="158">
      <c r="C158" s="63"/>
    </row>
    <row r="159">
      <c r="C159" s="63"/>
    </row>
    <row r="160">
      <c r="C160" s="63"/>
    </row>
    <row r="161">
      <c r="C161" s="63"/>
    </row>
    <row r="162">
      <c r="C162" s="63"/>
    </row>
    <row r="163">
      <c r="C163" s="63"/>
    </row>
    <row r="164">
      <c r="C164" s="63"/>
    </row>
    <row r="165">
      <c r="C165" s="63"/>
    </row>
    <row r="166">
      <c r="C166" s="63"/>
    </row>
    <row r="167">
      <c r="C167" s="63"/>
    </row>
    <row r="168">
      <c r="C168" s="63"/>
    </row>
    <row r="169">
      <c r="C169" s="63"/>
    </row>
    <row r="170">
      <c r="C170" s="63"/>
    </row>
    <row r="171">
      <c r="C171" s="63"/>
    </row>
    <row r="172">
      <c r="C172" s="63"/>
    </row>
    <row r="173">
      <c r="C173" s="63"/>
    </row>
    <row r="174">
      <c r="C174" s="63"/>
    </row>
    <row r="175">
      <c r="C175" s="63"/>
    </row>
    <row r="176">
      <c r="C176" s="63"/>
    </row>
    <row r="177">
      <c r="C177" s="63"/>
    </row>
    <row r="178">
      <c r="C178" s="63"/>
    </row>
    <row r="179">
      <c r="C179" s="63"/>
    </row>
    <row r="180">
      <c r="C180" s="63"/>
    </row>
    <row r="181">
      <c r="C181" s="63"/>
    </row>
    <row r="182">
      <c r="C182" s="63"/>
    </row>
    <row r="183">
      <c r="C183" s="63"/>
    </row>
    <row r="184">
      <c r="C184" s="63"/>
    </row>
    <row r="185">
      <c r="C185" s="63"/>
    </row>
    <row r="186">
      <c r="C186" s="63"/>
    </row>
    <row r="187">
      <c r="C187" s="63"/>
    </row>
    <row r="188">
      <c r="C188" s="63"/>
    </row>
    <row r="189">
      <c r="C189" s="63"/>
    </row>
    <row r="190">
      <c r="C190" s="63"/>
    </row>
    <row r="191">
      <c r="C191" s="63"/>
    </row>
    <row r="192">
      <c r="C192" s="63"/>
    </row>
    <row r="193">
      <c r="C193" s="63"/>
    </row>
    <row r="194">
      <c r="C194" s="63"/>
    </row>
    <row r="195">
      <c r="C195" s="63"/>
    </row>
    <row r="196">
      <c r="C196" s="63"/>
    </row>
    <row r="197">
      <c r="C197" s="63"/>
    </row>
    <row r="198">
      <c r="C198" s="63"/>
    </row>
    <row r="199">
      <c r="C199" s="63"/>
    </row>
    <row r="200">
      <c r="C200" s="63"/>
    </row>
    <row r="201">
      <c r="C201" s="63"/>
    </row>
    <row r="202">
      <c r="C202" s="63"/>
    </row>
    <row r="203">
      <c r="C203" s="63"/>
    </row>
    <row r="204">
      <c r="C204" s="63"/>
    </row>
    <row r="205">
      <c r="C205" s="63"/>
    </row>
    <row r="206">
      <c r="C206" s="63"/>
    </row>
    <row r="207">
      <c r="C207" s="63"/>
    </row>
    <row r="208">
      <c r="C208" s="63"/>
    </row>
    <row r="209">
      <c r="C209" s="63"/>
    </row>
    <row r="210">
      <c r="C210" s="63"/>
    </row>
    <row r="211">
      <c r="C211" s="63"/>
    </row>
    <row r="212">
      <c r="C212" s="63"/>
    </row>
    <row r="213">
      <c r="C213" s="63"/>
    </row>
    <row r="214">
      <c r="C214" s="63"/>
    </row>
    <row r="215">
      <c r="C215" s="63"/>
    </row>
    <row r="216">
      <c r="C216" s="63"/>
    </row>
    <row r="217">
      <c r="C217" s="63"/>
    </row>
    <row r="218">
      <c r="C218" s="63"/>
    </row>
    <row r="219">
      <c r="C219" s="63"/>
    </row>
    <row r="220">
      <c r="C220" s="63"/>
    </row>
    <row r="221">
      <c r="C221" s="63"/>
    </row>
    <row r="222">
      <c r="C222" s="63"/>
    </row>
    <row r="223">
      <c r="C223" s="63"/>
    </row>
    <row r="224">
      <c r="C224" s="63"/>
    </row>
    <row r="225">
      <c r="C225" s="63"/>
    </row>
    <row r="226">
      <c r="C226" s="63"/>
    </row>
    <row r="227">
      <c r="C227" s="63"/>
    </row>
    <row r="228">
      <c r="C228" s="63"/>
    </row>
    <row r="229">
      <c r="C229" s="63"/>
    </row>
    <row r="230">
      <c r="C230" s="63"/>
    </row>
    <row r="231">
      <c r="C231" s="63"/>
    </row>
    <row r="232">
      <c r="C232" s="63"/>
    </row>
    <row r="233">
      <c r="C233" s="63"/>
    </row>
    <row r="234">
      <c r="C234" s="63"/>
    </row>
    <row r="235">
      <c r="C235" s="63"/>
    </row>
    <row r="236">
      <c r="C236" s="63"/>
    </row>
    <row r="237">
      <c r="C237" s="63"/>
    </row>
    <row r="238">
      <c r="C238" s="63"/>
    </row>
    <row r="239">
      <c r="C239" s="63"/>
    </row>
    <row r="240">
      <c r="C240" s="63"/>
    </row>
    <row r="241">
      <c r="C241" s="63"/>
    </row>
    <row r="242">
      <c r="C242" s="63"/>
    </row>
    <row r="243">
      <c r="C243" s="63"/>
    </row>
    <row r="244">
      <c r="C244" s="63"/>
    </row>
    <row r="245">
      <c r="C245" s="63"/>
    </row>
    <row r="246">
      <c r="C246" s="63"/>
    </row>
    <row r="247">
      <c r="C247" s="63"/>
    </row>
    <row r="248">
      <c r="C248" s="63"/>
    </row>
    <row r="249">
      <c r="C249" s="63"/>
    </row>
    <row r="250">
      <c r="C250" s="63"/>
    </row>
    <row r="251">
      <c r="C251" s="63"/>
    </row>
    <row r="252">
      <c r="C252" s="63"/>
    </row>
    <row r="253">
      <c r="C253" s="63"/>
    </row>
    <row r="254">
      <c r="C254" s="63"/>
    </row>
    <row r="255">
      <c r="C255" s="63"/>
    </row>
    <row r="256">
      <c r="C256" s="63"/>
    </row>
    <row r="257">
      <c r="C257" s="63"/>
    </row>
    <row r="258">
      <c r="C258" s="63"/>
    </row>
    <row r="259">
      <c r="C259" s="63"/>
    </row>
    <row r="260">
      <c r="C260" s="63"/>
    </row>
    <row r="261">
      <c r="C261" s="63"/>
    </row>
    <row r="262">
      <c r="C262" s="63"/>
    </row>
    <row r="263">
      <c r="C263" s="63"/>
    </row>
    <row r="264">
      <c r="C264" s="63"/>
    </row>
    <row r="265">
      <c r="C265" s="63"/>
    </row>
    <row r="266">
      <c r="C266" s="63"/>
    </row>
    <row r="267">
      <c r="C267" s="63"/>
    </row>
    <row r="268">
      <c r="C268" s="63"/>
    </row>
    <row r="269">
      <c r="C269" s="63"/>
    </row>
    <row r="270">
      <c r="C270" s="63"/>
    </row>
    <row r="271">
      <c r="C271" s="63"/>
    </row>
    <row r="272">
      <c r="C272" s="63"/>
    </row>
    <row r="273">
      <c r="C273" s="63"/>
    </row>
    <row r="274">
      <c r="C274" s="63"/>
    </row>
    <row r="275">
      <c r="C275" s="63"/>
    </row>
    <row r="276">
      <c r="C276" s="63"/>
    </row>
    <row r="277">
      <c r="C277" s="63"/>
    </row>
    <row r="278">
      <c r="C278" s="63"/>
    </row>
    <row r="279">
      <c r="C279" s="63"/>
    </row>
    <row r="280">
      <c r="C280" s="63"/>
    </row>
    <row r="281">
      <c r="C281" s="63"/>
    </row>
    <row r="282">
      <c r="C282" s="63"/>
    </row>
    <row r="283">
      <c r="C283" s="63"/>
    </row>
    <row r="284">
      <c r="C284" s="63"/>
    </row>
    <row r="285">
      <c r="C285" s="63"/>
    </row>
    <row r="286">
      <c r="C286" s="63"/>
    </row>
    <row r="287">
      <c r="C287" s="63"/>
    </row>
    <row r="288">
      <c r="C288" s="63"/>
    </row>
    <row r="289">
      <c r="C289" s="63"/>
    </row>
    <row r="290">
      <c r="C290" s="63"/>
    </row>
    <row r="291">
      <c r="C291" s="63"/>
    </row>
    <row r="292">
      <c r="C292" s="63"/>
    </row>
    <row r="293">
      <c r="C293" s="63"/>
    </row>
    <row r="294">
      <c r="C294" s="63"/>
    </row>
    <row r="295">
      <c r="C295" s="63"/>
    </row>
    <row r="296">
      <c r="C296" s="63"/>
    </row>
    <row r="297">
      <c r="C297" s="63"/>
    </row>
    <row r="298">
      <c r="C298" s="63"/>
    </row>
    <row r="299">
      <c r="C299" s="63"/>
    </row>
    <row r="300">
      <c r="C300" s="63"/>
    </row>
    <row r="301">
      <c r="C301" s="63"/>
    </row>
    <row r="302">
      <c r="C302" s="63"/>
    </row>
    <row r="303">
      <c r="C303" s="63"/>
    </row>
    <row r="304">
      <c r="C304" s="63"/>
    </row>
    <row r="305">
      <c r="C305" s="63"/>
    </row>
    <row r="306">
      <c r="C306" s="63"/>
    </row>
    <row r="307">
      <c r="C307" s="63"/>
    </row>
    <row r="308">
      <c r="C308" s="63"/>
    </row>
    <row r="309">
      <c r="C309" s="63"/>
    </row>
    <row r="310">
      <c r="C310" s="63"/>
    </row>
    <row r="311">
      <c r="C311" s="63"/>
    </row>
    <row r="312">
      <c r="C312" s="63"/>
    </row>
    <row r="313">
      <c r="C313" s="63"/>
    </row>
    <row r="314">
      <c r="C314" s="63"/>
    </row>
    <row r="315">
      <c r="C315" s="63"/>
    </row>
    <row r="316">
      <c r="C316" s="63"/>
    </row>
    <row r="317">
      <c r="C317" s="63"/>
    </row>
    <row r="318">
      <c r="C318" s="63"/>
    </row>
    <row r="319">
      <c r="C319" s="63"/>
    </row>
    <row r="320">
      <c r="C320" s="63"/>
    </row>
    <row r="321">
      <c r="C321" s="63"/>
    </row>
    <row r="322">
      <c r="C322" s="63"/>
    </row>
    <row r="323">
      <c r="C323" s="63"/>
    </row>
    <row r="324">
      <c r="C324" s="63"/>
    </row>
    <row r="325">
      <c r="C325" s="63"/>
    </row>
    <row r="326">
      <c r="C326" s="63"/>
    </row>
    <row r="327">
      <c r="C327" s="63"/>
    </row>
    <row r="328">
      <c r="C328" s="63"/>
    </row>
    <row r="329">
      <c r="C329" s="63"/>
    </row>
    <row r="330">
      <c r="C330" s="63"/>
    </row>
    <row r="331">
      <c r="C331" s="63"/>
    </row>
    <row r="332">
      <c r="C332" s="63"/>
    </row>
    <row r="333">
      <c r="C333" s="63"/>
    </row>
    <row r="334">
      <c r="C334" s="63"/>
    </row>
    <row r="335">
      <c r="C335" s="63"/>
    </row>
    <row r="336">
      <c r="C336" s="63"/>
    </row>
    <row r="337">
      <c r="C337" s="63"/>
    </row>
    <row r="338">
      <c r="C338" s="63"/>
    </row>
    <row r="339">
      <c r="C339" s="63"/>
    </row>
    <row r="340">
      <c r="C340" s="63"/>
    </row>
    <row r="341">
      <c r="C341" s="63"/>
    </row>
    <row r="342">
      <c r="C342" s="63"/>
    </row>
    <row r="343">
      <c r="C343" s="63"/>
    </row>
    <row r="344">
      <c r="C344" s="63"/>
    </row>
    <row r="345">
      <c r="C345" s="63"/>
    </row>
    <row r="346">
      <c r="C346" s="63"/>
    </row>
    <row r="347">
      <c r="C347" s="63"/>
    </row>
    <row r="348">
      <c r="C348" s="63"/>
    </row>
    <row r="349">
      <c r="C349" s="63"/>
    </row>
    <row r="350">
      <c r="C350" s="63"/>
    </row>
    <row r="351">
      <c r="C351" s="63"/>
    </row>
    <row r="352">
      <c r="C352" s="63"/>
    </row>
    <row r="353">
      <c r="C353" s="63"/>
    </row>
    <row r="354">
      <c r="C354" s="63"/>
    </row>
    <row r="355">
      <c r="C355" s="63"/>
    </row>
    <row r="356">
      <c r="C356" s="63"/>
    </row>
    <row r="357">
      <c r="C357" s="63"/>
    </row>
    <row r="358">
      <c r="C358" s="63"/>
    </row>
    <row r="359">
      <c r="C359" s="63"/>
    </row>
    <row r="360">
      <c r="C360" s="63"/>
    </row>
    <row r="361">
      <c r="C361" s="63"/>
    </row>
    <row r="362">
      <c r="C362" s="63"/>
    </row>
    <row r="363">
      <c r="C363" s="63"/>
    </row>
    <row r="364">
      <c r="C364" s="63"/>
    </row>
    <row r="365">
      <c r="C365" s="63"/>
    </row>
    <row r="366">
      <c r="C366" s="63"/>
    </row>
    <row r="367">
      <c r="C367" s="63"/>
    </row>
    <row r="368">
      <c r="C368" s="63"/>
    </row>
    <row r="369">
      <c r="C369" s="63"/>
    </row>
    <row r="370">
      <c r="C370" s="63"/>
    </row>
    <row r="371">
      <c r="C371" s="63"/>
    </row>
    <row r="372">
      <c r="C372" s="63"/>
    </row>
    <row r="373">
      <c r="C373" s="63"/>
    </row>
    <row r="374">
      <c r="C374" s="63"/>
    </row>
    <row r="375">
      <c r="C375" s="63"/>
    </row>
    <row r="376">
      <c r="C376" s="63"/>
    </row>
    <row r="377">
      <c r="C377" s="63"/>
    </row>
    <row r="378">
      <c r="C378" s="63"/>
    </row>
    <row r="379">
      <c r="C379" s="63"/>
    </row>
    <row r="380">
      <c r="C380" s="63"/>
    </row>
    <row r="381">
      <c r="C381" s="63"/>
    </row>
    <row r="382">
      <c r="C382" s="63"/>
    </row>
    <row r="383">
      <c r="C383" s="63"/>
    </row>
    <row r="384">
      <c r="C384" s="63"/>
    </row>
    <row r="385">
      <c r="C385" s="63"/>
    </row>
    <row r="386">
      <c r="C386" s="63"/>
    </row>
    <row r="387">
      <c r="C387" s="63"/>
    </row>
    <row r="388">
      <c r="C388" s="63"/>
    </row>
    <row r="389">
      <c r="C389" s="63"/>
    </row>
    <row r="390">
      <c r="C390" s="63"/>
    </row>
    <row r="391">
      <c r="C391" s="63"/>
    </row>
    <row r="392">
      <c r="C392" s="63"/>
    </row>
    <row r="393">
      <c r="C393" s="63"/>
    </row>
    <row r="394">
      <c r="C394" s="63"/>
    </row>
    <row r="395">
      <c r="C395" s="63"/>
    </row>
    <row r="396">
      <c r="C396" s="63"/>
    </row>
    <row r="397">
      <c r="C397" s="63"/>
    </row>
    <row r="398">
      <c r="C398" s="63"/>
    </row>
    <row r="399">
      <c r="C399" s="63"/>
    </row>
    <row r="400">
      <c r="C400" s="63"/>
    </row>
    <row r="401">
      <c r="C401" s="63"/>
    </row>
    <row r="402">
      <c r="C402" s="63"/>
    </row>
    <row r="403">
      <c r="C403" s="63"/>
    </row>
    <row r="404">
      <c r="C404" s="63"/>
    </row>
    <row r="405">
      <c r="C405" s="63"/>
    </row>
    <row r="406">
      <c r="C406" s="63"/>
    </row>
    <row r="407">
      <c r="C407" s="63"/>
    </row>
    <row r="408">
      <c r="C408" s="63"/>
    </row>
    <row r="409">
      <c r="C409" s="63"/>
    </row>
    <row r="410">
      <c r="C410" s="63"/>
    </row>
    <row r="411">
      <c r="C411" s="63"/>
    </row>
    <row r="412">
      <c r="C412" s="63"/>
    </row>
    <row r="413">
      <c r="C413" s="63"/>
    </row>
    <row r="414">
      <c r="C414" s="63"/>
    </row>
    <row r="415">
      <c r="C415" s="63"/>
    </row>
    <row r="416">
      <c r="C416" s="63"/>
    </row>
    <row r="417">
      <c r="C417" s="63"/>
    </row>
    <row r="418">
      <c r="C418" s="63"/>
    </row>
    <row r="419">
      <c r="C419" s="63"/>
    </row>
    <row r="420">
      <c r="C420" s="63"/>
    </row>
    <row r="421">
      <c r="C421" s="63"/>
    </row>
    <row r="422">
      <c r="C422" s="63"/>
    </row>
    <row r="423">
      <c r="C423" s="63"/>
    </row>
    <row r="424">
      <c r="C424" s="63"/>
    </row>
    <row r="425">
      <c r="C425" s="63"/>
    </row>
    <row r="426">
      <c r="C426" s="63"/>
    </row>
    <row r="427">
      <c r="C427" s="63"/>
    </row>
    <row r="428">
      <c r="C428" s="63"/>
    </row>
    <row r="429">
      <c r="C429" s="63"/>
    </row>
    <row r="430">
      <c r="C430" s="63"/>
    </row>
    <row r="431">
      <c r="C431" s="63"/>
    </row>
    <row r="432">
      <c r="C432" s="63"/>
    </row>
    <row r="433">
      <c r="C433" s="63"/>
    </row>
    <row r="434">
      <c r="C434" s="63"/>
    </row>
    <row r="435">
      <c r="C435" s="63"/>
    </row>
    <row r="436">
      <c r="C436" s="63"/>
    </row>
    <row r="437">
      <c r="C437" s="63"/>
    </row>
    <row r="438">
      <c r="C438" s="63"/>
    </row>
    <row r="439">
      <c r="C439" s="63"/>
    </row>
    <row r="440">
      <c r="C440" s="63"/>
    </row>
    <row r="441">
      <c r="C441" s="63"/>
    </row>
    <row r="442">
      <c r="C442" s="63"/>
    </row>
    <row r="443">
      <c r="C443" s="63"/>
    </row>
    <row r="444">
      <c r="C444" s="63"/>
    </row>
    <row r="445">
      <c r="C445" s="63"/>
    </row>
    <row r="446">
      <c r="C446" s="63"/>
    </row>
    <row r="447">
      <c r="C447" s="63"/>
    </row>
    <row r="448">
      <c r="C448" s="63"/>
    </row>
    <row r="449">
      <c r="C449" s="63"/>
    </row>
    <row r="450">
      <c r="C450" s="63"/>
    </row>
    <row r="451">
      <c r="C451" s="63"/>
    </row>
    <row r="452">
      <c r="C452" s="63"/>
    </row>
    <row r="453">
      <c r="C453" s="63"/>
    </row>
    <row r="454">
      <c r="C454" s="63"/>
    </row>
    <row r="455">
      <c r="C455" s="63"/>
    </row>
    <row r="456">
      <c r="C456" s="63"/>
    </row>
    <row r="457">
      <c r="C457" s="63"/>
    </row>
    <row r="458">
      <c r="C458" s="63"/>
    </row>
    <row r="459">
      <c r="C459" s="63"/>
    </row>
    <row r="460">
      <c r="C460" s="63"/>
    </row>
    <row r="461">
      <c r="C461" s="63"/>
    </row>
    <row r="462">
      <c r="C462" s="63"/>
    </row>
    <row r="463">
      <c r="C463" s="63"/>
    </row>
    <row r="464">
      <c r="C464" s="63"/>
    </row>
    <row r="465">
      <c r="C465" s="63"/>
    </row>
    <row r="466">
      <c r="C466" s="63"/>
    </row>
    <row r="467">
      <c r="C467" s="63"/>
    </row>
    <row r="468">
      <c r="C468" s="63"/>
    </row>
    <row r="469">
      <c r="C469" s="63"/>
    </row>
    <row r="470">
      <c r="C470" s="63"/>
    </row>
    <row r="471">
      <c r="C471" s="63"/>
    </row>
    <row r="472">
      <c r="C472" s="63"/>
    </row>
    <row r="473">
      <c r="C473" s="63"/>
    </row>
    <row r="474">
      <c r="C474" s="63"/>
    </row>
    <row r="475">
      <c r="C475" s="63"/>
    </row>
    <row r="476">
      <c r="C476" s="63"/>
    </row>
    <row r="477">
      <c r="C477" s="63"/>
    </row>
    <row r="478">
      <c r="C478" s="63"/>
    </row>
    <row r="479">
      <c r="C479" s="63"/>
    </row>
    <row r="480">
      <c r="C480" s="63"/>
    </row>
    <row r="481">
      <c r="C481" s="63"/>
    </row>
    <row r="482">
      <c r="C482" s="63"/>
    </row>
    <row r="483">
      <c r="C483" s="63"/>
    </row>
    <row r="484">
      <c r="C484" s="63"/>
    </row>
    <row r="485">
      <c r="C485" s="63"/>
    </row>
    <row r="486">
      <c r="C486" s="63"/>
    </row>
    <row r="487">
      <c r="C487" s="63"/>
    </row>
    <row r="488">
      <c r="C488" s="63"/>
    </row>
    <row r="489">
      <c r="C489" s="63"/>
    </row>
    <row r="490">
      <c r="C490" s="63"/>
    </row>
    <row r="491">
      <c r="C491" s="63"/>
    </row>
    <row r="492">
      <c r="C492" s="63"/>
    </row>
    <row r="493">
      <c r="C493" s="63"/>
    </row>
    <row r="494">
      <c r="C494" s="63"/>
    </row>
    <row r="495">
      <c r="C495" s="63"/>
    </row>
    <row r="496">
      <c r="C496" s="63"/>
    </row>
    <row r="497">
      <c r="C497" s="63"/>
    </row>
    <row r="498">
      <c r="C498" s="63"/>
    </row>
    <row r="499">
      <c r="C499" s="63"/>
    </row>
    <row r="500">
      <c r="C500" s="63"/>
    </row>
    <row r="501">
      <c r="C501" s="63"/>
    </row>
    <row r="502">
      <c r="C502" s="63"/>
    </row>
    <row r="503">
      <c r="C503" s="63"/>
    </row>
    <row r="504">
      <c r="C504" s="63"/>
    </row>
    <row r="505">
      <c r="C505" s="63"/>
    </row>
    <row r="506">
      <c r="C506" s="63"/>
    </row>
    <row r="507">
      <c r="C507" s="63"/>
    </row>
    <row r="508">
      <c r="C508" s="63"/>
    </row>
    <row r="509">
      <c r="C509" s="63"/>
    </row>
    <row r="510">
      <c r="C510" s="63"/>
    </row>
    <row r="511">
      <c r="C511" s="63"/>
    </row>
    <row r="512">
      <c r="C512" s="63"/>
    </row>
    <row r="513">
      <c r="C513" s="63"/>
    </row>
    <row r="514">
      <c r="C514" s="63"/>
    </row>
    <row r="515">
      <c r="C515" s="63"/>
    </row>
    <row r="516">
      <c r="C516" s="63"/>
    </row>
    <row r="517">
      <c r="C517" s="63"/>
    </row>
    <row r="518">
      <c r="C518" s="63"/>
    </row>
    <row r="519">
      <c r="C519" s="63"/>
    </row>
    <row r="520">
      <c r="C520" s="63"/>
    </row>
    <row r="521">
      <c r="C521" s="63"/>
    </row>
    <row r="522">
      <c r="C522" s="63"/>
    </row>
    <row r="523">
      <c r="C523" s="63"/>
    </row>
    <row r="524">
      <c r="C524" s="63"/>
    </row>
    <row r="525">
      <c r="C525" s="63"/>
    </row>
    <row r="526">
      <c r="C526" s="63"/>
    </row>
    <row r="527">
      <c r="C527" s="63"/>
    </row>
    <row r="528">
      <c r="C528" s="63"/>
    </row>
    <row r="529">
      <c r="C529" s="63"/>
    </row>
    <row r="530">
      <c r="C530" s="63"/>
    </row>
    <row r="531">
      <c r="C531" s="63"/>
    </row>
    <row r="532">
      <c r="C532" s="63"/>
    </row>
    <row r="533">
      <c r="C533" s="63"/>
    </row>
    <row r="534">
      <c r="C534" s="63"/>
    </row>
    <row r="535">
      <c r="C535" s="63"/>
    </row>
    <row r="536">
      <c r="C536" s="63"/>
    </row>
    <row r="537">
      <c r="C537" s="63"/>
    </row>
    <row r="538">
      <c r="C538" s="63"/>
    </row>
    <row r="539">
      <c r="C539" s="63"/>
    </row>
    <row r="540">
      <c r="C540" s="63"/>
    </row>
    <row r="541">
      <c r="C541" s="63"/>
    </row>
    <row r="542">
      <c r="C542" s="63"/>
    </row>
    <row r="543">
      <c r="C543" s="63"/>
    </row>
    <row r="544">
      <c r="C544" s="63"/>
    </row>
    <row r="545">
      <c r="C545" s="63"/>
    </row>
    <row r="546">
      <c r="C546" s="63"/>
    </row>
    <row r="547">
      <c r="C547" s="63"/>
    </row>
    <row r="548">
      <c r="C548" s="63"/>
    </row>
    <row r="549">
      <c r="C549" s="63"/>
    </row>
    <row r="550">
      <c r="C550" s="63"/>
    </row>
    <row r="551">
      <c r="C551" s="63"/>
    </row>
    <row r="552">
      <c r="C552" s="63"/>
    </row>
    <row r="553">
      <c r="C553" s="63"/>
    </row>
    <row r="554">
      <c r="C554" s="63"/>
    </row>
    <row r="555">
      <c r="C555" s="63"/>
    </row>
    <row r="556">
      <c r="C556" s="63"/>
    </row>
    <row r="557">
      <c r="C557" s="63"/>
    </row>
    <row r="558">
      <c r="C558" s="63"/>
    </row>
    <row r="559">
      <c r="C559" s="63"/>
    </row>
    <row r="560">
      <c r="C560" s="63"/>
    </row>
    <row r="561">
      <c r="C561" s="63"/>
    </row>
    <row r="562">
      <c r="C562" s="63"/>
    </row>
    <row r="563">
      <c r="C563" s="63"/>
    </row>
    <row r="564">
      <c r="C564" s="63"/>
    </row>
    <row r="565">
      <c r="C565" s="63"/>
    </row>
    <row r="566">
      <c r="C566" s="63"/>
    </row>
    <row r="567">
      <c r="C567" s="63"/>
    </row>
    <row r="568">
      <c r="C568" s="63"/>
    </row>
    <row r="569">
      <c r="C569" s="63"/>
    </row>
    <row r="570">
      <c r="C570" s="63"/>
    </row>
    <row r="571">
      <c r="C571" s="63"/>
    </row>
    <row r="572">
      <c r="C572" s="63"/>
    </row>
    <row r="573">
      <c r="C573" s="63"/>
    </row>
    <row r="574">
      <c r="C574" s="63"/>
    </row>
    <row r="575">
      <c r="C575" s="63"/>
    </row>
    <row r="576">
      <c r="C576" s="63"/>
    </row>
    <row r="577">
      <c r="C577" s="63"/>
    </row>
    <row r="578">
      <c r="C578" s="63"/>
    </row>
    <row r="579">
      <c r="C579" s="63"/>
    </row>
    <row r="580">
      <c r="C580" s="63"/>
    </row>
    <row r="581">
      <c r="C581" s="63"/>
    </row>
    <row r="582">
      <c r="C582" s="63"/>
    </row>
    <row r="583">
      <c r="C583" s="63"/>
    </row>
    <row r="584">
      <c r="C584" s="63"/>
    </row>
    <row r="585">
      <c r="C585" s="63"/>
    </row>
    <row r="586">
      <c r="C586" s="63"/>
    </row>
    <row r="587">
      <c r="C587" s="63"/>
    </row>
    <row r="588">
      <c r="C588" s="63"/>
    </row>
    <row r="589">
      <c r="C589" s="63"/>
    </row>
    <row r="590">
      <c r="C590" s="63"/>
    </row>
    <row r="591">
      <c r="C591" s="63"/>
    </row>
    <row r="592">
      <c r="C592" s="63"/>
    </row>
    <row r="593">
      <c r="C593" s="63"/>
    </row>
    <row r="594">
      <c r="C594" s="63"/>
    </row>
    <row r="595">
      <c r="C595" s="63"/>
    </row>
    <row r="596">
      <c r="C596" s="63"/>
    </row>
    <row r="597">
      <c r="C597" s="63"/>
    </row>
    <row r="598">
      <c r="C598" s="63"/>
    </row>
    <row r="599">
      <c r="C599" s="63"/>
    </row>
    <row r="600">
      <c r="C600" s="63"/>
    </row>
    <row r="601">
      <c r="C601" s="63"/>
    </row>
    <row r="602">
      <c r="C602" s="63"/>
    </row>
    <row r="603">
      <c r="C603" s="63"/>
    </row>
    <row r="604">
      <c r="C604" s="63"/>
    </row>
    <row r="605">
      <c r="C605" s="63"/>
    </row>
    <row r="606">
      <c r="C606" s="63"/>
    </row>
    <row r="607">
      <c r="C607" s="63"/>
    </row>
    <row r="608">
      <c r="C608" s="63"/>
    </row>
    <row r="609">
      <c r="C609" s="63"/>
    </row>
    <row r="610">
      <c r="C610" s="63"/>
    </row>
    <row r="611">
      <c r="C611" s="63"/>
    </row>
    <row r="612">
      <c r="C612" s="63"/>
    </row>
    <row r="613">
      <c r="C613" s="63"/>
    </row>
    <row r="614">
      <c r="C614" s="63"/>
    </row>
    <row r="615">
      <c r="C615" s="63"/>
    </row>
    <row r="616">
      <c r="C616" s="63"/>
    </row>
    <row r="617">
      <c r="C617" s="63"/>
    </row>
    <row r="618">
      <c r="C618" s="63"/>
    </row>
    <row r="619">
      <c r="C619" s="63"/>
    </row>
    <row r="620">
      <c r="C620" s="63"/>
    </row>
    <row r="621">
      <c r="C621" s="63"/>
    </row>
    <row r="622">
      <c r="C622" s="63"/>
    </row>
    <row r="623">
      <c r="C623" s="63"/>
    </row>
    <row r="624">
      <c r="C624" s="63"/>
    </row>
    <row r="625">
      <c r="C625" s="63"/>
    </row>
    <row r="626">
      <c r="C626" s="63"/>
    </row>
    <row r="627">
      <c r="C627" s="63"/>
    </row>
    <row r="628">
      <c r="C628" s="63"/>
    </row>
    <row r="629">
      <c r="C629" s="63"/>
    </row>
    <row r="630">
      <c r="C630" s="63"/>
    </row>
    <row r="631">
      <c r="C631" s="63"/>
    </row>
    <row r="632">
      <c r="C632" s="63"/>
    </row>
    <row r="633">
      <c r="C633" s="63"/>
    </row>
    <row r="634">
      <c r="C634" s="63"/>
    </row>
    <row r="635">
      <c r="C635" s="63"/>
    </row>
    <row r="636">
      <c r="C636" s="63"/>
    </row>
    <row r="637">
      <c r="C637" s="63"/>
    </row>
    <row r="638">
      <c r="C638" s="63"/>
    </row>
    <row r="639">
      <c r="C639" s="63"/>
    </row>
    <row r="640">
      <c r="C640" s="63"/>
    </row>
    <row r="641">
      <c r="C641" s="63"/>
    </row>
    <row r="642">
      <c r="C642" s="63"/>
    </row>
    <row r="643">
      <c r="C643" s="63"/>
    </row>
    <row r="644">
      <c r="C644" s="63"/>
    </row>
    <row r="645">
      <c r="C645" s="63"/>
    </row>
    <row r="646">
      <c r="C646" s="63"/>
    </row>
    <row r="647">
      <c r="C647" s="63"/>
    </row>
    <row r="648">
      <c r="C648" s="63"/>
    </row>
    <row r="649">
      <c r="C649" s="63"/>
    </row>
    <row r="650">
      <c r="C650" s="63"/>
    </row>
    <row r="651">
      <c r="C651" s="63"/>
    </row>
    <row r="652">
      <c r="C652" s="63"/>
    </row>
    <row r="653">
      <c r="C653" s="63"/>
    </row>
    <row r="654">
      <c r="C654" s="63"/>
    </row>
    <row r="655">
      <c r="C655" s="63"/>
    </row>
    <row r="656">
      <c r="C656" s="63"/>
    </row>
    <row r="657">
      <c r="C657" s="63"/>
    </row>
    <row r="658">
      <c r="C658" s="63"/>
    </row>
    <row r="659">
      <c r="C659" s="63"/>
    </row>
    <row r="660">
      <c r="C660" s="63"/>
    </row>
    <row r="661">
      <c r="C661" s="63"/>
    </row>
    <row r="662">
      <c r="C662" s="63"/>
    </row>
    <row r="663">
      <c r="C663" s="63"/>
    </row>
    <row r="664">
      <c r="C664" s="63"/>
    </row>
    <row r="665">
      <c r="C665" s="63"/>
    </row>
    <row r="666">
      <c r="C666" s="63"/>
    </row>
    <row r="667">
      <c r="C667" s="63"/>
    </row>
    <row r="668">
      <c r="C668" s="63"/>
    </row>
    <row r="669">
      <c r="C669" s="63"/>
    </row>
    <row r="670">
      <c r="C670" s="63"/>
    </row>
    <row r="671">
      <c r="C671" s="63"/>
    </row>
    <row r="672">
      <c r="C672" s="63"/>
    </row>
    <row r="673">
      <c r="C673" s="63"/>
    </row>
    <row r="674">
      <c r="C674" s="63"/>
    </row>
    <row r="675">
      <c r="C675" s="63"/>
    </row>
    <row r="676">
      <c r="C676" s="63"/>
    </row>
    <row r="677">
      <c r="C677" s="63"/>
    </row>
    <row r="678">
      <c r="C678" s="63"/>
    </row>
    <row r="679">
      <c r="C679" s="63"/>
    </row>
    <row r="680">
      <c r="C680" s="63"/>
    </row>
    <row r="681">
      <c r="C681" s="63"/>
    </row>
    <row r="682">
      <c r="C682" s="63"/>
    </row>
    <row r="683">
      <c r="C683" s="63"/>
    </row>
    <row r="684">
      <c r="C684" s="63"/>
    </row>
    <row r="685">
      <c r="C685" s="63"/>
    </row>
    <row r="686">
      <c r="C686" s="63"/>
    </row>
    <row r="687">
      <c r="C687" s="63"/>
    </row>
    <row r="688">
      <c r="C688" s="63"/>
    </row>
    <row r="689">
      <c r="C689" s="63"/>
    </row>
    <row r="690">
      <c r="C690" s="63"/>
    </row>
    <row r="691">
      <c r="C691" s="63"/>
    </row>
    <row r="692">
      <c r="C692" s="63"/>
    </row>
    <row r="693">
      <c r="C693" s="63"/>
    </row>
    <row r="694">
      <c r="C694" s="63"/>
    </row>
    <row r="695">
      <c r="C695" s="63"/>
    </row>
    <row r="696">
      <c r="C696" s="63"/>
    </row>
    <row r="697">
      <c r="C697" s="63"/>
    </row>
    <row r="698">
      <c r="C698" s="63"/>
    </row>
    <row r="699">
      <c r="C699" s="63"/>
    </row>
    <row r="700">
      <c r="C700" s="63"/>
    </row>
    <row r="701">
      <c r="C701" s="63"/>
    </row>
    <row r="702">
      <c r="C702" s="63"/>
    </row>
    <row r="703">
      <c r="C703" s="63"/>
    </row>
    <row r="704">
      <c r="C704" s="63"/>
    </row>
    <row r="705">
      <c r="C705" s="63"/>
    </row>
    <row r="706">
      <c r="C706" s="63"/>
    </row>
    <row r="707">
      <c r="C707" s="63"/>
    </row>
    <row r="708">
      <c r="C708" s="63"/>
    </row>
    <row r="709">
      <c r="C709" s="63"/>
    </row>
    <row r="710">
      <c r="C710" s="63"/>
    </row>
    <row r="711">
      <c r="C711" s="63"/>
    </row>
    <row r="712">
      <c r="C712" s="63"/>
    </row>
    <row r="713">
      <c r="C713" s="63"/>
    </row>
    <row r="714">
      <c r="C714" s="63"/>
    </row>
    <row r="715">
      <c r="C715" s="63"/>
    </row>
    <row r="716">
      <c r="C716" s="63"/>
    </row>
    <row r="717">
      <c r="C717" s="63"/>
    </row>
    <row r="718">
      <c r="C718" s="63"/>
    </row>
    <row r="719">
      <c r="C719" s="63"/>
    </row>
    <row r="720">
      <c r="C720" s="63"/>
    </row>
    <row r="721">
      <c r="C721" s="63"/>
    </row>
    <row r="722">
      <c r="C722" s="63"/>
    </row>
    <row r="723">
      <c r="C723" s="63"/>
    </row>
    <row r="724">
      <c r="C724" s="63"/>
    </row>
    <row r="725">
      <c r="C725" s="63"/>
    </row>
    <row r="726">
      <c r="C726" s="63"/>
    </row>
    <row r="727">
      <c r="C727" s="63"/>
    </row>
    <row r="728">
      <c r="C728" s="63"/>
    </row>
    <row r="729">
      <c r="C729" s="63"/>
    </row>
    <row r="730">
      <c r="C730" s="63"/>
    </row>
    <row r="731">
      <c r="C731" s="63"/>
    </row>
    <row r="732">
      <c r="C732" s="63"/>
    </row>
    <row r="733">
      <c r="C733" s="63"/>
    </row>
    <row r="734">
      <c r="C734" s="63"/>
    </row>
    <row r="735">
      <c r="C735" s="63"/>
    </row>
    <row r="736">
      <c r="C736" s="63"/>
    </row>
    <row r="737">
      <c r="C737" s="63"/>
    </row>
    <row r="738">
      <c r="C738" s="63"/>
    </row>
    <row r="739">
      <c r="C739" s="63"/>
    </row>
    <row r="740">
      <c r="C740" s="63"/>
    </row>
    <row r="741">
      <c r="C741" s="63"/>
    </row>
    <row r="742">
      <c r="C742" s="63"/>
    </row>
    <row r="743">
      <c r="C743" s="63"/>
    </row>
    <row r="744">
      <c r="C744" s="63"/>
    </row>
    <row r="745">
      <c r="C745" s="63"/>
    </row>
    <row r="746">
      <c r="C746" s="63"/>
    </row>
    <row r="747">
      <c r="C747" s="63"/>
    </row>
    <row r="748">
      <c r="C748" s="63"/>
    </row>
    <row r="749">
      <c r="C749" s="63"/>
    </row>
    <row r="750">
      <c r="C750" s="63"/>
    </row>
    <row r="751">
      <c r="C751" s="63"/>
    </row>
    <row r="752">
      <c r="C752" s="63"/>
    </row>
    <row r="753">
      <c r="C753" s="63"/>
    </row>
    <row r="754">
      <c r="C754" s="63"/>
    </row>
    <row r="755">
      <c r="C755" s="63"/>
    </row>
    <row r="756">
      <c r="C756" s="63"/>
    </row>
    <row r="757">
      <c r="C757" s="63"/>
    </row>
    <row r="758">
      <c r="C758" s="63"/>
    </row>
    <row r="759">
      <c r="C759" s="63"/>
    </row>
    <row r="760">
      <c r="C760" s="63"/>
    </row>
    <row r="761">
      <c r="C761" s="63"/>
    </row>
    <row r="762">
      <c r="C762" s="63"/>
    </row>
    <row r="763">
      <c r="C763" s="63"/>
    </row>
    <row r="764">
      <c r="C764" s="63"/>
    </row>
    <row r="765">
      <c r="C765" s="63"/>
    </row>
    <row r="766">
      <c r="C766" s="63"/>
    </row>
    <row r="767">
      <c r="C767" s="63"/>
    </row>
    <row r="768">
      <c r="C768" s="63"/>
    </row>
    <row r="769">
      <c r="C769" s="63"/>
    </row>
    <row r="770">
      <c r="C770" s="63"/>
    </row>
    <row r="771">
      <c r="C771" s="63"/>
    </row>
    <row r="772">
      <c r="C772" s="63"/>
    </row>
    <row r="773">
      <c r="C773" s="63"/>
    </row>
    <row r="774">
      <c r="C774" s="63"/>
    </row>
    <row r="775">
      <c r="C775" s="63"/>
    </row>
    <row r="776">
      <c r="C776" s="63"/>
    </row>
    <row r="777">
      <c r="C777" s="63"/>
    </row>
    <row r="778">
      <c r="C778" s="63"/>
    </row>
    <row r="779">
      <c r="C779" s="63"/>
    </row>
    <row r="780">
      <c r="C780" s="63"/>
    </row>
    <row r="781">
      <c r="C781" s="63"/>
    </row>
    <row r="782">
      <c r="C782" s="63"/>
    </row>
    <row r="783">
      <c r="C783" s="63"/>
    </row>
    <row r="784">
      <c r="C784" s="63"/>
    </row>
    <row r="785">
      <c r="C785" s="63"/>
    </row>
    <row r="786">
      <c r="C786" s="63"/>
    </row>
    <row r="787">
      <c r="C787" s="63"/>
    </row>
    <row r="788">
      <c r="C788" s="63"/>
    </row>
    <row r="789">
      <c r="C789" s="63"/>
    </row>
    <row r="790">
      <c r="C790" s="63"/>
    </row>
    <row r="791">
      <c r="C791" s="63"/>
    </row>
    <row r="792">
      <c r="C792" s="63"/>
    </row>
    <row r="793">
      <c r="C793" s="63"/>
    </row>
    <row r="794">
      <c r="C794" s="63"/>
    </row>
    <row r="795">
      <c r="C795" s="63"/>
    </row>
    <row r="796">
      <c r="C796" s="63"/>
    </row>
    <row r="797">
      <c r="C797" s="63"/>
    </row>
    <row r="798">
      <c r="C798" s="63"/>
    </row>
    <row r="799">
      <c r="C799" s="63"/>
    </row>
    <row r="800">
      <c r="C800" s="63"/>
    </row>
    <row r="801">
      <c r="C801" s="63"/>
    </row>
    <row r="802">
      <c r="C802" s="63"/>
    </row>
    <row r="803">
      <c r="C803" s="63"/>
    </row>
    <row r="804">
      <c r="C804" s="63"/>
    </row>
    <row r="805">
      <c r="C805" s="63"/>
    </row>
    <row r="806">
      <c r="C806" s="63"/>
    </row>
    <row r="807">
      <c r="C807" s="63"/>
    </row>
    <row r="808">
      <c r="C808" s="63"/>
    </row>
    <row r="809">
      <c r="C809" s="63"/>
    </row>
    <row r="810">
      <c r="C810" s="63"/>
    </row>
    <row r="811">
      <c r="C811" s="63"/>
    </row>
    <row r="812">
      <c r="C812" s="63"/>
    </row>
    <row r="813">
      <c r="C813" s="63"/>
    </row>
    <row r="814">
      <c r="C814" s="63"/>
    </row>
    <row r="815">
      <c r="C815" s="63"/>
    </row>
    <row r="816">
      <c r="C816" s="63"/>
    </row>
    <row r="817">
      <c r="C817" s="63"/>
    </row>
    <row r="818">
      <c r="C818" s="63"/>
    </row>
    <row r="819">
      <c r="C819" s="63"/>
    </row>
    <row r="820">
      <c r="C820" s="63"/>
    </row>
    <row r="821">
      <c r="C821" s="63"/>
    </row>
    <row r="822">
      <c r="C822" s="63"/>
    </row>
    <row r="823">
      <c r="C823" s="63"/>
    </row>
    <row r="824">
      <c r="C824" s="63"/>
    </row>
    <row r="825">
      <c r="C825" s="63"/>
    </row>
    <row r="826">
      <c r="C826" s="63"/>
    </row>
    <row r="827">
      <c r="C827" s="63"/>
    </row>
    <row r="828">
      <c r="C828" s="63"/>
    </row>
    <row r="829">
      <c r="C829" s="63"/>
    </row>
    <row r="830">
      <c r="C830" s="63"/>
    </row>
    <row r="831">
      <c r="C831" s="63"/>
    </row>
    <row r="832">
      <c r="C832" s="63"/>
    </row>
    <row r="833">
      <c r="C833" s="63"/>
    </row>
    <row r="834">
      <c r="C834" s="63"/>
    </row>
    <row r="835">
      <c r="C835" s="63"/>
    </row>
    <row r="836">
      <c r="C836" s="63"/>
    </row>
    <row r="837">
      <c r="C837" s="63"/>
    </row>
    <row r="838">
      <c r="C838" s="63"/>
    </row>
    <row r="839">
      <c r="C839" s="63"/>
    </row>
    <row r="840">
      <c r="C840" s="63"/>
    </row>
    <row r="841">
      <c r="C841" s="63"/>
    </row>
    <row r="842">
      <c r="C842" s="63"/>
    </row>
    <row r="843">
      <c r="C843" s="63"/>
    </row>
    <row r="844">
      <c r="C844" s="63"/>
    </row>
    <row r="845">
      <c r="C845" s="63"/>
    </row>
    <row r="846">
      <c r="C846" s="63"/>
    </row>
    <row r="847">
      <c r="C847" s="63"/>
    </row>
    <row r="848">
      <c r="C848" s="63"/>
    </row>
    <row r="849">
      <c r="C849" s="63"/>
    </row>
    <row r="850">
      <c r="C850" s="63"/>
    </row>
    <row r="851">
      <c r="C851" s="63"/>
    </row>
    <row r="852">
      <c r="C852" s="63"/>
    </row>
    <row r="853">
      <c r="C853" s="63"/>
    </row>
    <row r="854">
      <c r="C854" s="63"/>
    </row>
    <row r="855">
      <c r="C855" s="63"/>
    </row>
    <row r="856">
      <c r="C856" s="63"/>
    </row>
    <row r="857">
      <c r="C857" s="63"/>
    </row>
    <row r="858">
      <c r="C858" s="63"/>
    </row>
    <row r="859">
      <c r="C859" s="63"/>
    </row>
    <row r="860">
      <c r="C860" s="63"/>
    </row>
    <row r="861">
      <c r="C861" s="63"/>
    </row>
    <row r="862">
      <c r="C862" s="63"/>
    </row>
    <row r="863">
      <c r="C863" s="63"/>
    </row>
    <row r="864">
      <c r="C864" s="63"/>
    </row>
    <row r="865">
      <c r="C865" s="63"/>
    </row>
    <row r="866">
      <c r="C866" s="63"/>
    </row>
    <row r="867">
      <c r="C867" s="63"/>
    </row>
    <row r="868">
      <c r="C868" s="63"/>
    </row>
    <row r="869">
      <c r="C869" s="63"/>
    </row>
    <row r="870">
      <c r="C870" s="63"/>
    </row>
    <row r="871">
      <c r="C871" s="63"/>
    </row>
    <row r="872">
      <c r="C872" s="63"/>
    </row>
    <row r="873">
      <c r="C873" s="63"/>
    </row>
    <row r="874">
      <c r="C874" s="63"/>
    </row>
    <row r="875">
      <c r="C875" s="63"/>
    </row>
    <row r="876">
      <c r="C876" s="63"/>
    </row>
    <row r="877">
      <c r="C877" s="63"/>
    </row>
    <row r="878">
      <c r="C878" s="63"/>
    </row>
    <row r="879">
      <c r="C879" s="63"/>
    </row>
    <row r="880">
      <c r="C880" s="63"/>
    </row>
    <row r="881">
      <c r="C881" s="63"/>
    </row>
    <row r="882">
      <c r="C882" s="63"/>
    </row>
    <row r="883">
      <c r="C883" s="63"/>
    </row>
    <row r="884">
      <c r="C884" s="63"/>
    </row>
    <row r="885">
      <c r="C885" s="63"/>
    </row>
    <row r="886">
      <c r="C886" s="63"/>
    </row>
    <row r="887">
      <c r="C887" s="63"/>
    </row>
    <row r="888">
      <c r="C888" s="63"/>
    </row>
    <row r="889">
      <c r="C889" s="63"/>
    </row>
    <row r="890">
      <c r="C890" s="63"/>
    </row>
    <row r="891">
      <c r="C891" s="63"/>
    </row>
    <row r="892">
      <c r="C892" s="63"/>
    </row>
    <row r="893">
      <c r="C893" s="63"/>
    </row>
    <row r="894">
      <c r="C894" s="63"/>
    </row>
    <row r="895">
      <c r="C895" s="63"/>
    </row>
    <row r="896">
      <c r="C896" s="63"/>
    </row>
    <row r="897">
      <c r="C897" s="63"/>
    </row>
    <row r="898">
      <c r="C898" s="63"/>
    </row>
    <row r="899">
      <c r="C899" s="63"/>
    </row>
    <row r="900">
      <c r="C900" s="63"/>
    </row>
    <row r="901">
      <c r="C901" s="63"/>
    </row>
    <row r="902">
      <c r="C902" s="63"/>
    </row>
    <row r="903">
      <c r="C903" s="63"/>
    </row>
    <row r="904">
      <c r="C904" s="63"/>
    </row>
    <row r="905">
      <c r="C905" s="63"/>
    </row>
    <row r="906">
      <c r="C906" s="63"/>
    </row>
    <row r="907">
      <c r="C907" s="63"/>
    </row>
    <row r="908">
      <c r="C908" s="63"/>
    </row>
    <row r="909">
      <c r="C909" s="63"/>
    </row>
    <row r="910">
      <c r="C910" s="63"/>
    </row>
    <row r="911">
      <c r="C911" s="63"/>
    </row>
    <row r="912">
      <c r="C912" s="63"/>
    </row>
    <row r="913">
      <c r="C913" s="63"/>
    </row>
    <row r="914">
      <c r="C914" s="63"/>
    </row>
    <row r="915">
      <c r="C915" s="63"/>
    </row>
    <row r="916">
      <c r="C916" s="63"/>
    </row>
    <row r="917">
      <c r="C917" s="63"/>
    </row>
    <row r="918">
      <c r="C918" s="63"/>
    </row>
    <row r="919">
      <c r="C919" s="63"/>
    </row>
    <row r="920">
      <c r="C920" s="63"/>
    </row>
    <row r="921">
      <c r="C921" s="63"/>
    </row>
    <row r="922">
      <c r="C922" s="63"/>
    </row>
    <row r="923">
      <c r="C923" s="63"/>
    </row>
    <row r="924">
      <c r="C924" s="63"/>
    </row>
    <row r="925">
      <c r="C925" s="63"/>
    </row>
    <row r="926">
      <c r="C926" s="63"/>
    </row>
    <row r="927">
      <c r="C927" s="63"/>
    </row>
    <row r="928">
      <c r="C928" s="63"/>
    </row>
    <row r="929">
      <c r="C929" s="63"/>
    </row>
    <row r="930">
      <c r="C930" s="63"/>
    </row>
    <row r="931">
      <c r="C931" s="63"/>
    </row>
    <row r="932">
      <c r="C932" s="63"/>
    </row>
    <row r="933">
      <c r="C933" s="63"/>
    </row>
    <row r="934">
      <c r="C934" s="63"/>
    </row>
    <row r="935">
      <c r="C935" s="63"/>
    </row>
    <row r="936">
      <c r="C936" s="63"/>
    </row>
    <row r="937">
      <c r="C937" s="63"/>
    </row>
    <row r="938">
      <c r="C938" s="63"/>
    </row>
    <row r="939">
      <c r="C939" s="63"/>
    </row>
    <row r="940">
      <c r="C940" s="63"/>
    </row>
    <row r="941">
      <c r="C941" s="63"/>
    </row>
    <row r="942">
      <c r="C942" s="63"/>
    </row>
    <row r="943">
      <c r="C943" s="63"/>
    </row>
    <row r="944">
      <c r="C944" s="63"/>
    </row>
    <row r="945">
      <c r="C945" s="63"/>
    </row>
    <row r="946">
      <c r="C946" s="63"/>
    </row>
    <row r="947">
      <c r="C947" s="63"/>
    </row>
    <row r="948">
      <c r="C948" s="63"/>
    </row>
    <row r="949">
      <c r="C949" s="63"/>
    </row>
    <row r="950">
      <c r="C950" s="63"/>
    </row>
    <row r="951">
      <c r="C951" s="63"/>
    </row>
    <row r="952">
      <c r="C952" s="63"/>
    </row>
    <row r="953">
      <c r="C953" s="63"/>
    </row>
    <row r="954">
      <c r="C954" s="63"/>
    </row>
    <row r="955">
      <c r="C955" s="63"/>
    </row>
    <row r="956">
      <c r="C956" s="63"/>
    </row>
    <row r="957">
      <c r="C957" s="63"/>
    </row>
    <row r="958">
      <c r="C958" s="63"/>
    </row>
    <row r="959">
      <c r="C959" s="63"/>
    </row>
    <row r="960">
      <c r="C960" s="63"/>
    </row>
    <row r="961">
      <c r="C961" s="63"/>
    </row>
    <row r="962">
      <c r="C962" s="63"/>
    </row>
    <row r="963">
      <c r="C963" s="63"/>
    </row>
    <row r="964">
      <c r="C964" s="63"/>
    </row>
    <row r="965">
      <c r="C965" s="63"/>
    </row>
    <row r="966">
      <c r="C966" s="63"/>
    </row>
    <row r="967">
      <c r="C967" s="63"/>
    </row>
    <row r="968">
      <c r="C968" s="63"/>
    </row>
    <row r="969">
      <c r="C969" s="63"/>
    </row>
    <row r="970">
      <c r="C970" s="63"/>
    </row>
    <row r="971">
      <c r="C971" s="63"/>
    </row>
    <row r="972">
      <c r="C972" s="63"/>
    </row>
    <row r="973">
      <c r="C973" s="63"/>
    </row>
    <row r="974">
      <c r="C974" s="63"/>
    </row>
    <row r="975">
      <c r="C975" s="63"/>
    </row>
    <row r="976">
      <c r="C976" s="63"/>
    </row>
    <row r="977">
      <c r="C977" s="63"/>
    </row>
    <row r="978">
      <c r="C978" s="63"/>
    </row>
    <row r="979">
      <c r="C979" s="63"/>
    </row>
    <row r="980">
      <c r="C980" s="63"/>
    </row>
    <row r="981">
      <c r="C981" s="63"/>
    </row>
    <row r="982">
      <c r="C982" s="63"/>
    </row>
    <row r="983">
      <c r="C983" s="63"/>
    </row>
    <row r="984">
      <c r="C984" s="63"/>
    </row>
    <row r="985">
      <c r="C985" s="63"/>
    </row>
    <row r="986">
      <c r="C986" s="63"/>
    </row>
    <row r="987">
      <c r="C987" s="63"/>
    </row>
    <row r="988">
      <c r="C988" s="63"/>
    </row>
    <row r="989">
      <c r="C989" s="63"/>
    </row>
    <row r="990">
      <c r="C990" s="63"/>
    </row>
    <row r="991">
      <c r="C991" s="63"/>
    </row>
    <row r="992">
      <c r="C992" s="63"/>
    </row>
    <row r="993">
      <c r="C993" s="63"/>
    </row>
    <row r="994">
      <c r="C994" s="63"/>
    </row>
    <row r="995">
      <c r="C995" s="63"/>
    </row>
  </sheetData>
  <dataValidations>
    <dataValidation type="list" allowBlank="1" showErrorMessage="1" sqref="D2:D6">
      <formula1>"1,2,3"</formula1>
    </dataValidation>
    <dataValidation type="list" allowBlank="1" showErrorMessage="1" sqref="E2:E6">
      <formula1>"1,2,3,Done"</formula1>
    </dataValidation>
  </dataValidations>
  <hyperlinks>
    <hyperlink r:id="rId1" ref="B2"/>
    <hyperlink r:id="rId2" ref="B3"/>
    <hyperlink r:id="rId3" ref="B4"/>
    <hyperlink r:id="rId4" ref="B5"/>
    <hyperlink r:id="rId5" ref="B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44.75"/>
    <col customWidth="1" min="2" max="2" width="34.25"/>
    <col customWidth="1" min="3" max="3" width="41.0"/>
    <col customWidth="1" min="4" max="4" width="46.88"/>
    <col customWidth="1" min="5" max="5" width="17.75"/>
    <col customWidth="1" min="6" max="6" width="20.63"/>
  </cols>
  <sheetData>
    <row r="1">
      <c r="A1" s="94" t="s">
        <v>115</v>
      </c>
      <c r="B1" s="94" t="s">
        <v>116</v>
      </c>
      <c r="C1" s="94" t="s">
        <v>117</v>
      </c>
      <c r="D1" s="94" t="s">
        <v>118</v>
      </c>
      <c r="E1" s="94" t="s">
        <v>119</v>
      </c>
      <c r="F1" s="94" t="s">
        <v>120</v>
      </c>
      <c r="G1" s="94" t="s">
        <v>121</v>
      </c>
      <c r="H1" s="94" t="s">
        <v>122</v>
      </c>
      <c r="I1" s="94" t="s">
        <v>123</v>
      </c>
      <c r="J1" s="63"/>
      <c r="K1" s="63"/>
      <c r="L1" s="63"/>
      <c r="M1" s="63"/>
      <c r="N1" s="63"/>
      <c r="O1" s="63"/>
      <c r="P1" s="63"/>
      <c r="Q1" s="63"/>
      <c r="R1" s="63"/>
      <c r="S1" s="63"/>
      <c r="T1" s="63"/>
      <c r="U1" s="63"/>
      <c r="V1" s="63"/>
      <c r="W1" s="63"/>
      <c r="X1" s="63"/>
      <c r="Y1" s="63"/>
      <c r="Z1" s="63"/>
    </row>
    <row r="2" outlineLevel="1">
      <c r="A2" s="95" t="s">
        <v>124</v>
      </c>
      <c r="B2" s="96" t="s">
        <v>34</v>
      </c>
      <c r="C2" s="95" t="s">
        <v>125</v>
      </c>
      <c r="D2" s="96" t="s">
        <v>126</v>
      </c>
      <c r="E2" s="96" t="s">
        <v>127</v>
      </c>
      <c r="F2" s="97" t="s">
        <v>128</v>
      </c>
      <c r="I2" s="63"/>
    </row>
    <row r="3" outlineLevel="1">
      <c r="A3" s="98" t="s">
        <v>129</v>
      </c>
      <c r="B3" s="96" t="s">
        <v>16</v>
      </c>
      <c r="C3" s="95" t="s">
        <v>112</v>
      </c>
      <c r="D3" s="96" t="s">
        <v>130</v>
      </c>
      <c r="E3" s="96" t="s">
        <v>127</v>
      </c>
      <c r="F3" s="97" t="s">
        <v>128</v>
      </c>
      <c r="I3" s="63"/>
    </row>
    <row r="4" outlineLevel="1">
      <c r="A4" s="98" t="s">
        <v>131</v>
      </c>
      <c r="B4" s="96" t="s">
        <v>34</v>
      </c>
      <c r="C4" s="95" t="s">
        <v>125</v>
      </c>
      <c r="D4" s="96" t="s">
        <v>132</v>
      </c>
      <c r="E4" s="52"/>
      <c r="I4" s="63"/>
    </row>
    <row r="5" outlineLevel="1">
      <c r="A5" s="98" t="s">
        <v>133</v>
      </c>
      <c r="B5" s="99" t="s">
        <v>18</v>
      </c>
      <c r="C5" s="95" t="s">
        <v>55</v>
      </c>
      <c r="D5" s="96" t="s">
        <v>134</v>
      </c>
      <c r="E5" s="96" t="s">
        <v>127</v>
      </c>
      <c r="F5" s="97" t="s">
        <v>128</v>
      </c>
      <c r="I5" s="63"/>
    </row>
    <row r="6" outlineLevel="1">
      <c r="A6" s="98" t="s">
        <v>135</v>
      </c>
      <c r="B6" s="96" t="s">
        <v>18</v>
      </c>
      <c r="C6" s="95" t="s">
        <v>55</v>
      </c>
      <c r="D6" s="96" t="s">
        <v>136</v>
      </c>
      <c r="E6" s="96" t="s">
        <v>137</v>
      </c>
      <c r="I6" s="63"/>
    </row>
    <row r="7" outlineLevel="1">
      <c r="A7" s="98" t="s">
        <v>138</v>
      </c>
      <c r="B7" s="96" t="s">
        <v>139</v>
      </c>
      <c r="C7" s="95" t="s">
        <v>125</v>
      </c>
      <c r="D7" s="96" t="s">
        <v>140</v>
      </c>
      <c r="E7" s="52"/>
      <c r="I7" s="63"/>
    </row>
    <row r="8" outlineLevel="1">
      <c r="A8" s="98" t="s">
        <v>141</v>
      </c>
      <c r="B8" s="96" t="s">
        <v>29</v>
      </c>
      <c r="C8" s="95" t="s">
        <v>109</v>
      </c>
      <c r="D8" s="96" t="s">
        <v>142</v>
      </c>
      <c r="E8" s="96" t="s">
        <v>127</v>
      </c>
      <c r="I8" s="63"/>
    </row>
    <row r="9" outlineLevel="1">
      <c r="A9" s="98" t="s">
        <v>143</v>
      </c>
      <c r="B9" s="96" t="s">
        <v>11</v>
      </c>
      <c r="C9" s="95" t="s">
        <v>114</v>
      </c>
      <c r="D9" s="96" t="s">
        <v>144</v>
      </c>
      <c r="E9" s="96" t="s">
        <v>137</v>
      </c>
      <c r="I9" s="63"/>
    </row>
    <row r="10" outlineLevel="1">
      <c r="A10" s="98" t="s">
        <v>145</v>
      </c>
      <c r="B10" s="96" t="s">
        <v>146</v>
      </c>
      <c r="C10" s="95" t="s">
        <v>112</v>
      </c>
      <c r="D10" s="96" t="s">
        <v>147</v>
      </c>
      <c r="E10" s="96" t="s">
        <v>127</v>
      </c>
      <c r="F10" s="97" t="s">
        <v>128</v>
      </c>
      <c r="I10" s="63"/>
    </row>
    <row r="11" outlineLevel="1">
      <c r="A11" s="98" t="s">
        <v>148</v>
      </c>
      <c r="B11" s="99" t="s">
        <v>22</v>
      </c>
      <c r="C11" s="95" t="s">
        <v>149</v>
      </c>
      <c r="D11" s="96" t="s">
        <v>150</v>
      </c>
      <c r="E11" s="96" t="s">
        <v>137</v>
      </c>
      <c r="I11" s="63"/>
    </row>
    <row r="12" outlineLevel="1">
      <c r="A12" s="98" t="s">
        <v>151</v>
      </c>
      <c r="B12" s="99" t="s">
        <v>26</v>
      </c>
      <c r="C12" s="95" t="s">
        <v>113</v>
      </c>
      <c r="D12" s="96" t="s">
        <v>152</v>
      </c>
      <c r="E12" s="96" t="s">
        <v>127</v>
      </c>
      <c r="I12" s="63"/>
    </row>
    <row r="13" outlineLevel="1">
      <c r="A13" s="98" t="s">
        <v>153</v>
      </c>
      <c r="B13" s="99" t="s">
        <v>26</v>
      </c>
      <c r="C13" s="95" t="s">
        <v>113</v>
      </c>
      <c r="D13" s="96" t="s">
        <v>154</v>
      </c>
      <c r="E13" s="96" t="s">
        <v>127</v>
      </c>
      <c r="I13" s="63"/>
    </row>
    <row r="14" outlineLevel="1">
      <c r="A14" s="98" t="s">
        <v>155</v>
      </c>
      <c r="B14" s="96" t="s">
        <v>16</v>
      </c>
      <c r="C14" s="95" t="s">
        <v>112</v>
      </c>
      <c r="D14" s="96" t="s">
        <v>156</v>
      </c>
      <c r="E14" s="96" t="s">
        <v>127</v>
      </c>
      <c r="I14" s="63"/>
    </row>
    <row r="15" outlineLevel="1">
      <c r="A15" s="98" t="s">
        <v>157</v>
      </c>
      <c r="B15" s="96" t="s">
        <v>32</v>
      </c>
      <c r="C15" s="95" t="s">
        <v>158</v>
      </c>
      <c r="D15" s="96" t="s">
        <v>159</v>
      </c>
      <c r="E15" s="96" t="s">
        <v>127</v>
      </c>
      <c r="I15" s="63"/>
    </row>
    <row r="16">
      <c r="A16" s="95" t="s">
        <v>160</v>
      </c>
      <c r="B16" s="96" t="s">
        <v>11</v>
      </c>
      <c r="C16" s="95" t="s">
        <v>114</v>
      </c>
      <c r="D16" s="96" t="s">
        <v>161</v>
      </c>
      <c r="E16" s="52"/>
      <c r="F16" s="100" t="str">
        <f>IFERROR(__xludf.DUMMYFUNCTION("REGEXEXTRACT(A16, ""https?://(?:www\.)?([^/]+)"")
"),"designmantic.com")</f>
        <v>designmantic.com</v>
      </c>
      <c r="G16" s="66">
        <v>73.0</v>
      </c>
      <c r="H16" s="66" t="s">
        <v>162</v>
      </c>
      <c r="I16" s="66" t="s">
        <v>163</v>
      </c>
    </row>
    <row r="17">
      <c r="A17" s="95" t="s">
        <v>164</v>
      </c>
      <c r="B17" s="96" t="s">
        <v>11</v>
      </c>
      <c r="C17" s="101" t="s">
        <v>114</v>
      </c>
      <c r="D17" s="96" t="s">
        <v>165</v>
      </c>
      <c r="E17" s="52"/>
      <c r="F17" s="100" t="str">
        <f>IFERROR(__xludf.DUMMYFUNCTION("REGEXEXTRACT(A17, ""https?://(?:www\.)?([^/]+)"")
"),"graphicsprings.com")</f>
        <v>graphicsprings.com</v>
      </c>
      <c r="G17" s="66">
        <v>71.0</v>
      </c>
      <c r="H17" s="66" t="s">
        <v>166</v>
      </c>
      <c r="I17" s="66" t="s">
        <v>167</v>
      </c>
    </row>
    <row r="18">
      <c r="A18" s="95" t="s">
        <v>168</v>
      </c>
      <c r="B18" s="99" t="s">
        <v>26</v>
      </c>
      <c r="C18" s="95" t="s">
        <v>113</v>
      </c>
      <c r="D18" s="96" t="s">
        <v>169</v>
      </c>
      <c r="E18" s="52"/>
      <c r="F18" s="100" t="str">
        <f>IFERROR(__xludf.DUMMYFUNCTION("REGEXEXTRACT(A18, ""https?://(?:www\.)?([^/]+)"")
"),"blog.photoadking.com")</f>
        <v>blog.photoadking.com</v>
      </c>
      <c r="G18" s="66">
        <v>73.0</v>
      </c>
      <c r="H18" s="66" t="s">
        <v>170</v>
      </c>
      <c r="I18" s="66" t="s">
        <v>171</v>
      </c>
    </row>
    <row r="19">
      <c r="A19" s="95" t="s">
        <v>172</v>
      </c>
      <c r="B19" s="99" t="s">
        <v>26</v>
      </c>
      <c r="C19" s="95" t="s">
        <v>113</v>
      </c>
      <c r="D19" s="96" t="s">
        <v>173</v>
      </c>
      <c r="E19" s="52"/>
      <c r="F19" s="100" t="str">
        <f>IFERROR(__xludf.DUMMYFUNCTION("REGEXEXTRACT(A19, ""https?://(?:www\.)?([^/]+)"")
"),"vmaker.com")</f>
        <v>vmaker.com</v>
      </c>
      <c r="G19" s="66">
        <v>64.0</v>
      </c>
      <c r="H19" s="66" t="s">
        <v>174</v>
      </c>
      <c r="I19" s="66" t="s">
        <v>175</v>
      </c>
    </row>
    <row r="20">
      <c r="A20" s="95" t="s">
        <v>176</v>
      </c>
      <c r="B20" s="99" t="s">
        <v>16</v>
      </c>
      <c r="C20" s="95" t="s">
        <v>112</v>
      </c>
      <c r="D20" s="96" t="s">
        <v>177</v>
      </c>
      <c r="E20" s="52"/>
      <c r="F20" s="100" t="str">
        <f>IFERROR(__xludf.DUMMYFUNCTION("REGEXEXTRACT(A20, ""https?://(?:www\.)?([^/]+)"")
"),"delesign.com")</f>
        <v>delesign.com</v>
      </c>
      <c r="G20" s="66">
        <v>60.0</v>
      </c>
      <c r="H20" s="66" t="s">
        <v>178</v>
      </c>
      <c r="I20" s="66" t="s">
        <v>179</v>
      </c>
    </row>
    <row r="21">
      <c r="A21" s="95" t="s">
        <v>180</v>
      </c>
      <c r="B21" s="99" t="s">
        <v>16</v>
      </c>
      <c r="C21" s="95" t="s">
        <v>112</v>
      </c>
      <c r="D21" s="96" t="s">
        <v>181</v>
      </c>
      <c r="E21" s="52"/>
      <c r="F21" s="100" t="str">
        <f>IFERROR(__xludf.DUMMYFUNCTION("REGEXEXTRACT(A21, ""https?://(?:www\.)?([^/]+)"")
"),"crowdspring.com")</f>
        <v>crowdspring.com</v>
      </c>
      <c r="G21" s="66">
        <v>80.0</v>
      </c>
      <c r="H21" s="66" t="s">
        <v>182</v>
      </c>
      <c r="I21" s="66" t="s">
        <v>183</v>
      </c>
    </row>
    <row r="22">
      <c r="A22" s="95" t="s">
        <v>184</v>
      </c>
      <c r="B22" s="99" t="s">
        <v>20</v>
      </c>
      <c r="C22" s="95" t="s">
        <v>111</v>
      </c>
      <c r="D22" s="96" t="s">
        <v>185</v>
      </c>
      <c r="E22" s="52"/>
      <c r="F22" s="100" t="str">
        <f>IFERROR(__xludf.DUMMYFUNCTION("REGEXEXTRACT(A22, ""https?://(?:www\.)?([^/]+)"")
"),"zilliondesigns.com")</f>
        <v>zilliondesigns.com</v>
      </c>
      <c r="G22" s="66">
        <v>72.0</v>
      </c>
      <c r="H22" s="66" t="s">
        <v>186</v>
      </c>
      <c r="I22" s="66" t="s">
        <v>187</v>
      </c>
    </row>
    <row r="23">
      <c r="A23" s="95" t="s">
        <v>188</v>
      </c>
      <c r="B23" s="99" t="s">
        <v>20</v>
      </c>
      <c r="C23" s="95" t="s">
        <v>111</v>
      </c>
      <c r="D23" s="96" t="s">
        <v>189</v>
      </c>
      <c r="E23" s="52"/>
      <c r="F23" s="100" t="str">
        <f>IFERROR(__xludf.DUMMYFUNCTION("REGEXEXTRACT(A23, ""https?://(?:www\.)?([^/]+)"")
"),"inkbotdesign.com")</f>
        <v>inkbotdesign.com</v>
      </c>
      <c r="G23" s="66">
        <v>73.0</v>
      </c>
      <c r="H23" s="66" t="s">
        <v>190</v>
      </c>
      <c r="I23" s="66" t="s">
        <v>191</v>
      </c>
    </row>
    <row r="24">
      <c r="A24" s="95" t="s">
        <v>192</v>
      </c>
      <c r="B24" s="99" t="s">
        <v>29</v>
      </c>
      <c r="C24" s="95" t="s">
        <v>109</v>
      </c>
      <c r="D24" s="96" t="s">
        <v>193</v>
      </c>
      <c r="E24" s="52"/>
      <c r="F24" s="100" t="str">
        <f>IFERROR(__xludf.DUMMYFUNCTION("REGEXEXTRACT(A24, ""https?://(?:www\.)?([^/]+)"")
"),"blog.designcrowd.com")</f>
        <v>blog.designcrowd.com</v>
      </c>
      <c r="G24" s="66">
        <v>78.0</v>
      </c>
      <c r="H24" s="66" t="s">
        <v>194</v>
      </c>
      <c r="I24" s="66" t="s">
        <v>195</v>
      </c>
    </row>
    <row r="25">
      <c r="A25" s="95" t="s">
        <v>196</v>
      </c>
      <c r="B25" s="99" t="s">
        <v>29</v>
      </c>
      <c r="C25" s="95" t="s">
        <v>109</v>
      </c>
      <c r="D25" s="96" t="s">
        <v>197</v>
      </c>
      <c r="E25" s="102" t="s">
        <v>127</v>
      </c>
      <c r="F25" s="100" t="str">
        <f>IFERROR(__xludf.DUMMYFUNCTION("REGEXEXTRACT(A25, ""https?://(?:www\.)?([^/]+)"")
"),"selectedfirms.co")</f>
        <v>selectedfirms.co</v>
      </c>
      <c r="G25" s="66">
        <v>71.0</v>
      </c>
      <c r="H25" s="66" t="s">
        <v>198</v>
      </c>
      <c r="I25" s="66" t="s">
        <v>199</v>
      </c>
      <c r="J25" s="97" t="s">
        <v>128</v>
      </c>
    </row>
    <row r="26">
      <c r="A26" s="95" t="s">
        <v>200</v>
      </c>
      <c r="B26" s="99" t="s">
        <v>29</v>
      </c>
      <c r="C26" s="95" t="s">
        <v>109</v>
      </c>
      <c r="D26" s="99" t="s">
        <v>201</v>
      </c>
      <c r="E26" s="52"/>
      <c r="F26" s="52" t="str">
        <f>IFERROR(__xludf.DUMMYFUNCTION("REGEXEXTRACT(A26, ""https?://(?:www\.)?([^/]+)"")
"),"solveit.dev")</f>
        <v>solveit.dev</v>
      </c>
      <c r="G26" s="66">
        <v>68.0</v>
      </c>
      <c r="H26" s="66" t="s">
        <v>202</v>
      </c>
      <c r="I26" s="66" t="s">
        <v>163</v>
      </c>
    </row>
    <row r="27">
      <c r="B27" s="103" t="s">
        <v>203</v>
      </c>
      <c r="I27" s="63"/>
    </row>
    <row r="28">
      <c r="A28" s="104" t="s">
        <v>204</v>
      </c>
      <c r="B28" s="105" t="s">
        <v>25</v>
      </c>
      <c r="C28" s="106" t="s">
        <v>56</v>
      </c>
      <c r="D28" s="105" t="s">
        <v>205</v>
      </c>
      <c r="E28" s="102" t="s">
        <v>127</v>
      </c>
      <c r="F28" s="107" t="str">
        <f>IFERROR(__xludf.DUMMYFUNCTION("REGEXEXTRACT(A28, ""https?://(?:www\.)?([^/]+)"")
"),"matchboxdesigngroup.com")</f>
        <v>matchboxdesigngroup.com</v>
      </c>
      <c r="G28" s="63">
        <v>63.0</v>
      </c>
      <c r="H28" s="63">
        <v>6482.0</v>
      </c>
      <c r="I28" s="108" t="s">
        <v>206</v>
      </c>
      <c r="O28" s="97" t="s">
        <v>207</v>
      </c>
    </row>
    <row r="29">
      <c r="A29" s="104" t="s">
        <v>208</v>
      </c>
      <c r="B29" s="105" t="s">
        <v>22</v>
      </c>
      <c r="C29" s="106" t="s">
        <v>149</v>
      </c>
      <c r="D29" s="105" t="s">
        <v>209</v>
      </c>
      <c r="E29" s="102"/>
      <c r="F29" s="107" t="str">
        <f>IFERROR(__xludf.DUMMYFUNCTION("REGEXEXTRACT(A29, ""https?://(?:www\.)?([^/]+)"")
"),"oflox.com")</f>
        <v>oflox.com</v>
      </c>
      <c r="G29" s="63">
        <v>71.0</v>
      </c>
      <c r="H29" s="63">
        <v>22236.0</v>
      </c>
      <c r="I29" s="108" t="s">
        <v>210</v>
      </c>
      <c r="K29" s="48"/>
      <c r="O29" s="97" t="s">
        <v>207</v>
      </c>
    </row>
    <row r="30">
      <c r="A30" s="106" t="s">
        <v>211</v>
      </c>
      <c r="B30" s="105" t="s">
        <v>25</v>
      </c>
      <c r="C30" s="106" t="s">
        <v>56</v>
      </c>
      <c r="D30" s="105" t="s">
        <v>212</v>
      </c>
      <c r="E30" s="102" t="s">
        <v>47</v>
      </c>
      <c r="F30" s="107" t="str">
        <f>IFERROR(__xludf.DUMMYFUNCTION("REGEXEXTRACT(A30, ""https?://(?:www\.)?([^/]+)"")
"),"hyscaler.com")</f>
        <v>hyscaler.com</v>
      </c>
      <c r="G30" s="63">
        <v>64.0</v>
      </c>
      <c r="H30" s="63">
        <v>8293.0</v>
      </c>
      <c r="I30" s="108" t="s">
        <v>213</v>
      </c>
      <c r="K30" s="109"/>
      <c r="O30" s="97" t="s">
        <v>207</v>
      </c>
    </row>
    <row r="31">
      <c r="A31" s="106" t="s">
        <v>214</v>
      </c>
      <c r="B31" s="105" t="s">
        <v>25</v>
      </c>
      <c r="C31" s="106" t="s">
        <v>56</v>
      </c>
      <c r="D31" s="105" t="s">
        <v>215</v>
      </c>
      <c r="E31" s="102" t="s">
        <v>47</v>
      </c>
      <c r="F31" s="107" t="str">
        <f>IFERROR(__xludf.DUMMYFUNCTION("REGEXEXTRACT(A31, ""https?://(?:www\.)?([^/]+)"")
"),"techimply.com")</f>
        <v>techimply.com</v>
      </c>
      <c r="G31" s="63">
        <v>72.0</v>
      </c>
      <c r="H31" s="63">
        <v>32390.0</v>
      </c>
      <c r="I31" s="108" t="s">
        <v>216</v>
      </c>
      <c r="K31" s="48" t="s">
        <v>22</v>
      </c>
      <c r="L31" s="97">
        <v>2.0</v>
      </c>
      <c r="O31" s="97" t="s">
        <v>207</v>
      </c>
    </row>
    <row r="32">
      <c r="A32" s="104" t="s">
        <v>217</v>
      </c>
      <c r="B32" s="105" t="s">
        <v>22</v>
      </c>
      <c r="C32" s="106" t="s">
        <v>111</v>
      </c>
      <c r="D32" s="105" t="s">
        <v>218</v>
      </c>
      <c r="E32" s="102" t="s">
        <v>127</v>
      </c>
      <c r="F32" s="107" t="str">
        <f>IFERROR(__xludf.DUMMYFUNCTION("REGEXEXTRACT(A32, ""https?://(?:www\.)?([^/]+)"")
"),"ranktracker.com")</f>
        <v>ranktracker.com</v>
      </c>
      <c r="G32" s="63">
        <v>74.0</v>
      </c>
      <c r="H32" s="63">
        <v>122887.0</v>
      </c>
      <c r="I32" s="108" t="s">
        <v>219</v>
      </c>
      <c r="K32" s="48" t="s">
        <v>25</v>
      </c>
      <c r="O32" s="97" t="s">
        <v>207</v>
      </c>
    </row>
    <row r="33">
      <c r="A33" s="104" t="s">
        <v>220</v>
      </c>
      <c r="B33" s="105" t="s">
        <v>22</v>
      </c>
      <c r="C33" s="106" t="s">
        <v>149</v>
      </c>
      <c r="D33" s="105" t="s">
        <v>221</v>
      </c>
      <c r="E33" s="102" t="s">
        <v>127</v>
      </c>
      <c r="F33" s="107" t="str">
        <f>IFERROR(__xludf.DUMMYFUNCTION("REGEXEXTRACT(A33, ""https?://(?:www\.)?([^/]+)"")
"),"metrobi.com")</f>
        <v>metrobi.com</v>
      </c>
      <c r="G33" s="63">
        <v>68.0</v>
      </c>
      <c r="H33" s="63">
        <v>37777.0</v>
      </c>
      <c r="I33" s="108" t="s">
        <v>222</v>
      </c>
      <c r="K33" s="48" t="s">
        <v>26</v>
      </c>
      <c r="O33" s="97" t="s">
        <v>207</v>
      </c>
    </row>
    <row r="34">
      <c r="A34" s="104" t="s">
        <v>223</v>
      </c>
      <c r="B34" s="106" t="s">
        <v>25</v>
      </c>
      <c r="C34" s="106" t="s">
        <v>56</v>
      </c>
      <c r="D34" s="105" t="s">
        <v>224</v>
      </c>
      <c r="E34" s="102"/>
      <c r="F34" s="110" t="s">
        <v>225</v>
      </c>
      <c r="G34" s="63">
        <v>57.0</v>
      </c>
      <c r="H34" s="66">
        <v>35500.0</v>
      </c>
      <c r="I34" s="108" t="s">
        <v>226</v>
      </c>
      <c r="O34" s="97" t="s">
        <v>207</v>
      </c>
    </row>
    <row r="35">
      <c r="A35" s="104" t="s">
        <v>227</v>
      </c>
      <c r="B35" s="105" t="s">
        <v>25</v>
      </c>
      <c r="C35" s="106" t="s">
        <v>56</v>
      </c>
      <c r="D35" s="105" t="s">
        <v>228</v>
      </c>
      <c r="E35" s="102"/>
      <c r="F35" s="107" t="str">
        <f>IFERROR(__xludf.DUMMYFUNCTION("REGEXEXTRACT(A35, ""https?://(?:www\.)?([^/]+)"")
"),"tagembed.com")</f>
        <v>tagembed.com</v>
      </c>
      <c r="G35" s="63">
        <v>79.0</v>
      </c>
      <c r="H35" s="63">
        <v>35825.0</v>
      </c>
      <c r="I35" s="108" t="s">
        <v>229</v>
      </c>
      <c r="O35" s="97" t="s">
        <v>207</v>
      </c>
    </row>
    <row r="36">
      <c r="A36" s="104" t="s">
        <v>230</v>
      </c>
      <c r="B36" s="106" t="s">
        <v>15</v>
      </c>
      <c r="C36" s="111" t="s">
        <v>55</v>
      </c>
      <c r="D36" s="105" t="s">
        <v>231</v>
      </c>
      <c r="E36" s="102" t="s">
        <v>127</v>
      </c>
      <c r="F36" s="107" t="str">
        <f>IFERROR(__xludf.DUMMYFUNCTION("REGEXEXTRACT(A36, ""https?://(?:www\.)?([^/]+)"")
"),"brandcrowd.com")</f>
        <v>brandcrowd.com</v>
      </c>
      <c r="G36" s="63">
        <v>81.0</v>
      </c>
      <c r="H36" s="63">
        <v>2021258.0</v>
      </c>
      <c r="I36" s="108" t="s">
        <v>232</v>
      </c>
      <c r="O36" s="97" t="s">
        <v>207</v>
      </c>
    </row>
    <row r="37">
      <c r="A37" s="104" t="s">
        <v>233</v>
      </c>
      <c r="B37" s="105" t="s">
        <v>22</v>
      </c>
      <c r="C37" s="106" t="s">
        <v>149</v>
      </c>
      <c r="D37" s="105" t="s">
        <v>234</v>
      </c>
      <c r="E37" s="52"/>
      <c r="F37" s="110" t="s">
        <v>235</v>
      </c>
      <c r="G37" s="63">
        <v>78.0</v>
      </c>
      <c r="H37" s="66">
        <v>266000.0</v>
      </c>
      <c r="I37" s="112" t="s">
        <v>236</v>
      </c>
      <c r="J37" s="113"/>
      <c r="O37" s="97" t="s">
        <v>207</v>
      </c>
    </row>
    <row r="38">
      <c r="A38" s="106" t="s">
        <v>237</v>
      </c>
      <c r="B38" s="105" t="s">
        <v>26</v>
      </c>
      <c r="C38" s="106" t="s">
        <v>113</v>
      </c>
      <c r="D38" s="105" t="s">
        <v>238</v>
      </c>
      <c r="E38" s="102" t="s">
        <v>127</v>
      </c>
      <c r="F38" s="107" t="str">
        <f>IFERROR(__xludf.DUMMYFUNCTION("REGEXEXTRACT(A38, ""https?://(?:www\.)?([^/]+)"")
"),"blog.invgate.com")</f>
        <v>blog.invgate.com</v>
      </c>
      <c r="G38" s="63">
        <v>70.0</v>
      </c>
      <c r="H38" s="66">
        <v>70400.0</v>
      </c>
      <c r="I38" s="108" t="s">
        <v>239</v>
      </c>
      <c r="O38" s="97" t="s">
        <v>207</v>
      </c>
    </row>
    <row r="39">
      <c r="A39" s="106" t="s">
        <v>240</v>
      </c>
      <c r="B39" s="105" t="s">
        <v>20</v>
      </c>
      <c r="C39" s="106" t="s">
        <v>111</v>
      </c>
      <c r="D39" s="105" t="s">
        <v>241</v>
      </c>
      <c r="E39" s="102" t="s">
        <v>127</v>
      </c>
      <c r="F39" s="107" t="str">
        <f>IFERROR(__xludf.DUMMYFUNCTION("REGEXEXTRACT(A39, ""https?://(?:www\.)?([^/]+)"")
"),"hrcloud.com")</f>
        <v>hrcloud.com</v>
      </c>
      <c r="G39" s="63">
        <v>74.0</v>
      </c>
      <c r="H39" s="63">
        <v>57555.0</v>
      </c>
      <c r="I39" s="108" t="s">
        <v>242</v>
      </c>
      <c r="O39" s="97" t="s">
        <v>207</v>
      </c>
    </row>
    <row r="40">
      <c r="A40" s="106" t="s">
        <v>243</v>
      </c>
      <c r="B40" s="105" t="s">
        <v>26</v>
      </c>
      <c r="C40" s="106" t="s">
        <v>113</v>
      </c>
      <c r="D40" s="105" t="s">
        <v>244</v>
      </c>
      <c r="E40" s="52"/>
      <c r="F40" s="107" t="str">
        <f>IFERROR(__xludf.DUMMYFUNCTION("REGEXEXTRACT(A40, ""https?://(?:www\.)?([^/]+)"")
"),"profitbooks.net")</f>
        <v>profitbooks.net</v>
      </c>
      <c r="G40" s="63">
        <v>63.0</v>
      </c>
      <c r="H40" s="63">
        <v>12437.0</v>
      </c>
      <c r="I40" s="108" t="s">
        <v>245</v>
      </c>
      <c r="O40" s="97" t="s">
        <v>207</v>
      </c>
    </row>
    <row r="41">
      <c r="A41" s="106" t="s">
        <v>246</v>
      </c>
      <c r="B41" s="105" t="s">
        <v>26</v>
      </c>
      <c r="C41" s="106" t="s">
        <v>113</v>
      </c>
      <c r="D41" s="105" t="s">
        <v>247</v>
      </c>
      <c r="E41" s="52"/>
      <c r="F41" s="107" t="str">
        <f>IFERROR(__xludf.DUMMYFUNCTION("REGEXEXTRACT(A41, ""https?://(?:www\.)?([^/]+)"")
"),"optimonk.com")</f>
        <v>optimonk.com</v>
      </c>
      <c r="G41" s="63">
        <v>79.0</v>
      </c>
      <c r="H41" s="66">
        <v>53100.0</v>
      </c>
      <c r="I41" s="108" t="s">
        <v>248</v>
      </c>
      <c r="O41" s="97" t="s">
        <v>207</v>
      </c>
    </row>
    <row r="42">
      <c r="A42" s="106" t="s">
        <v>249</v>
      </c>
      <c r="B42" s="105" t="s">
        <v>20</v>
      </c>
      <c r="C42" s="106" t="s">
        <v>111</v>
      </c>
      <c r="D42" s="105" t="s">
        <v>250</v>
      </c>
      <c r="E42" s="52"/>
      <c r="F42" s="107" t="str">
        <f>IFERROR(__xludf.DUMMYFUNCTION("REGEXEXTRACT(A42, ""https?://(?:www\.)?([^/]+)"")
"),"poptin.com")</f>
        <v>poptin.com</v>
      </c>
      <c r="G42" s="63">
        <v>77.0</v>
      </c>
      <c r="H42" s="63">
        <v>13558.0</v>
      </c>
      <c r="I42" s="108" t="s">
        <v>251</v>
      </c>
      <c r="O42" s="97" t="s">
        <v>207</v>
      </c>
    </row>
    <row r="43">
      <c r="A43" s="106" t="s">
        <v>252</v>
      </c>
      <c r="B43" s="105" t="s">
        <v>26</v>
      </c>
      <c r="C43" s="106" t="s">
        <v>113</v>
      </c>
      <c r="D43" s="105" t="s">
        <v>253</v>
      </c>
      <c r="E43" s="52"/>
      <c r="F43" s="107" t="str">
        <f>IFERROR(__xludf.DUMMYFUNCTION("REGEXEXTRACT(A43, ""https?://(?:www\.)?([^/]+)"")
"),"digitalsamba.com")</f>
        <v>digitalsamba.com</v>
      </c>
      <c r="G43" s="63">
        <v>69.0</v>
      </c>
      <c r="H43" s="63">
        <v>16298.0</v>
      </c>
      <c r="I43" s="108" t="s">
        <v>254</v>
      </c>
      <c r="O43" s="97" t="s">
        <v>207</v>
      </c>
    </row>
    <row r="44">
      <c r="I44" s="63"/>
    </row>
    <row r="45">
      <c r="A45" s="114" t="s">
        <v>255</v>
      </c>
      <c r="B45" s="115" t="s">
        <v>20</v>
      </c>
      <c r="C45" s="116" t="s">
        <v>111</v>
      </c>
      <c r="D45" s="117" t="s">
        <v>256</v>
      </c>
      <c r="E45" s="118" t="s">
        <v>47</v>
      </c>
      <c r="F45" s="119" t="s">
        <v>257</v>
      </c>
      <c r="G45" s="80">
        <v>69.0</v>
      </c>
      <c r="H45" s="80">
        <v>40349.0</v>
      </c>
      <c r="I45" s="80" t="s">
        <v>258</v>
      </c>
      <c r="J45" s="64"/>
      <c r="K45" s="64"/>
      <c r="L45" s="64"/>
      <c r="M45" s="64"/>
      <c r="N45" s="64"/>
      <c r="O45" s="64"/>
      <c r="P45" s="64"/>
      <c r="Q45" s="64"/>
      <c r="R45" s="64"/>
      <c r="S45" s="64"/>
      <c r="T45" s="64"/>
      <c r="U45" s="64"/>
      <c r="V45" s="64"/>
      <c r="W45" s="64"/>
      <c r="X45" s="64"/>
      <c r="Y45" s="64"/>
      <c r="Z45" s="64"/>
    </row>
    <row r="46">
      <c r="A46" s="116" t="s">
        <v>259</v>
      </c>
      <c r="B46" s="115" t="s">
        <v>20</v>
      </c>
      <c r="C46" s="120" t="s">
        <v>111</v>
      </c>
      <c r="D46" s="117" t="s">
        <v>260</v>
      </c>
      <c r="E46" s="118" t="s">
        <v>127</v>
      </c>
      <c r="F46" s="119" t="s">
        <v>261</v>
      </c>
      <c r="G46" s="80">
        <v>74.0</v>
      </c>
      <c r="H46" s="80">
        <v>11401.0</v>
      </c>
      <c r="I46" s="80" t="s">
        <v>262</v>
      </c>
      <c r="J46" s="64"/>
      <c r="K46" s="64"/>
      <c r="L46" s="64"/>
      <c r="M46" s="64"/>
      <c r="N46" s="64"/>
      <c r="O46" s="64"/>
      <c r="P46" s="64"/>
      <c r="Q46" s="64"/>
      <c r="R46" s="64"/>
      <c r="S46" s="64"/>
      <c r="T46" s="64"/>
      <c r="U46" s="64"/>
      <c r="V46" s="64"/>
      <c r="W46" s="64"/>
      <c r="X46" s="64"/>
      <c r="Y46" s="64"/>
      <c r="Z46" s="64"/>
    </row>
    <row r="47">
      <c r="A47" s="116" t="s">
        <v>263</v>
      </c>
      <c r="B47" s="115" t="s">
        <v>16</v>
      </c>
      <c r="C47" s="120" t="s">
        <v>112</v>
      </c>
      <c r="D47" s="117" t="s">
        <v>264</v>
      </c>
      <c r="E47" s="118" t="s">
        <v>127</v>
      </c>
      <c r="F47" s="119" t="s">
        <v>265</v>
      </c>
      <c r="G47" s="80">
        <v>70.0</v>
      </c>
      <c r="H47" s="80">
        <v>4802.0</v>
      </c>
      <c r="I47" s="80" t="s">
        <v>266</v>
      </c>
      <c r="J47" s="64"/>
      <c r="K47" s="64"/>
      <c r="L47" s="64"/>
      <c r="M47" s="64"/>
      <c r="N47" s="64"/>
      <c r="O47" s="64"/>
      <c r="P47" s="64"/>
      <c r="Q47" s="64"/>
      <c r="R47" s="64"/>
      <c r="S47" s="64"/>
      <c r="T47" s="64"/>
      <c r="U47" s="64"/>
      <c r="V47" s="64"/>
      <c r="W47" s="64"/>
      <c r="X47" s="64"/>
      <c r="Y47" s="64"/>
      <c r="Z47" s="64"/>
    </row>
    <row r="48">
      <c r="A48" s="116" t="s">
        <v>267</v>
      </c>
      <c r="B48" s="115" t="s">
        <v>16</v>
      </c>
      <c r="C48" s="120" t="s">
        <v>112</v>
      </c>
      <c r="D48" s="117" t="s">
        <v>268</v>
      </c>
      <c r="E48" s="118" t="s">
        <v>127</v>
      </c>
      <c r="F48" s="119" t="s">
        <v>269</v>
      </c>
      <c r="G48" s="80">
        <v>77.0</v>
      </c>
      <c r="H48" s="80">
        <v>25325.0</v>
      </c>
      <c r="I48" s="80" t="s">
        <v>186</v>
      </c>
      <c r="J48" s="64"/>
      <c r="K48" s="64"/>
      <c r="L48" s="64"/>
      <c r="M48" s="64"/>
      <c r="N48" s="64"/>
      <c r="O48" s="64"/>
      <c r="P48" s="64"/>
      <c r="Q48" s="64"/>
      <c r="R48" s="64"/>
      <c r="S48" s="64"/>
      <c r="T48" s="64"/>
      <c r="U48" s="64"/>
      <c r="V48" s="64"/>
      <c r="W48" s="64"/>
      <c r="X48" s="64"/>
      <c r="Y48" s="64"/>
      <c r="Z48" s="64"/>
    </row>
    <row r="49">
      <c r="A49" s="116" t="s">
        <v>270</v>
      </c>
      <c r="B49" s="115" t="s">
        <v>29</v>
      </c>
      <c r="C49" s="120" t="s">
        <v>112</v>
      </c>
      <c r="D49" s="117" t="s">
        <v>271</v>
      </c>
      <c r="E49" s="118" t="s">
        <v>127</v>
      </c>
      <c r="F49" s="119" t="s">
        <v>272</v>
      </c>
      <c r="G49" s="80">
        <v>64.0</v>
      </c>
      <c r="H49" s="80">
        <v>103774.0</v>
      </c>
      <c r="I49" s="80" t="s">
        <v>273</v>
      </c>
      <c r="J49" s="64"/>
      <c r="K49" s="64"/>
      <c r="L49" s="64"/>
      <c r="M49" s="64"/>
      <c r="N49" s="64"/>
      <c r="O49" s="64"/>
      <c r="P49" s="64"/>
      <c r="Q49" s="64"/>
      <c r="R49" s="64"/>
      <c r="S49" s="64"/>
      <c r="T49" s="64"/>
      <c r="U49" s="64"/>
      <c r="V49" s="64"/>
      <c r="W49" s="64"/>
      <c r="X49" s="64"/>
      <c r="Y49" s="64"/>
      <c r="Z49" s="64"/>
    </row>
    <row r="50">
      <c r="A50" s="120" t="s">
        <v>274</v>
      </c>
      <c r="B50" s="115" t="s">
        <v>26</v>
      </c>
      <c r="C50" s="120" t="s">
        <v>109</v>
      </c>
      <c r="D50" s="117" t="s">
        <v>275</v>
      </c>
      <c r="E50" s="118" t="s">
        <v>47</v>
      </c>
      <c r="F50" s="119" t="s">
        <v>276</v>
      </c>
      <c r="G50" s="80">
        <v>72.0</v>
      </c>
      <c r="H50" s="80">
        <v>32390.0</v>
      </c>
      <c r="I50" s="65"/>
      <c r="J50" s="64"/>
      <c r="K50" s="64"/>
      <c r="L50" s="64"/>
      <c r="M50" s="64"/>
      <c r="N50" s="64"/>
      <c r="O50" s="64"/>
      <c r="P50" s="64"/>
      <c r="Q50" s="64"/>
      <c r="R50" s="64"/>
      <c r="S50" s="64"/>
      <c r="T50" s="64"/>
      <c r="U50" s="64"/>
      <c r="V50" s="64"/>
      <c r="W50" s="64"/>
      <c r="X50" s="64"/>
      <c r="Y50" s="64"/>
      <c r="Z50" s="64"/>
    </row>
    <row r="51">
      <c r="A51" s="120" t="s">
        <v>277</v>
      </c>
      <c r="B51" s="115" t="s">
        <v>11</v>
      </c>
      <c r="C51" s="120" t="s">
        <v>114</v>
      </c>
      <c r="D51" s="117" t="s">
        <v>278</v>
      </c>
      <c r="E51" s="118" t="s">
        <v>127</v>
      </c>
      <c r="F51" s="119" t="s">
        <v>279</v>
      </c>
      <c r="G51" s="80">
        <v>76.0</v>
      </c>
      <c r="H51" s="80">
        <v>6554.0</v>
      </c>
      <c r="I51" s="80" t="s">
        <v>280</v>
      </c>
      <c r="J51" s="64"/>
      <c r="K51" s="64"/>
      <c r="L51" s="64"/>
      <c r="M51" s="64"/>
      <c r="N51" s="64"/>
      <c r="O51" s="64"/>
      <c r="P51" s="64"/>
      <c r="Q51" s="64"/>
      <c r="R51" s="64"/>
      <c r="S51" s="64"/>
      <c r="T51" s="64"/>
      <c r="U51" s="64"/>
      <c r="V51" s="64"/>
      <c r="W51" s="64"/>
      <c r="X51" s="64"/>
      <c r="Y51" s="64"/>
      <c r="Z51" s="64"/>
    </row>
    <row r="52">
      <c r="A52" s="120" t="s">
        <v>281</v>
      </c>
      <c r="B52" s="115" t="s">
        <v>11</v>
      </c>
      <c r="C52" s="120" t="s">
        <v>114</v>
      </c>
      <c r="D52" s="117" t="s">
        <v>282</v>
      </c>
      <c r="E52" s="118" t="s">
        <v>127</v>
      </c>
      <c r="F52" s="119" t="s">
        <v>283</v>
      </c>
      <c r="G52" s="80">
        <v>80.0</v>
      </c>
      <c r="H52" s="80">
        <v>45876.0</v>
      </c>
      <c r="I52" s="80" t="s">
        <v>284</v>
      </c>
      <c r="J52" s="64"/>
      <c r="K52" s="64"/>
      <c r="L52" s="64"/>
      <c r="M52" s="64"/>
      <c r="N52" s="64"/>
      <c r="O52" s="64"/>
      <c r="P52" s="64"/>
      <c r="Q52" s="64"/>
      <c r="R52" s="64"/>
      <c r="S52" s="64"/>
      <c r="T52" s="64"/>
      <c r="U52" s="64"/>
      <c r="V52" s="64"/>
      <c r="W52" s="64"/>
      <c r="X52" s="64"/>
      <c r="Y52" s="64"/>
      <c r="Z52" s="64"/>
    </row>
    <row r="53">
      <c r="A53" s="121" t="s">
        <v>285</v>
      </c>
      <c r="B53" s="122" t="s">
        <v>26</v>
      </c>
      <c r="C53" s="123" t="s">
        <v>113</v>
      </c>
      <c r="D53" s="124" t="s">
        <v>286</v>
      </c>
      <c r="E53" s="118" t="s">
        <v>127</v>
      </c>
      <c r="F53" s="119" t="s">
        <v>287</v>
      </c>
      <c r="G53" s="80">
        <v>75.0</v>
      </c>
      <c r="H53" s="80">
        <v>8475.0</v>
      </c>
      <c r="I53" s="80" t="s">
        <v>288</v>
      </c>
      <c r="J53" s="64"/>
      <c r="K53" s="64"/>
      <c r="L53" s="64"/>
      <c r="M53" s="64"/>
      <c r="N53" s="64"/>
      <c r="O53" s="64"/>
      <c r="P53" s="64"/>
      <c r="Q53" s="64"/>
      <c r="R53" s="64"/>
      <c r="S53" s="64"/>
      <c r="T53" s="64"/>
      <c r="U53" s="64"/>
      <c r="V53" s="64"/>
      <c r="W53" s="64"/>
      <c r="X53" s="64"/>
      <c r="Y53" s="64"/>
      <c r="Z53" s="64"/>
    </row>
    <row r="54">
      <c r="I54" s="63"/>
    </row>
    <row r="55">
      <c r="I55" s="63"/>
    </row>
    <row r="56">
      <c r="I56" s="63"/>
    </row>
    <row r="57">
      <c r="I57" s="63"/>
    </row>
    <row r="58">
      <c r="I58" s="63"/>
    </row>
    <row r="59">
      <c r="I59" s="63"/>
    </row>
    <row r="60">
      <c r="I60" s="63"/>
    </row>
    <row r="61">
      <c r="I61" s="63"/>
    </row>
    <row r="62">
      <c r="I62" s="63"/>
    </row>
    <row r="63">
      <c r="I63" s="63"/>
    </row>
    <row r="64">
      <c r="I64" s="63"/>
    </row>
    <row r="65">
      <c r="I65" s="63"/>
    </row>
    <row r="66">
      <c r="I66" s="63"/>
    </row>
    <row r="67">
      <c r="I67" s="63"/>
    </row>
    <row r="68">
      <c r="I68" s="63"/>
    </row>
    <row r="69">
      <c r="I69" s="63"/>
    </row>
    <row r="70">
      <c r="I70" s="63"/>
    </row>
    <row r="71">
      <c r="I71" s="63"/>
    </row>
    <row r="72">
      <c r="I72" s="63"/>
    </row>
    <row r="73">
      <c r="I73" s="63"/>
    </row>
    <row r="74">
      <c r="I74" s="63"/>
    </row>
    <row r="75">
      <c r="I75" s="63"/>
    </row>
    <row r="76">
      <c r="I76" s="63"/>
    </row>
    <row r="77">
      <c r="I77" s="63"/>
    </row>
    <row r="78">
      <c r="I78" s="63"/>
    </row>
    <row r="79">
      <c r="I79" s="63"/>
    </row>
    <row r="80">
      <c r="I80" s="63"/>
    </row>
    <row r="81">
      <c r="I81" s="63"/>
    </row>
    <row r="82">
      <c r="I82" s="63"/>
    </row>
    <row r="83">
      <c r="I83" s="63"/>
    </row>
    <row r="84">
      <c r="I84" s="63"/>
    </row>
    <row r="85">
      <c r="I85" s="63"/>
    </row>
    <row r="86">
      <c r="I86" s="63"/>
    </row>
    <row r="87">
      <c r="I87" s="63"/>
    </row>
    <row r="88">
      <c r="I88" s="63"/>
    </row>
    <row r="89">
      <c r="I89" s="63"/>
    </row>
    <row r="90">
      <c r="I90" s="63"/>
    </row>
    <row r="91">
      <c r="I91" s="63"/>
    </row>
    <row r="92">
      <c r="I92" s="63"/>
    </row>
    <row r="93">
      <c r="I93" s="63"/>
    </row>
    <row r="94">
      <c r="I94" s="63"/>
    </row>
    <row r="95">
      <c r="I95" s="63"/>
    </row>
    <row r="96">
      <c r="I96" s="63"/>
    </row>
    <row r="97">
      <c r="I97" s="63"/>
    </row>
    <row r="98">
      <c r="I98" s="63"/>
    </row>
    <row r="99">
      <c r="I99" s="63"/>
    </row>
    <row r="100">
      <c r="I100" s="63"/>
    </row>
    <row r="101">
      <c r="I101" s="63"/>
    </row>
    <row r="102">
      <c r="I102" s="63"/>
    </row>
    <row r="103">
      <c r="I103" s="63"/>
    </row>
    <row r="104">
      <c r="I104" s="63"/>
    </row>
    <row r="105">
      <c r="I105" s="63"/>
    </row>
    <row r="106">
      <c r="I106" s="63"/>
    </row>
    <row r="107">
      <c r="I107" s="63"/>
    </row>
    <row r="108">
      <c r="I108" s="63"/>
    </row>
    <row r="109">
      <c r="I109" s="63"/>
    </row>
    <row r="110">
      <c r="I110" s="63"/>
    </row>
    <row r="111">
      <c r="I111" s="63"/>
    </row>
    <row r="112">
      <c r="I112" s="63"/>
    </row>
    <row r="113">
      <c r="I113" s="63"/>
    </row>
    <row r="114">
      <c r="I114" s="63"/>
    </row>
    <row r="115">
      <c r="I115" s="63"/>
    </row>
    <row r="116">
      <c r="I116" s="63"/>
    </row>
    <row r="117">
      <c r="I117" s="63"/>
    </row>
    <row r="118">
      <c r="I118" s="63"/>
    </row>
    <row r="119">
      <c r="I119" s="63"/>
    </row>
    <row r="120">
      <c r="I120" s="63"/>
    </row>
    <row r="121">
      <c r="I121" s="63"/>
    </row>
    <row r="122">
      <c r="I122" s="63"/>
    </row>
    <row r="123">
      <c r="I123" s="63"/>
    </row>
    <row r="124">
      <c r="I124" s="63"/>
    </row>
    <row r="125">
      <c r="I125" s="63"/>
    </row>
    <row r="126">
      <c r="I126" s="63"/>
    </row>
    <row r="127">
      <c r="I127" s="63"/>
    </row>
    <row r="128">
      <c r="I128" s="63"/>
    </row>
    <row r="129">
      <c r="I129" s="63"/>
    </row>
    <row r="130">
      <c r="I130" s="63"/>
    </row>
    <row r="131">
      <c r="I131" s="63"/>
    </row>
    <row r="132">
      <c r="I132" s="63"/>
    </row>
    <row r="133">
      <c r="I133" s="63"/>
    </row>
    <row r="134">
      <c r="I134" s="63"/>
    </row>
    <row r="135">
      <c r="I135" s="63"/>
    </row>
    <row r="136">
      <c r="I136" s="63"/>
    </row>
    <row r="137">
      <c r="I137" s="63"/>
    </row>
    <row r="138">
      <c r="I138" s="63"/>
    </row>
    <row r="139">
      <c r="I139" s="63"/>
    </row>
    <row r="140">
      <c r="I140" s="63"/>
    </row>
    <row r="141">
      <c r="I141" s="63"/>
    </row>
    <row r="142">
      <c r="I142" s="63"/>
    </row>
    <row r="143">
      <c r="I143" s="63"/>
    </row>
    <row r="144">
      <c r="I144" s="63"/>
    </row>
    <row r="145">
      <c r="I145" s="63"/>
    </row>
    <row r="146">
      <c r="I146" s="63"/>
    </row>
    <row r="147">
      <c r="I147" s="63"/>
    </row>
    <row r="148">
      <c r="I148" s="63"/>
    </row>
    <row r="149">
      <c r="I149" s="63"/>
    </row>
    <row r="150">
      <c r="I150" s="63"/>
    </row>
    <row r="151">
      <c r="I151" s="63"/>
    </row>
    <row r="152">
      <c r="I152" s="63"/>
    </row>
    <row r="153">
      <c r="I153" s="63"/>
    </row>
    <row r="154">
      <c r="I154" s="63"/>
    </row>
    <row r="155">
      <c r="I155" s="63"/>
    </row>
    <row r="156">
      <c r="I156" s="63"/>
    </row>
    <row r="157">
      <c r="I157" s="63"/>
    </row>
    <row r="158">
      <c r="I158" s="63"/>
    </row>
    <row r="159">
      <c r="I159" s="63"/>
    </row>
    <row r="160">
      <c r="I160" s="63"/>
    </row>
    <row r="161">
      <c r="I161" s="63"/>
    </row>
    <row r="162">
      <c r="I162" s="63"/>
    </row>
    <row r="163">
      <c r="I163" s="63"/>
    </row>
    <row r="164">
      <c r="I164" s="63"/>
    </row>
    <row r="165">
      <c r="I165" s="63"/>
    </row>
    <row r="166">
      <c r="I166" s="63"/>
    </row>
    <row r="167">
      <c r="I167" s="63"/>
    </row>
    <row r="168">
      <c r="I168" s="63"/>
    </row>
    <row r="169">
      <c r="I169" s="63"/>
    </row>
    <row r="170">
      <c r="I170" s="63"/>
    </row>
    <row r="171">
      <c r="I171" s="63"/>
    </row>
    <row r="172">
      <c r="I172" s="63"/>
    </row>
    <row r="173">
      <c r="I173" s="63"/>
    </row>
    <row r="174">
      <c r="I174" s="63"/>
    </row>
    <row r="175">
      <c r="I175" s="63"/>
    </row>
    <row r="176">
      <c r="I176" s="63"/>
    </row>
    <row r="177">
      <c r="I177" s="63"/>
    </row>
    <row r="178">
      <c r="I178" s="63"/>
    </row>
    <row r="179">
      <c r="I179" s="63"/>
    </row>
    <row r="180">
      <c r="I180" s="63"/>
    </row>
    <row r="181">
      <c r="I181" s="63"/>
    </row>
    <row r="182">
      <c r="I182" s="63"/>
    </row>
    <row r="183">
      <c r="I183" s="63"/>
    </row>
    <row r="184">
      <c r="I184" s="63"/>
    </row>
    <row r="185">
      <c r="I185" s="63"/>
    </row>
    <row r="186">
      <c r="I186" s="63"/>
    </row>
    <row r="187">
      <c r="I187" s="63"/>
    </row>
    <row r="188">
      <c r="I188" s="63"/>
    </row>
    <row r="189">
      <c r="I189" s="63"/>
    </row>
    <row r="190">
      <c r="I190" s="63"/>
    </row>
    <row r="191">
      <c r="I191" s="63"/>
    </row>
    <row r="192">
      <c r="I192" s="63"/>
    </row>
    <row r="193">
      <c r="I193" s="63"/>
    </row>
    <row r="194">
      <c r="I194" s="63"/>
    </row>
    <row r="195">
      <c r="I195" s="63"/>
    </row>
    <row r="196">
      <c r="I196" s="63"/>
    </row>
    <row r="197">
      <c r="I197" s="63"/>
    </row>
    <row r="198">
      <c r="I198" s="63"/>
    </row>
    <row r="199">
      <c r="I199" s="63"/>
    </row>
    <row r="200">
      <c r="I200" s="63"/>
    </row>
    <row r="201">
      <c r="I201" s="63"/>
    </row>
    <row r="202">
      <c r="I202" s="63"/>
    </row>
    <row r="203">
      <c r="I203" s="63"/>
    </row>
    <row r="204">
      <c r="I204" s="63"/>
    </row>
    <row r="205">
      <c r="I205" s="63"/>
    </row>
    <row r="206">
      <c r="I206" s="63"/>
    </row>
    <row r="207">
      <c r="I207" s="63"/>
    </row>
    <row r="208">
      <c r="I208" s="63"/>
    </row>
    <row r="209">
      <c r="I209" s="63"/>
    </row>
    <row r="210">
      <c r="I210" s="63"/>
    </row>
    <row r="211">
      <c r="I211" s="63"/>
    </row>
    <row r="212">
      <c r="I212" s="63"/>
    </row>
    <row r="213">
      <c r="I213" s="63"/>
    </row>
    <row r="214">
      <c r="I214" s="63"/>
    </row>
    <row r="215">
      <c r="I215" s="63"/>
    </row>
    <row r="216">
      <c r="I216" s="63"/>
    </row>
    <row r="217">
      <c r="I217" s="63"/>
    </row>
    <row r="218">
      <c r="I218" s="63"/>
    </row>
    <row r="219">
      <c r="I219" s="63"/>
    </row>
    <row r="220">
      <c r="I220" s="63"/>
    </row>
    <row r="221">
      <c r="I221" s="63"/>
    </row>
    <row r="222">
      <c r="I222" s="63"/>
    </row>
    <row r="223">
      <c r="I223" s="63"/>
    </row>
    <row r="224">
      <c r="I224" s="63"/>
    </row>
    <row r="225">
      <c r="I225" s="63"/>
    </row>
    <row r="226">
      <c r="I226" s="63"/>
    </row>
    <row r="227">
      <c r="I227" s="63"/>
    </row>
    <row r="228">
      <c r="I228" s="63"/>
    </row>
    <row r="229">
      <c r="I229" s="63"/>
    </row>
    <row r="230">
      <c r="I230" s="63"/>
    </row>
    <row r="231">
      <c r="I231" s="63"/>
    </row>
    <row r="232">
      <c r="I232" s="63"/>
    </row>
    <row r="233">
      <c r="I233" s="63"/>
    </row>
    <row r="234">
      <c r="I234" s="63"/>
    </row>
    <row r="235">
      <c r="I235" s="63"/>
    </row>
    <row r="236">
      <c r="I236" s="63"/>
    </row>
    <row r="237">
      <c r="I237" s="63"/>
    </row>
    <row r="238">
      <c r="I238" s="63"/>
    </row>
    <row r="239">
      <c r="I239" s="63"/>
    </row>
    <row r="240">
      <c r="I240" s="63"/>
    </row>
    <row r="241">
      <c r="I241" s="63"/>
    </row>
    <row r="242">
      <c r="I242" s="63"/>
    </row>
    <row r="243">
      <c r="I243" s="63"/>
    </row>
    <row r="244">
      <c r="I244" s="63"/>
    </row>
    <row r="245">
      <c r="I245" s="63"/>
    </row>
    <row r="246">
      <c r="I246" s="63"/>
    </row>
    <row r="247">
      <c r="I247" s="63"/>
    </row>
    <row r="248">
      <c r="I248" s="63"/>
    </row>
    <row r="249">
      <c r="I249" s="63"/>
    </row>
    <row r="250">
      <c r="I250" s="63"/>
    </row>
    <row r="251">
      <c r="I251" s="63"/>
    </row>
    <row r="252">
      <c r="I252" s="63"/>
    </row>
    <row r="253">
      <c r="I253" s="63"/>
    </row>
    <row r="254">
      <c r="I254" s="63"/>
    </row>
    <row r="255">
      <c r="I255" s="63"/>
    </row>
    <row r="256">
      <c r="I256" s="63"/>
    </row>
    <row r="257">
      <c r="I257" s="63"/>
    </row>
    <row r="258">
      <c r="I258" s="63"/>
    </row>
    <row r="259">
      <c r="I259" s="63"/>
    </row>
    <row r="260">
      <c r="I260" s="63"/>
    </row>
    <row r="261">
      <c r="I261" s="63"/>
    </row>
    <row r="262">
      <c r="I262" s="63"/>
    </row>
    <row r="263">
      <c r="I263" s="63"/>
    </row>
    <row r="264">
      <c r="I264" s="63"/>
    </row>
    <row r="265">
      <c r="I265" s="63"/>
    </row>
    <row r="266">
      <c r="I266" s="63"/>
    </row>
    <row r="267">
      <c r="I267" s="63"/>
    </row>
    <row r="268">
      <c r="I268" s="63"/>
    </row>
    <row r="269">
      <c r="I269" s="63"/>
    </row>
    <row r="270">
      <c r="I270" s="63"/>
    </row>
    <row r="271">
      <c r="I271" s="63"/>
    </row>
    <row r="272">
      <c r="I272" s="63"/>
    </row>
    <row r="273">
      <c r="I273" s="63"/>
    </row>
    <row r="274">
      <c r="I274" s="63"/>
    </row>
    <row r="275">
      <c r="I275" s="63"/>
    </row>
    <row r="276">
      <c r="I276" s="63"/>
    </row>
    <row r="277">
      <c r="I277" s="63"/>
    </row>
    <row r="278">
      <c r="I278" s="63"/>
    </row>
    <row r="279">
      <c r="I279" s="63"/>
    </row>
    <row r="280">
      <c r="I280" s="63"/>
    </row>
    <row r="281">
      <c r="I281" s="63"/>
    </row>
    <row r="282">
      <c r="I282" s="63"/>
    </row>
    <row r="283">
      <c r="I283" s="63"/>
    </row>
    <row r="284">
      <c r="I284" s="63"/>
    </row>
    <row r="285">
      <c r="I285" s="63"/>
    </row>
    <row r="286">
      <c r="I286" s="63"/>
    </row>
    <row r="287">
      <c r="I287" s="63"/>
    </row>
    <row r="288">
      <c r="I288" s="63"/>
    </row>
    <row r="289">
      <c r="I289" s="63"/>
    </row>
    <row r="290">
      <c r="I290" s="63"/>
    </row>
    <row r="291">
      <c r="I291" s="63"/>
    </row>
    <row r="292">
      <c r="I292" s="63"/>
    </row>
    <row r="293">
      <c r="I293" s="63"/>
    </row>
    <row r="294">
      <c r="I294" s="63"/>
    </row>
    <row r="295">
      <c r="I295" s="63"/>
    </row>
    <row r="296">
      <c r="I296" s="63"/>
    </row>
    <row r="297">
      <c r="I297" s="63"/>
    </row>
    <row r="298">
      <c r="I298" s="63"/>
    </row>
    <row r="299">
      <c r="I299" s="63"/>
    </row>
    <row r="300">
      <c r="I300" s="63"/>
    </row>
    <row r="301">
      <c r="I301" s="63"/>
    </row>
    <row r="302">
      <c r="I302" s="63"/>
    </row>
    <row r="303">
      <c r="I303" s="63"/>
    </row>
    <row r="304">
      <c r="I304" s="63"/>
    </row>
    <row r="305">
      <c r="I305" s="63"/>
    </row>
    <row r="306">
      <c r="I306" s="63"/>
    </row>
    <row r="307">
      <c r="I307" s="63"/>
    </row>
    <row r="308">
      <c r="I308" s="63"/>
    </row>
    <row r="309">
      <c r="I309" s="63"/>
    </row>
    <row r="310">
      <c r="I310" s="63"/>
    </row>
    <row r="311">
      <c r="I311" s="63"/>
    </row>
    <row r="312">
      <c r="I312" s="63"/>
    </row>
    <row r="313">
      <c r="I313" s="63"/>
    </row>
    <row r="314">
      <c r="I314" s="63"/>
    </row>
    <row r="315">
      <c r="I315" s="63"/>
    </row>
    <row r="316">
      <c r="I316" s="63"/>
    </row>
    <row r="317">
      <c r="I317" s="63"/>
    </row>
    <row r="318">
      <c r="I318" s="63"/>
    </row>
    <row r="319">
      <c r="I319" s="63"/>
    </row>
    <row r="320">
      <c r="I320" s="63"/>
    </row>
    <row r="321">
      <c r="I321" s="63"/>
    </row>
    <row r="322">
      <c r="I322" s="63"/>
    </row>
    <row r="323">
      <c r="I323" s="63"/>
    </row>
    <row r="324">
      <c r="I324" s="63"/>
    </row>
    <row r="325">
      <c r="I325" s="63"/>
    </row>
    <row r="326">
      <c r="I326" s="63"/>
    </row>
    <row r="327">
      <c r="I327" s="63"/>
    </row>
    <row r="328">
      <c r="I328" s="63"/>
    </row>
    <row r="329">
      <c r="I329" s="63"/>
    </row>
    <row r="330">
      <c r="I330" s="63"/>
    </row>
    <row r="331">
      <c r="I331" s="63"/>
    </row>
    <row r="332">
      <c r="I332" s="63"/>
    </row>
    <row r="333">
      <c r="I333" s="63"/>
    </row>
    <row r="334">
      <c r="I334" s="63"/>
    </row>
    <row r="335">
      <c r="I335" s="63"/>
    </row>
    <row r="336">
      <c r="I336" s="63"/>
    </row>
    <row r="337">
      <c r="I337" s="63"/>
    </row>
    <row r="338">
      <c r="I338" s="63"/>
    </row>
    <row r="339">
      <c r="I339" s="63"/>
    </row>
    <row r="340">
      <c r="I340" s="63"/>
    </row>
    <row r="341">
      <c r="I341" s="63"/>
    </row>
    <row r="342">
      <c r="I342" s="63"/>
    </row>
    <row r="343">
      <c r="I343" s="63"/>
    </row>
    <row r="344">
      <c r="I344" s="63"/>
    </row>
    <row r="345">
      <c r="I345" s="63"/>
    </row>
    <row r="346">
      <c r="I346" s="63"/>
    </row>
    <row r="347">
      <c r="I347" s="63"/>
    </row>
    <row r="348">
      <c r="I348" s="63"/>
    </row>
    <row r="349">
      <c r="I349" s="63"/>
    </row>
    <row r="350">
      <c r="I350" s="63"/>
    </row>
    <row r="351">
      <c r="I351" s="63"/>
    </row>
    <row r="352">
      <c r="I352" s="63"/>
    </row>
    <row r="353">
      <c r="I353" s="63"/>
    </row>
    <row r="354">
      <c r="I354" s="63"/>
    </row>
    <row r="355">
      <c r="I355" s="63"/>
    </row>
    <row r="356">
      <c r="I356" s="63"/>
    </row>
    <row r="357">
      <c r="I357" s="63"/>
    </row>
    <row r="358">
      <c r="I358" s="63"/>
    </row>
    <row r="359">
      <c r="I359" s="63"/>
    </row>
    <row r="360">
      <c r="I360" s="63"/>
    </row>
    <row r="361">
      <c r="I361" s="63"/>
    </row>
    <row r="362">
      <c r="I362" s="63"/>
    </row>
    <row r="363">
      <c r="I363" s="63"/>
    </row>
    <row r="364">
      <c r="I364" s="63"/>
    </row>
    <row r="365">
      <c r="I365" s="63"/>
    </row>
    <row r="366">
      <c r="I366" s="63"/>
    </row>
    <row r="367">
      <c r="I367" s="63"/>
    </row>
    <row r="368">
      <c r="I368" s="63"/>
    </row>
    <row r="369">
      <c r="I369" s="63"/>
    </row>
    <row r="370">
      <c r="I370" s="63"/>
    </row>
    <row r="371">
      <c r="I371" s="63"/>
    </row>
    <row r="372">
      <c r="I372" s="63"/>
    </row>
    <row r="373">
      <c r="I373" s="63"/>
    </row>
    <row r="374">
      <c r="I374" s="63"/>
    </row>
    <row r="375">
      <c r="I375" s="63"/>
    </row>
    <row r="376">
      <c r="I376" s="63"/>
    </row>
    <row r="377">
      <c r="I377" s="63"/>
    </row>
    <row r="378">
      <c r="I378" s="63"/>
    </row>
    <row r="379">
      <c r="I379" s="63"/>
    </row>
    <row r="380">
      <c r="I380" s="63"/>
    </row>
    <row r="381">
      <c r="I381" s="63"/>
    </row>
    <row r="382">
      <c r="I382" s="63"/>
    </row>
    <row r="383">
      <c r="I383" s="63"/>
    </row>
    <row r="384">
      <c r="I384" s="63"/>
    </row>
    <row r="385">
      <c r="I385" s="63"/>
    </row>
    <row r="386">
      <c r="I386" s="63"/>
    </row>
    <row r="387">
      <c r="I387" s="63"/>
    </row>
    <row r="388">
      <c r="I388" s="63"/>
    </row>
    <row r="389">
      <c r="I389" s="63"/>
    </row>
    <row r="390">
      <c r="I390" s="63"/>
    </row>
    <row r="391">
      <c r="I391" s="63"/>
    </row>
    <row r="392">
      <c r="I392" s="63"/>
    </row>
    <row r="393">
      <c r="I393" s="63"/>
    </row>
    <row r="394">
      <c r="I394" s="63"/>
    </row>
    <row r="395">
      <c r="I395" s="63"/>
    </row>
    <row r="396">
      <c r="I396" s="63"/>
    </row>
    <row r="397">
      <c r="I397" s="63"/>
    </row>
    <row r="398">
      <c r="I398" s="63"/>
    </row>
    <row r="399">
      <c r="I399" s="63"/>
    </row>
    <row r="400">
      <c r="I400" s="63"/>
    </row>
    <row r="401">
      <c r="I401" s="63"/>
    </row>
    <row r="402">
      <c r="I402" s="63"/>
    </row>
    <row r="403">
      <c r="I403" s="63"/>
    </row>
    <row r="404">
      <c r="I404" s="63"/>
    </row>
    <row r="405">
      <c r="I405" s="63"/>
    </row>
    <row r="406">
      <c r="I406" s="63"/>
    </row>
    <row r="407">
      <c r="I407" s="63"/>
    </row>
    <row r="408">
      <c r="I408" s="63"/>
    </row>
    <row r="409">
      <c r="I409" s="63"/>
    </row>
    <row r="410">
      <c r="I410" s="63"/>
    </row>
    <row r="411">
      <c r="I411" s="63"/>
    </row>
    <row r="412">
      <c r="I412" s="63"/>
    </row>
    <row r="413">
      <c r="I413" s="63"/>
    </row>
    <row r="414">
      <c r="I414" s="63"/>
    </row>
    <row r="415">
      <c r="I415" s="63"/>
    </row>
    <row r="416">
      <c r="I416" s="63"/>
    </row>
    <row r="417">
      <c r="I417" s="63"/>
    </row>
    <row r="418">
      <c r="I418" s="63"/>
    </row>
    <row r="419">
      <c r="I419" s="63"/>
    </row>
    <row r="420">
      <c r="I420" s="63"/>
    </row>
    <row r="421">
      <c r="I421" s="63"/>
    </row>
    <row r="422">
      <c r="I422" s="63"/>
    </row>
    <row r="423">
      <c r="I423" s="63"/>
    </row>
    <row r="424">
      <c r="I424" s="63"/>
    </row>
    <row r="425">
      <c r="I425" s="63"/>
    </row>
    <row r="426">
      <c r="I426" s="63"/>
    </row>
    <row r="427">
      <c r="I427" s="63"/>
    </row>
    <row r="428">
      <c r="I428" s="63"/>
    </row>
    <row r="429">
      <c r="I429" s="63"/>
    </row>
    <row r="430">
      <c r="I430" s="63"/>
    </row>
    <row r="431">
      <c r="I431" s="63"/>
    </row>
    <row r="432">
      <c r="I432" s="63"/>
    </row>
    <row r="433">
      <c r="I433" s="63"/>
    </row>
    <row r="434">
      <c r="I434" s="63"/>
    </row>
    <row r="435">
      <c r="I435" s="63"/>
    </row>
    <row r="436">
      <c r="I436" s="63"/>
    </row>
    <row r="437">
      <c r="I437" s="63"/>
    </row>
    <row r="438">
      <c r="I438" s="63"/>
    </row>
    <row r="439">
      <c r="I439" s="63"/>
    </row>
    <row r="440">
      <c r="I440" s="63"/>
    </row>
    <row r="441">
      <c r="I441" s="63"/>
    </row>
    <row r="442">
      <c r="I442" s="63"/>
    </row>
    <row r="443">
      <c r="I443" s="63"/>
    </row>
    <row r="444">
      <c r="I444" s="63"/>
    </row>
    <row r="445">
      <c r="I445" s="63"/>
    </row>
    <row r="446">
      <c r="I446" s="63"/>
    </row>
    <row r="447">
      <c r="I447" s="63"/>
    </row>
    <row r="448">
      <c r="I448" s="63"/>
    </row>
    <row r="449">
      <c r="I449" s="63"/>
    </row>
    <row r="450">
      <c r="I450" s="63"/>
    </row>
    <row r="451">
      <c r="I451" s="63"/>
    </row>
    <row r="452">
      <c r="I452" s="63"/>
    </row>
    <row r="453">
      <c r="I453" s="63"/>
    </row>
    <row r="454">
      <c r="I454" s="63"/>
    </row>
    <row r="455">
      <c r="I455" s="63"/>
    </row>
    <row r="456">
      <c r="I456" s="63"/>
    </row>
    <row r="457">
      <c r="I457" s="63"/>
    </row>
    <row r="458">
      <c r="I458" s="63"/>
    </row>
    <row r="459">
      <c r="I459" s="63"/>
    </row>
    <row r="460">
      <c r="I460" s="63"/>
    </row>
    <row r="461">
      <c r="I461" s="63"/>
    </row>
    <row r="462">
      <c r="I462" s="63"/>
    </row>
    <row r="463">
      <c r="I463" s="63"/>
    </row>
    <row r="464">
      <c r="I464" s="63"/>
    </row>
    <row r="465">
      <c r="I465" s="63"/>
    </row>
    <row r="466">
      <c r="I466" s="63"/>
    </row>
    <row r="467">
      <c r="I467" s="63"/>
    </row>
    <row r="468">
      <c r="I468" s="63"/>
    </row>
    <row r="469">
      <c r="I469" s="63"/>
    </row>
    <row r="470">
      <c r="I470" s="63"/>
    </row>
    <row r="471">
      <c r="I471" s="63"/>
    </row>
    <row r="472">
      <c r="I472" s="63"/>
    </row>
    <row r="473">
      <c r="I473" s="63"/>
    </row>
    <row r="474">
      <c r="I474" s="63"/>
    </row>
    <row r="475">
      <c r="I475" s="63"/>
    </row>
    <row r="476">
      <c r="I476" s="63"/>
    </row>
    <row r="477">
      <c r="I477" s="63"/>
    </row>
    <row r="478">
      <c r="I478" s="63"/>
    </row>
    <row r="479">
      <c r="I479" s="63"/>
    </row>
    <row r="480">
      <c r="I480" s="63"/>
    </row>
    <row r="481">
      <c r="I481" s="63"/>
    </row>
    <row r="482">
      <c r="I482" s="63"/>
    </row>
    <row r="483">
      <c r="I483" s="63"/>
    </row>
    <row r="484">
      <c r="I484" s="63"/>
    </row>
    <row r="485">
      <c r="I485" s="63"/>
    </row>
    <row r="486">
      <c r="I486" s="63"/>
    </row>
    <row r="487">
      <c r="I487" s="63"/>
    </row>
    <row r="488">
      <c r="I488" s="63"/>
    </row>
    <row r="489">
      <c r="I489" s="63"/>
    </row>
    <row r="490">
      <c r="I490" s="63"/>
    </row>
    <row r="491">
      <c r="I491" s="63"/>
    </row>
    <row r="492">
      <c r="I492" s="63"/>
    </row>
    <row r="493">
      <c r="I493" s="63"/>
    </row>
    <row r="494">
      <c r="I494" s="63"/>
    </row>
    <row r="495">
      <c r="I495" s="63"/>
    </row>
    <row r="496">
      <c r="I496" s="63"/>
    </row>
    <row r="497">
      <c r="I497" s="63"/>
    </row>
    <row r="498">
      <c r="I498" s="63"/>
    </row>
    <row r="499">
      <c r="I499" s="63"/>
    </row>
    <row r="500">
      <c r="I500" s="63"/>
    </row>
    <row r="501">
      <c r="I501" s="63"/>
    </row>
    <row r="502">
      <c r="I502" s="63"/>
    </row>
    <row r="503">
      <c r="I503" s="63"/>
    </row>
    <row r="504">
      <c r="I504" s="63"/>
    </row>
    <row r="505">
      <c r="I505" s="63"/>
    </row>
    <row r="506">
      <c r="I506" s="63"/>
    </row>
    <row r="507">
      <c r="I507" s="63"/>
    </row>
    <row r="508">
      <c r="I508" s="63"/>
    </row>
    <row r="509">
      <c r="I509" s="63"/>
    </row>
    <row r="510">
      <c r="I510" s="63"/>
    </row>
    <row r="511">
      <c r="I511" s="63"/>
    </row>
    <row r="512">
      <c r="I512" s="63"/>
    </row>
    <row r="513">
      <c r="I513" s="63"/>
    </row>
    <row r="514">
      <c r="I514" s="63"/>
    </row>
    <row r="515">
      <c r="I515" s="63"/>
    </row>
    <row r="516">
      <c r="I516" s="63"/>
    </row>
    <row r="517">
      <c r="I517" s="63"/>
    </row>
    <row r="518">
      <c r="I518" s="63"/>
    </row>
    <row r="519">
      <c r="I519" s="63"/>
    </row>
    <row r="520">
      <c r="I520" s="63"/>
    </row>
    <row r="521">
      <c r="I521" s="63"/>
    </row>
    <row r="522">
      <c r="I522" s="63"/>
    </row>
    <row r="523">
      <c r="I523" s="63"/>
    </row>
    <row r="524">
      <c r="I524" s="63"/>
    </row>
    <row r="525">
      <c r="I525" s="63"/>
    </row>
    <row r="526">
      <c r="I526" s="63"/>
    </row>
    <row r="527">
      <c r="I527" s="63"/>
    </row>
    <row r="528">
      <c r="I528" s="63"/>
    </row>
    <row r="529">
      <c r="I529" s="63"/>
    </row>
    <row r="530">
      <c r="I530" s="63"/>
    </row>
    <row r="531">
      <c r="I531" s="63"/>
    </row>
    <row r="532">
      <c r="I532" s="63"/>
    </row>
    <row r="533">
      <c r="I533" s="63"/>
    </row>
    <row r="534">
      <c r="I534" s="63"/>
    </row>
    <row r="535">
      <c r="I535" s="63"/>
    </row>
    <row r="536">
      <c r="I536" s="63"/>
    </row>
    <row r="537">
      <c r="I537" s="63"/>
    </row>
    <row r="538">
      <c r="I538" s="63"/>
    </row>
    <row r="539">
      <c r="I539" s="63"/>
    </row>
    <row r="540">
      <c r="I540" s="63"/>
    </row>
    <row r="541">
      <c r="I541" s="63"/>
    </row>
    <row r="542">
      <c r="I542" s="63"/>
    </row>
    <row r="543">
      <c r="I543" s="63"/>
    </row>
    <row r="544">
      <c r="I544" s="63"/>
    </row>
    <row r="545">
      <c r="I545" s="63"/>
    </row>
    <row r="546">
      <c r="I546" s="63"/>
    </row>
    <row r="547">
      <c r="I547" s="63"/>
    </row>
    <row r="548">
      <c r="I548" s="63"/>
    </row>
    <row r="549">
      <c r="I549" s="63"/>
    </row>
    <row r="550">
      <c r="I550" s="63"/>
    </row>
    <row r="551">
      <c r="I551" s="63"/>
    </row>
    <row r="552">
      <c r="I552" s="63"/>
    </row>
    <row r="553">
      <c r="I553" s="63"/>
    </row>
    <row r="554">
      <c r="I554" s="63"/>
    </row>
    <row r="555">
      <c r="I555" s="63"/>
    </row>
    <row r="556">
      <c r="I556" s="63"/>
    </row>
    <row r="557">
      <c r="I557" s="63"/>
    </row>
    <row r="558">
      <c r="I558" s="63"/>
    </row>
    <row r="559">
      <c r="I559" s="63"/>
    </row>
    <row r="560">
      <c r="I560" s="63"/>
    </row>
    <row r="561">
      <c r="I561" s="63"/>
    </row>
    <row r="562">
      <c r="I562" s="63"/>
    </row>
    <row r="563">
      <c r="I563" s="63"/>
    </row>
    <row r="564">
      <c r="I564" s="63"/>
    </row>
    <row r="565">
      <c r="I565" s="63"/>
    </row>
    <row r="566">
      <c r="I566" s="63"/>
    </row>
    <row r="567">
      <c r="I567" s="63"/>
    </row>
    <row r="568">
      <c r="I568" s="63"/>
    </row>
    <row r="569">
      <c r="I569" s="63"/>
    </row>
    <row r="570">
      <c r="I570" s="63"/>
    </row>
    <row r="571">
      <c r="I571" s="63"/>
    </row>
    <row r="572">
      <c r="I572" s="63"/>
    </row>
    <row r="573">
      <c r="I573" s="63"/>
    </row>
    <row r="574">
      <c r="I574" s="63"/>
    </row>
    <row r="575">
      <c r="I575" s="63"/>
    </row>
    <row r="576">
      <c r="I576" s="63"/>
    </row>
    <row r="577">
      <c r="I577" s="63"/>
    </row>
    <row r="578">
      <c r="I578" s="63"/>
    </row>
    <row r="579">
      <c r="I579" s="63"/>
    </row>
    <row r="580">
      <c r="I580" s="63"/>
    </row>
    <row r="581">
      <c r="I581" s="63"/>
    </row>
    <row r="582">
      <c r="I582" s="63"/>
    </row>
    <row r="583">
      <c r="I583" s="63"/>
    </row>
    <row r="584">
      <c r="I584" s="63"/>
    </row>
    <row r="585">
      <c r="I585" s="63"/>
    </row>
    <row r="586">
      <c r="I586" s="63"/>
    </row>
    <row r="587">
      <c r="I587" s="63"/>
    </row>
    <row r="588">
      <c r="I588" s="63"/>
    </row>
    <row r="589">
      <c r="I589" s="63"/>
    </row>
    <row r="590">
      <c r="I590" s="63"/>
    </row>
    <row r="591">
      <c r="I591" s="63"/>
    </row>
    <row r="592">
      <c r="I592" s="63"/>
    </row>
    <row r="593">
      <c r="I593" s="63"/>
    </row>
    <row r="594">
      <c r="I594" s="63"/>
    </row>
    <row r="595">
      <c r="I595" s="63"/>
    </row>
    <row r="596">
      <c r="I596" s="63"/>
    </row>
    <row r="597">
      <c r="I597" s="63"/>
    </row>
    <row r="598">
      <c r="I598" s="63"/>
    </row>
    <row r="599">
      <c r="I599" s="63"/>
    </row>
    <row r="600">
      <c r="I600" s="63"/>
    </row>
    <row r="601">
      <c r="I601" s="63"/>
    </row>
    <row r="602">
      <c r="I602" s="63"/>
    </row>
    <row r="603">
      <c r="I603" s="63"/>
    </row>
    <row r="604">
      <c r="I604" s="63"/>
    </row>
    <row r="605">
      <c r="I605" s="63"/>
    </row>
    <row r="606">
      <c r="I606" s="63"/>
    </row>
    <row r="607">
      <c r="I607" s="63"/>
    </row>
    <row r="608">
      <c r="I608" s="63"/>
    </row>
    <row r="609">
      <c r="I609" s="63"/>
    </row>
    <row r="610">
      <c r="I610" s="63"/>
    </row>
    <row r="611">
      <c r="I611" s="63"/>
    </row>
    <row r="612">
      <c r="I612" s="63"/>
    </row>
    <row r="613">
      <c r="I613" s="63"/>
    </row>
    <row r="614">
      <c r="I614" s="63"/>
    </row>
    <row r="615">
      <c r="I615" s="63"/>
    </row>
    <row r="616">
      <c r="I616" s="63"/>
    </row>
    <row r="617">
      <c r="I617" s="63"/>
    </row>
    <row r="618">
      <c r="I618" s="63"/>
    </row>
    <row r="619">
      <c r="I619" s="63"/>
    </row>
    <row r="620">
      <c r="I620" s="63"/>
    </row>
    <row r="621">
      <c r="I621" s="63"/>
    </row>
    <row r="622">
      <c r="I622" s="63"/>
    </row>
    <row r="623">
      <c r="I623" s="63"/>
    </row>
    <row r="624">
      <c r="I624" s="63"/>
    </row>
    <row r="625">
      <c r="I625" s="63"/>
    </row>
    <row r="626">
      <c r="I626" s="63"/>
    </row>
    <row r="627">
      <c r="I627" s="63"/>
    </row>
    <row r="628">
      <c r="I628" s="63"/>
    </row>
    <row r="629">
      <c r="I629" s="63"/>
    </row>
    <row r="630">
      <c r="I630" s="63"/>
    </row>
    <row r="631">
      <c r="I631" s="63"/>
    </row>
    <row r="632">
      <c r="I632" s="63"/>
    </row>
    <row r="633">
      <c r="I633" s="63"/>
    </row>
    <row r="634">
      <c r="I634" s="63"/>
    </row>
    <row r="635">
      <c r="I635" s="63"/>
    </row>
    <row r="636">
      <c r="I636" s="63"/>
    </row>
    <row r="637">
      <c r="I637" s="63"/>
    </row>
    <row r="638">
      <c r="I638" s="63"/>
    </row>
    <row r="639">
      <c r="I639" s="63"/>
    </row>
    <row r="640">
      <c r="I640" s="63"/>
    </row>
    <row r="641">
      <c r="I641" s="63"/>
    </row>
    <row r="642">
      <c r="I642" s="63"/>
    </row>
    <row r="643">
      <c r="I643" s="63"/>
    </row>
    <row r="644">
      <c r="I644" s="63"/>
    </row>
    <row r="645">
      <c r="I645" s="63"/>
    </row>
    <row r="646">
      <c r="I646" s="63"/>
    </row>
    <row r="647">
      <c r="I647" s="63"/>
    </row>
    <row r="648">
      <c r="I648" s="63"/>
    </row>
    <row r="649">
      <c r="I649" s="63"/>
    </row>
    <row r="650">
      <c r="I650" s="63"/>
    </row>
    <row r="651">
      <c r="I651" s="63"/>
    </row>
    <row r="652">
      <c r="I652" s="63"/>
    </row>
    <row r="653">
      <c r="I653" s="63"/>
    </row>
    <row r="654">
      <c r="I654" s="63"/>
    </row>
    <row r="655">
      <c r="I655" s="63"/>
    </row>
    <row r="656">
      <c r="I656" s="63"/>
    </row>
    <row r="657">
      <c r="I657" s="63"/>
    </row>
    <row r="658">
      <c r="I658" s="63"/>
    </row>
    <row r="659">
      <c r="I659" s="63"/>
    </row>
    <row r="660">
      <c r="I660" s="63"/>
    </row>
    <row r="661">
      <c r="I661" s="63"/>
    </row>
    <row r="662">
      <c r="I662" s="63"/>
    </row>
    <row r="663">
      <c r="I663" s="63"/>
    </row>
    <row r="664">
      <c r="I664" s="63"/>
    </row>
    <row r="665">
      <c r="I665" s="63"/>
    </row>
    <row r="666">
      <c r="I666" s="63"/>
    </row>
    <row r="667">
      <c r="I667" s="63"/>
    </row>
    <row r="668">
      <c r="I668" s="63"/>
    </row>
    <row r="669">
      <c r="I669" s="63"/>
    </row>
    <row r="670">
      <c r="I670" s="63"/>
    </row>
    <row r="671">
      <c r="I671" s="63"/>
    </row>
    <row r="672">
      <c r="I672" s="63"/>
    </row>
    <row r="673">
      <c r="I673" s="63"/>
    </row>
    <row r="674">
      <c r="I674" s="63"/>
    </row>
    <row r="675">
      <c r="I675" s="63"/>
    </row>
    <row r="676">
      <c r="I676" s="63"/>
    </row>
    <row r="677">
      <c r="I677" s="63"/>
    </row>
    <row r="678">
      <c r="I678" s="63"/>
    </row>
    <row r="679">
      <c r="I679" s="63"/>
    </row>
    <row r="680">
      <c r="I680" s="63"/>
    </row>
    <row r="681">
      <c r="I681" s="63"/>
    </row>
    <row r="682">
      <c r="I682" s="63"/>
    </row>
    <row r="683">
      <c r="I683" s="63"/>
    </row>
    <row r="684">
      <c r="I684" s="63"/>
    </row>
    <row r="685">
      <c r="I685" s="63"/>
    </row>
    <row r="686">
      <c r="I686" s="63"/>
    </row>
    <row r="687">
      <c r="I687" s="63"/>
    </row>
    <row r="688">
      <c r="I688" s="63"/>
    </row>
    <row r="689">
      <c r="I689" s="63"/>
    </row>
    <row r="690">
      <c r="I690" s="63"/>
    </row>
    <row r="691">
      <c r="I691" s="63"/>
    </row>
    <row r="692">
      <c r="I692" s="63"/>
    </row>
    <row r="693">
      <c r="I693" s="63"/>
    </row>
    <row r="694">
      <c r="I694" s="63"/>
    </row>
    <row r="695">
      <c r="I695" s="63"/>
    </row>
    <row r="696">
      <c r="I696" s="63"/>
    </row>
    <row r="697">
      <c r="I697" s="63"/>
    </row>
    <row r="698">
      <c r="I698" s="63"/>
    </row>
    <row r="699">
      <c r="I699" s="63"/>
    </row>
    <row r="700">
      <c r="I700" s="63"/>
    </row>
    <row r="701">
      <c r="I701" s="63"/>
    </row>
    <row r="702">
      <c r="I702" s="63"/>
    </row>
    <row r="703">
      <c r="I703" s="63"/>
    </row>
    <row r="704">
      <c r="I704" s="63"/>
    </row>
    <row r="705">
      <c r="I705" s="63"/>
    </row>
    <row r="706">
      <c r="I706" s="63"/>
    </row>
    <row r="707">
      <c r="I707" s="63"/>
    </row>
    <row r="708">
      <c r="I708" s="63"/>
    </row>
    <row r="709">
      <c r="I709" s="63"/>
    </row>
    <row r="710">
      <c r="I710" s="63"/>
    </row>
    <row r="711">
      <c r="I711" s="63"/>
    </row>
    <row r="712">
      <c r="I712" s="63"/>
    </row>
    <row r="713">
      <c r="I713" s="63"/>
    </row>
    <row r="714">
      <c r="I714" s="63"/>
    </row>
    <row r="715">
      <c r="I715" s="63"/>
    </row>
    <row r="716">
      <c r="I716" s="63"/>
    </row>
    <row r="717">
      <c r="I717" s="63"/>
    </row>
    <row r="718">
      <c r="I718" s="63"/>
    </row>
    <row r="719">
      <c r="I719" s="63"/>
    </row>
    <row r="720">
      <c r="I720" s="63"/>
    </row>
    <row r="721">
      <c r="I721" s="63"/>
    </row>
    <row r="722">
      <c r="I722" s="63"/>
    </row>
    <row r="723">
      <c r="I723" s="63"/>
    </row>
    <row r="724">
      <c r="I724" s="63"/>
    </row>
    <row r="725">
      <c r="I725" s="63"/>
    </row>
    <row r="726">
      <c r="I726" s="63"/>
    </row>
    <row r="727">
      <c r="I727" s="63"/>
    </row>
    <row r="728">
      <c r="I728" s="63"/>
    </row>
    <row r="729">
      <c r="I729" s="63"/>
    </row>
    <row r="730">
      <c r="I730" s="63"/>
    </row>
    <row r="731">
      <c r="I731" s="63"/>
    </row>
    <row r="732">
      <c r="I732" s="63"/>
    </row>
    <row r="733">
      <c r="I733" s="63"/>
    </row>
    <row r="734">
      <c r="I734" s="63"/>
    </row>
    <row r="735">
      <c r="I735" s="63"/>
    </row>
    <row r="736">
      <c r="I736" s="63"/>
    </row>
    <row r="737">
      <c r="I737" s="63"/>
    </row>
    <row r="738">
      <c r="I738" s="63"/>
    </row>
    <row r="739">
      <c r="I739" s="63"/>
    </row>
    <row r="740">
      <c r="I740" s="63"/>
    </row>
    <row r="741">
      <c r="I741" s="63"/>
    </row>
    <row r="742">
      <c r="I742" s="63"/>
    </row>
    <row r="743">
      <c r="I743" s="63"/>
    </row>
    <row r="744">
      <c r="I744" s="63"/>
    </row>
    <row r="745">
      <c r="I745" s="63"/>
    </row>
    <row r="746">
      <c r="I746" s="63"/>
    </row>
    <row r="747">
      <c r="I747" s="63"/>
    </row>
    <row r="748">
      <c r="I748" s="63"/>
    </row>
    <row r="749">
      <c r="I749" s="63"/>
    </row>
    <row r="750">
      <c r="I750" s="63"/>
    </row>
    <row r="751">
      <c r="I751" s="63"/>
    </row>
    <row r="752">
      <c r="I752" s="63"/>
    </row>
    <row r="753">
      <c r="I753" s="63"/>
    </row>
    <row r="754">
      <c r="I754" s="63"/>
    </row>
    <row r="755">
      <c r="I755" s="63"/>
    </row>
    <row r="756">
      <c r="I756" s="63"/>
    </row>
    <row r="757">
      <c r="I757" s="63"/>
    </row>
    <row r="758">
      <c r="I758" s="63"/>
    </row>
    <row r="759">
      <c r="I759" s="63"/>
    </row>
    <row r="760">
      <c r="I760" s="63"/>
    </row>
    <row r="761">
      <c r="I761" s="63"/>
    </row>
    <row r="762">
      <c r="I762" s="63"/>
    </row>
    <row r="763">
      <c r="I763" s="63"/>
    </row>
    <row r="764">
      <c r="I764" s="63"/>
    </row>
    <row r="765">
      <c r="I765" s="63"/>
    </row>
    <row r="766">
      <c r="I766" s="63"/>
    </row>
    <row r="767">
      <c r="I767" s="63"/>
    </row>
    <row r="768">
      <c r="I768" s="63"/>
    </row>
    <row r="769">
      <c r="I769" s="63"/>
    </row>
    <row r="770">
      <c r="I770" s="63"/>
    </row>
    <row r="771">
      <c r="I771" s="63"/>
    </row>
    <row r="772">
      <c r="I772" s="63"/>
    </row>
    <row r="773">
      <c r="I773" s="63"/>
    </row>
    <row r="774">
      <c r="I774" s="63"/>
    </row>
    <row r="775">
      <c r="I775" s="63"/>
    </row>
    <row r="776">
      <c r="I776" s="63"/>
    </row>
    <row r="777">
      <c r="I777" s="63"/>
    </row>
    <row r="778">
      <c r="I778" s="63"/>
    </row>
    <row r="779">
      <c r="I779" s="63"/>
    </row>
    <row r="780">
      <c r="I780" s="63"/>
    </row>
    <row r="781">
      <c r="I781" s="63"/>
    </row>
    <row r="782">
      <c r="I782" s="63"/>
    </row>
    <row r="783">
      <c r="I783" s="63"/>
    </row>
    <row r="784">
      <c r="I784" s="63"/>
    </row>
    <row r="785">
      <c r="I785" s="63"/>
    </row>
    <row r="786">
      <c r="I786" s="63"/>
    </row>
    <row r="787">
      <c r="I787" s="63"/>
    </row>
    <row r="788">
      <c r="I788" s="63"/>
    </row>
    <row r="789">
      <c r="I789" s="63"/>
    </row>
    <row r="790">
      <c r="I790" s="63"/>
    </row>
    <row r="791">
      <c r="I791" s="63"/>
    </row>
    <row r="792">
      <c r="I792" s="63"/>
    </row>
    <row r="793">
      <c r="I793" s="63"/>
    </row>
    <row r="794">
      <c r="I794" s="63"/>
    </row>
    <row r="795">
      <c r="I795" s="63"/>
    </row>
    <row r="796">
      <c r="I796" s="63"/>
    </row>
    <row r="797">
      <c r="I797" s="63"/>
    </row>
    <row r="798">
      <c r="I798" s="63"/>
    </row>
    <row r="799">
      <c r="I799" s="63"/>
    </row>
    <row r="800">
      <c r="I800" s="63"/>
    </row>
    <row r="801">
      <c r="I801" s="63"/>
    </row>
    <row r="802">
      <c r="I802" s="63"/>
    </row>
    <row r="803">
      <c r="I803" s="63"/>
    </row>
    <row r="804">
      <c r="I804" s="63"/>
    </row>
    <row r="805">
      <c r="I805" s="63"/>
    </row>
    <row r="806">
      <c r="I806" s="63"/>
    </row>
    <row r="807">
      <c r="I807" s="63"/>
    </row>
    <row r="808">
      <c r="I808" s="63"/>
    </row>
    <row r="809">
      <c r="I809" s="63"/>
    </row>
    <row r="810">
      <c r="I810" s="63"/>
    </row>
    <row r="811">
      <c r="I811" s="63"/>
    </row>
    <row r="812">
      <c r="I812" s="63"/>
    </row>
    <row r="813">
      <c r="I813" s="63"/>
    </row>
    <row r="814">
      <c r="I814" s="63"/>
    </row>
    <row r="815">
      <c r="I815" s="63"/>
    </row>
    <row r="816">
      <c r="I816" s="63"/>
    </row>
    <row r="817">
      <c r="I817" s="63"/>
    </row>
    <row r="818">
      <c r="I818" s="63"/>
    </row>
    <row r="819">
      <c r="I819" s="63"/>
    </row>
    <row r="820">
      <c r="I820" s="63"/>
    </row>
    <row r="821">
      <c r="I821" s="63"/>
    </row>
    <row r="822">
      <c r="I822" s="63"/>
    </row>
    <row r="823">
      <c r="I823" s="63"/>
    </row>
    <row r="824">
      <c r="I824" s="63"/>
    </row>
    <row r="825">
      <c r="I825" s="63"/>
    </row>
    <row r="826">
      <c r="I826" s="63"/>
    </row>
    <row r="827">
      <c r="I827" s="63"/>
    </row>
    <row r="828">
      <c r="I828" s="63"/>
    </row>
    <row r="829">
      <c r="I829" s="63"/>
    </row>
    <row r="830">
      <c r="I830" s="63"/>
    </row>
    <row r="831">
      <c r="I831" s="63"/>
    </row>
    <row r="832">
      <c r="I832" s="63"/>
    </row>
    <row r="833">
      <c r="I833" s="63"/>
    </row>
    <row r="834">
      <c r="I834" s="63"/>
    </row>
    <row r="835">
      <c r="I835" s="63"/>
    </row>
    <row r="836">
      <c r="I836" s="63"/>
    </row>
    <row r="837">
      <c r="I837" s="63"/>
    </row>
    <row r="838">
      <c r="I838" s="63"/>
    </row>
    <row r="839">
      <c r="I839" s="63"/>
    </row>
    <row r="840">
      <c r="I840" s="63"/>
    </row>
    <row r="841">
      <c r="I841" s="63"/>
    </row>
    <row r="842">
      <c r="I842" s="63"/>
    </row>
    <row r="843">
      <c r="I843" s="63"/>
    </row>
    <row r="844">
      <c r="I844" s="63"/>
    </row>
    <row r="845">
      <c r="I845" s="63"/>
    </row>
    <row r="846">
      <c r="I846" s="63"/>
    </row>
    <row r="847">
      <c r="I847" s="63"/>
    </row>
    <row r="848">
      <c r="I848" s="63"/>
    </row>
    <row r="849">
      <c r="I849" s="63"/>
    </row>
    <row r="850">
      <c r="I850" s="63"/>
    </row>
    <row r="851">
      <c r="I851" s="63"/>
    </row>
    <row r="852">
      <c r="I852" s="63"/>
    </row>
    <row r="853">
      <c r="I853" s="63"/>
    </row>
    <row r="854">
      <c r="I854" s="63"/>
    </row>
    <row r="855">
      <c r="I855" s="63"/>
    </row>
    <row r="856">
      <c r="I856" s="63"/>
    </row>
    <row r="857">
      <c r="I857" s="63"/>
    </row>
    <row r="858">
      <c r="I858" s="63"/>
    </row>
    <row r="859">
      <c r="I859" s="63"/>
    </row>
    <row r="860">
      <c r="I860" s="63"/>
    </row>
    <row r="861">
      <c r="I861" s="63"/>
    </row>
    <row r="862">
      <c r="I862" s="63"/>
    </row>
    <row r="863">
      <c r="I863" s="63"/>
    </row>
    <row r="864">
      <c r="I864" s="63"/>
    </row>
    <row r="865">
      <c r="I865" s="63"/>
    </row>
    <row r="866">
      <c r="I866" s="63"/>
    </row>
    <row r="867">
      <c r="I867" s="63"/>
    </row>
    <row r="868">
      <c r="I868" s="63"/>
    </row>
    <row r="869">
      <c r="I869" s="63"/>
    </row>
    <row r="870">
      <c r="I870" s="63"/>
    </row>
    <row r="871">
      <c r="I871" s="63"/>
    </row>
    <row r="872">
      <c r="I872" s="63"/>
    </row>
    <row r="873">
      <c r="I873" s="63"/>
    </row>
    <row r="874">
      <c r="I874" s="63"/>
    </row>
    <row r="875">
      <c r="I875" s="63"/>
    </row>
    <row r="876">
      <c r="I876" s="63"/>
    </row>
    <row r="877">
      <c r="I877" s="63"/>
    </row>
    <row r="878">
      <c r="I878" s="63"/>
    </row>
    <row r="879">
      <c r="I879" s="63"/>
    </row>
    <row r="880">
      <c r="I880" s="63"/>
    </row>
    <row r="881">
      <c r="I881" s="63"/>
    </row>
    <row r="882">
      <c r="I882" s="63"/>
    </row>
    <row r="883">
      <c r="I883" s="63"/>
    </row>
    <row r="884">
      <c r="I884" s="63"/>
    </row>
    <row r="885">
      <c r="I885" s="63"/>
    </row>
    <row r="886">
      <c r="I886" s="63"/>
    </row>
    <row r="887">
      <c r="I887" s="63"/>
    </row>
    <row r="888">
      <c r="I888" s="63"/>
    </row>
    <row r="889">
      <c r="I889" s="63"/>
    </row>
    <row r="890">
      <c r="I890" s="63"/>
    </row>
    <row r="891">
      <c r="I891" s="63"/>
    </row>
    <row r="892">
      <c r="I892" s="63"/>
    </row>
    <row r="893">
      <c r="I893" s="63"/>
    </row>
    <row r="894">
      <c r="I894" s="63"/>
    </row>
    <row r="895">
      <c r="I895" s="63"/>
    </row>
    <row r="896">
      <c r="I896" s="63"/>
    </row>
    <row r="897">
      <c r="I897" s="63"/>
    </row>
    <row r="898">
      <c r="I898" s="63"/>
    </row>
    <row r="899">
      <c r="I899" s="63"/>
    </row>
    <row r="900">
      <c r="I900" s="63"/>
    </row>
    <row r="901">
      <c r="I901" s="63"/>
    </row>
    <row r="902">
      <c r="I902" s="63"/>
    </row>
    <row r="903">
      <c r="I903" s="63"/>
    </row>
    <row r="904">
      <c r="I904" s="63"/>
    </row>
    <row r="905">
      <c r="I905" s="63"/>
    </row>
    <row r="906">
      <c r="I906" s="63"/>
    </row>
    <row r="907">
      <c r="I907" s="63"/>
    </row>
    <row r="908">
      <c r="I908" s="63"/>
    </row>
    <row r="909">
      <c r="I909" s="63"/>
    </row>
    <row r="910">
      <c r="I910" s="63"/>
    </row>
    <row r="911">
      <c r="I911" s="63"/>
    </row>
    <row r="912">
      <c r="I912" s="63"/>
    </row>
    <row r="913">
      <c r="I913" s="63"/>
    </row>
    <row r="914">
      <c r="I914" s="63"/>
    </row>
    <row r="915">
      <c r="I915" s="63"/>
    </row>
    <row r="916">
      <c r="I916" s="63"/>
    </row>
    <row r="917">
      <c r="I917" s="63"/>
    </row>
    <row r="918">
      <c r="I918" s="63"/>
    </row>
    <row r="919">
      <c r="I919" s="63"/>
    </row>
    <row r="920">
      <c r="I920" s="63"/>
    </row>
    <row r="921">
      <c r="I921" s="63"/>
    </row>
    <row r="922">
      <c r="I922" s="63"/>
    </row>
    <row r="923">
      <c r="I923" s="63"/>
    </row>
    <row r="924">
      <c r="I924" s="63"/>
    </row>
    <row r="925">
      <c r="I925" s="63"/>
    </row>
    <row r="926">
      <c r="I926" s="63"/>
    </row>
    <row r="927">
      <c r="I927" s="63"/>
    </row>
    <row r="928">
      <c r="I928" s="63"/>
    </row>
    <row r="929">
      <c r="I929" s="63"/>
    </row>
    <row r="930">
      <c r="I930" s="63"/>
    </row>
    <row r="931">
      <c r="I931" s="63"/>
    </row>
    <row r="932">
      <c r="I932" s="63"/>
    </row>
    <row r="933">
      <c r="I933" s="63"/>
    </row>
    <row r="934">
      <c r="I934" s="63"/>
    </row>
    <row r="935">
      <c r="I935" s="63"/>
    </row>
    <row r="936">
      <c r="I936" s="63"/>
    </row>
    <row r="937">
      <c r="I937" s="63"/>
    </row>
    <row r="938">
      <c r="I938" s="63"/>
    </row>
    <row r="939">
      <c r="I939" s="63"/>
    </row>
    <row r="940">
      <c r="I940" s="63"/>
    </row>
    <row r="941">
      <c r="I941" s="63"/>
    </row>
    <row r="942">
      <c r="I942" s="63"/>
    </row>
    <row r="943">
      <c r="I943" s="63"/>
    </row>
    <row r="944">
      <c r="I944" s="63"/>
    </row>
    <row r="945">
      <c r="I945" s="63"/>
    </row>
    <row r="946">
      <c r="I946" s="63"/>
    </row>
    <row r="947">
      <c r="I947" s="63"/>
    </row>
    <row r="948">
      <c r="I948" s="63"/>
    </row>
    <row r="949">
      <c r="I949" s="63"/>
    </row>
    <row r="950">
      <c r="I950" s="63"/>
    </row>
    <row r="951">
      <c r="I951" s="63"/>
    </row>
    <row r="952">
      <c r="I952" s="63"/>
    </row>
    <row r="953">
      <c r="I953" s="63"/>
    </row>
    <row r="954">
      <c r="I954" s="63"/>
    </row>
    <row r="955">
      <c r="I955" s="63"/>
    </row>
    <row r="956">
      <c r="I956" s="63"/>
    </row>
    <row r="957">
      <c r="I957" s="63"/>
    </row>
    <row r="958">
      <c r="I958" s="63"/>
    </row>
    <row r="959">
      <c r="I959" s="63"/>
    </row>
    <row r="960">
      <c r="I960" s="63"/>
    </row>
    <row r="961">
      <c r="I961" s="63"/>
    </row>
    <row r="962">
      <c r="I962" s="63"/>
    </row>
    <row r="963">
      <c r="I963" s="63"/>
    </row>
    <row r="964">
      <c r="I964" s="63"/>
    </row>
    <row r="965">
      <c r="I965" s="63"/>
    </row>
    <row r="966">
      <c r="I966" s="63"/>
    </row>
    <row r="967">
      <c r="I967" s="63"/>
    </row>
    <row r="968">
      <c r="I968" s="63"/>
    </row>
    <row r="969">
      <c r="I969" s="63"/>
    </row>
    <row r="970">
      <c r="I970" s="63"/>
    </row>
    <row r="971">
      <c r="I971" s="63"/>
    </row>
    <row r="972">
      <c r="I972" s="63"/>
    </row>
    <row r="973">
      <c r="I973" s="63"/>
    </row>
    <row r="974">
      <c r="I974" s="63"/>
    </row>
    <row r="975">
      <c r="I975" s="63"/>
    </row>
    <row r="976">
      <c r="I976" s="63"/>
    </row>
    <row r="977">
      <c r="I977" s="63"/>
    </row>
    <row r="978">
      <c r="I978" s="63"/>
    </row>
    <row r="979">
      <c r="I979" s="63"/>
    </row>
    <row r="980">
      <c r="I980" s="63"/>
    </row>
    <row r="981">
      <c r="I981" s="63"/>
    </row>
    <row r="982">
      <c r="I982" s="63"/>
    </row>
    <row r="983">
      <c r="I983" s="63"/>
    </row>
    <row r="984">
      <c r="I984" s="63"/>
    </row>
    <row r="985">
      <c r="I985" s="63"/>
    </row>
    <row r="986">
      <c r="I986" s="63"/>
    </row>
    <row r="987">
      <c r="I987" s="63"/>
    </row>
    <row r="988">
      <c r="I988" s="63"/>
    </row>
    <row r="989">
      <c r="I989" s="63"/>
    </row>
    <row r="990">
      <c r="I990" s="63"/>
    </row>
    <row r="991">
      <c r="I991" s="63"/>
    </row>
    <row r="992">
      <c r="I992" s="63"/>
    </row>
    <row r="993">
      <c r="I993" s="63"/>
    </row>
    <row r="994">
      <c r="I994" s="63"/>
    </row>
    <row r="995">
      <c r="I995" s="63"/>
    </row>
    <row r="996">
      <c r="I996" s="63"/>
    </row>
    <row r="997">
      <c r="I997" s="63"/>
    </row>
    <row r="998">
      <c r="I998" s="63"/>
    </row>
  </sheetData>
  <mergeCells count="1">
    <mergeCell ref="B27:D27"/>
  </mergeCells>
  <dataValidations>
    <dataValidation type="list" allowBlank="1" showErrorMessage="1" sqref="E2:E26 E28:E43 E45:E53">
      <formula1>"Yes, get it live,No,GTG, Wating for clients approval,Not relevant, rework,Reworked, review again,Relevant link request not found"</formula1>
    </dataValidation>
  </dataValidations>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8"/>
    <hyperlink r:id="rId52" ref="C28"/>
    <hyperlink r:id="rId53" ref="A29"/>
    <hyperlink r:id="rId54" ref="C29"/>
    <hyperlink r:id="rId55" ref="A30"/>
    <hyperlink r:id="rId56" ref="C30"/>
    <hyperlink r:id="rId57" ref="A31"/>
    <hyperlink r:id="rId58" ref="C31"/>
    <hyperlink r:id="rId59" ref="A32"/>
    <hyperlink r:id="rId60" ref="C32"/>
    <hyperlink r:id="rId61" ref="A33"/>
    <hyperlink r:id="rId62" ref="C33"/>
    <hyperlink r:id="rId63" ref="A34"/>
    <hyperlink r:id="rId64" ref="C34"/>
    <hyperlink r:id="rId65" ref="F34"/>
    <hyperlink r:id="rId66" ref="A35"/>
    <hyperlink r:id="rId67" ref="C35"/>
    <hyperlink r:id="rId68" ref="A36"/>
    <hyperlink r:id="rId69" ref="C36"/>
    <hyperlink r:id="rId70" ref="A37"/>
    <hyperlink r:id="rId71" ref="C37"/>
    <hyperlink r:id="rId72" ref="F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5"/>
    <hyperlink r:id="rId86" ref="C45"/>
    <hyperlink r:id="rId87" ref="F45"/>
    <hyperlink r:id="rId88" ref="A46"/>
    <hyperlink r:id="rId89" ref="C46"/>
    <hyperlink r:id="rId90" ref="F46"/>
    <hyperlink r:id="rId91" ref="A47"/>
    <hyperlink r:id="rId92" ref="C47"/>
    <hyperlink r:id="rId93" ref="F47"/>
    <hyperlink r:id="rId94" ref="A48"/>
    <hyperlink r:id="rId95" ref="C48"/>
    <hyperlink r:id="rId96" ref="F48"/>
    <hyperlink r:id="rId97" ref="A49"/>
    <hyperlink r:id="rId98" ref="C49"/>
    <hyperlink r:id="rId99" ref="F49"/>
    <hyperlink r:id="rId100" ref="A50"/>
    <hyperlink r:id="rId101" ref="C50"/>
    <hyperlink r:id="rId102" ref="F50"/>
    <hyperlink r:id="rId103" ref="A51"/>
    <hyperlink r:id="rId104" ref="C51"/>
    <hyperlink r:id="rId105" ref="F51"/>
    <hyperlink r:id="rId106" ref="A52"/>
    <hyperlink r:id="rId107" ref="C52"/>
    <hyperlink r:id="rId108" ref="F52"/>
    <hyperlink r:id="rId109" ref="A53"/>
    <hyperlink r:id="rId110" ref="C53"/>
    <hyperlink r:id="rId111" ref="F53"/>
  </hyperlinks>
  <drawing r:id="rId1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21.13"/>
    <col customWidth="1" min="3" max="3" width="13.63"/>
    <col customWidth="1" min="4" max="4" width="14.25"/>
    <col customWidth="1" min="5" max="5" width="17.25"/>
    <col customWidth="1" min="6" max="6" width="36.63"/>
    <col customWidth="1" min="7" max="7" width="23.88"/>
    <col customWidth="1" min="8" max="8" width="55.0"/>
    <col customWidth="1" min="11" max="11" width="29.63"/>
  </cols>
  <sheetData>
    <row r="1">
      <c r="A1" s="125" t="s">
        <v>289</v>
      </c>
      <c r="B1" s="125" t="s">
        <v>290</v>
      </c>
      <c r="C1" s="126" t="s">
        <v>121</v>
      </c>
      <c r="D1" s="126" t="s">
        <v>122</v>
      </c>
      <c r="E1" s="126" t="s">
        <v>291</v>
      </c>
      <c r="F1" s="125" t="s">
        <v>292</v>
      </c>
      <c r="G1" s="125" t="s">
        <v>116</v>
      </c>
      <c r="H1" s="125" t="s">
        <v>293</v>
      </c>
      <c r="I1" s="127" t="s">
        <v>294</v>
      </c>
      <c r="J1" s="128"/>
      <c r="K1" s="128"/>
      <c r="L1" s="128"/>
      <c r="M1" s="128"/>
      <c r="N1" s="128"/>
      <c r="O1" s="128"/>
      <c r="P1" s="128"/>
      <c r="Q1" s="128"/>
      <c r="R1" s="128"/>
      <c r="S1" s="128"/>
      <c r="T1" s="128"/>
      <c r="U1" s="128"/>
      <c r="V1" s="128"/>
      <c r="W1" s="128"/>
      <c r="X1" s="128"/>
      <c r="Y1" s="128"/>
      <c r="Z1" s="128"/>
      <c r="AA1" s="128"/>
      <c r="AB1" s="128"/>
      <c r="AC1" s="128"/>
      <c r="AD1" s="128"/>
      <c r="AE1" s="128"/>
      <c r="AF1" s="128"/>
    </row>
    <row r="2">
      <c r="A2" s="129" t="s">
        <v>295</v>
      </c>
      <c r="B2" s="130" t="s">
        <v>296</v>
      </c>
      <c r="C2" s="129">
        <v>74.0</v>
      </c>
      <c r="D2" s="131">
        <v>16457.0</v>
      </c>
      <c r="E2" s="132" t="s">
        <v>254</v>
      </c>
      <c r="F2" s="133" t="s">
        <v>133</v>
      </c>
      <c r="G2" s="134" t="s">
        <v>18</v>
      </c>
      <c r="H2" s="135" t="s">
        <v>55</v>
      </c>
      <c r="I2" s="129" t="s">
        <v>128</v>
      </c>
      <c r="J2" s="128"/>
      <c r="K2" s="128"/>
      <c r="L2" s="128"/>
      <c r="M2" s="128"/>
      <c r="N2" s="128"/>
      <c r="O2" s="128"/>
      <c r="P2" s="128"/>
      <c r="Q2" s="128"/>
      <c r="R2" s="128"/>
      <c r="S2" s="128"/>
      <c r="T2" s="128"/>
      <c r="U2" s="128"/>
      <c r="V2" s="128"/>
      <c r="W2" s="128"/>
      <c r="X2" s="128"/>
      <c r="Y2" s="128"/>
      <c r="Z2" s="128"/>
      <c r="AA2" s="128"/>
      <c r="AB2" s="128"/>
      <c r="AC2" s="128"/>
      <c r="AD2" s="128"/>
      <c r="AE2" s="128"/>
      <c r="AF2" s="128"/>
    </row>
    <row r="3">
      <c r="A3" s="129" t="s">
        <v>295</v>
      </c>
      <c r="B3" s="130" t="s">
        <v>297</v>
      </c>
      <c r="C3" s="129">
        <v>87.0</v>
      </c>
      <c r="D3" s="131">
        <v>2726.0</v>
      </c>
      <c r="E3" s="129" t="s">
        <v>298</v>
      </c>
      <c r="F3" s="133" t="s">
        <v>145</v>
      </c>
      <c r="G3" s="136" t="s">
        <v>16</v>
      </c>
      <c r="H3" s="137" t="s">
        <v>112</v>
      </c>
      <c r="I3" s="129" t="s">
        <v>128</v>
      </c>
      <c r="J3" s="128"/>
      <c r="K3" s="128"/>
      <c r="L3" s="128"/>
      <c r="M3" s="128"/>
      <c r="N3" s="128"/>
      <c r="O3" s="128"/>
      <c r="P3" s="128"/>
      <c r="Q3" s="128"/>
      <c r="R3" s="128"/>
      <c r="S3" s="128"/>
      <c r="T3" s="128"/>
      <c r="U3" s="128"/>
      <c r="V3" s="128"/>
      <c r="W3" s="128"/>
      <c r="X3" s="128"/>
      <c r="Y3" s="128"/>
      <c r="Z3" s="128"/>
      <c r="AA3" s="128"/>
      <c r="AB3" s="128"/>
      <c r="AC3" s="128"/>
      <c r="AD3" s="128"/>
      <c r="AE3" s="128"/>
      <c r="AF3" s="128"/>
    </row>
    <row r="4">
      <c r="A4" s="129" t="s">
        <v>295</v>
      </c>
      <c r="B4" s="130" t="s">
        <v>299</v>
      </c>
      <c r="C4" s="129">
        <v>62.0</v>
      </c>
      <c r="D4" s="131">
        <v>10400.0</v>
      </c>
      <c r="E4" s="129">
        <v>526.0</v>
      </c>
      <c r="F4" s="137" t="s">
        <v>124</v>
      </c>
      <c r="G4" s="138" t="s">
        <v>34</v>
      </c>
      <c r="H4" s="137" t="s">
        <v>125</v>
      </c>
      <c r="I4" s="129" t="s">
        <v>128</v>
      </c>
      <c r="J4" s="128"/>
      <c r="K4" s="128"/>
      <c r="L4" s="128"/>
      <c r="M4" s="128"/>
      <c r="N4" s="128"/>
      <c r="O4" s="128"/>
      <c r="P4" s="128"/>
      <c r="Q4" s="128"/>
      <c r="R4" s="128"/>
      <c r="S4" s="128"/>
      <c r="T4" s="128"/>
      <c r="U4" s="128"/>
      <c r="V4" s="128"/>
      <c r="W4" s="128"/>
      <c r="X4" s="128"/>
      <c r="Y4" s="128"/>
      <c r="Z4" s="128"/>
      <c r="AA4" s="128"/>
      <c r="AB4" s="128"/>
      <c r="AC4" s="128"/>
      <c r="AD4" s="128"/>
      <c r="AE4" s="128"/>
      <c r="AF4" s="128"/>
    </row>
    <row r="5">
      <c r="A5" s="129" t="s">
        <v>295</v>
      </c>
      <c r="B5" s="130" t="s">
        <v>300</v>
      </c>
      <c r="C5" s="129">
        <v>73.0</v>
      </c>
      <c r="D5" s="131">
        <v>18471.0</v>
      </c>
      <c r="E5" s="129" t="s">
        <v>301</v>
      </c>
      <c r="F5" s="137" t="s">
        <v>160</v>
      </c>
      <c r="G5" s="138" t="s">
        <v>11</v>
      </c>
      <c r="H5" s="137" t="s">
        <v>114</v>
      </c>
      <c r="I5" s="129" t="s">
        <v>128</v>
      </c>
      <c r="J5" s="128"/>
      <c r="K5" s="128"/>
      <c r="L5" s="128"/>
      <c r="M5" s="128"/>
      <c r="N5" s="128"/>
      <c r="O5" s="128"/>
      <c r="P5" s="128"/>
      <c r="Q5" s="128"/>
      <c r="R5" s="128"/>
      <c r="S5" s="128"/>
      <c r="T5" s="128"/>
      <c r="U5" s="128"/>
      <c r="V5" s="128"/>
      <c r="W5" s="128"/>
      <c r="X5" s="128"/>
      <c r="Y5" s="128"/>
      <c r="Z5" s="128"/>
      <c r="AA5" s="128"/>
      <c r="AB5" s="128"/>
      <c r="AC5" s="128"/>
      <c r="AD5" s="128"/>
      <c r="AE5" s="128"/>
      <c r="AF5" s="128"/>
    </row>
    <row r="6">
      <c r="A6" s="129" t="s">
        <v>295</v>
      </c>
      <c r="B6" s="130" t="s">
        <v>302</v>
      </c>
      <c r="C6" s="129">
        <v>64.0</v>
      </c>
      <c r="D6" s="131">
        <v>29117.0</v>
      </c>
      <c r="E6" s="129" t="s">
        <v>303</v>
      </c>
      <c r="F6" s="137" t="s">
        <v>172</v>
      </c>
      <c r="G6" s="134" t="s">
        <v>26</v>
      </c>
      <c r="H6" s="137" t="s">
        <v>113</v>
      </c>
      <c r="I6" s="129" t="s">
        <v>128</v>
      </c>
      <c r="J6" s="128"/>
      <c r="K6" s="128"/>
      <c r="L6" s="128"/>
      <c r="M6" s="128"/>
      <c r="N6" s="128"/>
      <c r="O6" s="128"/>
      <c r="P6" s="128"/>
      <c r="Q6" s="128"/>
      <c r="R6" s="128"/>
      <c r="S6" s="128"/>
      <c r="T6" s="128"/>
      <c r="U6" s="128"/>
      <c r="V6" s="128"/>
      <c r="W6" s="128"/>
      <c r="X6" s="128"/>
      <c r="Y6" s="128"/>
      <c r="Z6" s="128"/>
      <c r="AA6" s="128"/>
      <c r="AB6" s="128"/>
      <c r="AC6" s="128"/>
      <c r="AD6" s="128"/>
      <c r="AE6" s="128"/>
      <c r="AF6" s="128"/>
    </row>
    <row r="7">
      <c r="A7" s="129" t="s">
        <v>295</v>
      </c>
      <c r="B7" s="130" t="s">
        <v>304</v>
      </c>
      <c r="C7" s="129">
        <v>71.0</v>
      </c>
      <c r="D7" s="131">
        <v>18041.0</v>
      </c>
      <c r="E7" s="129" t="s">
        <v>305</v>
      </c>
      <c r="F7" s="139" t="s">
        <v>196</v>
      </c>
      <c r="G7" s="134" t="s">
        <v>29</v>
      </c>
      <c r="H7" s="139" t="s">
        <v>109</v>
      </c>
      <c r="I7" s="129" t="s">
        <v>128</v>
      </c>
      <c r="J7" s="128"/>
      <c r="K7" s="128"/>
      <c r="L7" s="128"/>
      <c r="M7" s="128"/>
      <c r="N7" s="128"/>
      <c r="O7" s="128"/>
      <c r="P7" s="128"/>
      <c r="Q7" s="128"/>
      <c r="R7" s="128"/>
      <c r="S7" s="128"/>
      <c r="T7" s="128"/>
      <c r="U7" s="128"/>
      <c r="V7" s="128"/>
      <c r="W7" s="128"/>
      <c r="X7" s="128"/>
      <c r="Y7" s="128"/>
      <c r="Z7" s="128"/>
      <c r="AA7" s="128"/>
      <c r="AB7" s="128"/>
      <c r="AC7" s="128"/>
      <c r="AD7" s="128"/>
      <c r="AE7" s="128"/>
      <c r="AF7" s="128"/>
    </row>
    <row r="8">
      <c r="A8" s="129" t="s">
        <v>295</v>
      </c>
      <c r="B8" s="130" t="s">
        <v>306</v>
      </c>
      <c r="C8" s="129">
        <v>78.0</v>
      </c>
      <c r="D8" s="131">
        <v>484767.0</v>
      </c>
      <c r="E8" s="132" t="s">
        <v>307</v>
      </c>
      <c r="F8" s="130" t="s">
        <v>308</v>
      </c>
      <c r="G8" s="140" t="s">
        <v>20</v>
      </c>
      <c r="H8" s="130" t="s">
        <v>309</v>
      </c>
      <c r="I8" s="129" t="s">
        <v>128</v>
      </c>
      <c r="J8" s="128"/>
      <c r="K8" s="128"/>
      <c r="L8" s="128"/>
      <c r="M8" s="128"/>
      <c r="N8" s="128"/>
      <c r="O8" s="128"/>
      <c r="P8" s="128"/>
      <c r="Q8" s="128"/>
      <c r="R8" s="128"/>
      <c r="S8" s="128"/>
      <c r="T8" s="128"/>
      <c r="U8" s="128"/>
      <c r="V8" s="128"/>
      <c r="W8" s="128"/>
      <c r="X8" s="128"/>
      <c r="Y8" s="128"/>
      <c r="Z8" s="128"/>
      <c r="AA8" s="128"/>
      <c r="AB8" s="128"/>
      <c r="AC8" s="128"/>
      <c r="AD8" s="128"/>
      <c r="AE8" s="128"/>
      <c r="AF8" s="128"/>
    </row>
    <row r="9">
      <c r="A9" s="129" t="s">
        <v>295</v>
      </c>
      <c r="B9" s="130" t="s">
        <v>310</v>
      </c>
      <c r="C9" s="129">
        <v>82.0</v>
      </c>
      <c r="D9" s="131">
        <v>9797.0</v>
      </c>
      <c r="E9" s="129" t="s">
        <v>311</v>
      </c>
      <c r="F9" s="130" t="s">
        <v>312</v>
      </c>
      <c r="G9" s="140" t="s">
        <v>18</v>
      </c>
      <c r="H9" s="130" t="s">
        <v>313</v>
      </c>
      <c r="I9" s="129" t="s">
        <v>128</v>
      </c>
      <c r="J9" s="128"/>
      <c r="M9" s="128"/>
      <c r="N9" s="128"/>
      <c r="O9" s="128"/>
      <c r="P9" s="128"/>
      <c r="Q9" s="128"/>
      <c r="R9" s="128"/>
      <c r="S9" s="128"/>
      <c r="T9" s="128"/>
      <c r="U9" s="128"/>
      <c r="V9" s="128"/>
      <c r="W9" s="128"/>
      <c r="X9" s="128"/>
      <c r="Y9" s="128"/>
      <c r="Z9" s="128"/>
      <c r="AA9" s="128"/>
      <c r="AB9" s="128"/>
      <c r="AC9" s="128"/>
      <c r="AD9" s="128"/>
      <c r="AE9" s="128"/>
      <c r="AF9" s="128"/>
    </row>
    <row r="10">
      <c r="A10" s="129" t="s">
        <v>295</v>
      </c>
      <c r="B10" s="130" t="s">
        <v>315</v>
      </c>
      <c r="C10" s="129">
        <v>75.0</v>
      </c>
      <c r="D10" s="131">
        <v>112876.0</v>
      </c>
      <c r="E10" s="129" t="s">
        <v>316</v>
      </c>
      <c r="F10" s="130" t="s">
        <v>317</v>
      </c>
      <c r="G10" s="140" t="s">
        <v>16</v>
      </c>
      <c r="H10" s="130" t="s">
        <v>318</v>
      </c>
      <c r="I10" s="129" t="s">
        <v>128</v>
      </c>
      <c r="J10" s="128"/>
      <c r="M10" s="128"/>
      <c r="N10" s="128"/>
      <c r="O10" s="128"/>
      <c r="P10" s="128"/>
      <c r="Q10" s="128"/>
      <c r="R10" s="128"/>
      <c r="S10" s="128"/>
      <c r="T10" s="128"/>
      <c r="U10" s="128"/>
      <c r="V10" s="128"/>
      <c r="W10" s="128"/>
      <c r="X10" s="128"/>
      <c r="Y10" s="128"/>
      <c r="Z10" s="128"/>
      <c r="AA10" s="128"/>
      <c r="AB10" s="128"/>
      <c r="AC10" s="128"/>
      <c r="AD10" s="128"/>
      <c r="AE10" s="128"/>
      <c r="AF10" s="128"/>
    </row>
    <row r="11">
      <c r="A11" s="129" t="s">
        <v>295</v>
      </c>
      <c r="B11" s="141" t="s">
        <v>319</v>
      </c>
      <c r="C11" s="129">
        <v>72.0</v>
      </c>
      <c r="D11" s="129">
        <v>9600.0</v>
      </c>
      <c r="E11" s="129" t="s">
        <v>298</v>
      </c>
      <c r="F11" s="141" t="s">
        <v>153</v>
      </c>
      <c r="G11" s="140" t="s">
        <v>26</v>
      </c>
      <c r="H11" s="130" t="s">
        <v>320</v>
      </c>
      <c r="I11" s="129" t="s">
        <v>128</v>
      </c>
      <c r="J11" s="128"/>
      <c r="M11" s="128"/>
      <c r="N11" s="128"/>
      <c r="O11" s="128"/>
      <c r="P11" s="128"/>
      <c r="Q11" s="128"/>
      <c r="R11" s="128"/>
      <c r="S11" s="128"/>
      <c r="T11" s="128"/>
      <c r="U11" s="128"/>
      <c r="V11" s="128"/>
      <c r="W11" s="128"/>
      <c r="X11" s="128"/>
      <c r="Y11" s="128"/>
      <c r="Z11" s="128"/>
      <c r="AA11" s="128"/>
      <c r="AB11" s="128"/>
      <c r="AC11" s="128"/>
      <c r="AD11" s="128"/>
      <c r="AE11" s="128"/>
      <c r="AF11" s="128"/>
    </row>
    <row r="12">
      <c r="A12" s="129" t="s">
        <v>321</v>
      </c>
      <c r="B12" s="141" t="s">
        <v>322</v>
      </c>
      <c r="C12" s="129">
        <v>62.0</v>
      </c>
      <c r="D12" s="129">
        <v>4200.0</v>
      </c>
      <c r="E12" s="129" t="s">
        <v>323</v>
      </c>
      <c r="F12" s="142" t="s">
        <v>324</v>
      </c>
      <c r="G12" s="134" t="s">
        <v>26</v>
      </c>
      <c r="H12" s="139" t="s">
        <v>113</v>
      </c>
      <c r="I12" s="129" t="s">
        <v>128</v>
      </c>
      <c r="J12" s="128"/>
      <c r="M12" s="128"/>
      <c r="N12" s="128"/>
      <c r="O12" s="128"/>
      <c r="P12" s="128"/>
      <c r="Q12" s="128"/>
      <c r="R12" s="128"/>
      <c r="S12" s="128"/>
      <c r="T12" s="128"/>
      <c r="U12" s="128"/>
      <c r="V12" s="128"/>
      <c r="W12" s="128"/>
      <c r="X12" s="128"/>
      <c r="Y12" s="128"/>
      <c r="Z12" s="128"/>
      <c r="AA12" s="128"/>
      <c r="AB12" s="128"/>
      <c r="AC12" s="128"/>
      <c r="AD12" s="128"/>
      <c r="AE12" s="128"/>
      <c r="AF12" s="128"/>
    </row>
    <row r="13">
      <c r="A13" s="129" t="s">
        <v>321</v>
      </c>
      <c r="B13" s="141" t="s">
        <v>325</v>
      </c>
      <c r="C13" s="129">
        <v>75.0</v>
      </c>
      <c r="D13" s="129">
        <v>3002.0</v>
      </c>
      <c r="E13" s="129">
        <v>1200.0</v>
      </c>
      <c r="F13" s="141" t="s">
        <v>326</v>
      </c>
      <c r="G13" s="140" t="s">
        <v>16</v>
      </c>
      <c r="H13" s="130" t="s">
        <v>327</v>
      </c>
      <c r="I13" s="129" t="s">
        <v>128</v>
      </c>
      <c r="J13" s="128"/>
      <c r="M13" s="128"/>
      <c r="N13" s="128"/>
      <c r="O13" s="128"/>
      <c r="P13" s="128"/>
      <c r="Q13" s="128"/>
      <c r="R13" s="128"/>
      <c r="S13" s="128"/>
      <c r="T13" s="128"/>
      <c r="U13" s="128"/>
      <c r="V13" s="128"/>
      <c r="W13" s="128"/>
      <c r="X13" s="128"/>
      <c r="Y13" s="128"/>
      <c r="Z13" s="128"/>
      <c r="AA13" s="128"/>
      <c r="AB13" s="128"/>
      <c r="AC13" s="128"/>
      <c r="AD13" s="128"/>
      <c r="AE13" s="128"/>
      <c r="AF13" s="128"/>
    </row>
    <row r="14">
      <c r="A14" s="129" t="s">
        <v>321</v>
      </c>
      <c r="B14" s="141" t="s">
        <v>296</v>
      </c>
      <c r="C14" s="129">
        <v>74.0</v>
      </c>
      <c r="D14" s="129">
        <v>14200.0</v>
      </c>
      <c r="E14" s="129">
        <v>6500.0</v>
      </c>
      <c r="F14" s="133" t="s">
        <v>328</v>
      </c>
      <c r="G14" s="134" t="s">
        <v>16</v>
      </c>
      <c r="H14" s="139" t="s">
        <v>112</v>
      </c>
      <c r="I14" s="129" t="s">
        <v>128</v>
      </c>
      <c r="J14" s="128"/>
      <c r="M14" s="128"/>
      <c r="N14" s="128"/>
      <c r="O14" s="128"/>
      <c r="P14" s="128"/>
      <c r="Q14" s="128"/>
      <c r="R14" s="128"/>
      <c r="S14" s="128"/>
      <c r="T14" s="128"/>
      <c r="U14" s="128"/>
      <c r="V14" s="128"/>
      <c r="W14" s="128"/>
      <c r="X14" s="128"/>
      <c r="Y14" s="128"/>
      <c r="Z14" s="128"/>
      <c r="AA14" s="128"/>
      <c r="AB14" s="128"/>
      <c r="AC14" s="128"/>
      <c r="AD14" s="128"/>
      <c r="AE14" s="128"/>
      <c r="AF14" s="128"/>
    </row>
    <row r="15">
      <c r="A15" s="129" t="s">
        <v>321</v>
      </c>
      <c r="B15" s="141" t="str">
        <f>IFERROR(__xludf.DUMMYFUNCTION("REGEXEXTRACT(F15, ""https?://(?:www\.)?([^/]+)"")
"),"agilitypr.com")</f>
        <v>agilitypr.com</v>
      </c>
      <c r="C15" s="129">
        <v>77.0</v>
      </c>
      <c r="D15" s="129">
        <v>17448.0</v>
      </c>
      <c r="E15" s="129" t="s">
        <v>329</v>
      </c>
      <c r="F15" s="143" t="s">
        <v>330</v>
      </c>
      <c r="G15" s="134" t="s">
        <v>16</v>
      </c>
      <c r="H15" s="143" t="s">
        <v>112</v>
      </c>
      <c r="I15" s="129" t="s">
        <v>128</v>
      </c>
      <c r="J15" s="128"/>
      <c r="M15" s="128"/>
      <c r="N15" s="128"/>
      <c r="O15" s="128"/>
      <c r="P15" s="128"/>
      <c r="Q15" s="128"/>
      <c r="R15" s="128"/>
      <c r="S15" s="128"/>
      <c r="T15" s="128"/>
      <c r="U15" s="128"/>
      <c r="V15" s="128"/>
      <c r="W15" s="128"/>
      <c r="X15" s="128"/>
      <c r="Y15" s="128"/>
      <c r="Z15" s="128"/>
      <c r="AA15" s="128"/>
      <c r="AB15" s="128"/>
      <c r="AC15" s="128"/>
      <c r="AD15" s="128"/>
      <c r="AE15" s="128"/>
      <c r="AF15" s="128"/>
    </row>
    <row r="16">
      <c r="A16" s="129" t="s">
        <v>321</v>
      </c>
      <c r="B16" s="141" t="str">
        <f>IFERROR(__xludf.DUMMYFUNCTION("REGEXEXTRACT(F16, ""https?://(?:www\.)?([^/]+)"")
"),"blog.curemd.com")</f>
        <v>blog.curemd.com</v>
      </c>
      <c r="C16" s="129">
        <v>70.0</v>
      </c>
      <c r="D16" s="129" t="s">
        <v>331</v>
      </c>
      <c r="E16" s="129" t="s">
        <v>332</v>
      </c>
      <c r="F16" s="143" t="s">
        <v>333</v>
      </c>
      <c r="G16" s="134" t="s">
        <v>26</v>
      </c>
      <c r="H16" s="143" t="s">
        <v>113</v>
      </c>
      <c r="I16" s="129" t="s">
        <v>128</v>
      </c>
      <c r="J16" s="128"/>
      <c r="M16" s="128"/>
      <c r="N16" s="128"/>
      <c r="O16" s="128"/>
      <c r="P16" s="128"/>
      <c r="Q16" s="128"/>
      <c r="R16" s="128"/>
      <c r="S16" s="128"/>
      <c r="T16" s="128"/>
      <c r="U16" s="128"/>
      <c r="V16" s="128"/>
      <c r="W16" s="128"/>
      <c r="X16" s="128"/>
      <c r="Y16" s="128"/>
      <c r="Z16" s="128"/>
      <c r="AA16" s="128"/>
      <c r="AB16" s="128"/>
      <c r="AC16" s="128"/>
      <c r="AD16" s="128"/>
      <c r="AE16" s="128"/>
      <c r="AF16" s="128"/>
    </row>
    <row r="17">
      <c r="A17" s="129" t="s">
        <v>321</v>
      </c>
      <c r="B17" s="141" t="str">
        <f>IFERROR(__xludf.DUMMYFUNCTION("REGEXEXTRACT(F17, ""https?://(?:www\.)?([^/]+)"")
"),"hostitsmart.com")</f>
        <v>hostitsmart.com</v>
      </c>
      <c r="C17" s="129">
        <v>64.0</v>
      </c>
      <c r="D17" s="129">
        <v>58923.0</v>
      </c>
      <c r="E17" s="129" t="s">
        <v>288</v>
      </c>
      <c r="F17" s="143" t="s">
        <v>270</v>
      </c>
      <c r="G17" s="134" t="s">
        <v>29</v>
      </c>
      <c r="H17" s="143" t="s">
        <v>112</v>
      </c>
      <c r="I17" s="129" t="s">
        <v>128</v>
      </c>
      <c r="J17" s="128"/>
      <c r="M17" s="128"/>
      <c r="N17" s="128"/>
      <c r="O17" s="128"/>
      <c r="P17" s="128"/>
      <c r="Q17" s="128"/>
      <c r="R17" s="128"/>
      <c r="S17" s="128"/>
      <c r="T17" s="128"/>
      <c r="U17" s="128"/>
      <c r="V17" s="128"/>
      <c r="W17" s="128"/>
      <c r="X17" s="128"/>
      <c r="Y17" s="128"/>
      <c r="Z17" s="128"/>
      <c r="AA17" s="128"/>
      <c r="AB17" s="128"/>
      <c r="AC17" s="128"/>
      <c r="AD17" s="128"/>
      <c r="AE17" s="128"/>
      <c r="AF17" s="128"/>
    </row>
    <row r="18">
      <c r="A18" s="129" t="s">
        <v>321</v>
      </c>
      <c r="B18" s="141" t="str">
        <f>IFERROR(__xludf.DUMMYFUNCTION("REGEXEXTRACT(F18, ""https?://(?:www\.)?([^/]+)"")
"),"oflox.com")</f>
        <v>oflox.com</v>
      </c>
      <c r="C18" s="129">
        <v>71.0</v>
      </c>
      <c r="D18" s="129">
        <v>8465.0</v>
      </c>
      <c r="E18" s="129" t="s">
        <v>334</v>
      </c>
      <c r="F18" s="144" t="s">
        <v>208</v>
      </c>
      <c r="G18" s="145" t="s">
        <v>22</v>
      </c>
      <c r="H18" s="144" t="s">
        <v>149</v>
      </c>
      <c r="I18" s="129" t="s">
        <v>128</v>
      </c>
      <c r="J18" s="128"/>
      <c r="M18" s="128"/>
      <c r="N18" s="128"/>
      <c r="O18" s="128"/>
      <c r="P18" s="128"/>
      <c r="Q18" s="128"/>
      <c r="R18" s="128"/>
      <c r="S18" s="128"/>
      <c r="T18" s="128"/>
      <c r="U18" s="128"/>
      <c r="V18" s="128"/>
      <c r="W18" s="128"/>
      <c r="X18" s="128"/>
      <c r="Y18" s="128"/>
      <c r="Z18" s="128"/>
      <c r="AA18" s="128"/>
      <c r="AB18" s="128"/>
      <c r="AC18" s="128"/>
      <c r="AD18" s="128"/>
      <c r="AE18" s="128"/>
      <c r="AF18" s="128"/>
    </row>
    <row r="19">
      <c r="A19" s="129" t="s">
        <v>321</v>
      </c>
      <c r="B19" s="141" t="str">
        <f>IFERROR(__xludf.DUMMYFUNCTION("REGEXEXTRACT(F19, ""https?://(?:www\.)?([^/]+)"")
"),"ranktracker.com")</f>
        <v>ranktracker.com</v>
      </c>
      <c r="C19" s="129">
        <v>74.0</v>
      </c>
      <c r="D19" s="129" t="s">
        <v>335</v>
      </c>
      <c r="E19" s="129" t="s">
        <v>336</v>
      </c>
      <c r="F19" s="144" t="s">
        <v>217</v>
      </c>
      <c r="G19" s="145" t="s">
        <v>20</v>
      </c>
      <c r="H19" s="144" t="s">
        <v>111</v>
      </c>
      <c r="I19" s="129" t="s">
        <v>128</v>
      </c>
      <c r="J19" s="128"/>
      <c r="M19" s="128"/>
      <c r="N19" s="128"/>
      <c r="O19" s="128"/>
      <c r="P19" s="128"/>
      <c r="Q19" s="128"/>
      <c r="R19" s="128"/>
      <c r="S19" s="128"/>
      <c r="T19" s="128"/>
      <c r="U19" s="128"/>
      <c r="V19" s="128"/>
      <c r="W19" s="128"/>
      <c r="X19" s="128"/>
      <c r="Y19" s="128"/>
      <c r="Z19" s="128"/>
      <c r="AA19" s="128"/>
      <c r="AB19" s="128"/>
      <c r="AC19" s="128"/>
      <c r="AD19" s="128"/>
      <c r="AE19" s="128"/>
      <c r="AF19" s="128"/>
    </row>
    <row r="20">
      <c r="A20" s="129" t="s">
        <v>321</v>
      </c>
      <c r="B20" s="141" t="str">
        <f>IFERROR(__xludf.DUMMYFUNCTION("REGEXEXTRACT(F20, ""https?://(?:www\.)?([^/]+)"")
"),"superside.com")</f>
        <v>superside.com</v>
      </c>
      <c r="C20" s="129">
        <v>76.0</v>
      </c>
      <c r="D20" s="129" t="s">
        <v>337</v>
      </c>
      <c r="E20" s="129" t="s">
        <v>338</v>
      </c>
      <c r="F20" s="130" t="s">
        <v>339</v>
      </c>
      <c r="G20" s="140" t="s">
        <v>32</v>
      </c>
      <c r="H20" s="130" t="s">
        <v>340</v>
      </c>
      <c r="I20" s="129" t="s">
        <v>128</v>
      </c>
      <c r="J20" s="128"/>
      <c r="M20" s="128"/>
      <c r="N20" s="128"/>
      <c r="O20" s="128"/>
      <c r="P20" s="128"/>
      <c r="Q20" s="128"/>
      <c r="R20" s="128"/>
      <c r="S20" s="128"/>
      <c r="T20" s="128"/>
      <c r="U20" s="128"/>
      <c r="V20" s="128"/>
      <c r="W20" s="128"/>
      <c r="X20" s="128"/>
      <c r="Y20" s="128"/>
      <c r="Z20" s="128"/>
      <c r="AA20" s="128"/>
      <c r="AB20" s="128"/>
      <c r="AC20" s="128"/>
      <c r="AD20" s="128"/>
      <c r="AE20" s="128"/>
      <c r="AF20" s="128"/>
    </row>
    <row r="21">
      <c r="A21" s="129" t="s">
        <v>321</v>
      </c>
      <c r="B21" s="141" t="s">
        <v>341</v>
      </c>
      <c r="C21" s="129">
        <v>76.0</v>
      </c>
      <c r="D21" s="129">
        <v>19221.0</v>
      </c>
      <c r="E21" s="129" t="s">
        <v>342</v>
      </c>
      <c r="F21" s="139" t="s">
        <v>343</v>
      </c>
      <c r="G21" s="134" t="s">
        <v>20</v>
      </c>
      <c r="H21" s="139" t="s">
        <v>111</v>
      </c>
      <c r="I21" s="129" t="s">
        <v>128</v>
      </c>
      <c r="J21" s="128"/>
      <c r="M21" s="128"/>
      <c r="N21" s="128"/>
      <c r="O21" s="128"/>
      <c r="P21" s="128"/>
      <c r="Q21" s="128"/>
      <c r="R21" s="128"/>
      <c r="S21" s="128"/>
      <c r="T21" s="128"/>
      <c r="U21" s="128"/>
      <c r="V21" s="128"/>
      <c r="W21" s="128"/>
      <c r="X21" s="128"/>
      <c r="Y21" s="128"/>
      <c r="Z21" s="128"/>
      <c r="AA21" s="128"/>
      <c r="AB21" s="128"/>
      <c r="AC21" s="128"/>
      <c r="AD21" s="128"/>
      <c r="AE21" s="128"/>
      <c r="AF21" s="128"/>
    </row>
    <row r="22">
      <c r="A22" s="129" t="s">
        <v>345</v>
      </c>
      <c r="B22" s="141" t="s">
        <v>346</v>
      </c>
      <c r="C22" s="129">
        <v>63.0</v>
      </c>
      <c r="D22" s="129">
        <v>4825.0</v>
      </c>
      <c r="E22" s="129" t="s">
        <v>347</v>
      </c>
      <c r="F22" s="142" t="s">
        <v>348</v>
      </c>
      <c r="G22" s="134" t="s">
        <v>16</v>
      </c>
      <c r="H22" s="139" t="s">
        <v>112</v>
      </c>
      <c r="I22" s="129" t="s">
        <v>128</v>
      </c>
      <c r="J22" s="134"/>
      <c r="K22" s="134"/>
      <c r="L22" s="146"/>
      <c r="M22" s="134"/>
      <c r="N22" s="134"/>
      <c r="O22" s="134"/>
      <c r="P22" s="134"/>
      <c r="Q22" s="134"/>
      <c r="R22" s="134"/>
      <c r="S22" s="134"/>
      <c r="T22" s="134"/>
      <c r="U22" s="134"/>
      <c r="V22" s="134"/>
      <c r="W22" s="134"/>
      <c r="X22" s="134"/>
      <c r="Y22" s="134"/>
      <c r="Z22" s="134"/>
      <c r="AA22" s="134"/>
      <c r="AB22" s="134"/>
      <c r="AC22" s="134"/>
      <c r="AD22" s="134"/>
      <c r="AE22" s="134"/>
      <c r="AF22" s="134"/>
    </row>
    <row r="23">
      <c r="A23" s="129" t="s">
        <v>345</v>
      </c>
      <c r="B23" s="141" t="s">
        <v>276</v>
      </c>
      <c r="C23" s="129">
        <v>72.0</v>
      </c>
      <c r="D23" s="129">
        <v>266762.0</v>
      </c>
      <c r="E23" s="129" t="s">
        <v>349</v>
      </c>
      <c r="F23" s="143" t="s">
        <v>350</v>
      </c>
      <c r="G23" s="134" t="s">
        <v>26</v>
      </c>
      <c r="H23" s="143" t="s">
        <v>109</v>
      </c>
      <c r="I23" s="129" t="s">
        <v>128</v>
      </c>
      <c r="J23" s="134"/>
      <c r="K23" s="134"/>
      <c r="L23" s="146"/>
      <c r="M23" s="134"/>
      <c r="N23" s="134"/>
      <c r="O23" s="134"/>
      <c r="P23" s="134"/>
      <c r="Q23" s="134"/>
      <c r="R23" s="134"/>
      <c r="S23" s="134"/>
      <c r="T23" s="134"/>
      <c r="U23" s="134"/>
      <c r="V23" s="134"/>
      <c r="W23" s="134"/>
      <c r="X23" s="134"/>
      <c r="Y23" s="134"/>
      <c r="Z23" s="134"/>
      <c r="AA23" s="134"/>
      <c r="AB23" s="134"/>
      <c r="AC23" s="134"/>
      <c r="AD23" s="134"/>
      <c r="AE23" s="134"/>
      <c r="AF23" s="134"/>
    </row>
    <row r="24">
      <c r="A24" s="129" t="s">
        <v>345</v>
      </c>
      <c r="B24" s="141" t="s">
        <v>265</v>
      </c>
      <c r="C24" s="129">
        <v>70.0</v>
      </c>
      <c r="D24" s="129">
        <v>4344.0</v>
      </c>
      <c r="E24" s="129" t="s">
        <v>171</v>
      </c>
      <c r="F24" s="143" t="s">
        <v>263</v>
      </c>
      <c r="G24" s="134" t="s">
        <v>16</v>
      </c>
      <c r="H24" s="143" t="s">
        <v>112</v>
      </c>
      <c r="I24" s="129" t="s">
        <v>128</v>
      </c>
      <c r="J24" s="134"/>
      <c r="K24" s="134"/>
      <c r="L24" s="146"/>
      <c r="M24" s="134"/>
      <c r="N24" s="134"/>
      <c r="O24" s="134"/>
      <c r="P24" s="134"/>
      <c r="Q24" s="134"/>
      <c r="R24" s="134"/>
      <c r="S24" s="134"/>
      <c r="T24" s="134"/>
      <c r="U24" s="134"/>
      <c r="V24" s="134"/>
      <c r="W24" s="134"/>
      <c r="X24" s="134"/>
      <c r="Y24" s="134"/>
      <c r="Z24" s="134"/>
      <c r="AA24" s="134"/>
      <c r="AB24" s="134"/>
      <c r="AC24" s="134"/>
      <c r="AD24" s="134"/>
      <c r="AE24" s="134"/>
      <c r="AF24" s="134"/>
    </row>
    <row r="25">
      <c r="A25" s="129" t="s">
        <v>345</v>
      </c>
      <c r="B25" s="141" t="s">
        <v>283</v>
      </c>
      <c r="C25" s="129">
        <v>80.0</v>
      </c>
      <c r="D25" s="129">
        <v>31940.0</v>
      </c>
      <c r="E25" s="129" t="s">
        <v>351</v>
      </c>
      <c r="F25" s="143" t="s">
        <v>281</v>
      </c>
      <c r="G25" s="134" t="s">
        <v>11</v>
      </c>
      <c r="H25" s="143" t="s">
        <v>114</v>
      </c>
      <c r="I25" s="129" t="s">
        <v>128</v>
      </c>
      <c r="J25" s="134"/>
      <c r="K25" s="134"/>
      <c r="L25" s="146"/>
      <c r="M25" s="134"/>
      <c r="N25" s="134"/>
      <c r="O25" s="134"/>
      <c r="P25" s="134"/>
      <c r="Q25" s="134"/>
      <c r="R25" s="134"/>
      <c r="S25" s="134"/>
      <c r="T25" s="134"/>
      <c r="U25" s="134"/>
      <c r="V25" s="134"/>
      <c r="W25" s="134"/>
      <c r="X25" s="134"/>
      <c r="Y25" s="134"/>
      <c r="Z25" s="134"/>
      <c r="AA25" s="134"/>
      <c r="AB25" s="134"/>
      <c r="AC25" s="134"/>
      <c r="AD25" s="134"/>
      <c r="AE25" s="134"/>
      <c r="AF25" s="134"/>
    </row>
    <row r="26">
      <c r="A26" s="129" t="s">
        <v>345</v>
      </c>
      <c r="B26" s="141" t="s">
        <v>352</v>
      </c>
      <c r="C26" s="129">
        <v>57.0</v>
      </c>
      <c r="D26" s="129">
        <v>2803.0</v>
      </c>
      <c r="E26" s="129" t="s">
        <v>353</v>
      </c>
      <c r="F26" s="143" t="s">
        <v>354</v>
      </c>
      <c r="G26" s="134" t="s">
        <v>29</v>
      </c>
      <c r="H26" s="143" t="s">
        <v>112</v>
      </c>
      <c r="I26" s="129" t="s">
        <v>128</v>
      </c>
      <c r="J26" s="134"/>
      <c r="K26" s="134"/>
      <c r="L26" s="146"/>
      <c r="M26" s="134"/>
      <c r="N26" s="134"/>
      <c r="O26" s="134"/>
      <c r="P26" s="134"/>
      <c r="Q26" s="134"/>
      <c r="R26" s="134"/>
      <c r="S26" s="134"/>
      <c r="T26" s="134"/>
      <c r="U26" s="134"/>
      <c r="V26" s="134"/>
      <c r="W26" s="134"/>
      <c r="X26" s="134"/>
      <c r="Y26" s="134"/>
      <c r="Z26" s="134"/>
      <c r="AA26" s="134"/>
      <c r="AB26" s="134"/>
      <c r="AC26" s="134"/>
      <c r="AD26" s="134"/>
      <c r="AE26" s="134"/>
      <c r="AF26" s="134"/>
    </row>
    <row r="27">
      <c r="A27" s="129" t="s">
        <v>345</v>
      </c>
      <c r="B27" s="141" t="str">
        <f>IFERROR(__xludf.DUMMYFUNCTION("REGEXEXTRACT(F27, ""https?://(?:www\.)?([^/]+)"")
"),"matchboxdesigngroup.com")</f>
        <v>matchboxdesigngroup.com</v>
      </c>
      <c r="C27" s="129">
        <v>63.0</v>
      </c>
      <c r="D27" s="129">
        <v>4300.0</v>
      </c>
      <c r="E27" s="129" t="s">
        <v>347</v>
      </c>
      <c r="F27" s="144" t="s">
        <v>204</v>
      </c>
      <c r="G27" s="145" t="s">
        <v>25</v>
      </c>
      <c r="H27" s="144" t="s">
        <v>56</v>
      </c>
      <c r="I27" s="129" t="s">
        <v>128</v>
      </c>
      <c r="J27" s="134"/>
      <c r="K27" s="134"/>
      <c r="L27" s="146"/>
      <c r="M27" s="134"/>
      <c r="N27" s="134"/>
      <c r="O27" s="134"/>
      <c r="P27" s="134"/>
      <c r="Q27" s="134"/>
      <c r="R27" s="134"/>
      <c r="S27" s="134"/>
      <c r="T27" s="134"/>
      <c r="U27" s="134"/>
      <c r="V27" s="134"/>
      <c r="W27" s="134"/>
      <c r="X27" s="134"/>
      <c r="Y27" s="134"/>
      <c r="Z27" s="134"/>
      <c r="AA27" s="134"/>
      <c r="AB27" s="134"/>
      <c r="AC27" s="134"/>
      <c r="AD27" s="134"/>
      <c r="AE27" s="134"/>
      <c r="AF27" s="134"/>
    </row>
    <row r="28">
      <c r="A28" s="129" t="s">
        <v>345</v>
      </c>
      <c r="B28" s="141" t="str">
        <f>IFERROR(__xludf.DUMMYFUNCTION("REGEXEXTRACT(F28, ""https?://(?:www\.)?([^/]+)"")
"),"metrobi.com")</f>
        <v>metrobi.com</v>
      </c>
      <c r="C28" s="129">
        <v>69.0</v>
      </c>
      <c r="D28" s="129" t="s">
        <v>355</v>
      </c>
      <c r="E28" s="129" t="s">
        <v>356</v>
      </c>
      <c r="F28" s="144" t="s">
        <v>220</v>
      </c>
      <c r="G28" s="145" t="s">
        <v>22</v>
      </c>
      <c r="H28" s="144" t="s">
        <v>149</v>
      </c>
      <c r="I28" s="129" t="s">
        <v>128</v>
      </c>
      <c r="J28" s="138"/>
      <c r="K28" s="138"/>
      <c r="L28" s="145"/>
      <c r="M28" s="147"/>
      <c r="N28" s="148"/>
      <c r="O28" s="138"/>
      <c r="P28" s="138"/>
      <c r="Q28" s="138"/>
      <c r="R28" s="138"/>
      <c r="S28" s="138"/>
      <c r="T28" s="138"/>
      <c r="U28" s="138"/>
      <c r="V28" s="138"/>
      <c r="W28" s="138"/>
      <c r="X28" s="138"/>
      <c r="Y28" s="138"/>
      <c r="Z28" s="138"/>
      <c r="AA28" s="138"/>
      <c r="AB28" s="138"/>
      <c r="AC28" s="138"/>
      <c r="AD28" s="138"/>
      <c r="AE28" s="138"/>
      <c r="AF28" s="138"/>
    </row>
    <row r="29">
      <c r="A29" s="129" t="s">
        <v>345</v>
      </c>
      <c r="B29" s="141" t="str">
        <f>IFERROR(__xludf.DUMMYFUNCTION("REGEXEXTRACT(F29, ""https?://(?:www\.)?([^/]+)"")
"),"ringcentral.com")</f>
        <v>ringcentral.com</v>
      </c>
      <c r="C29" s="129">
        <v>87.0</v>
      </c>
      <c r="D29" s="129" t="s">
        <v>357</v>
      </c>
      <c r="E29" s="129" t="s">
        <v>358</v>
      </c>
      <c r="F29" s="133" t="s">
        <v>359</v>
      </c>
      <c r="G29" s="134" t="s">
        <v>29</v>
      </c>
      <c r="H29" s="139" t="s">
        <v>109</v>
      </c>
      <c r="I29" s="129" t="s">
        <v>128</v>
      </c>
      <c r="J29" s="138"/>
      <c r="K29" s="138"/>
      <c r="L29" s="145"/>
      <c r="M29" s="147"/>
      <c r="N29" s="148"/>
      <c r="O29" s="138"/>
      <c r="P29" s="138"/>
      <c r="Q29" s="138"/>
      <c r="R29" s="138"/>
      <c r="S29" s="138"/>
      <c r="T29" s="138"/>
      <c r="U29" s="138"/>
      <c r="V29" s="138"/>
      <c r="W29" s="138"/>
      <c r="X29" s="138"/>
      <c r="Y29" s="138"/>
      <c r="Z29" s="138"/>
      <c r="AA29" s="138"/>
      <c r="AB29" s="138"/>
      <c r="AC29" s="138"/>
      <c r="AD29" s="138"/>
      <c r="AE29" s="138"/>
      <c r="AF29" s="138"/>
    </row>
    <row r="30">
      <c r="A30" s="129" t="s">
        <v>345</v>
      </c>
      <c r="B30" s="141" t="str">
        <f>IFERROR(__xludf.DUMMYFUNCTION("REGEXEXTRACT(F30, ""https?://(?:www\.)?([^/]+)"")
"),"graphicsprings.com")</f>
        <v>graphicsprings.com</v>
      </c>
      <c r="C30" s="129">
        <v>72.0</v>
      </c>
      <c r="D30" s="129" t="s">
        <v>360</v>
      </c>
      <c r="E30" s="129" t="s">
        <v>266</v>
      </c>
      <c r="F30" s="141" t="s">
        <v>361</v>
      </c>
      <c r="G30" s="128" t="s">
        <v>11</v>
      </c>
      <c r="H30" s="141" t="s">
        <v>362</v>
      </c>
      <c r="I30" s="129" t="s">
        <v>128</v>
      </c>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row>
    <row r="31">
      <c r="A31" s="129" t="s">
        <v>345</v>
      </c>
      <c r="B31" s="141" t="str">
        <f>IFERROR(__xludf.DUMMYFUNCTION("REGEXEXTRACT(F31, ""https?://(?:www\.)?([^/]+)"")
"),"martal.ca")</f>
        <v>martal.ca</v>
      </c>
      <c r="C31" s="129">
        <v>65.0</v>
      </c>
      <c r="D31" s="129" t="s">
        <v>363</v>
      </c>
      <c r="E31" s="129" t="s">
        <v>179</v>
      </c>
      <c r="F31" s="141" t="s">
        <v>364</v>
      </c>
      <c r="G31" s="128" t="s">
        <v>11</v>
      </c>
      <c r="H31" s="141" t="s">
        <v>365</v>
      </c>
      <c r="I31" s="129" t="s">
        <v>128</v>
      </c>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row>
    <row r="32">
      <c r="A32" s="129"/>
      <c r="B32" s="149"/>
      <c r="C32" s="129"/>
      <c r="D32" s="129"/>
      <c r="E32" s="129"/>
      <c r="F32" s="149"/>
      <c r="G32" s="128"/>
      <c r="H32" s="149"/>
      <c r="I32" s="129"/>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row>
    <row r="33">
      <c r="A33" s="129"/>
      <c r="B33" s="149"/>
      <c r="C33" s="129"/>
      <c r="D33" s="129"/>
      <c r="E33" s="129"/>
      <c r="F33" s="149"/>
      <c r="G33" s="128"/>
      <c r="H33" s="149"/>
      <c r="I33" s="129"/>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row>
    <row r="34">
      <c r="A34" s="129"/>
      <c r="B34" s="149"/>
      <c r="C34" s="129"/>
      <c r="D34" s="129"/>
      <c r="E34" s="129"/>
      <c r="F34" s="149"/>
      <c r="G34" s="128"/>
      <c r="H34" s="149"/>
      <c r="I34" s="129"/>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row>
    <row r="35">
      <c r="A35" s="129"/>
      <c r="B35" s="149"/>
      <c r="C35" s="129"/>
      <c r="D35" s="129"/>
      <c r="E35" s="129"/>
      <c r="F35" s="149"/>
      <c r="G35" s="128"/>
      <c r="H35" s="149"/>
      <c r="I35" s="129"/>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row>
    <row r="36">
      <c r="A36" s="129"/>
      <c r="B36" s="149"/>
      <c r="C36" s="129"/>
      <c r="D36" s="129"/>
      <c r="E36" s="129"/>
      <c r="F36" s="149"/>
      <c r="G36" s="128"/>
      <c r="H36" s="149"/>
      <c r="I36" s="129"/>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row>
    <row r="37">
      <c r="A37" s="129"/>
      <c r="B37" s="149"/>
      <c r="C37" s="129"/>
      <c r="D37" s="129"/>
      <c r="E37" s="129"/>
      <c r="F37" s="149"/>
      <c r="G37" s="128"/>
      <c r="H37" s="149"/>
      <c r="I37" s="129"/>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row>
    <row r="38">
      <c r="A38" s="129"/>
      <c r="B38" s="149"/>
      <c r="C38" s="129"/>
      <c r="D38" s="129"/>
      <c r="E38" s="129"/>
      <c r="F38" s="149"/>
      <c r="G38" s="128"/>
      <c r="H38" s="149"/>
      <c r="I38" s="129"/>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row>
    <row r="39">
      <c r="A39" s="129"/>
      <c r="B39" s="149"/>
      <c r="C39" s="129"/>
      <c r="D39" s="129"/>
      <c r="E39" s="129"/>
      <c r="F39" s="149"/>
      <c r="G39" s="128"/>
      <c r="H39" s="149"/>
      <c r="I39" s="129"/>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row>
    <row r="40">
      <c r="A40" s="150"/>
      <c r="B40" s="128"/>
      <c r="C40" s="150"/>
      <c r="D40" s="129"/>
      <c r="E40" s="129"/>
      <c r="F40" s="128"/>
      <c r="G40" s="128"/>
      <c r="H40" s="128"/>
      <c r="I40" s="150"/>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row>
    <row r="41">
      <c r="A41" s="150"/>
      <c r="B41" s="128"/>
      <c r="C41" s="129"/>
      <c r="D41" s="129"/>
      <c r="E41" s="129"/>
      <c r="F41" s="128"/>
      <c r="G41" s="128"/>
      <c r="H41" s="128"/>
      <c r="I41" s="150"/>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row>
    <row r="42">
      <c r="A42" s="150"/>
      <c r="B42" s="128"/>
      <c r="C42" s="129"/>
      <c r="D42" s="129"/>
      <c r="E42" s="129"/>
      <c r="F42" s="128"/>
      <c r="G42" s="128"/>
      <c r="H42" s="128"/>
      <c r="I42" s="150"/>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c r="A43" s="150"/>
      <c r="B43" s="128"/>
      <c r="C43" s="129"/>
      <c r="D43" s="129"/>
      <c r="E43" s="129"/>
      <c r="F43" s="128"/>
      <c r="G43" s="128"/>
      <c r="H43" s="128"/>
      <c r="I43" s="150"/>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row>
    <row r="44">
      <c r="A44" s="150"/>
      <c r="B44" s="128"/>
      <c r="C44" s="129"/>
      <c r="D44" s="129"/>
      <c r="E44" s="129"/>
      <c r="F44" s="128"/>
      <c r="G44" s="128"/>
      <c r="H44" s="128"/>
      <c r="I44" s="150"/>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row>
    <row r="45">
      <c r="A45" s="150"/>
      <c r="B45" s="128"/>
      <c r="C45" s="129"/>
      <c r="D45" s="129"/>
      <c r="E45" s="129"/>
      <c r="F45" s="128"/>
      <c r="G45" s="128"/>
      <c r="H45" s="128"/>
      <c r="I45" s="150"/>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row>
    <row r="46">
      <c r="A46" s="150"/>
      <c r="B46" s="128"/>
      <c r="C46" s="150"/>
      <c r="D46" s="129"/>
      <c r="E46" s="129"/>
      <c r="F46" s="128"/>
      <c r="G46" s="128"/>
      <c r="H46" s="128"/>
      <c r="I46" s="150"/>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row>
    <row r="47">
      <c r="A47" s="150"/>
      <c r="B47" s="128"/>
      <c r="C47" s="129"/>
      <c r="D47" s="129"/>
      <c r="E47" s="129"/>
      <c r="F47" s="128"/>
      <c r="G47" s="128"/>
      <c r="H47" s="128"/>
      <c r="I47" s="150"/>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row>
    <row r="48">
      <c r="A48" s="150"/>
      <c r="B48" s="128"/>
      <c r="C48" s="129"/>
      <c r="D48" s="129"/>
      <c r="E48" s="129"/>
      <c r="F48" s="128"/>
      <c r="G48" s="128"/>
      <c r="H48" s="128"/>
      <c r="I48" s="150"/>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row>
    <row r="49">
      <c r="A49" s="150"/>
      <c r="B49" s="128"/>
      <c r="C49" s="129"/>
      <c r="D49" s="129"/>
      <c r="E49" s="129"/>
      <c r="F49" s="128"/>
      <c r="G49" s="128"/>
      <c r="H49" s="128"/>
      <c r="I49" s="150"/>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row>
    <row r="50">
      <c r="A50" s="150"/>
      <c r="B50" s="128"/>
      <c r="C50" s="129"/>
      <c r="D50" s="129"/>
      <c r="E50" s="129"/>
      <c r="F50" s="128"/>
      <c r="G50" s="128"/>
      <c r="H50" s="128"/>
      <c r="I50" s="150"/>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row>
    <row r="51">
      <c r="A51" s="150"/>
      <c r="B51" s="128"/>
      <c r="C51" s="150"/>
      <c r="D51" s="150"/>
      <c r="E51" s="150"/>
      <c r="F51" s="128"/>
      <c r="G51" s="128"/>
      <c r="H51" s="128"/>
      <c r="I51" s="150"/>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row>
    <row r="52">
      <c r="A52" s="150"/>
      <c r="B52" s="128"/>
      <c r="C52" s="150"/>
      <c r="D52" s="150"/>
      <c r="E52" s="150"/>
      <c r="F52" s="128"/>
      <c r="G52" s="128"/>
      <c r="H52" s="128"/>
      <c r="I52" s="150"/>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row>
    <row r="53">
      <c r="A53" s="150"/>
      <c r="B53" s="128"/>
      <c r="C53" s="151"/>
      <c r="D53" s="151"/>
      <c r="E53" s="151"/>
      <c r="F53" s="128"/>
      <c r="G53" s="128"/>
      <c r="H53" s="128"/>
      <c r="I53" s="150"/>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row>
    <row r="54">
      <c r="A54" s="150"/>
      <c r="B54" s="128"/>
      <c r="C54" s="152"/>
      <c r="D54" s="129"/>
      <c r="E54" s="153"/>
      <c r="F54" s="128"/>
      <c r="G54" s="128"/>
      <c r="H54" s="128"/>
      <c r="I54" s="150"/>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row>
    <row r="55">
      <c r="A55" s="150"/>
      <c r="B55" s="128"/>
      <c r="C55" s="152"/>
      <c r="D55" s="150"/>
      <c r="E55" s="153"/>
      <c r="F55" s="128"/>
      <c r="G55" s="128"/>
      <c r="H55" s="128"/>
      <c r="I55" s="150"/>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row>
    <row r="56">
      <c r="A56" s="150"/>
      <c r="B56" s="128"/>
      <c r="C56" s="152"/>
      <c r="D56" s="150"/>
      <c r="E56" s="153"/>
      <c r="F56" s="128"/>
      <c r="G56" s="128"/>
      <c r="H56" s="128"/>
      <c r="I56" s="150"/>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row>
    <row r="57">
      <c r="A57" s="150"/>
      <c r="B57" s="128"/>
      <c r="C57" s="150"/>
      <c r="D57" s="150"/>
      <c r="E57" s="150"/>
      <c r="F57" s="128"/>
      <c r="G57" s="128"/>
      <c r="H57" s="128"/>
      <c r="I57" s="150"/>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row>
    <row r="58">
      <c r="A58" s="150"/>
      <c r="B58" s="128"/>
      <c r="C58" s="152"/>
      <c r="D58" s="129"/>
      <c r="E58" s="153"/>
      <c r="F58" s="128"/>
      <c r="G58" s="128"/>
      <c r="H58" s="128"/>
      <c r="I58" s="150"/>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row>
    <row r="59">
      <c r="A59" s="150"/>
      <c r="B59" s="128"/>
      <c r="C59" s="152"/>
      <c r="D59" s="129"/>
      <c r="E59" s="153"/>
      <c r="F59" s="128"/>
      <c r="G59" s="128"/>
      <c r="H59" s="128"/>
      <c r="I59" s="150"/>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row>
    <row r="60">
      <c r="A60" s="150"/>
      <c r="B60" s="128"/>
      <c r="C60" s="152"/>
      <c r="D60" s="129"/>
      <c r="E60" s="153"/>
      <c r="F60" s="128"/>
      <c r="G60" s="128"/>
      <c r="H60" s="128"/>
      <c r="I60" s="150"/>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row>
    <row r="61">
      <c r="A61" s="150"/>
      <c r="B61" s="128"/>
      <c r="C61" s="152"/>
      <c r="D61" s="150"/>
      <c r="E61" s="153"/>
      <c r="F61" s="128"/>
      <c r="G61" s="128"/>
      <c r="H61" s="128"/>
      <c r="I61" s="150"/>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row>
    <row r="62">
      <c r="A62" s="150"/>
      <c r="B62" s="128"/>
      <c r="C62" s="150"/>
      <c r="D62" s="150"/>
      <c r="E62" s="150"/>
      <c r="F62" s="128"/>
      <c r="G62" s="128"/>
      <c r="H62" s="128"/>
      <c r="I62" s="150"/>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row>
    <row r="63">
      <c r="A63" s="150"/>
      <c r="B63" s="128"/>
      <c r="C63" s="150"/>
      <c r="D63" s="150"/>
      <c r="E63" s="150"/>
      <c r="F63" s="128"/>
      <c r="G63" s="128"/>
      <c r="H63" s="128"/>
      <c r="I63" s="150"/>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row>
    <row r="64">
      <c r="A64" s="150"/>
      <c r="B64" s="128"/>
      <c r="C64" s="154"/>
      <c r="D64" s="154"/>
      <c r="E64" s="155"/>
      <c r="F64" s="128"/>
      <c r="G64" s="128"/>
      <c r="H64" s="128"/>
      <c r="I64" s="150"/>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row>
    <row r="65">
      <c r="A65" s="150"/>
      <c r="B65" s="128"/>
      <c r="C65" s="156"/>
      <c r="D65" s="156"/>
      <c r="E65" s="156"/>
      <c r="F65" s="128"/>
      <c r="G65" s="150"/>
      <c r="H65" s="128"/>
      <c r="I65" s="150"/>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row>
    <row r="66">
      <c r="A66" s="150"/>
      <c r="B66" s="128"/>
      <c r="C66" s="157"/>
      <c r="D66" s="156"/>
      <c r="E66" s="156"/>
      <c r="F66" s="128"/>
      <c r="G66" s="150"/>
      <c r="H66" s="128"/>
      <c r="I66" s="150"/>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row>
    <row r="67">
      <c r="A67" s="150"/>
      <c r="B67" s="128"/>
      <c r="C67" s="150"/>
      <c r="D67" s="150"/>
      <c r="E67" s="150"/>
      <c r="F67" s="128"/>
      <c r="G67" s="128"/>
      <c r="H67" s="128"/>
      <c r="I67" s="150"/>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row>
    <row r="68">
      <c r="A68" s="150"/>
      <c r="B68" s="128"/>
      <c r="C68" s="150"/>
      <c r="D68" s="150"/>
      <c r="E68" s="150"/>
      <c r="F68" s="128"/>
      <c r="G68" s="128"/>
      <c r="H68" s="128"/>
      <c r="I68" s="150"/>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row>
    <row r="69">
      <c r="A69" s="154"/>
      <c r="B69" s="154"/>
      <c r="C69" s="155"/>
      <c r="D69" s="14"/>
      <c r="E69" s="154"/>
      <c r="F69" s="128"/>
      <c r="G69" s="128"/>
      <c r="H69" s="128"/>
      <c r="I69" s="150"/>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row>
    <row r="70">
      <c r="A70" s="150"/>
      <c r="B70" s="128"/>
      <c r="C70" s="129"/>
      <c r="D70" s="9"/>
      <c r="E70" s="129"/>
      <c r="I70" s="150"/>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row>
    <row r="71">
      <c r="A71" s="150"/>
      <c r="B71" s="128"/>
      <c r="C71" s="150"/>
      <c r="D71" s="9"/>
      <c r="E71" s="129"/>
      <c r="I71" s="150"/>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row>
    <row r="72">
      <c r="A72" s="150"/>
      <c r="B72" s="128"/>
      <c r="C72" s="150"/>
      <c r="D72" s="9"/>
      <c r="E72" s="129"/>
      <c r="I72" s="150"/>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row>
    <row r="73">
      <c r="A73" s="150"/>
      <c r="B73" s="158"/>
      <c r="C73" s="129"/>
      <c r="D73" s="6"/>
      <c r="E73" s="129"/>
      <c r="I73" s="150"/>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row>
    <row r="74">
      <c r="A74" s="150"/>
      <c r="B74" s="128"/>
      <c r="C74" s="150"/>
      <c r="D74" s="9"/>
      <c r="E74" s="129"/>
      <c r="I74" s="150"/>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row>
    <row r="75">
      <c r="A75" s="150"/>
      <c r="B75" s="128"/>
      <c r="C75" s="150"/>
      <c r="D75" s="9"/>
      <c r="E75" s="129"/>
      <c r="I75" s="150"/>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row>
    <row r="76">
      <c r="A76" s="150"/>
      <c r="B76" s="128"/>
      <c r="C76" s="150"/>
      <c r="D76" s="9"/>
      <c r="E76" s="129"/>
      <c r="I76" s="150"/>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row>
    <row r="77">
      <c r="A77" s="150"/>
      <c r="B77" s="128"/>
      <c r="C77" s="150"/>
      <c r="D77" s="9"/>
      <c r="E77" s="129"/>
      <c r="I77" s="150"/>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row>
    <row r="78">
      <c r="A78" s="129"/>
      <c r="B78" s="128"/>
      <c r="C78" s="150"/>
      <c r="D78" s="6"/>
      <c r="E78" s="129"/>
      <c r="I78" s="150"/>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row>
    <row r="79">
      <c r="A79" s="129"/>
      <c r="B79" s="128"/>
      <c r="C79" s="150"/>
      <c r="D79" s="6"/>
      <c r="E79" s="129"/>
      <c r="I79" s="150"/>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row>
    <row r="80">
      <c r="A80" s="129"/>
      <c r="B80" s="128"/>
      <c r="C80" s="129"/>
      <c r="D80" s="6"/>
      <c r="E80" s="129"/>
      <c r="I80" s="150"/>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row>
    <row r="81">
      <c r="A81" s="150"/>
      <c r="B81" s="128"/>
      <c r="C81" s="150"/>
      <c r="D81" s="150"/>
      <c r="E81" s="150"/>
      <c r="I81" s="150"/>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row>
    <row r="82">
      <c r="A82" s="150"/>
      <c r="B82" s="128"/>
      <c r="C82" s="150"/>
      <c r="D82" s="150"/>
      <c r="E82" s="150"/>
      <c r="I82" s="150"/>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row>
    <row r="83">
      <c r="A83" s="150"/>
      <c r="B83" s="128"/>
      <c r="C83" s="150"/>
      <c r="D83" s="150"/>
      <c r="E83" s="150"/>
      <c r="I83" s="150"/>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row>
    <row r="84">
      <c r="A84" s="150"/>
      <c r="B84" s="128"/>
      <c r="C84" s="150"/>
      <c r="D84" s="150"/>
      <c r="E84" s="150"/>
      <c r="I84" s="150"/>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row>
    <row r="85">
      <c r="A85" s="150"/>
      <c r="B85" s="128"/>
      <c r="C85" s="150" t="s">
        <v>0</v>
      </c>
      <c r="D85" s="131" t="s">
        <v>42</v>
      </c>
      <c r="E85" s="150"/>
      <c r="F85" s="128"/>
      <c r="G85" s="128"/>
      <c r="I85" s="150"/>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row>
    <row r="86">
      <c r="A86" s="150"/>
      <c r="B86" s="128"/>
      <c r="C86" s="150" t="s">
        <v>9</v>
      </c>
      <c r="D86" s="150" t="s">
        <v>366</v>
      </c>
      <c r="E86" s="150"/>
      <c r="F86" s="128"/>
      <c r="G86" s="128"/>
      <c r="I86" s="150"/>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row>
    <row r="87">
      <c r="A87" s="150"/>
      <c r="B87" s="128"/>
      <c r="C87" s="150" t="s">
        <v>45</v>
      </c>
      <c r="D87" s="150" t="s">
        <v>367</v>
      </c>
      <c r="E87" s="150"/>
      <c r="F87" s="150"/>
      <c r="G87" s="128"/>
      <c r="H87" s="128"/>
      <c r="I87" s="150"/>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row>
    <row r="88">
      <c r="A88" s="150"/>
      <c r="B88" s="128"/>
      <c r="C88" s="150"/>
      <c r="D88" s="150"/>
      <c r="E88" s="150"/>
      <c r="F88" s="128"/>
      <c r="G88" s="128"/>
      <c r="H88" s="128"/>
      <c r="I88" s="150"/>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row>
    <row r="89">
      <c r="A89" s="150"/>
      <c r="B89" s="128"/>
      <c r="C89" s="150"/>
      <c r="D89" s="150"/>
      <c r="E89" s="150"/>
      <c r="F89" s="145"/>
      <c r="G89" s="128"/>
      <c r="H89" s="128"/>
      <c r="I89" s="150"/>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row>
    <row r="90">
      <c r="A90" s="150"/>
      <c r="B90" s="128"/>
      <c r="C90" s="150"/>
      <c r="D90" s="150"/>
      <c r="E90" s="150"/>
      <c r="F90" s="145"/>
      <c r="G90" s="128"/>
      <c r="H90" s="128"/>
      <c r="I90" s="150"/>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row>
    <row r="91">
      <c r="A91" s="150"/>
      <c r="B91" s="128"/>
      <c r="C91" s="150"/>
      <c r="D91" s="150"/>
      <c r="E91" s="150"/>
      <c r="F91" s="128"/>
      <c r="G91" s="128"/>
      <c r="H91" s="128"/>
      <c r="I91" s="150"/>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row>
    <row r="92">
      <c r="A92" s="150"/>
      <c r="B92" s="128"/>
      <c r="C92" s="150"/>
      <c r="D92" s="150"/>
      <c r="E92" s="150"/>
      <c r="F92" s="128"/>
      <c r="G92" s="128"/>
      <c r="H92" s="128"/>
      <c r="I92" s="150"/>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row>
    <row r="93">
      <c r="A93" s="150"/>
      <c r="B93" s="128"/>
      <c r="C93" s="150"/>
      <c r="D93" s="150"/>
      <c r="E93" s="150"/>
      <c r="F93" s="128"/>
      <c r="G93" s="128"/>
      <c r="H93" s="128"/>
      <c r="I93" s="150"/>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row>
    <row r="94">
      <c r="A94" s="150"/>
      <c r="B94" s="128"/>
      <c r="C94" s="150"/>
      <c r="D94" s="150"/>
      <c r="E94" s="150"/>
      <c r="F94" s="128"/>
      <c r="G94" s="128"/>
      <c r="H94" s="128"/>
      <c r="I94" s="150"/>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row>
    <row r="95">
      <c r="A95" s="150"/>
      <c r="B95" s="128"/>
      <c r="C95" s="150"/>
      <c r="D95" s="150"/>
      <c r="E95" s="150"/>
      <c r="F95" s="128"/>
      <c r="G95" s="128"/>
      <c r="H95" s="128"/>
      <c r="I95" s="150"/>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row>
    <row r="96">
      <c r="A96" s="150"/>
      <c r="B96" s="128"/>
      <c r="C96" s="150"/>
      <c r="D96" s="150"/>
      <c r="E96" s="150"/>
      <c r="F96" s="128"/>
      <c r="G96" s="128"/>
      <c r="H96" s="128"/>
      <c r="I96" s="150"/>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row>
    <row r="97">
      <c r="A97" s="150"/>
      <c r="B97" s="128"/>
      <c r="C97" s="150"/>
      <c r="D97" s="150"/>
      <c r="E97" s="150"/>
      <c r="F97" s="128"/>
      <c r="G97" s="128"/>
      <c r="H97" s="128"/>
      <c r="I97" s="150"/>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row>
    <row r="98">
      <c r="A98" s="150"/>
      <c r="B98" s="128"/>
      <c r="C98" s="150"/>
      <c r="D98" s="150"/>
      <c r="E98" s="150"/>
      <c r="F98" s="128"/>
      <c r="G98" s="128"/>
      <c r="H98" s="128"/>
      <c r="I98" s="150"/>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row>
    <row r="99">
      <c r="A99" s="150"/>
      <c r="B99" s="128"/>
      <c r="C99" s="150"/>
      <c r="D99" s="150"/>
      <c r="E99" s="150"/>
      <c r="F99" s="128"/>
      <c r="G99" s="128"/>
      <c r="H99" s="128"/>
      <c r="I99" s="150"/>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row>
    <row r="100">
      <c r="A100" s="150"/>
      <c r="B100" s="128"/>
      <c r="C100" s="150"/>
      <c r="D100" s="150"/>
      <c r="E100" s="150"/>
      <c r="F100" s="128"/>
      <c r="G100" s="128"/>
      <c r="H100" s="128"/>
      <c r="I100" s="150"/>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row>
    <row r="101">
      <c r="A101" s="150"/>
      <c r="B101" s="128"/>
      <c r="C101" s="150"/>
      <c r="D101" s="150"/>
      <c r="E101" s="150"/>
      <c r="F101" s="128"/>
      <c r="G101" s="128"/>
      <c r="H101" s="128"/>
      <c r="I101" s="150"/>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row>
    <row r="102">
      <c r="A102" s="150"/>
      <c r="B102" s="128"/>
      <c r="C102" s="150"/>
      <c r="D102" s="150"/>
      <c r="E102" s="150"/>
      <c r="F102" s="128"/>
      <c r="G102" s="128"/>
      <c r="H102" s="128"/>
      <c r="I102" s="150"/>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row>
    <row r="103">
      <c r="A103" s="150"/>
      <c r="B103" s="128"/>
      <c r="C103" s="150"/>
      <c r="D103" s="150"/>
      <c r="E103" s="150"/>
      <c r="F103" s="128"/>
      <c r="G103" s="128"/>
      <c r="H103" s="128"/>
      <c r="I103" s="150"/>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row>
    <row r="104">
      <c r="A104" s="150"/>
      <c r="B104" s="128"/>
      <c r="C104" s="150"/>
      <c r="D104" s="150"/>
      <c r="E104" s="150"/>
      <c r="F104" s="128"/>
      <c r="G104" s="128"/>
      <c r="H104" s="128"/>
      <c r="I104" s="150"/>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row>
    <row r="105">
      <c r="A105" s="150"/>
      <c r="B105" s="128"/>
      <c r="C105" s="150"/>
      <c r="D105" s="150"/>
      <c r="E105" s="150"/>
      <c r="F105" s="128"/>
      <c r="G105" s="128"/>
      <c r="H105" s="128"/>
      <c r="I105" s="150"/>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row>
    <row r="106">
      <c r="A106" s="150"/>
      <c r="B106" s="128"/>
      <c r="C106" s="150"/>
      <c r="D106" s="150"/>
      <c r="E106" s="150"/>
      <c r="F106" s="128"/>
      <c r="G106" s="128"/>
      <c r="H106" s="128"/>
      <c r="I106" s="150"/>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row>
    <row r="107">
      <c r="A107" s="150"/>
      <c r="B107" s="128"/>
      <c r="C107" s="150"/>
      <c r="D107" s="150"/>
      <c r="E107" s="150"/>
      <c r="F107" s="128"/>
      <c r="G107" s="128"/>
      <c r="H107" s="128"/>
      <c r="I107" s="150"/>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row>
    <row r="108">
      <c r="A108" s="150"/>
      <c r="B108" s="128"/>
      <c r="C108" s="150"/>
      <c r="D108" s="150"/>
      <c r="E108" s="150"/>
      <c r="F108" s="128"/>
      <c r="G108" s="128"/>
      <c r="H108" s="128"/>
      <c r="I108" s="150"/>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row>
    <row r="109">
      <c r="A109" s="150"/>
      <c r="B109" s="128"/>
      <c r="C109" s="150"/>
      <c r="D109" s="150"/>
      <c r="E109" s="150"/>
      <c r="F109" s="128"/>
      <c r="G109" s="128"/>
      <c r="H109" s="128"/>
      <c r="I109" s="150"/>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row>
    <row r="110">
      <c r="A110" s="150"/>
      <c r="B110" s="128"/>
      <c r="C110" s="150"/>
      <c r="D110" s="150"/>
      <c r="E110" s="150"/>
      <c r="F110" s="128"/>
      <c r="G110" s="128"/>
      <c r="H110" s="128"/>
      <c r="I110" s="150"/>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row>
    <row r="111">
      <c r="A111" s="150"/>
      <c r="B111" s="128"/>
      <c r="C111" s="150"/>
      <c r="D111" s="150"/>
      <c r="E111" s="150"/>
      <c r="F111" s="128"/>
      <c r="G111" s="128"/>
      <c r="H111" s="128"/>
      <c r="I111" s="150"/>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row>
    <row r="112">
      <c r="A112" s="150"/>
      <c r="B112" s="128"/>
      <c r="C112" s="150"/>
      <c r="D112" s="150"/>
      <c r="E112" s="150"/>
      <c r="F112" s="128"/>
      <c r="G112" s="128"/>
      <c r="H112" s="128"/>
      <c r="I112" s="150"/>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row>
    <row r="113">
      <c r="A113" s="150"/>
      <c r="B113" s="128"/>
      <c r="C113" s="150"/>
      <c r="D113" s="150"/>
      <c r="E113" s="150"/>
      <c r="F113" s="128"/>
      <c r="G113" s="128"/>
      <c r="H113" s="128"/>
      <c r="I113" s="150"/>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row>
    <row r="114">
      <c r="A114" s="150"/>
      <c r="B114" s="128"/>
      <c r="C114" s="150"/>
      <c r="D114" s="150"/>
      <c r="E114" s="150"/>
      <c r="F114" s="128"/>
      <c r="G114" s="128"/>
      <c r="H114" s="128"/>
      <c r="I114" s="150"/>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row>
    <row r="115">
      <c r="A115" s="150"/>
      <c r="B115" s="128"/>
      <c r="C115" s="150"/>
      <c r="D115" s="150"/>
      <c r="E115" s="150"/>
      <c r="F115" s="128"/>
      <c r="G115" s="128"/>
      <c r="H115" s="128"/>
      <c r="I115" s="150"/>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row>
    <row r="116">
      <c r="A116" s="150"/>
      <c r="B116" s="128"/>
      <c r="C116" s="150"/>
      <c r="D116" s="150"/>
      <c r="E116" s="150"/>
      <c r="F116" s="128"/>
      <c r="G116" s="128"/>
      <c r="H116" s="128"/>
      <c r="I116" s="150"/>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row>
    <row r="117">
      <c r="A117" s="150"/>
      <c r="B117" s="128"/>
      <c r="C117" s="150"/>
      <c r="D117" s="150"/>
      <c r="E117" s="150"/>
      <c r="F117" s="128"/>
      <c r="G117" s="128"/>
      <c r="H117" s="128"/>
      <c r="I117" s="150"/>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row>
    <row r="118">
      <c r="A118" s="150"/>
      <c r="B118" s="128"/>
      <c r="C118" s="150"/>
      <c r="D118" s="150"/>
      <c r="E118" s="150"/>
      <c r="F118" s="128"/>
      <c r="G118" s="128"/>
      <c r="H118" s="128"/>
      <c r="I118" s="150"/>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row>
    <row r="119">
      <c r="A119" s="150"/>
      <c r="B119" s="128"/>
      <c r="C119" s="150"/>
      <c r="D119" s="150"/>
      <c r="E119" s="150"/>
      <c r="F119" s="128"/>
      <c r="G119" s="128"/>
      <c r="H119" s="128"/>
      <c r="I119" s="150"/>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row>
    <row r="120">
      <c r="A120" s="150"/>
      <c r="B120" s="128"/>
      <c r="C120" s="150"/>
      <c r="D120" s="150"/>
      <c r="E120" s="150"/>
      <c r="F120" s="128"/>
      <c r="G120" s="128"/>
      <c r="H120" s="128"/>
      <c r="I120" s="150"/>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row>
    <row r="121">
      <c r="A121" s="150"/>
      <c r="B121" s="128"/>
      <c r="C121" s="150"/>
      <c r="D121" s="150"/>
      <c r="E121" s="150"/>
      <c r="F121" s="128"/>
      <c r="G121" s="128"/>
      <c r="H121" s="128"/>
      <c r="I121" s="150"/>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row>
    <row r="122">
      <c r="A122" s="150"/>
      <c r="B122" s="128"/>
      <c r="C122" s="150"/>
      <c r="D122" s="150"/>
      <c r="E122" s="150"/>
      <c r="F122" s="128"/>
      <c r="G122" s="128"/>
      <c r="H122" s="128"/>
      <c r="I122" s="150"/>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row>
    <row r="123">
      <c r="A123" s="150"/>
      <c r="B123" s="128"/>
      <c r="C123" s="150"/>
      <c r="D123" s="150"/>
      <c r="E123" s="150"/>
      <c r="F123" s="128"/>
      <c r="G123" s="128"/>
      <c r="H123" s="128"/>
      <c r="I123" s="150"/>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row>
    <row r="124">
      <c r="A124" s="150"/>
      <c r="B124" s="128"/>
      <c r="C124" s="150"/>
      <c r="D124" s="150"/>
      <c r="E124" s="150"/>
      <c r="F124" s="128"/>
      <c r="G124" s="128"/>
      <c r="H124" s="128"/>
      <c r="I124" s="150"/>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row>
    <row r="125">
      <c r="A125" s="150"/>
      <c r="B125" s="128"/>
      <c r="C125" s="150"/>
      <c r="D125" s="150"/>
      <c r="E125" s="150"/>
      <c r="F125" s="128"/>
      <c r="G125" s="128"/>
      <c r="H125" s="128"/>
      <c r="I125" s="150"/>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row>
    <row r="126">
      <c r="A126" s="150"/>
      <c r="B126" s="128"/>
      <c r="C126" s="150"/>
      <c r="D126" s="150"/>
      <c r="E126" s="150"/>
      <c r="F126" s="128"/>
      <c r="G126" s="128"/>
      <c r="H126" s="128"/>
      <c r="I126" s="150"/>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row>
    <row r="127">
      <c r="A127" s="150"/>
      <c r="B127" s="128"/>
      <c r="C127" s="150"/>
      <c r="D127" s="150"/>
      <c r="E127" s="150"/>
      <c r="F127" s="128"/>
      <c r="G127" s="128"/>
      <c r="H127" s="128"/>
      <c r="I127" s="150"/>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row>
    <row r="128">
      <c r="A128" s="150"/>
      <c r="B128" s="128"/>
      <c r="C128" s="150"/>
      <c r="D128" s="150"/>
      <c r="E128" s="150"/>
      <c r="F128" s="128"/>
      <c r="G128" s="128"/>
      <c r="H128" s="128"/>
      <c r="I128" s="150"/>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row>
    <row r="129">
      <c r="A129" s="150"/>
      <c r="B129" s="128"/>
      <c r="C129" s="150"/>
      <c r="D129" s="150"/>
      <c r="E129" s="150"/>
      <c r="F129" s="128"/>
      <c r="G129" s="128"/>
      <c r="H129" s="128"/>
      <c r="I129" s="150"/>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row>
    <row r="130">
      <c r="A130" s="150"/>
      <c r="B130" s="128"/>
      <c r="C130" s="150"/>
      <c r="D130" s="150"/>
      <c r="E130" s="150"/>
      <c r="F130" s="128"/>
      <c r="G130" s="128"/>
      <c r="H130" s="128"/>
      <c r="I130" s="150"/>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row>
    <row r="131">
      <c r="A131" s="150"/>
      <c r="B131" s="128"/>
      <c r="C131" s="150"/>
      <c r="D131" s="150"/>
      <c r="E131" s="150"/>
      <c r="F131" s="128"/>
      <c r="G131" s="128"/>
      <c r="H131" s="128"/>
      <c r="I131" s="150"/>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row>
    <row r="132">
      <c r="A132" s="150"/>
      <c r="B132" s="128"/>
      <c r="C132" s="150"/>
      <c r="D132" s="150"/>
      <c r="E132" s="150"/>
      <c r="F132" s="128"/>
      <c r="G132" s="128"/>
      <c r="H132" s="128"/>
      <c r="I132" s="150"/>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row>
    <row r="133">
      <c r="A133" s="150"/>
      <c r="B133" s="128"/>
      <c r="C133" s="150"/>
      <c r="D133" s="150"/>
      <c r="E133" s="150"/>
      <c r="F133" s="128"/>
      <c r="G133" s="128"/>
      <c r="H133" s="128"/>
      <c r="I133" s="150"/>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row>
    <row r="134">
      <c r="A134" s="150"/>
      <c r="B134" s="128"/>
      <c r="C134" s="150"/>
      <c r="D134" s="150"/>
      <c r="E134" s="150"/>
      <c r="F134" s="128"/>
      <c r="G134" s="128"/>
      <c r="H134" s="128"/>
      <c r="I134" s="150"/>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row>
    <row r="135">
      <c r="A135" s="150"/>
      <c r="B135" s="128"/>
      <c r="C135" s="150"/>
      <c r="D135" s="150"/>
      <c r="E135" s="150"/>
      <c r="F135" s="128"/>
      <c r="G135" s="128"/>
      <c r="H135" s="128"/>
      <c r="I135" s="150"/>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row>
    <row r="136">
      <c r="A136" s="150"/>
      <c r="B136" s="128"/>
      <c r="C136" s="150"/>
      <c r="D136" s="150"/>
      <c r="E136" s="150"/>
      <c r="F136" s="128"/>
      <c r="G136" s="128"/>
      <c r="H136" s="128"/>
      <c r="I136" s="150"/>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row>
    <row r="137">
      <c r="A137" s="150"/>
      <c r="B137" s="128"/>
      <c r="C137" s="150"/>
      <c r="D137" s="150"/>
      <c r="E137" s="150"/>
      <c r="F137" s="128"/>
      <c r="G137" s="128"/>
      <c r="H137" s="128"/>
      <c r="I137" s="150"/>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row>
    <row r="138">
      <c r="A138" s="150"/>
      <c r="B138" s="128"/>
      <c r="C138" s="150"/>
      <c r="D138" s="150"/>
      <c r="E138" s="150"/>
      <c r="F138" s="128"/>
      <c r="G138" s="128"/>
      <c r="H138" s="128"/>
      <c r="I138" s="150"/>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row>
    <row r="139">
      <c r="A139" s="150"/>
      <c r="B139" s="128"/>
      <c r="C139" s="150"/>
      <c r="D139" s="150"/>
      <c r="E139" s="150"/>
      <c r="F139" s="128"/>
      <c r="G139" s="128"/>
      <c r="H139" s="128"/>
      <c r="I139" s="150"/>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row>
    <row r="140">
      <c r="A140" s="150"/>
      <c r="B140" s="128"/>
      <c r="C140" s="150"/>
      <c r="D140" s="150"/>
      <c r="E140" s="150"/>
      <c r="F140" s="128"/>
      <c r="G140" s="128"/>
      <c r="H140" s="128"/>
      <c r="I140" s="150"/>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row>
    <row r="141">
      <c r="A141" s="150"/>
      <c r="B141" s="128"/>
      <c r="C141" s="150"/>
      <c r="D141" s="150"/>
      <c r="E141" s="150"/>
      <c r="F141" s="128"/>
      <c r="G141" s="128"/>
      <c r="H141" s="128"/>
      <c r="I141" s="150"/>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row>
    <row r="142">
      <c r="A142" s="150"/>
      <c r="B142" s="128"/>
      <c r="C142" s="150"/>
      <c r="D142" s="150"/>
      <c r="E142" s="150"/>
      <c r="F142" s="128"/>
      <c r="G142" s="128"/>
      <c r="H142" s="128"/>
      <c r="I142" s="150"/>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row>
    <row r="143">
      <c r="A143" s="150"/>
      <c r="B143" s="128"/>
      <c r="C143" s="150"/>
      <c r="D143" s="150"/>
      <c r="E143" s="150"/>
      <c r="F143" s="128"/>
      <c r="G143" s="128"/>
      <c r="H143" s="128"/>
      <c r="I143" s="150"/>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row>
    <row r="144">
      <c r="A144" s="150"/>
      <c r="B144" s="128"/>
      <c r="C144" s="150"/>
      <c r="D144" s="150"/>
      <c r="E144" s="150"/>
      <c r="F144" s="128"/>
      <c r="G144" s="128"/>
      <c r="H144" s="128"/>
      <c r="I144" s="150"/>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row>
    <row r="145">
      <c r="A145" s="150"/>
      <c r="B145" s="128"/>
      <c r="C145" s="150"/>
      <c r="D145" s="150"/>
      <c r="E145" s="150"/>
      <c r="F145" s="128"/>
      <c r="G145" s="128"/>
      <c r="H145" s="128"/>
      <c r="I145" s="150"/>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row>
    <row r="146">
      <c r="A146" s="150"/>
      <c r="B146" s="128"/>
      <c r="C146" s="150"/>
      <c r="D146" s="150"/>
      <c r="E146" s="150"/>
      <c r="F146" s="128"/>
      <c r="G146" s="128"/>
      <c r="H146" s="128"/>
      <c r="I146" s="150"/>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row>
    <row r="147">
      <c r="A147" s="150"/>
      <c r="B147" s="128"/>
      <c r="C147" s="150"/>
      <c r="D147" s="150"/>
      <c r="E147" s="150"/>
      <c r="F147" s="128"/>
      <c r="G147" s="128"/>
      <c r="H147" s="128"/>
      <c r="I147" s="150"/>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row>
    <row r="148">
      <c r="A148" s="150"/>
      <c r="B148" s="128"/>
      <c r="C148" s="150"/>
      <c r="D148" s="150"/>
      <c r="E148" s="150"/>
      <c r="F148" s="128"/>
      <c r="G148" s="128"/>
      <c r="H148" s="128"/>
      <c r="I148" s="150"/>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row>
    <row r="149">
      <c r="A149" s="150"/>
      <c r="B149" s="128"/>
      <c r="C149" s="150"/>
      <c r="D149" s="150"/>
      <c r="E149" s="150"/>
      <c r="F149" s="128"/>
      <c r="G149" s="128"/>
      <c r="H149" s="128"/>
      <c r="I149" s="150"/>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row>
    <row r="150">
      <c r="A150" s="150"/>
      <c r="B150" s="128"/>
      <c r="C150" s="150"/>
      <c r="D150" s="150"/>
      <c r="E150" s="150"/>
      <c r="F150" s="128"/>
      <c r="G150" s="128"/>
      <c r="H150" s="128"/>
      <c r="I150" s="150"/>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row>
    <row r="151">
      <c r="A151" s="150"/>
      <c r="B151" s="128"/>
      <c r="C151" s="150"/>
      <c r="D151" s="150"/>
      <c r="E151" s="150"/>
      <c r="F151" s="128"/>
      <c r="G151" s="128"/>
      <c r="H151" s="128"/>
      <c r="I151" s="150"/>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row>
    <row r="152">
      <c r="A152" s="150"/>
      <c r="B152" s="128"/>
      <c r="C152" s="150"/>
      <c r="D152" s="150"/>
      <c r="E152" s="150"/>
      <c r="F152" s="128"/>
      <c r="G152" s="128"/>
      <c r="H152" s="128"/>
      <c r="I152" s="150"/>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row>
    <row r="153">
      <c r="A153" s="150"/>
      <c r="B153" s="128"/>
      <c r="C153" s="150"/>
      <c r="D153" s="150"/>
      <c r="E153" s="150"/>
      <c r="F153" s="128"/>
      <c r="G153" s="128"/>
      <c r="H153" s="128"/>
      <c r="I153" s="150"/>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row>
    <row r="154">
      <c r="A154" s="150"/>
      <c r="B154" s="128"/>
      <c r="C154" s="150"/>
      <c r="D154" s="150"/>
      <c r="E154" s="150"/>
      <c r="F154" s="128"/>
      <c r="G154" s="128"/>
      <c r="H154" s="128"/>
      <c r="I154" s="150"/>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row>
    <row r="155">
      <c r="A155" s="150"/>
      <c r="B155" s="128"/>
      <c r="C155" s="150"/>
      <c r="D155" s="150"/>
      <c r="E155" s="150"/>
      <c r="F155" s="128"/>
      <c r="G155" s="128"/>
      <c r="H155" s="128"/>
      <c r="I155" s="150"/>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row>
    <row r="156">
      <c r="A156" s="150"/>
      <c r="B156" s="128"/>
      <c r="C156" s="150"/>
      <c r="D156" s="150"/>
      <c r="E156" s="150"/>
      <c r="F156" s="128"/>
      <c r="G156" s="128"/>
      <c r="H156" s="128"/>
      <c r="I156" s="150"/>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row>
    <row r="157">
      <c r="A157" s="150"/>
      <c r="B157" s="128"/>
      <c r="C157" s="150"/>
      <c r="D157" s="150"/>
      <c r="E157" s="150"/>
      <c r="F157" s="128"/>
      <c r="G157" s="128"/>
      <c r="H157" s="128"/>
      <c r="I157" s="150"/>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row>
    <row r="158">
      <c r="A158" s="150"/>
      <c r="B158" s="128"/>
      <c r="C158" s="150"/>
      <c r="D158" s="150"/>
      <c r="E158" s="150"/>
      <c r="F158" s="128"/>
      <c r="G158" s="128"/>
      <c r="H158" s="128"/>
      <c r="I158" s="150"/>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row>
    <row r="159">
      <c r="A159" s="150"/>
      <c r="B159" s="128"/>
      <c r="C159" s="150"/>
      <c r="D159" s="150"/>
      <c r="E159" s="150"/>
      <c r="F159" s="128"/>
      <c r="G159" s="128"/>
      <c r="H159" s="128"/>
      <c r="I159" s="150"/>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row>
    <row r="160">
      <c r="A160" s="150"/>
      <c r="B160" s="128"/>
      <c r="C160" s="150"/>
      <c r="D160" s="150"/>
      <c r="E160" s="150"/>
      <c r="F160" s="128"/>
      <c r="G160" s="128"/>
      <c r="H160" s="128"/>
      <c r="I160" s="150"/>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row>
    <row r="161">
      <c r="A161" s="150"/>
      <c r="B161" s="128"/>
      <c r="C161" s="150"/>
      <c r="D161" s="150"/>
      <c r="E161" s="150"/>
      <c r="F161" s="128"/>
      <c r="G161" s="128"/>
      <c r="H161" s="128"/>
      <c r="I161" s="150"/>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row>
    <row r="162">
      <c r="A162" s="150"/>
      <c r="B162" s="128"/>
      <c r="C162" s="150"/>
      <c r="D162" s="150"/>
      <c r="E162" s="150"/>
      <c r="F162" s="128"/>
      <c r="G162" s="128"/>
      <c r="H162" s="128"/>
      <c r="I162" s="150"/>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row>
    <row r="163">
      <c r="A163" s="150"/>
      <c r="B163" s="128"/>
      <c r="C163" s="150"/>
      <c r="D163" s="150"/>
      <c r="E163" s="150"/>
      <c r="F163" s="128"/>
      <c r="G163" s="128"/>
      <c r="H163" s="128"/>
      <c r="I163" s="150"/>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row>
    <row r="164">
      <c r="A164" s="150"/>
      <c r="B164" s="128"/>
      <c r="C164" s="150"/>
      <c r="D164" s="150"/>
      <c r="E164" s="150"/>
      <c r="F164" s="128"/>
      <c r="G164" s="128"/>
      <c r="H164" s="128"/>
      <c r="I164" s="150"/>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row>
    <row r="165">
      <c r="A165" s="150"/>
      <c r="B165" s="128"/>
      <c r="C165" s="150"/>
      <c r="D165" s="150"/>
      <c r="E165" s="150"/>
      <c r="F165" s="128"/>
      <c r="G165" s="128"/>
      <c r="H165" s="128"/>
      <c r="I165" s="150"/>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row>
    <row r="166">
      <c r="A166" s="150"/>
      <c r="B166" s="128"/>
      <c r="C166" s="150"/>
      <c r="D166" s="150"/>
      <c r="E166" s="150"/>
      <c r="F166" s="128"/>
      <c r="G166" s="128"/>
      <c r="H166" s="128"/>
      <c r="I166" s="150"/>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row>
    <row r="167">
      <c r="A167" s="150"/>
      <c r="B167" s="128"/>
      <c r="C167" s="150"/>
      <c r="D167" s="150"/>
      <c r="E167" s="150"/>
      <c r="F167" s="128"/>
      <c r="G167" s="128"/>
      <c r="H167" s="128"/>
      <c r="I167" s="150"/>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row>
    <row r="168">
      <c r="A168" s="150"/>
      <c r="B168" s="128"/>
      <c r="C168" s="150"/>
      <c r="D168" s="150"/>
      <c r="E168" s="150"/>
      <c r="F168" s="128"/>
      <c r="G168" s="128"/>
      <c r="H168" s="128"/>
      <c r="I168" s="150"/>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row>
    <row r="169">
      <c r="A169" s="150"/>
      <c r="B169" s="128"/>
      <c r="C169" s="150"/>
      <c r="D169" s="150"/>
      <c r="E169" s="150"/>
      <c r="F169" s="128"/>
      <c r="G169" s="128"/>
      <c r="H169" s="128"/>
      <c r="I169" s="150"/>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row>
    <row r="170">
      <c r="A170" s="150"/>
      <c r="B170" s="128"/>
      <c r="C170" s="150"/>
      <c r="D170" s="150"/>
      <c r="E170" s="150"/>
      <c r="F170" s="128"/>
      <c r="G170" s="128"/>
      <c r="H170" s="128"/>
      <c r="I170" s="150"/>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row>
    <row r="171">
      <c r="A171" s="150"/>
      <c r="B171" s="128"/>
      <c r="C171" s="150"/>
      <c r="D171" s="150"/>
      <c r="E171" s="150"/>
      <c r="F171" s="128"/>
      <c r="G171" s="128"/>
      <c r="H171" s="128"/>
      <c r="I171" s="150"/>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row>
    <row r="172">
      <c r="A172" s="150"/>
      <c r="B172" s="128"/>
      <c r="C172" s="150"/>
      <c r="D172" s="150"/>
      <c r="E172" s="150"/>
      <c r="F172" s="128"/>
      <c r="G172" s="128"/>
      <c r="H172" s="128"/>
      <c r="I172" s="150"/>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row>
    <row r="173">
      <c r="A173" s="150"/>
      <c r="B173" s="128"/>
      <c r="C173" s="150"/>
      <c r="D173" s="150"/>
      <c r="E173" s="150"/>
      <c r="F173" s="128"/>
      <c r="G173" s="128"/>
      <c r="H173" s="128"/>
      <c r="I173" s="150"/>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row>
    <row r="174">
      <c r="A174" s="150"/>
      <c r="B174" s="128"/>
      <c r="C174" s="150"/>
      <c r="D174" s="150"/>
      <c r="E174" s="150"/>
      <c r="F174" s="128"/>
      <c r="G174" s="128"/>
      <c r="H174" s="128"/>
      <c r="I174" s="150"/>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row>
    <row r="175">
      <c r="A175" s="150"/>
      <c r="B175" s="128"/>
      <c r="C175" s="150"/>
      <c r="D175" s="150"/>
      <c r="E175" s="150"/>
      <c r="F175" s="128"/>
      <c r="G175" s="128"/>
      <c r="H175" s="128"/>
      <c r="I175" s="150"/>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row>
    <row r="176">
      <c r="A176" s="150"/>
      <c r="B176" s="128"/>
      <c r="C176" s="150"/>
      <c r="D176" s="150"/>
      <c r="E176" s="150"/>
      <c r="F176" s="128"/>
      <c r="G176" s="128"/>
      <c r="H176" s="128"/>
      <c r="I176" s="150"/>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row>
    <row r="177">
      <c r="A177" s="150"/>
      <c r="B177" s="128"/>
      <c r="C177" s="150"/>
      <c r="D177" s="150"/>
      <c r="E177" s="150"/>
      <c r="F177" s="128"/>
      <c r="G177" s="128"/>
      <c r="H177" s="128"/>
      <c r="I177" s="150"/>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row>
    <row r="178">
      <c r="A178" s="150"/>
      <c r="B178" s="128"/>
      <c r="C178" s="150"/>
      <c r="D178" s="150"/>
      <c r="E178" s="150"/>
      <c r="F178" s="128"/>
      <c r="G178" s="128"/>
      <c r="H178" s="128"/>
      <c r="I178" s="150"/>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row>
    <row r="179">
      <c r="A179" s="150"/>
      <c r="B179" s="128"/>
      <c r="C179" s="150"/>
      <c r="D179" s="150"/>
      <c r="E179" s="150"/>
      <c r="F179" s="128"/>
      <c r="G179" s="128"/>
      <c r="H179" s="128"/>
      <c r="I179" s="150"/>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row>
    <row r="180">
      <c r="A180" s="150"/>
      <c r="B180" s="128"/>
      <c r="C180" s="150"/>
      <c r="D180" s="150"/>
      <c r="E180" s="150"/>
      <c r="F180" s="128"/>
      <c r="G180" s="128"/>
      <c r="H180" s="128"/>
      <c r="I180" s="150"/>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row>
    <row r="181">
      <c r="A181" s="150"/>
      <c r="B181" s="128"/>
      <c r="C181" s="150"/>
      <c r="D181" s="150"/>
      <c r="E181" s="150"/>
      <c r="F181" s="128"/>
      <c r="G181" s="128"/>
      <c r="H181" s="128"/>
      <c r="I181" s="150"/>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row>
    <row r="182">
      <c r="A182" s="150"/>
      <c r="B182" s="128"/>
      <c r="C182" s="150"/>
      <c r="D182" s="150"/>
      <c r="E182" s="150"/>
      <c r="F182" s="128"/>
      <c r="G182" s="128"/>
      <c r="H182" s="128"/>
      <c r="I182" s="150"/>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row>
    <row r="183">
      <c r="A183" s="150"/>
      <c r="B183" s="128"/>
      <c r="C183" s="150"/>
      <c r="D183" s="150"/>
      <c r="E183" s="150"/>
      <c r="F183" s="128"/>
      <c r="G183" s="128"/>
      <c r="H183" s="128"/>
      <c r="I183" s="150"/>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row>
    <row r="184">
      <c r="A184" s="150"/>
      <c r="B184" s="128"/>
      <c r="C184" s="150"/>
      <c r="D184" s="150"/>
      <c r="E184" s="150"/>
      <c r="F184" s="128"/>
      <c r="G184" s="128"/>
      <c r="H184" s="128"/>
      <c r="I184" s="150"/>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row>
    <row r="185">
      <c r="A185" s="150"/>
      <c r="B185" s="128"/>
      <c r="C185" s="150"/>
      <c r="D185" s="150"/>
      <c r="E185" s="150"/>
      <c r="F185" s="128"/>
      <c r="G185" s="128"/>
      <c r="H185" s="128"/>
      <c r="I185" s="150"/>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row>
    <row r="186">
      <c r="A186" s="150"/>
      <c r="B186" s="128"/>
      <c r="C186" s="150"/>
      <c r="D186" s="150"/>
      <c r="E186" s="150"/>
      <c r="F186" s="128"/>
      <c r="G186" s="128"/>
      <c r="H186" s="128"/>
      <c r="I186" s="150"/>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row>
    <row r="187">
      <c r="A187" s="150"/>
      <c r="B187" s="128"/>
      <c r="C187" s="150"/>
      <c r="D187" s="150"/>
      <c r="E187" s="150"/>
      <c r="F187" s="128"/>
      <c r="G187" s="128"/>
      <c r="H187" s="128"/>
      <c r="I187" s="150"/>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row>
    <row r="188">
      <c r="A188" s="150"/>
      <c r="B188" s="128"/>
      <c r="C188" s="150"/>
      <c r="D188" s="150"/>
      <c r="E188" s="150"/>
      <c r="F188" s="128"/>
      <c r="G188" s="128"/>
      <c r="H188" s="128"/>
      <c r="I188" s="150"/>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row>
    <row r="189">
      <c r="A189" s="150"/>
      <c r="B189" s="128"/>
      <c r="C189" s="150"/>
      <c r="D189" s="150"/>
      <c r="E189" s="150"/>
      <c r="F189" s="128"/>
      <c r="G189" s="128"/>
      <c r="H189" s="128"/>
      <c r="I189" s="150"/>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row>
    <row r="190">
      <c r="A190" s="150"/>
      <c r="B190" s="128"/>
      <c r="C190" s="150"/>
      <c r="D190" s="150"/>
      <c r="E190" s="150"/>
      <c r="F190" s="128"/>
      <c r="G190" s="128"/>
      <c r="H190" s="128"/>
      <c r="I190" s="150"/>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row>
    <row r="191">
      <c r="A191" s="150"/>
      <c r="B191" s="128"/>
      <c r="C191" s="150"/>
      <c r="D191" s="150"/>
      <c r="E191" s="150"/>
      <c r="F191" s="128"/>
      <c r="G191" s="128"/>
      <c r="H191" s="128"/>
      <c r="I191" s="150"/>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row>
    <row r="192">
      <c r="A192" s="150"/>
      <c r="B192" s="128"/>
      <c r="C192" s="150"/>
      <c r="D192" s="150"/>
      <c r="E192" s="150"/>
      <c r="F192" s="128"/>
      <c r="G192" s="128"/>
      <c r="H192" s="128"/>
      <c r="I192" s="150"/>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row>
    <row r="193">
      <c r="A193" s="150"/>
      <c r="B193" s="128"/>
      <c r="C193" s="150"/>
      <c r="D193" s="150"/>
      <c r="E193" s="150"/>
      <c r="F193" s="128"/>
      <c r="G193" s="128"/>
      <c r="H193" s="128"/>
      <c r="I193" s="150"/>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row>
    <row r="194">
      <c r="A194" s="150"/>
      <c r="B194" s="128"/>
      <c r="C194" s="150"/>
      <c r="D194" s="150"/>
      <c r="E194" s="150"/>
      <c r="F194" s="128"/>
      <c r="G194" s="128"/>
      <c r="H194" s="128"/>
      <c r="I194" s="150"/>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row>
    <row r="195">
      <c r="A195" s="150"/>
      <c r="B195" s="128"/>
      <c r="C195" s="150"/>
      <c r="D195" s="150"/>
      <c r="E195" s="150"/>
      <c r="F195" s="128"/>
      <c r="G195" s="128"/>
      <c r="H195" s="128"/>
      <c r="I195" s="150"/>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row>
    <row r="196">
      <c r="A196" s="150"/>
      <c r="B196" s="128"/>
      <c r="C196" s="150"/>
      <c r="D196" s="150"/>
      <c r="E196" s="150"/>
      <c r="F196" s="128"/>
      <c r="G196" s="128"/>
      <c r="H196" s="128"/>
      <c r="I196" s="150"/>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row>
    <row r="197">
      <c r="A197" s="150"/>
      <c r="B197" s="128"/>
      <c r="C197" s="150"/>
      <c r="D197" s="150"/>
      <c r="E197" s="150"/>
      <c r="F197" s="128"/>
      <c r="G197" s="128"/>
      <c r="H197" s="128"/>
      <c r="I197" s="150"/>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row>
    <row r="198">
      <c r="A198" s="150"/>
      <c r="B198" s="128"/>
      <c r="C198" s="150"/>
      <c r="D198" s="150"/>
      <c r="E198" s="150"/>
      <c r="F198" s="128"/>
      <c r="G198" s="128"/>
      <c r="H198" s="128"/>
      <c r="I198" s="150"/>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row>
    <row r="199">
      <c r="A199" s="150"/>
      <c r="B199" s="128"/>
      <c r="C199" s="150"/>
      <c r="D199" s="150"/>
      <c r="E199" s="150"/>
      <c r="F199" s="128"/>
      <c r="G199" s="128"/>
      <c r="H199" s="128"/>
      <c r="I199" s="150"/>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row>
    <row r="200">
      <c r="A200" s="150"/>
      <c r="B200" s="128"/>
      <c r="C200" s="150"/>
      <c r="D200" s="150"/>
      <c r="E200" s="150"/>
      <c r="F200" s="128"/>
      <c r="G200" s="128"/>
      <c r="H200" s="128"/>
      <c r="I200" s="150"/>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row>
    <row r="201">
      <c r="A201" s="150"/>
      <c r="B201" s="128"/>
      <c r="C201" s="150"/>
      <c r="D201" s="150"/>
      <c r="E201" s="150"/>
      <c r="F201" s="128"/>
      <c r="G201" s="128"/>
      <c r="H201" s="128"/>
      <c r="I201" s="150"/>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row>
    <row r="202">
      <c r="A202" s="150"/>
      <c r="B202" s="128"/>
      <c r="C202" s="150"/>
      <c r="D202" s="150"/>
      <c r="E202" s="150"/>
      <c r="F202" s="128"/>
      <c r="G202" s="128"/>
      <c r="H202" s="128"/>
      <c r="I202" s="150"/>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row>
    <row r="203">
      <c r="A203" s="150"/>
      <c r="B203" s="128"/>
      <c r="C203" s="150"/>
      <c r="D203" s="150"/>
      <c r="E203" s="150"/>
      <c r="F203" s="128"/>
      <c r="G203" s="128"/>
      <c r="H203" s="128"/>
      <c r="I203" s="150"/>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row>
    <row r="204">
      <c r="A204" s="150"/>
      <c r="B204" s="128"/>
      <c r="C204" s="150"/>
      <c r="D204" s="150"/>
      <c r="E204" s="150"/>
      <c r="F204" s="128"/>
      <c r="G204" s="128"/>
      <c r="H204" s="128"/>
      <c r="I204" s="150"/>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row>
    <row r="205">
      <c r="A205" s="150"/>
      <c r="B205" s="128"/>
      <c r="C205" s="150"/>
      <c r="D205" s="150"/>
      <c r="E205" s="150"/>
      <c r="F205" s="128"/>
      <c r="G205" s="128"/>
      <c r="H205" s="128"/>
      <c r="I205" s="150"/>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row>
    <row r="206">
      <c r="A206" s="150"/>
      <c r="B206" s="128"/>
      <c r="C206" s="150"/>
      <c r="D206" s="150"/>
      <c r="E206" s="150"/>
      <c r="F206" s="128"/>
      <c r="G206" s="128"/>
      <c r="H206" s="128"/>
      <c r="I206" s="150"/>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row>
    <row r="207">
      <c r="A207" s="150"/>
      <c r="B207" s="128"/>
      <c r="C207" s="150"/>
      <c r="D207" s="150"/>
      <c r="E207" s="150"/>
      <c r="F207" s="128"/>
      <c r="G207" s="128"/>
      <c r="H207" s="128"/>
      <c r="I207" s="150"/>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row>
    <row r="208">
      <c r="A208" s="150"/>
      <c r="B208" s="128"/>
      <c r="C208" s="150"/>
      <c r="D208" s="150"/>
      <c r="E208" s="150"/>
      <c r="F208" s="128"/>
      <c r="G208" s="128"/>
      <c r="H208" s="128"/>
      <c r="I208" s="150"/>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row>
    <row r="209">
      <c r="A209" s="150"/>
      <c r="B209" s="128"/>
      <c r="C209" s="150"/>
      <c r="D209" s="150"/>
      <c r="E209" s="150"/>
      <c r="F209" s="128"/>
      <c r="G209" s="128"/>
      <c r="H209" s="128"/>
      <c r="I209" s="150"/>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row>
    <row r="210">
      <c r="A210" s="150"/>
      <c r="B210" s="128"/>
      <c r="C210" s="150"/>
      <c r="D210" s="150"/>
      <c r="E210" s="150"/>
      <c r="F210" s="128"/>
      <c r="G210" s="128"/>
      <c r="H210" s="128"/>
      <c r="I210" s="150"/>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row>
    <row r="211">
      <c r="A211" s="150"/>
      <c r="B211" s="128"/>
      <c r="C211" s="150"/>
      <c r="D211" s="150"/>
      <c r="E211" s="150"/>
      <c r="F211" s="128"/>
      <c r="G211" s="128"/>
      <c r="H211" s="128"/>
      <c r="I211" s="150"/>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row>
    <row r="212">
      <c r="A212" s="150"/>
      <c r="B212" s="128"/>
      <c r="C212" s="150"/>
      <c r="D212" s="150"/>
      <c r="E212" s="150"/>
      <c r="F212" s="128"/>
      <c r="G212" s="128"/>
      <c r="H212" s="128"/>
      <c r="I212" s="150"/>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row>
    <row r="213">
      <c r="A213" s="150"/>
      <c r="B213" s="128"/>
      <c r="C213" s="150"/>
      <c r="D213" s="150"/>
      <c r="E213" s="150"/>
      <c r="F213" s="128"/>
      <c r="G213" s="128"/>
      <c r="H213" s="128"/>
      <c r="I213" s="150"/>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row>
    <row r="214">
      <c r="A214" s="150"/>
      <c r="B214" s="128"/>
      <c r="C214" s="150"/>
      <c r="D214" s="150"/>
      <c r="E214" s="150"/>
      <c r="F214" s="128"/>
      <c r="G214" s="128"/>
      <c r="H214" s="128"/>
      <c r="I214" s="150"/>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row>
    <row r="215">
      <c r="A215" s="150"/>
      <c r="B215" s="128"/>
      <c r="C215" s="150"/>
      <c r="D215" s="150"/>
      <c r="E215" s="150"/>
      <c r="F215" s="128"/>
      <c r="G215" s="128"/>
      <c r="H215" s="128"/>
      <c r="I215" s="150"/>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row>
    <row r="216">
      <c r="A216" s="150"/>
      <c r="B216" s="128"/>
      <c r="C216" s="150"/>
      <c r="D216" s="150"/>
      <c r="E216" s="150"/>
      <c r="F216" s="128"/>
      <c r="G216" s="128"/>
      <c r="H216" s="128"/>
      <c r="I216" s="150"/>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row>
    <row r="217">
      <c r="A217" s="150"/>
      <c r="B217" s="128"/>
      <c r="C217" s="150"/>
      <c r="D217" s="150"/>
      <c r="E217" s="150"/>
      <c r="F217" s="128"/>
      <c r="G217" s="128"/>
      <c r="H217" s="128"/>
      <c r="I217" s="150"/>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row>
    <row r="218">
      <c r="A218" s="150"/>
      <c r="B218" s="128"/>
      <c r="C218" s="150"/>
      <c r="D218" s="150"/>
      <c r="E218" s="150"/>
      <c r="F218" s="128"/>
      <c r="G218" s="128"/>
      <c r="H218" s="128"/>
      <c r="I218" s="150"/>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row>
    <row r="219">
      <c r="A219" s="150"/>
      <c r="B219" s="128"/>
      <c r="C219" s="150"/>
      <c r="D219" s="150"/>
      <c r="E219" s="150"/>
      <c r="F219" s="128"/>
      <c r="G219" s="128"/>
      <c r="H219" s="128"/>
      <c r="I219" s="150"/>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row>
    <row r="220">
      <c r="A220" s="150"/>
      <c r="B220" s="128"/>
      <c r="C220" s="150"/>
      <c r="D220" s="150"/>
      <c r="E220" s="150"/>
      <c r="F220" s="128"/>
      <c r="G220" s="128"/>
      <c r="H220" s="128"/>
      <c r="I220" s="150"/>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row>
    <row r="221">
      <c r="A221" s="150"/>
      <c r="B221" s="128"/>
      <c r="C221" s="150"/>
      <c r="D221" s="150"/>
      <c r="E221" s="150"/>
      <c r="F221" s="128"/>
      <c r="G221" s="128"/>
      <c r="H221" s="128"/>
      <c r="I221" s="150"/>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row>
    <row r="222">
      <c r="A222" s="150"/>
      <c r="B222" s="128"/>
      <c r="C222" s="150"/>
      <c r="D222" s="150"/>
      <c r="E222" s="150"/>
      <c r="F222" s="128"/>
      <c r="G222" s="128"/>
      <c r="H222" s="128"/>
      <c r="I222" s="150"/>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row>
    <row r="223">
      <c r="A223" s="150"/>
      <c r="B223" s="128"/>
      <c r="C223" s="150"/>
      <c r="D223" s="150"/>
      <c r="E223" s="150"/>
      <c r="F223" s="128"/>
      <c r="G223" s="128"/>
      <c r="H223" s="128"/>
      <c r="I223" s="150"/>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row>
    <row r="224">
      <c r="A224" s="150"/>
      <c r="B224" s="128"/>
      <c r="C224" s="150"/>
      <c r="D224" s="150"/>
      <c r="E224" s="150"/>
      <c r="F224" s="128"/>
      <c r="G224" s="128"/>
      <c r="H224" s="128"/>
      <c r="I224" s="150"/>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row>
    <row r="225">
      <c r="A225" s="150"/>
      <c r="B225" s="128"/>
      <c r="C225" s="150"/>
      <c r="D225" s="150"/>
      <c r="E225" s="150"/>
      <c r="F225" s="128"/>
      <c r="G225" s="128"/>
      <c r="H225" s="128"/>
      <c r="I225" s="150"/>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row>
    <row r="226">
      <c r="A226" s="150"/>
      <c r="B226" s="128"/>
      <c r="C226" s="150"/>
      <c r="D226" s="150"/>
      <c r="E226" s="150"/>
      <c r="F226" s="128"/>
      <c r="G226" s="128"/>
      <c r="H226" s="128"/>
      <c r="I226" s="150"/>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row>
    <row r="227">
      <c r="A227" s="150"/>
      <c r="B227" s="128"/>
      <c r="C227" s="150"/>
      <c r="D227" s="150"/>
      <c r="E227" s="150"/>
      <c r="F227" s="128"/>
      <c r="G227" s="128"/>
      <c r="H227" s="128"/>
      <c r="I227" s="150"/>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row>
    <row r="228">
      <c r="A228" s="150"/>
      <c r="B228" s="128"/>
      <c r="C228" s="150"/>
      <c r="D228" s="150"/>
      <c r="E228" s="150"/>
      <c r="F228" s="128"/>
      <c r="G228" s="128"/>
      <c r="H228" s="128"/>
      <c r="I228" s="150"/>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row>
    <row r="229">
      <c r="A229" s="150"/>
      <c r="B229" s="128"/>
      <c r="C229" s="150"/>
      <c r="D229" s="150"/>
      <c r="E229" s="150"/>
      <c r="F229" s="128"/>
      <c r="G229" s="128"/>
      <c r="H229" s="128"/>
      <c r="I229" s="150"/>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row>
    <row r="230">
      <c r="A230" s="150"/>
      <c r="B230" s="128"/>
      <c r="C230" s="150"/>
      <c r="D230" s="150"/>
      <c r="E230" s="150"/>
      <c r="F230" s="128"/>
      <c r="G230" s="128"/>
      <c r="H230" s="128"/>
      <c r="I230" s="150"/>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row>
    <row r="231">
      <c r="A231" s="150"/>
      <c r="B231" s="128"/>
      <c r="C231" s="150"/>
      <c r="D231" s="150"/>
      <c r="E231" s="150"/>
      <c r="F231" s="128"/>
      <c r="G231" s="128"/>
      <c r="H231" s="128"/>
      <c r="I231" s="150"/>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row>
    <row r="232">
      <c r="A232" s="150"/>
      <c r="B232" s="128"/>
      <c r="C232" s="150"/>
      <c r="D232" s="150"/>
      <c r="E232" s="150"/>
      <c r="F232" s="128"/>
      <c r="G232" s="128"/>
      <c r="H232" s="128"/>
      <c r="I232" s="150"/>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row>
    <row r="233">
      <c r="A233" s="150"/>
      <c r="B233" s="128"/>
      <c r="C233" s="150"/>
      <c r="D233" s="150"/>
      <c r="E233" s="150"/>
      <c r="F233" s="128"/>
      <c r="G233" s="128"/>
      <c r="H233" s="128"/>
      <c r="I233" s="150"/>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row>
    <row r="234">
      <c r="A234" s="150"/>
      <c r="B234" s="128"/>
      <c r="C234" s="150"/>
      <c r="D234" s="150"/>
      <c r="E234" s="150"/>
      <c r="F234" s="128"/>
      <c r="G234" s="128"/>
      <c r="H234" s="128"/>
      <c r="I234" s="150"/>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row>
    <row r="235">
      <c r="A235" s="150"/>
      <c r="B235" s="128"/>
      <c r="C235" s="150"/>
      <c r="D235" s="150"/>
      <c r="E235" s="150"/>
      <c r="F235" s="128"/>
      <c r="G235" s="128"/>
      <c r="H235" s="128"/>
      <c r="I235" s="150"/>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row>
    <row r="236">
      <c r="A236" s="150"/>
      <c r="B236" s="128"/>
      <c r="C236" s="150"/>
      <c r="D236" s="150"/>
      <c r="E236" s="150"/>
      <c r="F236" s="128"/>
      <c r="G236" s="128"/>
      <c r="H236" s="128"/>
      <c r="I236" s="150"/>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row>
    <row r="237">
      <c r="A237" s="150"/>
      <c r="B237" s="128"/>
      <c r="C237" s="150"/>
      <c r="D237" s="150"/>
      <c r="E237" s="150"/>
      <c r="F237" s="128"/>
      <c r="G237" s="128"/>
      <c r="H237" s="128"/>
      <c r="I237" s="150"/>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row>
    <row r="238">
      <c r="A238" s="150"/>
      <c r="B238" s="128"/>
      <c r="C238" s="150"/>
      <c r="D238" s="150"/>
      <c r="E238" s="150"/>
      <c r="F238" s="128"/>
      <c r="G238" s="128"/>
      <c r="H238" s="128"/>
      <c r="I238" s="150"/>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row>
    <row r="239">
      <c r="A239" s="150"/>
      <c r="B239" s="128"/>
      <c r="C239" s="150"/>
      <c r="D239" s="150"/>
      <c r="E239" s="150"/>
      <c r="F239" s="128"/>
      <c r="G239" s="128"/>
      <c r="H239" s="128"/>
      <c r="I239" s="150"/>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row>
    <row r="240">
      <c r="A240" s="150"/>
      <c r="B240" s="128"/>
      <c r="C240" s="150"/>
      <c r="D240" s="150"/>
      <c r="E240" s="150"/>
      <c r="F240" s="128"/>
      <c r="G240" s="128"/>
      <c r="H240" s="128"/>
      <c r="I240" s="150"/>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row>
    <row r="241">
      <c r="A241" s="150"/>
      <c r="B241" s="128"/>
      <c r="C241" s="150"/>
      <c r="D241" s="150"/>
      <c r="E241" s="150"/>
      <c r="F241" s="128"/>
      <c r="G241" s="128"/>
      <c r="H241" s="128"/>
      <c r="I241" s="150"/>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row>
    <row r="242">
      <c r="A242" s="150"/>
      <c r="B242" s="128"/>
      <c r="C242" s="150"/>
      <c r="D242" s="150"/>
      <c r="E242" s="150"/>
      <c r="F242" s="128"/>
      <c r="G242" s="128"/>
      <c r="H242" s="128"/>
      <c r="I242" s="150"/>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row>
    <row r="243">
      <c r="A243" s="150"/>
      <c r="B243" s="128"/>
      <c r="C243" s="150"/>
      <c r="D243" s="150"/>
      <c r="E243" s="150"/>
      <c r="F243" s="128"/>
      <c r="G243" s="128"/>
      <c r="H243" s="128"/>
      <c r="I243" s="150"/>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row>
    <row r="244">
      <c r="A244" s="150"/>
      <c r="B244" s="128"/>
      <c r="C244" s="150"/>
      <c r="D244" s="150"/>
      <c r="E244" s="150"/>
      <c r="F244" s="128"/>
      <c r="G244" s="128"/>
      <c r="H244" s="128"/>
      <c r="I244" s="150"/>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row>
    <row r="245">
      <c r="A245" s="150"/>
      <c r="B245" s="128"/>
      <c r="C245" s="150"/>
      <c r="D245" s="150"/>
      <c r="E245" s="150"/>
      <c r="F245" s="128"/>
      <c r="G245" s="128"/>
      <c r="H245" s="128"/>
      <c r="I245" s="150"/>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row>
    <row r="246">
      <c r="A246" s="150"/>
      <c r="B246" s="128"/>
      <c r="C246" s="150"/>
      <c r="D246" s="150"/>
      <c r="E246" s="150"/>
      <c r="F246" s="128"/>
      <c r="G246" s="128"/>
      <c r="H246" s="128"/>
      <c r="I246" s="150"/>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row>
    <row r="247">
      <c r="A247" s="150"/>
      <c r="B247" s="128"/>
      <c r="C247" s="150"/>
      <c r="D247" s="150"/>
      <c r="E247" s="150"/>
      <c r="F247" s="128"/>
      <c r="G247" s="128"/>
      <c r="H247" s="128"/>
      <c r="I247" s="150"/>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row>
    <row r="248">
      <c r="A248" s="150"/>
      <c r="B248" s="128"/>
      <c r="C248" s="150"/>
      <c r="D248" s="150"/>
      <c r="E248" s="150"/>
      <c r="F248" s="128"/>
      <c r="G248" s="128"/>
      <c r="H248" s="128"/>
      <c r="I248" s="150"/>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row>
    <row r="249">
      <c r="A249" s="150"/>
      <c r="B249" s="128"/>
      <c r="C249" s="150"/>
      <c r="D249" s="150"/>
      <c r="E249" s="150"/>
      <c r="F249" s="128"/>
      <c r="G249" s="128"/>
      <c r="H249" s="128"/>
      <c r="I249" s="150"/>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row>
    <row r="250">
      <c r="A250" s="150"/>
      <c r="B250" s="128"/>
      <c r="C250" s="150"/>
      <c r="D250" s="150"/>
      <c r="E250" s="150"/>
      <c r="F250" s="128"/>
      <c r="G250" s="128"/>
      <c r="H250" s="128"/>
      <c r="I250" s="150"/>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row>
    <row r="251">
      <c r="A251" s="150"/>
      <c r="B251" s="128"/>
      <c r="C251" s="150"/>
      <c r="D251" s="150"/>
      <c r="E251" s="150"/>
      <c r="F251" s="128"/>
      <c r="G251" s="128"/>
      <c r="H251" s="128"/>
      <c r="I251" s="150"/>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row>
    <row r="252">
      <c r="A252" s="150"/>
      <c r="B252" s="128"/>
      <c r="C252" s="150"/>
      <c r="D252" s="150"/>
      <c r="E252" s="150"/>
      <c r="F252" s="128"/>
      <c r="G252" s="128"/>
      <c r="H252" s="128"/>
      <c r="I252" s="150"/>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row>
    <row r="253">
      <c r="A253" s="150"/>
      <c r="B253" s="128"/>
      <c r="C253" s="150"/>
      <c r="D253" s="150"/>
      <c r="E253" s="150"/>
      <c r="F253" s="128"/>
      <c r="G253" s="128"/>
      <c r="H253" s="128"/>
      <c r="I253" s="150"/>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row>
    <row r="254">
      <c r="A254" s="150"/>
      <c r="B254" s="128"/>
      <c r="C254" s="150"/>
      <c r="D254" s="150"/>
      <c r="E254" s="150"/>
      <c r="F254" s="128"/>
      <c r="G254" s="128"/>
      <c r="H254" s="128"/>
      <c r="I254" s="150"/>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row>
    <row r="255">
      <c r="A255" s="150"/>
      <c r="B255" s="128"/>
      <c r="C255" s="150"/>
      <c r="D255" s="150"/>
      <c r="E255" s="150"/>
      <c r="F255" s="128"/>
      <c r="G255" s="128"/>
      <c r="H255" s="128"/>
      <c r="I255" s="150"/>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row>
    <row r="256">
      <c r="A256" s="150"/>
      <c r="B256" s="128"/>
      <c r="C256" s="150"/>
      <c r="D256" s="150"/>
      <c r="E256" s="150"/>
      <c r="F256" s="128"/>
      <c r="G256" s="128"/>
      <c r="H256" s="128"/>
      <c r="I256" s="150"/>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row>
    <row r="257">
      <c r="A257" s="150"/>
      <c r="B257" s="128"/>
      <c r="C257" s="150"/>
      <c r="D257" s="150"/>
      <c r="E257" s="150"/>
      <c r="F257" s="128"/>
      <c r="G257" s="128"/>
      <c r="H257" s="128"/>
      <c r="I257" s="150"/>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row>
    <row r="258">
      <c r="A258" s="150"/>
      <c r="B258" s="128"/>
      <c r="C258" s="150"/>
      <c r="D258" s="150"/>
      <c r="E258" s="150"/>
      <c r="F258" s="128"/>
      <c r="G258" s="128"/>
      <c r="H258" s="128"/>
      <c r="I258" s="150"/>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row>
    <row r="259">
      <c r="A259" s="150"/>
      <c r="B259" s="128"/>
      <c r="C259" s="150"/>
      <c r="D259" s="150"/>
      <c r="E259" s="150"/>
      <c r="F259" s="128"/>
      <c r="G259" s="128"/>
      <c r="H259" s="128"/>
      <c r="I259" s="150"/>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row>
    <row r="260">
      <c r="A260" s="150"/>
      <c r="B260" s="128"/>
      <c r="C260" s="150"/>
      <c r="D260" s="150"/>
      <c r="E260" s="150"/>
      <c r="F260" s="128"/>
      <c r="G260" s="128"/>
      <c r="H260" s="128"/>
      <c r="I260" s="150"/>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row>
    <row r="261">
      <c r="A261" s="150"/>
      <c r="B261" s="128"/>
      <c r="C261" s="150"/>
      <c r="D261" s="150"/>
      <c r="E261" s="150"/>
      <c r="F261" s="128"/>
      <c r="G261" s="128"/>
      <c r="H261" s="128"/>
      <c r="I261" s="150"/>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row>
    <row r="262">
      <c r="A262" s="150"/>
      <c r="B262" s="128"/>
      <c r="C262" s="150"/>
      <c r="D262" s="150"/>
      <c r="E262" s="150"/>
      <c r="F262" s="128"/>
      <c r="G262" s="128"/>
      <c r="H262" s="128"/>
      <c r="I262" s="150"/>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row>
    <row r="263">
      <c r="A263" s="150"/>
      <c r="B263" s="128"/>
      <c r="C263" s="150"/>
      <c r="D263" s="150"/>
      <c r="E263" s="150"/>
      <c r="F263" s="128"/>
      <c r="G263" s="128"/>
      <c r="H263" s="128"/>
      <c r="I263" s="150"/>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row>
    <row r="264">
      <c r="A264" s="150"/>
      <c r="B264" s="128"/>
      <c r="C264" s="150"/>
      <c r="D264" s="150"/>
      <c r="E264" s="150"/>
      <c r="F264" s="128"/>
      <c r="G264" s="128"/>
      <c r="H264" s="128"/>
      <c r="I264" s="150"/>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row>
    <row r="265">
      <c r="A265" s="150"/>
      <c r="B265" s="128"/>
      <c r="C265" s="150"/>
      <c r="D265" s="150"/>
      <c r="E265" s="150"/>
      <c r="F265" s="128"/>
      <c r="G265" s="128"/>
      <c r="H265" s="128"/>
      <c r="I265" s="150"/>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row>
    <row r="266">
      <c r="A266" s="150"/>
      <c r="B266" s="128"/>
      <c r="C266" s="150"/>
      <c r="D266" s="150"/>
      <c r="E266" s="150"/>
      <c r="F266" s="128"/>
      <c r="G266" s="128"/>
      <c r="H266" s="128"/>
      <c r="I266" s="150"/>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row>
    <row r="267">
      <c r="A267" s="150"/>
      <c r="B267" s="128"/>
      <c r="C267" s="150"/>
      <c r="D267" s="150"/>
      <c r="E267" s="150"/>
      <c r="F267" s="128"/>
      <c r="G267" s="128"/>
      <c r="H267" s="128"/>
      <c r="I267" s="150"/>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row>
    <row r="268">
      <c r="A268" s="150"/>
      <c r="B268" s="128"/>
      <c r="C268" s="150"/>
      <c r="D268" s="150"/>
      <c r="E268" s="150"/>
      <c r="F268" s="128"/>
      <c r="G268" s="128"/>
      <c r="H268" s="128"/>
      <c r="I268" s="150"/>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row>
    <row r="269">
      <c r="A269" s="150"/>
      <c r="B269" s="128"/>
      <c r="C269" s="150"/>
      <c r="D269" s="150"/>
      <c r="E269" s="150"/>
      <c r="F269" s="128"/>
      <c r="G269" s="128"/>
      <c r="H269" s="128"/>
      <c r="I269" s="150"/>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row>
    <row r="270">
      <c r="A270" s="150"/>
      <c r="B270" s="128"/>
      <c r="C270" s="150"/>
      <c r="D270" s="150"/>
      <c r="E270" s="150"/>
      <c r="F270" s="128"/>
      <c r="G270" s="128"/>
      <c r="H270" s="128"/>
      <c r="I270" s="150"/>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row>
    <row r="271">
      <c r="A271" s="150"/>
      <c r="B271" s="128"/>
      <c r="C271" s="150"/>
      <c r="D271" s="150"/>
      <c r="E271" s="150"/>
      <c r="F271" s="128"/>
      <c r="G271" s="128"/>
      <c r="H271" s="128"/>
      <c r="I271" s="150"/>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row>
    <row r="272">
      <c r="A272" s="150"/>
      <c r="B272" s="128"/>
      <c r="C272" s="150"/>
      <c r="D272" s="150"/>
      <c r="E272" s="150"/>
      <c r="F272" s="128"/>
      <c r="G272" s="128"/>
      <c r="H272" s="128"/>
      <c r="I272" s="150"/>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row>
    <row r="273">
      <c r="A273" s="150"/>
      <c r="B273" s="128"/>
      <c r="C273" s="150"/>
      <c r="D273" s="150"/>
      <c r="E273" s="150"/>
      <c r="F273" s="128"/>
      <c r="G273" s="128"/>
      <c r="H273" s="128"/>
      <c r="I273" s="150"/>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row>
    <row r="274">
      <c r="A274" s="150"/>
      <c r="B274" s="128"/>
      <c r="C274" s="150"/>
      <c r="D274" s="150"/>
      <c r="E274" s="150"/>
      <c r="F274" s="128"/>
      <c r="G274" s="128"/>
      <c r="H274" s="128"/>
      <c r="I274" s="150"/>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row>
    <row r="275">
      <c r="A275" s="150"/>
      <c r="B275" s="128"/>
      <c r="C275" s="150"/>
      <c r="D275" s="150"/>
      <c r="E275" s="150"/>
      <c r="F275" s="128"/>
      <c r="G275" s="128"/>
      <c r="H275" s="128"/>
      <c r="I275" s="150"/>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row>
    <row r="276">
      <c r="A276" s="150"/>
      <c r="B276" s="128"/>
      <c r="C276" s="150"/>
      <c r="D276" s="150"/>
      <c r="E276" s="150"/>
      <c r="F276" s="128"/>
      <c r="G276" s="128"/>
      <c r="H276" s="128"/>
      <c r="I276" s="150"/>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row>
    <row r="277">
      <c r="A277" s="150"/>
      <c r="B277" s="128"/>
      <c r="C277" s="150"/>
      <c r="D277" s="150"/>
      <c r="E277" s="150"/>
      <c r="F277" s="128"/>
      <c r="G277" s="128"/>
      <c r="H277" s="128"/>
      <c r="I277" s="150"/>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row>
    <row r="278">
      <c r="A278" s="150"/>
      <c r="B278" s="128"/>
      <c r="C278" s="150"/>
      <c r="D278" s="150"/>
      <c r="E278" s="150"/>
      <c r="F278" s="128"/>
      <c r="G278" s="128"/>
      <c r="H278" s="128"/>
      <c r="I278" s="150"/>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row>
    <row r="279">
      <c r="A279" s="150"/>
      <c r="B279" s="128"/>
      <c r="C279" s="150"/>
      <c r="D279" s="150"/>
      <c r="E279" s="150"/>
      <c r="F279" s="128"/>
      <c r="G279" s="128"/>
      <c r="H279" s="128"/>
      <c r="I279" s="150"/>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row>
    <row r="280">
      <c r="A280" s="150"/>
      <c r="B280" s="128"/>
      <c r="C280" s="150"/>
      <c r="D280" s="150"/>
      <c r="E280" s="150"/>
      <c r="F280" s="128"/>
      <c r="G280" s="128"/>
      <c r="H280" s="128"/>
      <c r="I280" s="150"/>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row>
    <row r="281">
      <c r="A281" s="150"/>
      <c r="B281" s="128"/>
      <c r="C281" s="150"/>
      <c r="D281" s="150"/>
      <c r="E281" s="150"/>
      <c r="F281" s="128"/>
      <c r="G281" s="128"/>
      <c r="H281" s="128"/>
      <c r="I281" s="150"/>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row>
    <row r="282">
      <c r="A282" s="150"/>
      <c r="B282" s="128"/>
      <c r="C282" s="150"/>
      <c r="D282" s="150"/>
      <c r="E282" s="150"/>
      <c r="F282" s="128"/>
      <c r="G282" s="128"/>
      <c r="H282" s="128"/>
      <c r="I282" s="150"/>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row>
    <row r="283">
      <c r="A283" s="150"/>
      <c r="B283" s="128"/>
      <c r="C283" s="150"/>
      <c r="D283" s="150"/>
      <c r="E283" s="150"/>
      <c r="F283" s="128"/>
      <c r="G283" s="128"/>
      <c r="H283" s="128"/>
      <c r="I283" s="150"/>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row>
    <row r="284">
      <c r="A284" s="150"/>
      <c r="B284" s="128"/>
      <c r="C284" s="150"/>
      <c r="D284" s="150"/>
      <c r="E284" s="150"/>
      <c r="F284" s="128"/>
      <c r="G284" s="128"/>
      <c r="H284" s="128"/>
      <c r="I284" s="150"/>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row>
    <row r="285">
      <c r="A285" s="150"/>
      <c r="B285" s="128"/>
      <c r="C285" s="150"/>
      <c r="D285" s="150"/>
      <c r="E285" s="150"/>
      <c r="F285" s="128"/>
      <c r="G285" s="128"/>
      <c r="H285" s="128"/>
      <c r="I285" s="150"/>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row>
    <row r="286">
      <c r="A286" s="150"/>
      <c r="B286" s="128"/>
      <c r="C286" s="150"/>
      <c r="D286" s="150"/>
      <c r="E286" s="150"/>
      <c r="F286" s="128"/>
      <c r="G286" s="128"/>
      <c r="H286" s="128"/>
      <c r="I286" s="150"/>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row>
    <row r="287">
      <c r="A287" s="150"/>
      <c r="B287" s="128"/>
      <c r="C287" s="150"/>
      <c r="D287" s="150"/>
      <c r="E287" s="150"/>
      <c r="F287" s="128"/>
      <c r="G287" s="128"/>
      <c r="H287" s="128"/>
      <c r="I287" s="150"/>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row>
    <row r="288">
      <c r="A288" s="150"/>
      <c r="B288" s="128"/>
      <c r="C288" s="150"/>
      <c r="D288" s="150"/>
      <c r="E288" s="150"/>
      <c r="F288" s="128"/>
      <c r="G288" s="128"/>
      <c r="H288" s="128"/>
      <c r="I288" s="150"/>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row>
    <row r="289">
      <c r="A289" s="150"/>
      <c r="B289" s="128"/>
      <c r="C289" s="150"/>
      <c r="D289" s="150"/>
      <c r="E289" s="150"/>
      <c r="F289" s="128"/>
      <c r="G289" s="128"/>
      <c r="H289" s="128"/>
      <c r="I289" s="150"/>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row>
    <row r="290">
      <c r="A290" s="150"/>
      <c r="B290" s="128"/>
      <c r="C290" s="150"/>
      <c r="D290" s="150"/>
      <c r="E290" s="150"/>
      <c r="F290" s="128"/>
      <c r="G290" s="128"/>
      <c r="H290" s="128"/>
      <c r="I290" s="150"/>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row>
    <row r="291">
      <c r="A291" s="150"/>
      <c r="B291" s="128"/>
      <c r="C291" s="150"/>
      <c r="D291" s="150"/>
      <c r="E291" s="150"/>
      <c r="F291" s="128"/>
      <c r="G291" s="128"/>
      <c r="H291" s="128"/>
      <c r="I291" s="150"/>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row>
    <row r="292">
      <c r="A292" s="150"/>
      <c r="B292" s="128"/>
      <c r="C292" s="150"/>
      <c r="D292" s="150"/>
      <c r="E292" s="150"/>
      <c r="F292" s="128"/>
      <c r="G292" s="128"/>
      <c r="H292" s="128"/>
      <c r="I292" s="150"/>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row>
    <row r="293">
      <c r="A293" s="150"/>
      <c r="B293" s="128"/>
      <c r="C293" s="150"/>
      <c r="D293" s="150"/>
      <c r="E293" s="150"/>
      <c r="F293" s="128"/>
      <c r="G293" s="128"/>
      <c r="H293" s="128"/>
      <c r="I293" s="150"/>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row>
    <row r="294">
      <c r="A294" s="150"/>
      <c r="B294" s="128"/>
      <c r="C294" s="150"/>
      <c r="D294" s="150"/>
      <c r="E294" s="150"/>
      <c r="F294" s="128"/>
      <c r="G294" s="128"/>
      <c r="H294" s="128"/>
      <c r="I294" s="150"/>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row>
    <row r="295">
      <c r="A295" s="150"/>
      <c r="B295" s="128"/>
      <c r="C295" s="150"/>
      <c r="D295" s="150"/>
      <c r="E295" s="150"/>
      <c r="F295" s="128"/>
      <c r="G295" s="128"/>
      <c r="H295" s="128"/>
      <c r="I295" s="150"/>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row>
    <row r="296">
      <c r="A296" s="150"/>
      <c r="B296" s="128"/>
      <c r="C296" s="150"/>
      <c r="D296" s="150"/>
      <c r="E296" s="150"/>
      <c r="F296" s="128"/>
      <c r="G296" s="128"/>
      <c r="H296" s="128"/>
      <c r="I296" s="150"/>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row>
    <row r="297">
      <c r="A297" s="150"/>
      <c r="B297" s="128"/>
      <c r="C297" s="150"/>
      <c r="D297" s="150"/>
      <c r="E297" s="150"/>
      <c r="F297" s="128"/>
      <c r="G297" s="128"/>
      <c r="H297" s="128"/>
      <c r="I297" s="150"/>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row>
    <row r="298">
      <c r="A298" s="150"/>
      <c r="B298" s="128"/>
      <c r="C298" s="150"/>
      <c r="D298" s="150"/>
      <c r="E298" s="150"/>
      <c r="F298" s="128"/>
      <c r="G298" s="128"/>
      <c r="H298" s="128"/>
      <c r="I298" s="150"/>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row>
    <row r="299">
      <c r="A299" s="150"/>
      <c r="B299" s="128"/>
      <c r="C299" s="150"/>
      <c r="D299" s="150"/>
      <c r="E299" s="150"/>
      <c r="F299" s="128"/>
      <c r="G299" s="128"/>
      <c r="H299" s="128"/>
      <c r="I299" s="150"/>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row>
    <row r="300">
      <c r="A300" s="150"/>
      <c r="B300" s="128"/>
      <c r="C300" s="150"/>
      <c r="D300" s="150"/>
      <c r="E300" s="150"/>
      <c r="F300" s="128"/>
      <c r="G300" s="128"/>
      <c r="H300" s="128"/>
      <c r="I300" s="150"/>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row>
    <row r="301">
      <c r="A301" s="150"/>
      <c r="B301" s="128"/>
      <c r="C301" s="150"/>
      <c r="D301" s="150"/>
      <c r="E301" s="150"/>
      <c r="F301" s="128"/>
      <c r="G301" s="128"/>
      <c r="H301" s="128"/>
      <c r="I301" s="150"/>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row>
    <row r="302">
      <c r="A302" s="150"/>
      <c r="B302" s="128"/>
      <c r="C302" s="150"/>
      <c r="D302" s="150"/>
      <c r="E302" s="150"/>
      <c r="F302" s="128"/>
      <c r="G302" s="128"/>
      <c r="H302" s="128"/>
      <c r="I302" s="150"/>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row>
    <row r="303">
      <c r="A303" s="150"/>
      <c r="B303" s="128"/>
      <c r="C303" s="150"/>
      <c r="D303" s="150"/>
      <c r="E303" s="150"/>
      <c r="F303" s="128"/>
      <c r="G303" s="128"/>
      <c r="H303" s="128"/>
      <c r="I303" s="150"/>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row>
    <row r="304">
      <c r="A304" s="150"/>
      <c r="B304" s="128"/>
      <c r="C304" s="150"/>
      <c r="D304" s="150"/>
      <c r="E304" s="150"/>
      <c r="F304" s="128"/>
      <c r="G304" s="128"/>
      <c r="H304" s="128"/>
      <c r="I304" s="150"/>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row>
    <row r="305">
      <c r="A305" s="150"/>
      <c r="B305" s="128"/>
      <c r="C305" s="150"/>
      <c r="D305" s="150"/>
      <c r="E305" s="150"/>
      <c r="F305" s="128"/>
      <c r="G305" s="128"/>
      <c r="H305" s="128"/>
      <c r="I305" s="150"/>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row>
    <row r="306">
      <c r="A306" s="150"/>
      <c r="B306" s="128"/>
      <c r="C306" s="150"/>
      <c r="D306" s="150"/>
      <c r="E306" s="150"/>
      <c r="F306" s="128"/>
      <c r="G306" s="128"/>
      <c r="H306" s="128"/>
      <c r="I306" s="150"/>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row>
    <row r="307">
      <c r="A307" s="150"/>
      <c r="B307" s="128"/>
      <c r="C307" s="150"/>
      <c r="D307" s="150"/>
      <c r="E307" s="150"/>
      <c r="F307" s="128"/>
      <c r="G307" s="128"/>
      <c r="H307" s="128"/>
      <c r="I307" s="150"/>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row>
    <row r="308">
      <c r="A308" s="150"/>
      <c r="B308" s="128"/>
      <c r="C308" s="150"/>
      <c r="D308" s="150"/>
      <c r="E308" s="150"/>
      <c r="F308" s="128"/>
      <c r="G308" s="128"/>
      <c r="H308" s="128"/>
      <c r="I308" s="150"/>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row>
    <row r="309">
      <c r="A309" s="150"/>
      <c r="B309" s="128"/>
      <c r="C309" s="150"/>
      <c r="D309" s="150"/>
      <c r="E309" s="150"/>
      <c r="F309" s="128"/>
      <c r="G309" s="128"/>
      <c r="H309" s="128"/>
      <c r="I309" s="150"/>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row>
    <row r="310">
      <c r="A310" s="150"/>
      <c r="B310" s="128"/>
      <c r="C310" s="150"/>
      <c r="D310" s="150"/>
      <c r="E310" s="150"/>
      <c r="F310" s="128"/>
      <c r="G310" s="128"/>
      <c r="H310" s="128"/>
      <c r="I310" s="150"/>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row>
    <row r="311">
      <c r="A311" s="150"/>
      <c r="B311" s="128"/>
      <c r="C311" s="150"/>
      <c r="D311" s="150"/>
      <c r="E311" s="150"/>
      <c r="F311" s="128"/>
      <c r="G311" s="128"/>
      <c r="H311" s="128"/>
      <c r="I311" s="150"/>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row>
    <row r="312">
      <c r="A312" s="150"/>
      <c r="B312" s="128"/>
      <c r="C312" s="150"/>
      <c r="D312" s="150"/>
      <c r="E312" s="150"/>
      <c r="F312" s="128"/>
      <c r="G312" s="128"/>
      <c r="H312" s="128"/>
      <c r="I312" s="150"/>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row>
    <row r="313">
      <c r="A313" s="150"/>
      <c r="B313" s="128"/>
      <c r="C313" s="150"/>
      <c r="D313" s="150"/>
      <c r="E313" s="150"/>
      <c r="F313" s="128"/>
      <c r="G313" s="128"/>
      <c r="H313" s="128"/>
      <c r="I313" s="150"/>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row>
    <row r="314">
      <c r="A314" s="150"/>
      <c r="B314" s="128"/>
      <c r="C314" s="150"/>
      <c r="D314" s="150"/>
      <c r="E314" s="150"/>
      <c r="F314" s="128"/>
      <c r="G314" s="128"/>
      <c r="H314" s="128"/>
      <c r="I314" s="150"/>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row>
    <row r="315">
      <c r="A315" s="150"/>
      <c r="B315" s="128"/>
      <c r="C315" s="150"/>
      <c r="D315" s="150"/>
      <c r="E315" s="150"/>
      <c r="F315" s="128"/>
      <c r="G315" s="128"/>
      <c r="H315" s="128"/>
      <c r="I315" s="150"/>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row>
    <row r="316">
      <c r="A316" s="150"/>
      <c r="B316" s="128"/>
      <c r="C316" s="150"/>
      <c r="D316" s="150"/>
      <c r="E316" s="150"/>
      <c r="F316" s="128"/>
      <c r="G316" s="128"/>
      <c r="H316" s="128"/>
      <c r="I316" s="150"/>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row>
    <row r="317">
      <c r="A317" s="150"/>
      <c r="B317" s="128"/>
      <c r="C317" s="150"/>
      <c r="D317" s="150"/>
      <c r="E317" s="150"/>
      <c r="F317" s="128"/>
      <c r="G317" s="128"/>
      <c r="H317" s="128"/>
      <c r="I317" s="150"/>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row>
    <row r="318">
      <c r="A318" s="150"/>
      <c r="B318" s="128"/>
      <c r="C318" s="150"/>
      <c r="D318" s="150"/>
      <c r="E318" s="150"/>
      <c r="F318" s="128"/>
      <c r="G318" s="128"/>
      <c r="H318" s="128"/>
      <c r="I318" s="150"/>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row>
    <row r="319">
      <c r="A319" s="150"/>
      <c r="B319" s="128"/>
      <c r="C319" s="150"/>
      <c r="D319" s="150"/>
      <c r="E319" s="150"/>
      <c r="F319" s="128"/>
      <c r="G319" s="128"/>
      <c r="H319" s="128"/>
      <c r="I319" s="150"/>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row>
    <row r="320">
      <c r="A320" s="150"/>
      <c r="B320" s="128"/>
      <c r="C320" s="150"/>
      <c r="D320" s="150"/>
      <c r="E320" s="150"/>
      <c r="F320" s="128"/>
      <c r="G320" s="128"/>
      <c r="H320" s="128"/>
      <c r="I320" s="150"/>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row>
    <row r="321">
      <c r="A321" s="150"/>
      <c r="B321" s="128"/>
      <c r="C321" s="150"/>
      <c r="D321" s="150"/>
      <c r="E321" s="150"/>
      <c r="F321" s="128"/>
      <c r="G321" s="128"/>
      <c r="H321" s="128"/>
      <c r="I321" s="150"/>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row>
    <row r="322">
      <c r="A322" s="150"/>
      <c r="B322" s="128"/>
      <c r="C322" s="150"/>
      <c r="D322" s="150"/>
      <c r="E322" s="150"/>
      <c r="F322" s="128"/>
      <c r="G322" s="128"/>
      <c r="H322" s="128"/>
      <c r="I322" s="150"/>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row>
    <row r="323">
      <c r="A323" s="150"/>
      <c r="B323" s="128"/>
      <c r="C323" s="150"/>
      <c r="D323" s="150"/>
      <c r="E323" s="150"/>
      <c r="F323" s="128"/>
      <c r="G323" s="128"/>
      <c r="H323" s="128"/>
      <c r="I323" s="150"/>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row>
    <row r="324">
      <c r="A324" s="150"/>
      <c r="B324" s="128"/>
      <c r="C324" s="150"/>
      <c r="D324" s="150"/>
      <c r="E324" s="150"/>
      <c r="F324" s="128"/>
      <c r="G324" s="128"/>
      <c r="H324" s="128"/>
      <c r="I324" s="150"/>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row>
    <row r="325">
      <c r="A325" s="150"/>
      <c r="B325" s="128"/>
      <c r="C325" s="150"/>
      <c r="D325" s="150"/>
      <c r="E325" s="150"/>
      <c r="F325" s="128"/>
      <c r="G325" s="128"/>
      <c r="H325" s="128"/>
      <c r="I325" s="150"/>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row>
    <row r="326">
      <c r="A326" s="150"/>
      <c r="B326" s="128"/>
      <c r="C326" s="150"/>
      <c r="D326" s="150"/>
      <c r="E326" s="150"/>
      <c r="F326" s="128"/>
      <c r="G326" s="128"/>
      <c r="H326" s="128"/>
      <c r="I326" s="150"/>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row>
    <row r="327">
      <c r="A327" s="150"/>
      <c r="B327" s="128"/>
      <c r="C327" s="150"/>
      <c r="D327" s="150"/>
      <c r="E327" s="150"/>
      <c r="F327" s="128"/>
      <c r="G327" s="128"/>
      <c r="H327" s="128"/>
      <c r="I327" s="150"/>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row>
    <row r="328">
      <c r="A328" s="150"/>
      <c r="B328" s="128"/>
      <c r="C328" s="150"/>
      <c r="D328" s="150"/>
      <c r="E328" s="150"/>
      <c r="F328" s="128"/>
      <c r="G328" s="128"/>
      <c r="H328" s="128"/>
      <c r="I328" s="150"/>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row>
    <row r="329">
      <c r="A329" s="150"/>
      <c r="B329" s="128"/>
      <c r="C329" s="150"/>
      <c r="D329" s="150"/>
      <c r="E329" s="150"/>
      <c r="F329" s="128"/>
      <c r="G329" s="128"/>
      <c r="H329" s="128"/>
      <c r="I329" s="150"/>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row>
    <row r="330">
      <c r="A330" s="150"/>
      <c r="B330" s="128"/>
      <c r="C330" s="150"/>
      <c r="D330" s="150"/>
      <c r="E330" s="150"/>
      <c r="F330" s="128"/>
      <c r="G330" s="128"/>
      <c r="H330" s="128"/>
      <c r="I330" s="150"/>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row>
    <row r="331">
      <c r="A331" s="150"/>
      <c r="B331" s="128"/>
      <c r="C331" s="150"/>
      <c r="D331" s="150"/>
      <c r="E331" s="150"/>
      <c r="F331" s="128"/>
      <c r="G331" s="128"/>
      <c r="H331" s="128"/>
      <c r="I331" s="150"/>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row>
    <row r="332">
      <c r="A332" s="150"/>
      <c r="B332" s="128"/>
      <c r="C332" s="150"/>
      <c r="D332" s="150"/>
      <c r="E332" s="150"/>
      <c r="F332" s="128"/>
      <c r="G332" s="128"/>
      <c r="H332" s="128"/>
      <c r="I332" s="150"/>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row>
    <row r="333">
      <c r="A333" s="150"/>
      <c r="B333" s="128"/>
      <c r="C333" s="150"/>
      <c r="D333" s="150"/>
      <c r="E333" s="150"/>
      <c r="F333" s="128"/>
      <c r="G333" s="128"/>
      <c r="H333" s="128"/>
      <c r="I333" s="150"/>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row>
    <row r="334">
      <c r="A334" s="150"/>
      <c r="B334" s="128"/>
      <c r="C334" s="150"/>
      <c r="D334" s="150"/>
      <c r="E334" s="150"/>
      <c r="F334" s="128"/>
      <c r="G334" s="128"/>
      <c r="H334" s="128"/>
      <c r="I334" s="150"/>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row>
    <row r="335">
      <c r="A335" s="150"/>
      <c r="B335" s="128"/>
      <c r="C335" s="150"/>
      <c r="D335" s="150"/>
      <c r="E335" s="150"/>
      <c r="F335" s="128"/>
      <c r="G335" s="128"/>
      <c r="H335" s="128"/>
      <c r="I335" s="150"/>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row>
    <row r="336">
      <c r="A336" s="150"/>
      <c r="B336" s="128"/>
      <c r="C336" s="150"/>
      <c r="D336" s="150"/>
      <c r="E336" s="150"/>
      <c r="F336" s="128"/>
      <c r="G336" s="128"/>
      <c r="H336" s="128"/>
      <c r="I336" s="150"/>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row>
    <row r="337">
      <c r="A337" s="150"/>
      <c r="B337" s="128"/>
      <c r="C337" s="150"/>
      <c r="D337" s="150"/>
      <c r="E337" s="150"/>
      <c r="F337" s="128"/>
      <c r="G337" s="128"/>
      <c r="H337" s="128"/>
      <c r="I337" s="150"/>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row>
    <row r="338">
      <c r="A338" s="150"/>
      <c r="B338" s="128"/>
      <c r="C338" s="150"/>
      <c r="D338" s="150"/>
      <c r="E338" s="150"/>
      <c r="F338" s="128"/>
      <c r="G338" s="128"/>
      <c r="H338" s="128"/>
      <c r="I338" s="150"/>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row>
    <row r="339">
      <c r="A339" s="150"/>
      <c r="B339" s="128"/>
      <c r="C339" s="150"/>
      <c r="D339" s="150"/>
      <c r="E339" s="150"/>
      <c r="F339" s="128"/>
      <c r="G339" s="128"/>
      <c r="H339" s="128"/>
      <c r="I339" s="150"/>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row>
    <row r="340">
      <c r="A340" s="150"/>
      <c r="B340" s="128"/>
      <c r="C340" s="150"/>
      <c r="D340" s="150"/>
      <c r="E340" s="150"/>
      <c r="F340" s="128"/>
      <c r="G340" s="128"/>
      <c r="H340" s="128"/>
      <c r="I340" s="150"/>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row>
    <row r="341">
      <c r="A341" s="150"/>
      <c r="B341" s="128"/>
      <c r="C341" s="150"/>
      <c r="D341" s="150"/>
      <c r="E341" s="150"/>
      <c r="F341" s="128"/>
      <c r="G341" s="128"/>
      <c r="H341" s="128"/>
      <c r="I341" s="150"/>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row>
    <row r="342">
      <c r="A342" s="150"/>
      <c r="B342" s="128"/>
      <c r="C342" s="150"/>
      <c r="D342" s="150"/>
      <c r="E342" s="150"/>
      <c r="F342" s="128"/>
      <c r="G342" s="128"/>
      <c r="H342" s="128"/>
      <c r="I342" s="150"/>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row>
    <row r="343">
      <c r="A343" s="150"/>
      <c r="B343" s="128"/>
      <c r="C343" s="150"/>
      <c r="D343" s="150"/>
      <c r="E343" s="150"/>
      <c r="F343" s="128"/>
      <c r="G343" s="128"/>
      <c r="H343" s="128"/>
      <c r="I343" s="150"/>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row>
    <row r="344">
      <c r="A344" s="150"/>
      <c r="B344" s="128"/>
      <c r="C344" s="150"/>
      <c r="D344" s="150"/>
      <c r="E344" s="150"/>
      <c r="F344" s="128"/>
      <c r="G344" s="128"/>
      <c r="H344" s="128"/>
      <c r="I344" s="150"/>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row>
    <row r="345">
      <c r="A345" s="150"/>
      <c r="B345" s="128"/>
      <c r="C345" s="150"/>
      <c r="D345" s="150"/>
      <c r="E345" s="150"/>
      <c r="F345" s="128"/>
      <c r="G345" s="128"/>
      <c r="H345" s="128"/>
      <c r="I345" s="150"/>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row>
    <row r="346">
      <c r="A346" s="150"/>
      <c r="B346" s="128"/>
      <c r="C346" s="150"/>
      <c r="D346" s="150"/>
      <c r="E346" s="150"/>
      <c r="F346" s="128"/>
      <c r="G346" s="128"/>
      <c r="H346" s="128"/>
      <c r="I346" s="150"/>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row>
    <row r="347">
      <c r="A347" s="150"/>
      <c r="B347" s="128"/>
      <c r="C347" s="150"/>
      <c r="D347" s="150"/>
      <c r="E347" s="150"/>
      <c r="F347" s="128"/>
      <c r="G347" s="128"/>
      <c r="H347" s="128"/>
      <c r="I347" s="150"/>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row>
    <row r="348">
      <c r="A348" s="150"/>
      <c r="B348" s="128"/>
      <c r="C348" s="150"/>
      <c r="D348" s="150"/>
      <c r="E348" s="150"/>
      <c r="F348" s="128"/>
      <c r="G348" s="128"/>
      <c r="H348" s="128"/>
      <c r="I348" s="150"/>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row>
    <row r="349">
      <c r="A349" s="150"/>
      <c r="B349" s="128"/>
      <c r="C349" s="150"/>
      <c r="D349" s="150"/>
      <c r="E349" s="150"/>
      <c r="F349" s="128"/>
      <c r="G349" s="128"/>
      <c r="H349" s="128"/>
      <c r="I349" s="150"/>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row>
    <row r="350">
      <c r="A350" s="150"/>
      <c r="B350" s="128"/>
      <c r="C350" s="150"/>
      <c r="D350" s="150"/>
      <c r="E350" s="150"/>
      <c r="F350" s="128"/>
      <c r="G350" s="128"/>
      <c r="H350" s="128"/>
      <c r="I350" s="150"/>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row>
    <row r="351">
      <c r="A351" s="150"/>
      <c r="B351" s="128"/>
      <c r="C351" s="150"/>
      <c r="D351" s="150"/>
      <c r="E351" s="150"/>
      <c r="F351" s="128"/>
      <c r="G351" s="128"/>
      <c r="H351" s="128"/>
      <c r="I351" s="150"/>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row>
    <row r="352">
      <c r="A352" s="150"/>
      <c r="B352" s="128"/>
      <c r="C352" s="150"/>
      <c r="D352" s="150"/>
      <c r="E352" s="150"/>
      <c r="F352" s="128"/>
      <c r="G352" s="128"/>
      <c r="H352" s="128"/>
      <c r="I352" s="150"/>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row>
    <row r="353">
      <c r="A353" s="150"/>
      <c r="B353" s="128"/>
      <c r="C353" s="150"/>
      <c r="D353" s="150"/>
      <c r="E353" s="150"/>
      <c r="F353" s="128"/>
      <c r="G353" s="128"/>
      <c r="H353" s="128"/>
      <c r="I353" s="150"/>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row>
    <row r="354">
      <c r="A354" s="150"/>
      <c r="B354" s="128"/>
      <c r="C354" s="150"/>
      <c r="D354" s="150"/>
      <c r="E354" s="150"/>
      <c r="F354" s="128"/>
      <c r="G354" s="128"/>
      <c r="H354" s="128"/>
      <c r="I354" s="150"/>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row>
    <row r="355">
      <c r="A355" s="150"/>
      <c r="B355" s="128"/>
      <c r="C355" s="150"/>
      <c r="D355" s="150"/>
      <c r="E355" s="150"/>
      <c r="F355" s="128"/>
      <c r="G355" s="128"/>
      <c r="H355" s="128"/>
      <c r="I355" s="150"/>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row>
    <row r="356">
      <c r="A356" s="150"/>
      <c r="B356" s="128"/>
      <c r="C356" s="150"/>
      <c r="D356" s="150"/>
      <c r="E356" s="150"/>
      <c r="F356" s="128"/>
      <c r="G356" s="128"/>
      <c r="H356" s="128"/>
      <c r="I356" s="150"/>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row>
    <row r="357">
      <c r="A357" s="150"/>
      <c r="B357" s="128"/>
      <c r="C357" s="150"/>
      <c r="D357" s="150"/>
      <c r="E357" s="150"/>
      <c r="F357" s="128"/>
      <c r="G357" s="128"/>
      <c r="H357" s="128"/>
      <c r="I357" s="150"/>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row>
    <row r="358">
      <c r="A358" s="150"/>
      <c r="B358" s="128"/>
      <c r="C358" s="150"/>
      <c r="D358" s="150"/>
      <c r="E358" s="150"/>
      <c r="F358" s="128"/>
      <c r="G358" s="128"/>
      <c r="H358" s="128"/>
      <c r="I358" s="150"/>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row>
    <row r="359">
      <c r="A359" s="150"/>
      <c r="B359" s="128"/>
      <c r="C359" s="150"/>
      <c r="D359" s="150"/>
      <c r="E359" s="150"/>
      <c r="F359" s="128"/>
      <c r="G359" s="128"/>
      <c r="H359" s="128"/>
      <c r="I359" s="150"/>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row>
    <row r="360">
      <c r="A360" s="150"/>
      <c r="B360" s="128"/>
      <c r="C360" s="150"/>
      <c r="D360" s="150"/>
      <c r="E360" s="150"/>
      <c r="F360" s="128"/>
      <c r="G360" s="128"/>
      <c r="H360" s="128"/>
      <c r="I360" s="150"/>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row>
    <row r="361">
      <c r="A361" s="150"/>
      <c r="B361" s="128"/>
      <c r="C361" s="150"/>
      <c r="D361" s="150"/>
      <c r="E361" s="150"/>
      <c r="F361" s="128"/>
      <c r="G361" s="128"/>
      <c r="H361" s="128"/>
      <c r="I361" s="150"/>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row>
    <row r="362">
      <c r="A362" s="150"/>
      <c r="B362" s="128"/>
      <c r="C362" s="150"/>
      <c r="D362" s="150"/>
      <c r="E362" s="150"/>
      <c r="F362" s="128"/>
      <c r="G362" s="128"/>
      <c r="H362" s="128"/>
      <c r="I362" s="150"/>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row>
    <row r="363">
      <c r="A363" s="150"/>
      <c r="B363" s="128"/>
      <c r="C363" s="150"/>
      <c r="D363" s="150"/>
      <c r="E363" s="150"/>
      <c r="F363" s="128"/>
      <c r="G363" s="128"/>
      <c r="H363" s="128"/>
      <c r="I363" s="150"/>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row>
    <row r="364">
      <c r="A364" s="150"/>
      <c r="B364" s="128"/>
      <c r="C364" s="150"/>
      <c r="D364" s="150"/>
      <c r="E364" s="150"/>
      <c r="F364" s="128"/>
      <c r="G364" s="128"/>
      <c r="H364" s="128"/>
      <c r="I364" s="150"/>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row>
    <row r="365">
      <c r="A365" s="150"/>
      <c r="B365" s="128"/>
      <c r="C365" s="150"/>
      <c r="D365" s="150"/>
      <c r="E365" s="150"/>
      <c r="F365" s="128"/>
      <c r="G365" s="128"/>
      <c r="H365" s="128"/>
      <c r="I365" s="150"/>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row>
    <row r="366">
      <c r="A366" s="150"/>
      <c r="B366" s="128"/>
      <c r="C366" s="150"/>
      <c r="D366" s="150"/>
      <c r="E366" s="150"/>
      <c r="F366" s="128"/>
      <c r="G366" s="128"/>
      <c r="H366" s="128"/>
      <c r="I366" s="150"/>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row>
    <row r="367">
      <c r="A367" s="150"/>
      <c r="B367" s="128"/>
      <c r="C367" s="150"/>
      <c r="D367" s="150"/>
      <c r="E367" s="150"/>
      <c r="F367" s="128"/>
      <c r="G367" s="128"/>
      <c r="H367" s="128"/>
      <c r="I367" s="150"/>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row>
    <row r="368">
      <c r="A368" s="150"/>
      <c r="B368" s="128"/>
      <c r="C368" s="150"/>
      <c r="D368" s="150"/>
      <c r="E368" s="150"/>
      <c r="F368" s="128"/>
      <c r="G368" s="128"/>
      <c r="H368" s="128"/>
      <c r="I368" s="150"/>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row>
    <row r="369">
      <c r="A369" s="150"/>
      <c r="B369" s="128"/>
      <c r="C369" s="150"/>
      <c r="D369" s="150"/>
      <c r="E369" s="150"/>
      <c r="F369" s="128"/>
      <c r="G369" s="128"/>
      <c r="H369" s="128"/>
      <c r="I369" s="150"/>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row>
    <row r="370">
      <c r="A370" s="150"/>
      <c r="B370" s="128"/>
      <c r="C370" s="150"/>
      <c r="D370" s="150"/>
      <c r="E370" s="150"/>
      <c r="F370" s="128"/>
      <c r="G370" s="128"/>
      <c r="H370" s="128"/>
      <c r="I370" s="150"/>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row>
    <row r="371">
      <c r="A371" s="150"/>
      <c r="B371" s="128"/>
      <c r="C371" s="150"/>
      <c r="D371" s="150"/>
      <c r="E371" s="150"/>
      <c r="F371" s="128"/>
      <c r="G371" s="128"/>
      <c r="H371" s="128"/>
      <c r="I371" s="150"/>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row>
    <row r="372">
      <c r="A372" s="150"/>
      <c r="B372" s="128"/>
      <c r="C372" s="150"/>
      <c r="D372" s="150"/>
      <c r="E372" s="150"/>
      <c r="F372" s="128"/>
      <c r="G372" s="128"/>
      <c r="H372" s="128"/>
      <c r="I372" s="150"/>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row>
    <row r="373">
      <c r="A373" s="150"/>
      <c r="B373" s="128"/>
      <c r="C373" s="150"/>
      <c r="D373" s="150"/>
      <c r="E373" s="150"/>
      <c r="F373" s="128"/>
      <c r="G373" s="128"/>
      <c r="H373" s="128"/>
      <c r="I373" s="150"/>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row>
    <row r="374">
      <c r="A374" s="150"/>
      <c r="B374" s="128"/>
      <c r="C374" s="150"/>
      <c r="D374" s="150"/>
      <c r="E374" s="150"/>
      <c r="F374" s="128"/>
      <c r="G374" s="128"/>
      <c r="H374" s="128"/>
      <c r="I374" s="150"/>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row>
    <row r="375">
      <c r="A375" s="150"/>
      <c r="B375" s="128"/>
      <c r="C375" s="150"/>
      <c r="D375" s="150"/>
      <c r="E375" s="150"/>
      <c r="F375" s="128"/>
      <c r="G375" s="128"/>
      <c r="H375" s="128"/>
      <c r="I375" s="150"/>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row>
    <row r="376">
      <c r="A376" s="150"/>
      <c r="B376" s="128"/>
      <c r="C376" s="150"/>
      <c r="D376" s="150"/>
      <c r="E376" s="150"/>
      <c r="F376" s="128"/>
      <c r="G376" s="128"/>
      <c r="H376" s="128"/>
      <c r="I376" s="150"/>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row>
    <row r="377">
      <c r="A377" s="150"/>
      <c r="B377" s="128"/>
      <c r="C377" s="150"/>
      <c r="D377" s="150"/>
      <c r="E377" s="150"/>
      <c r="F377" s="128"/>
      <c r="G377" s="128"/>
      <c r="H377" s="128"/>
      <c r="I377" s="150"/>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row>
    <row r="378">
      <c r="A378" s="150"/>
      <c r="B378" s="128"/>
      <c r="C378" s="150"/>
      <c r="D378" s="150"/>
      <c r="E378" s="150"/>
      <c r="F378" s="128"/>
      <c r="G378" s="128"/>
      <c r="H378" s="128"/>
      <c r="I378" s="150"/>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row>
    <row r="379">
      <c r="A379" s="150"/>
      <c r="B379" s="128"/>
      <c r="C379" s="150"/>
      <c r="D379" s="150"/>
      <c r="E379" s="150"/>
      <c r="F379" s="128"/>
      <c r="G379" s="128"/>
      <c r="H379" s="128"/>
      <c r="I379" s="150"/>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row>
    <row r="380">
      <c r="A380" s="150"/>
      <c r="B380" s="128"/>
      <c r="C380" s="150"/>
      <c r="D380" s="150"/>
      <c r="E380" s="150"/>
      <c r="F380" s="128"/>
      <c r="G380" s="128"/>
      <c r="H380" s="128"/>
      <c r="I380" s="150"/>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row>
    <row r="381">
      <c r="A381" s="150"/>
      <c r="B381" s="128"/>
      <c r="C381" s="150"/>
      <c r="D381" s="150"/>
      <c r="E381" s="150"/>
      <c r="F381" s="128"/>
      <c r="G381" s="128"/>
      <c r="H381" s="128"/>
      <c r="I381" s="150"/>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row>
    <row r="382">
      <c r="A382" s="150"/>
      <c r="B382" s="128"/>
      <c r="C382" s="150"/>
      <c r="D382" s="150"/>
      <c r="E382" s="150"/>
      <c r="F382" s="128"/>
      <c r="G382" s="128"/>
      <c r="H382" s="128"/>
      <c r="I382" s="150"/>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row>
    <row r="383">
      <c r="A383" s="150"/>
      <c r="B383" s="128"/>
      <c r="C383" s="150"/>
      <c r="D383" s="150"/>
      <c r="E383" s="150"/>
      <c r="F383" s="128"/>
      <c r="G383" s="128"/>
      <c r="H383" s="128"/>
      <c r="I383" s="150"/>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row>
    <row r="384">
      <c r="A384" s="150"/>
      <c r="B384" s="128"/>
      <c r="C384" s="150"/>
      <c r="D384" s="150"/>
      <c r="E384" s="150"/>
      <c r="F384" s="128"/>
      <c r="G384" s="128"/>
      <c r="H384" s="128"/>
      <c r="I384" s="150"/>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row>
    <row r="385">
      <c r="A385" s="150"/>
      <c r="B385" s="128"/>
      <c r="C385" s="150"/>
      <c r="D385" s="150"/>
      <c r="E385" s="150"/>
      <c r="F385" s="128"/>
      <c r="G385" s="128"/>
      <c r="H385" s="128"/>
      <c r="I385" s="150"/>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row>
    <row r="386">
      <c r="A386" s="150"/>
      <c r="B386" s="128"/>
      <c r="C386" s="150"/>
      <c r="D386" s="150"/>
      <c r="E386" s="150"/>
      <c r="F386" s="128"/>
      <c r="G386" s="128"/>
      <c r="H386" s="128"/>
      <c r="I386" s="150"/>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row>
    <row r="387">
      <c r="A387" s="150"/>
      <c r="B387" s="128"/>
      <c r="C387" s="150"/>
      <c r="D387" s="150"/>
      <c r="E387" s="150"/>
      <c r="F387" s="128"/>
      <c r="G387" s="128"/>
      <c r="H387" s="128"/>
      <c r="I387" s="150"/>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row>
    <row r="388">
      <c r="A388" s="150"/>
      <c r="B388" s="128"/>
      <c r="C388" s="150"/>
      <c r="D388" s="150"/>
      <c r="E388" s="150"/>
      <c r="F388" s="128"/>
      <c r="G388" s="128"/>
      <c r="H388" s="128"/>
      <c r="I388" s="150"/>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row>
    <row r="389">
      <c r="A389" s="150"/>
      <c r="B389" s="128"/>
      <c r="C389" s="150"/>
      <c r="D389" s="150"/>
      <c r="E389" s="150"/>
      <c r="F389" s="128"/>
      <c r="G389" s="128"/>
      <c r="H389" s="128"/>
      <c r="I389" s="150"/>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row>
    <row r="390">
      <c r="A390" s="150"/>
      <c r="B390" s="128"/>
      <c r="C390" s="150"/>
      <c r="D390" s="150"/>
      <c r="E390" s="150"/>
      <c r="F390" s="128"/>
      <c r="G390" s="128"/>
      <c r="H390" s="128"/>
      <c r="I390" s="150"/>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row>
    <row r="391">
      <c r="A391" s="150"/>
      <c r="B391" s="128"/>
      <c r="C391" s="150"/>
      <c r="D391" s="150"/>
      <c r="E391" s="150"/>
      <c r="F391" s="128"/>
      <c r="G391" s="128"/>
      <c r="H391" s="128"/>
      <c r="I391" s="150"/>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row>
    <row r="392">
      <c r="A392" s="150"/>
      <c r="B392" s="128"/>
      <c r="C392" s="150"/>
      <c r="D392" s="150"/>
      <c r="E392" s="150"/>
      <c r="F392" s="128"/>
      <c r="G392" s="128"/>
      <c r="H392" s="128"/>
      <c r="I392" s="150"/>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row>
    <row r="393">
      <c r="A393" s="150"/>
      <c r="B393" s="128"/>
      <c r="C393" s="150"/>
      <c r="D393" s="150"/>
      <c r="E393" s="150"/>
      <c r="F393" s="128"/>
      <c r="G393" s="128"/>
      <c r="H393" s="128"/>
      <c r="I393" s="150"/>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row>
    <row r="394">
      <c r="A394" s="150"/>
      <c r="B394" s="128"/>
      <c r="C394" s="150"/>
      <c r="D394" s="150"/>
      <c r="E394" s="150"/>
      <c r="F394" s="128"/>
      <c r="G394" s="128"/>
      <c r="H394" s="128"/>
      <c r="I394" s="150"/>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row>
    <row r="395">
      <c r="A395" s="150"/>
      <c r="B395" s="128"/>
      <c r="C395" s="150"/>
      <c r="D395" s="150"/>
      <c r="E395" s="150"/>
      <c r="F395" s="128"/>
      <c r="G395" s="128"/>
      <c r="H395" s="128"/>
      <c r="I395" s="150"/>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row>
    <row r="396">
      <c r="A396" s="150"/>
      <c r="B396" s="128"/>
      <c r="C396" s="150"/>
      <c r="D396" s="150"/>
      <c r="E396" s="150"/>
      <c r="F396" s="128"/>
      <c r="G396" s="128"/>
      <c r="H396" s="128"/>
      <c r="I396" s="150"/>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row>
    <row r="397">
      <c r="A397" s="150"/>
      <c r="B397" s="128"/>
      <c r="C397" s="150"/>
      <c r="D397" s="150"/>
      <c r="E397" s="150"/>
      <c r="F397" s="128"/>
      <c r="G397" s="128"/>
      <c r="H397" s="128"/>
      <c r="I397" s="150"/>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row>
    <row r="398">
      <c r="A398" s="150"/>
      <c r="B398" s="128"/>
      <c r="C398" s="150"/>
      <c r="D398" s="150"/>
      <c r="E398" s="150"/>
      <c r="F398" s="128"/>
      <c r="G398" s="128"/>
      <c r="H398" s="128"/>
      <c r="I398" s="150"/>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row>
    <row r="399">
      <c r="A399" s="150"/>
      <c r="B399" s="128"/>
      <c r="C399" s="150"/>
      <c r="D399" s="150"/>
      <c r="E399" s="150"/>
      <c r="F399" s="128"/>
      <c r="G399" s="128"/>
      <c r="H399" s="128"/>
      <c r="I399" s="150"/>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row>
    <row r="400">
      <c r="A400" s="150"/>
      <c r="B400" s="128"/>
      <c r="C400" s="150"/>
      <c r="D400" s="150"/>
      <c r="E400" s="150"/>
      <c r="F400" s="128"/>
      <c r="G400" s="128"/>
      <c r="H400" s="128"/>
      <c r="I400" s="150"/>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row>
    <row r="401">
      <c r="A401" s="150"/>
      <c r="B401" s="128"/>
      <c r="C401" s="150"/>
      <c r="D401" s="150"/>
      <c r="E401" s="150"/>
      <c r="F401" s="128"/>
      <c r="G401" s="128"/>
      <c r="H401" s="128"/>
      <c r="I401" s="150"/>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row>
    <row r="402">
      <c r="A402" s="150"/>
      <c r="B402" s="128"/>
      <c r="C402" s="150"/>
      <c r="D402" s="150"/>
      <c r="E402" s="150"/>
      <c r="F402" s="128"/>
      <c r="G402" s="128"/>
      <c r="H402" s="128"/>
      <c r="I402" s="150"/>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row>
    <row r="403">
      <c r="A403" s="150"/>
      <c r="B403" s="128"/>
      <c r="C403" s="150"/>
      <c r="D403" s="150"/>
      <c r="E403" s="150"/>
      <c r="F403" s="128"/>
      <c r="G403" s="128"/>
      <c r="H403" s="128"/>
      <c r="I403" s="150"/>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row>
    <row r="404">
      <c r="A404" s="150"/>
      <c r="B404" s="128"/>
      <c r="C404" s="150"/>
      <c r="D404" s="150"/>
      <c r="E404" s="150"/>
      <c r="F404" s="128"/>
      <c r="G404" s="128"/>
      <c r="H404" s="128"/>
      <c r="I404" s="150"/>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row>
    <row r="405">
      <c r="A405" s="150"/>
      <c r="B405" s="128"/>
      <c r="C405" s="150"/>
      <c r="D405" s="150"/>
      <c r="E405" s="150"/>
      <c r="F405" s="128"/>
      <c r="G405" s="128"/>
      <c r="H405" s="128"/>
      <c r="I405" s="150"/>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row>
    <row r="406">
      <c r="A406" s="150"/>
      <c r="B406" s="128"/>
      <c r="C406" s="150"/>
      <c r="D406" s="150"/>
      <c r="E406" s="150"/>
      <c r="F406" s="128"/>
      <c r="G406" s="128"/>
      <c r="H406" s="128"/>
      <c r="I406" s="150"/>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row>
    <row r="407">
      <c r="A407" s="150"/>
      <c r="B407" s="128"/>
      <c r="C407" s="150"/>
      <c r="D407" s="150"/>
      <c r="E407" s="150"/>
      <c r="F407" s="128"/>
      <c r="G407" s="128"/>
      <c r="H407" s="128"/>
      <c r="I407" s="150"/>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row>
    <row r="408">
      <c r="A408" s="150"/>
      <c r="B408" s="128"/>
      <c r="C408" s="150"/>
      <c r="D408" s="150"/>
      <c r="E408" s="150"/>
      <c r="F408" s="128"/>
      <c r="G408" s="128"/>
      <c r="H408" s="128"/>
      <c r="I408" s="150"/>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row>
    <row r="409">
      <c r="A409" s="150"/>
      <c r="B409" s="128"/>
      <c r="C409" s="150"/>
      <c r="D409" s="150"/>
      <c r="E409" s="150"/>
      <c r="F409" s="128"/>
      <c r="G409" s="128"/>
      <c r="H409" s="128"/>
      <c r="I409" s="150"/>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row>
    <row r="410">
      <c r="A410" s="150"/>
      <c r="B410" s="128"/>
      <c r="C410" s="150"/>
      <c r="D410" s="150"/>
      <c r="E410" s="150"/>
      <c r="F410" s="128"/>
      <c r="G410" s="128"/>
      <c r="H410" s="128"/>
      <c r="I410" s="150"/>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row>
    <row r="411">
      <c r="A411" s="150"/>
      <c r="B411" s="128"/>
      <c r="C411" s="150"/>
      <c r="D411" s="150"/>
      <c r="E411" s="150"/>
      <c r="F411" s="128"/>
      <c r="G411" s="128"/>
      <c r="H411" s="128"/>
      <c r="I411" s="150"/>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row>
    <row r="412">
      <c r="A412" s="150"/>
      <c r="B412" s="128"/>
      <c r="C412" s="150"/>
      <c r="D412" s="150"/>
      <c r="E412" s="150"/>
      <c r="F412" s="128"/>
      <c r="G412" s="128"/>
      <c r="H412" s="128"/>
      <c r="I412" s="150"/>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row>
    <row r="413">
      <c r="A413" s="150"/>
      <c r="B413" s="128"/>
      <c r="C413" s="150"/>
      <c r="D413" s="150"/>
      <c r="E413" s="150"/>
      <c r="F413" s="128"/>
      <c r="G413" s="128"/>
      <c r="H413" s="128"/>
      <c r="I413" s="150"/>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row>
    <row r="414">
      <c r="A414" s="150"/>
      <c r="B414" s="128"/>
      <c r="C414" s="150"/>
      <c r="D414" s="150"/>
      <c r="E414" s="150"/>
      <c r="F414" s="128"/>
      <c r="G414" s="128"/>
      <c r="H414" s="128"/>
      <c r="I414" s="150"/>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row>
    <row r="415">
      <c r="A415" s="150"/>
      <c r="B415" s="128"/>
      <c r="C415" s="150"/>
      <c r="D415" s="150"/>
      <c r="E415" s="150"/>
      <c r="F415" s="128"/>
      <c r="G415" s="128"/>
      <c r="H415" s="128"/>
      <c r="I415" s="150"/>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row>
    <row r="416">
      <c r="A416" s="150"/>
      <c r="B416" s="128"/>
      <c r="C416" s="150"/>
      <c r="D416" s="150"/>
      <c r="E416" s="150"/>
      <c r="F416" s="128"/>
      <c r="G416" s="128"/>
      <c r="H416" s="128"/>
      <c r="I416" s="150"/>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row>
    <row r="417">
      <c r="A417" s="150"/>
      <c r="B417" s="128"/>
      <c r="C417" s="150"/>
      <c r="D417" s="150"/>
      <c r="E417" s="150"/>
      <c r="F417" s="128"/>
      <c r="G417" s="128"/>
      <c r="H417" s="128"/>
      <c r="I417" s="150"/>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row>
    <row r="418">
      <c r="A418" s="150"/>
      <c r="B418" s="128"/>
      <c r="C418" s="150"/>
      <c r="D418" s="150"/>
      <c r="E418" s="150"/>
      <c r="F418" s="128"/>
      <c r="G418" s="128"/>
      <c r="H418" s="128"/>
      <c r="I418" s="150"/>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row>
    <row r="419">
      <c r="A419" s="150"/>
      <c r="B419" s="128"/>
      <c r="C419" s="150"/>
      <c r="D419" s="150"/>
      <c r="E419" s="150"/>
      <c r="F419" s="128"/>
      <c r="G419" s="128"/>
      <c r="H419" s="128"/>
      <c r="I419" s="150"/>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row>
    <row r="420">
      <c r="A420" s="150"/>
      <c r="B420" s="128"/>
      <c r="C420" s="150"/>
      <c r="D420" s="150"/>
      <c r="E420" s="150"/>
      <c r="F420" s="128"/>
      <c r="G420" s="128"/>
      <c r="H420" s="128"/>
      <c r="I420" s="150"/>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row>
    <row r="421">
      <c r="A421" s="150"/>
      <c r="B421" s="128"/>
      <c r="C421" s="150"/>
      <c r="D421" s="150"/>
      <c r="E421" s="150"/>
      <c r="F421" s="128"/>
      <c r="G421" s="128"/>
      <c r="H421" s="128"/>
      <c r="I421" s="150"/>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row>
    <row r="422">
      <c r="A422" s="150"/>
      <c r="B422" s="128"/>
      <c r="C422" s="150"/>
      <c r="D422" s="150"/>
      <c r="E422" s="150"/>
      <c r="F422" s="128"/>
      <c r="G422" s="128"/>
      <c r="H422" s="128"/>
      <c r="I422" s="150"/>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row>
    <row r="423">
      <c r="A423" s="150"/>
      <c r="B423" s="128"/>
      <c r="C423" s="150"/>
      <c r="D423" s="150"/>
      <c r="E423" s="150"/>
      <c r="F423" s="128"/>
      <c r="G423" s="128"/>
      <c r="H423" s="128"/>
      <c r="I423" s="150"/>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row>
    <row r="424">
      <c r="A424" s="150"/>
      <c r="B424" s="128"/>
      <c r="C424" s="150"/>
      <c r="D424" s="150"/>
      <c r="E424" s="150"/>
      <c r="F424" s="128"/>
      <c r="G424" s="128"/>
      <c r="H424" s="128"/>
      <c r="I424" s="150"/>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row>
    <row r="425">
      <c r="A425" s="150"/>
      <c r="B425" s="128"/>
      <c r="C425" s="150"/>
      <c r="D425" s="150"/>
      <c r="E425" s="150"/>
      <c r="F425" s="128"/>
      <c r="G425" s="128"/>
      <c r="H425" s="128"/>
      <c r="I425" s="150"/>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row>
    <row r="426">
      <c r="A426" s="150"/>
      <c r="B426" s="128"/>
      <c r="C426" s="150"/>
      <c r="D426" s="150"/>
      <c r="E426" s="150"/>
      <c r="F426" s="128"/>
      <c r="G426" s="128"/>
      <c r="H426" s="128"/>
      <c r="I426" s="150"/>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row>
    <row r="427">
      <c r="A427" s="150"/>
      <c r="B427" s="128"/>
      <c r="C427" s="150"/>
      <c r="D427" s="150"/>
      <c r="E427" s="150"/>
      <c r="F427" s="128"/>
      <c r="G427" s="128"/>
      <c r="H427" s="128"/>
      <c r="I427" s="150"/>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row>
    <row r="428">
      <c r="A428" s="150"/>
      <c r="B428" s="128"/>
      <c r="C428" s="150"/>
      <c r="D428" s="150"/>
      <c r="E428" s="150"/>
      <c r="F428" s="128"/>
      <c r="G428" s="128"/>
      <c r="H428" s="128"/>
      <c r="I428" s="150"/>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row>
    <row r="429">
      <c r="A429" s="150"/>
      <c r="B429" s="128"/>
      <c r="C429" s="150"/>
      <c r="D429" s="150"/>
      <c r="E429" s="150"/>
      <c r="F429" s="128"/>
      <c r="G429" s="128"/>
      <c r="H429" s="128"/>
      <c r="I429" s="150"/>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row>
    <row r="430">
      <c r="A430" s="150"/>
      <c r="B430" s="128"/>
      <c r="C430" s="150"/>
      <c r="D430" s="150"/>
      <c r="E430" s="150"/>
      <c r="F430" s="128"/>
      <c r="G430" s="128"/>
      <c r="H430" s="128"/>
      <c r="I430" s="150"/>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row>
    <row r="431">
      <c r="A431" s="150"/>
      <c r="B431" s="128"/>
      <c r="C431" s="150"/>
      <c r="D431" s="150"/>
      <c r="E431" s="150"/>
      <c r="F431" s="128"/>
      <c r="G431" s="128"/>
      <c r="H431" s="128"/>
      <c r="I431" s="150"/>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row>
    <row r="432">
      <c r="A432" s="150"/>
      <c r="B432" s="128"/>
      <c r="C432" s="150"/>
      <c r="D432" s="150"/>
      <c r="E432" s="150"/>
      <c r="F432" s="128"/>
      <c r="G432" s="128"/>
      <c r="H432" s="128"/>
      <c r="I432" s="150"/>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row>
    <row r="433">
      <c r="A433" s="150"/>
      <c r="B433" s="128"/>
      <c r="C433" s="150"/>
      <c r="D433" s="150"/>
      <c r="E433" s="150"/>
      <c r="F433" s="128"/>
      <c r="G433" s="128"/>
      <c r="H433" s="128"/>
      <c r="I433" s="150"/>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row>
    <row r="434">
      <c r="A434" s="150"/>
      <c r="B434" s="128"/>
      <c r="C434" s="150"/>
      <c r="D434" s="150"/>
      <c r="E434" s="150"/>
      <c r="F434" s="128"/>
      <c r="G434" s="128"/>
      <c r="H434" s="128"/>
      <c r="I434" s="150"/>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row>
    <row r="435">
      <c r="A435" s="150"/>
      <c r="B435" s="128"/>
      <c r="C435" s="150"/>
      <c r="D435" s="150"/>
      <c r="E435" s="150"/>
      <c r="F435" s="128"/>
      <c r="G435" s="128"/>
      <c r="H435" s="128"/>
      <c r="I435" s="150"/>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row>
    <row r="436">
      <c r="A436" s="150"/>
      <c r="B436" s="128"/>
      <c r="C436" s="150"/>
      <c r="D436" s="150"/>
      <c r="E436" s="150"/>
      <c r="F436" s="128"/>
      <c r="G436" s="128"/>
      <c r="H436" s="128"/>
      <c r="I436" s="150"/>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row>
    <row r="437">
      <c r="A437" s="150"/>
      <c r="B437" s="128"/>
      <c r="C437" s="150"/>
      <c r="D437" s="150"/>
      <c r="E437" s="150"/>
      <c r="F437" s="128"/>
      <c r="G437" s="128"/>
      <c r="H437" s="128"/>
      <c r="I437" s="150"/>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row>
    <row r="438">
      <c r="A438" s="150"/>
      <c r="B438" s="128"/>
      <c r="C438" s="150"/>
      <c r="D438" s="150"/>
      <c r="E438" s="150"/>
      <c r="F438" s="128"/>
      <c r="G438" s="128"/>
      <c r="H438" s="128"/>
      <c r="I438" s="150"/>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row>
    <row r="439">
      <c r="A439" s="150"/>
      <c r="B439" s="128"/>
      <c r="C439" s="150"/>
      <c r="D439" s="150"/>
      <c r="E439" s="150"/>
      <c r="F439" s="128"/>
      <c r="G439" s="128"/>
      <c r="H439" s="128"/>
      <c r="I439" s="150"/>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row>
    <row r="440">
      <c r="A440" s="150"/>
      <c r="B440" s="128"/>
      <c r="C440" s="150"/>
      <c r="D440" s="150"/>
      <c r="E440" s="150"/>
      <c r="F440" s="128"/>
      <c r="G440" s="128"/>
      <c r="H440" s="128"/>
      <c r="I440" s="150"/>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row>
    <row r="441">
      <c r="A441" s="150"/>
      <c r="B441" s="128"/>
      <c r="C441" s="150"/>
      <c r="D441" s="150"/>
      <c r="E441" s="150"/>
      <c r="F441" s="128"/>
      <c r="G441" s="128"/>
      <c r="H441" s="128"/>
      <c r="I441" s="150"/>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row>
    <row r="442">
      <c r="A442" s="150"/>
      <c r="B442" s="128"/>
      <c r="C442" s="150"/>
      <c r="D442" s="150"/>
      <c r="E442" s="150"/>
      <c r="F442" s="128"/>
      <c r="G442" s="128"/>
      <c r="H442" s="128"/>
      <c r="I442" s="150"/>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row>
    <row r="443">
      <c r="A443" s="150"/>
      <c r="B443" s="128"/>
      <c r="C443" s="150"/>
      <c r="D443" s="150"/>
      <c r="E443" s="150"/>
      <c r="F443" s="128"/>
      <c r="G443" s="128"/>
      <c r="H443" s="128"/>
      <c r="I443" s="150"/>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row>
    <row r="444">
      <c r="A444" s="150"/>
      <c r="B444" s="128"/>
      <c r="C444" s="150"/>
      <c r="D444" s="150"/>
      <c r="E444" s="150"/>
      <c r="F444" s="128"/>
      <c r="G444" s="128"/>
      <c r="H444" s="128"/>
      <c r="I444" s="150"/>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row>
    <row r="445">
      <c r="A445" s="150"/>
      <c r="B445" s="128"/>
      <c r="C445" s="150"/>
      <c r="D445" s="150"/>
      <c r="E445" s="150"/>
      <c r="F445" s="128"/>
      <c r="G445" s="128"/>
      <c r="H445" s="128"/>
      <c r="I445" s="150"/>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row>
    <row r="446">
      <c r="A446" s="150"/>
      <c r="B446" s="128"/>
      <c r="C446" s="150"/>
      <c r="D446" s="150"/>
      <c r="E446" s="150"/>
      <c r="F446" s="128"/>
      <c r="G446" s="128"/>
      <c r="H446" s="128"/>
      <c r="I446" s="150"/>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row>
    <row r="447">
      <c r="A447" s="150"/>
      <c r="B447" s="128"/>
      <c r="C447" s="150"/>
      <c r="D447" s="150"/>
      <c r="E447" s="150"/>
      <c r="F447" s="128"/>
      <c r="G447" s="128"/>
      <c r="H447" s="128"/>
      <c r="I447" s="150"/>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row>
    <row r="448">
      <c r="A448" s="150"/>
      <c r="B448" s="128"/>
      <c r="C448" s="150"/>
      <c r="D448" s="150"/>
      <c r="E448" s="150"/>
      <c r="F448" s="128"/>
      <c r="G448" s="128"/>
      <c r="H448" s="128"/>
      <c r="I448" s="150"/>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row>
    <row r="449">
      <c r="A449" s="150"/>
      <c r="B449" s="128"/>
      <c r="C449" s="150"/>
      <c r="D449" s="150"/>
      <c r="E449" s="150"/>
      <c r="F449" s="128"/>
      <c r="G449" s="128"/>
      <c r="H449" s="128"/>
      <c r="I449" s="150"/>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row>
    <row r="450">
      <c r="A450" s="150"/>
      <c r="B450" s="128"/>
      <c r="C450" s="150"/>
      <c r="D450" s="150"/>
      <c r="E450" s="150"/>
      <c r="F450" s="128"/>
      <c r="G450" s="128"/>
      <c r="H450" s="128"/>
      <c r="I450" s="150"/>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row>
    <row r="451">
      <c r="A451" s="150"/>
      <c r="B451" s="128"/>
      <c r="C451" s="150"/>
      <c r="D451" s="150"/>
      <c r="E451" s="150"/>
      <c r="F451" s="128"/>
      <c r="G451" s="128"/>
      <c r="H451" s="128"/>
      <c r="I451" s="150"/>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row>
    <row r="452">
      <c r="A452" s="150"/>
      <c r="B452" s="128"/>
      <c r="C452" s="150"/>
      <c r="D452" s="150"/>
      <c r="E452" s="150"/>
      <c r="F452" s="128"/>
      <c r="G452" s="128"/>
      <c r="H452" s="128"/>
      <c r="I452" s="150"/>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row>
    <row r="453">
      <c r="A453" s="150"/>
      <c r="B453" s="128"/>
      <c r="C453" s="150"/>
      <c r="D453" s="150"/>
      <c r="E453" s="150"/>
      <c r="F453" s="128"/>
      <c r="G453" s="128"/>
      <c r="H453" s="128"/>
      <c r="I453" s="150"/>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row>
    <row r="454">
      <c r="A454" s="150"/>
      <c r="B454" s="128"/>
      <c r="C454" s="150"/>
      <c r="D454" s="150"/>
      <c r="E454" s="150"/>
      <c r="F454" s="128"/>
      <c r="G454" s="128"/>
      <c r="H454" s="128"/>
      <c r="I454" s="150"/>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row>
    <row r="455">
      <c r="A455" s="150"/>
      <c r="B455" s="128"/>
      <c r="C455" s="150"/>
      <c r="D455" s="150"/>
      <c r="E455" s="150"/>
      <c r="F455" s="128"/>
      <c r="G455" s="128"/>
      <c r="H455" s="128"/>
      <c r="I455" s="150"/>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row>
    <row r="456">
      <c r="A456" s="150"/>
      <c r="B456" s="128"/>
      <c r="C456" s="150"/>
      <c r="D456" s="150"/>
      <c r="E456" s="150"/>
      <c r="F456" s="128"/>
      <c r="G456" s="128"/>
      <c r="H456" s="128"/>
      <c r="I456" s="150"/>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row>
    <row r="457">
      <c r="A457" s="150"/>
      <c r="B457" s="128"/>
      <c r="C457" s="150"/>
      <c r="D457" s="150"/>
      <c r="E457" s="150"/>
      <c r="F457" s="128"/>
      <c r="G457" s="128"/>
      <c r="H457" s="128"/>
      <c r="I457" s="150"/>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row>
    <row r="458">
      <c r="A458" s="150"/>
      <c r="B458" s="128"/>
      <c r="C458" s="150"/>
      <c r="D458" s="150"/>
      <c r="E458" s="150"/>
      <c r="F458" s="128"/>
      <c r="G458" s="128"/>
      <c r="H458" s="128"/>
      <c r="I458" s="150"/>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row>
    <row r="459">
      <c r="A459" s="150"/>
      <c r="B459" s="128"/>
      <c r="C459" s="150"/>
      <c r="D459" s="150"/>
      <c r="E459" s="150"/>
      <c r="F459" s="128"/>
      <c r="G459" s="128"/>
      <c r="H459" s="128"/>
      <c r="I459" s="150"/>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row>
    <row r="460">
      <c r="A460" s="150"/>
      <c r="B460" s="128"/>
      <c r="C460" s="150"/>
      <c r="D460" s="150"/>
      <c r="E460" s="150"/>
      <c r="F460" s="128"/>
      <c r="G460" s="128"/>
      <c r="H460" s="128"/>
      <c r="I460" s="150"/>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row>
    <row r="461">
      <c r="A461" s="150"/>
      <c r="B461" s="128"/>
      <c r="C461" s="150"/>
      <c r="D461" s="150"/>
      <c r="E461" s="150"/>
      <c r="F461" s="128"/>
      <c r="G461" s="128"/>
      <c r="H461" s="128"/>
      <c r="I461" s="150"/>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row>
    <row r="462">
      <c r="A462" s="150"/>
      <c r="B462" s="128"/>
      <c r="C462" s="150"/>
      <c r="D462" s="150"/>
      <c r="E462" s="150"/>
      <c r="F462" s="128"/>
      <c r="G462" s="128"/>
      <c r="H462" s="128"/>
      <c r="I462" s="150"/>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row>
    <row r="463">
      <c r="A463" s="150"/>
      <c r="B463" s="128"/>
      <c r="C463" s="150"/>
      <c r="D463" s="150"/>
      <c r="E463" s="150"/>
      <c r="F463" s="128"/>
      <c r="G463" s="128"/>
      <c r="H463" s="128"/>
      <c r="I463" s="150"/>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row>
    <row r="464">
      <c r="A464" s="150"/>
      <c r="B464" s="128"/>
      <c r="C464" s="150"/>
      <c r="D464" s="150"/>
      <c r="E464" s="150"/>
      <c r="F464" s="128"/>
      <c r="G464" s="128"/>
      <c r="H464" s="128"/>
      <c r="I464" s="150"/>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row>
    <row r="465">
      <c r="A465" s="150"/>
      <c r="B465" s="128"/>
      <c r="C465" s="150"/>
      <c r="D465" s="150"/>
      <c r="E465" s="150"/>
      <c r="F465" s="128"/>
      <c r="G465" s="128"/>
      <c r="H465" s="128"/>
      <c r="I465" s="150"/>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row>
    <row r="466">
      <c r="A466" s="150"/>
      <c r="B466" s="128"/>
      <c r="C466" s="150"/>
      <c r="D466" s="150"/>
      <c r="E466" s="150"/>
      <c r="F466" s="128"/>
      <c r="G466" s="128"/>
      <c r="H466" s="128"/>
      <c r="I466" s="150"/>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row>
    <row r="467">
      <c r="A467" s="150"/>
      <c r="B467" s="128"/>
      <c r="C467" s="150"/>
      <c r="D467" s="150"/>
      <c r="E467" s="150"/>
      <c r="F467" s="128"/>
      <c r="G467" s="128"/>
      <c r="H467" s="128"/>
      <c r="I467" s="150"/>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row>
    <row r="468">
      <c r="A468" s="150"/>
      <c r="B468" s="128"/>
      <c r="C468" s="150"/>
      <c r="D468" s="150"/>
      <c r="E468" s="150"/>
      <c r="F468" s="128"/>
      <c r="G468" s="128"/>
      <c r="H468" s="128"/>
      <c r="I468" s="150"/>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row>
    <row r="469">
      <c r="A469" s="150"/>
      <c r="B469" s="128"/>
      <c r="C469" s="150"/>
      <c r="D469" s="150"/>
      <c r="E469" s="150"/>
      <c r="F469" s="128"/>
      <c r="G469" s="128"/>
      <c r="H469" s="128"/>
      <c r="I469" s="150"/>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row>
    <row r="470">
      <c r="A470" s="150"/>
      <c r="B470" s="128"/>
      <c r="C470" s="150"/>
      <c r="D470" s="150"/>
      <c r="E470" s="150"/>
      <c r="F470" s="128"/>
      <c r="G470" s="128"/>
      <c r="H470" s="128"/>
      <c r="I470" s="150"/>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row>
    <row r="471">
      <c r="A471" s="150"/>
      <c r="B471" s="128"/>
      <c r="C471" s="150"/>
      <c r="D471" s="150"/>
      <c r="E471" s="150"/>
      <c r="F471" s="128"/>
      <c r="G471" s="128"/>
      <c r="H471" s="128"/>
      <c r="I471" s="150"/>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row>
    <row r="472">
      <c r="A472" s="150"/>
      <c r="B472" s="128"/>
      <c r="C472" s="150"/>
      <c r="D472" s="150"/>
      <c r="E472" s="150"/>
      <c r="F472" s="128"/>
      <c r="G472" s="128"/>
      <c r="H472" s="128"/>
      <c r="I472" s="150"/>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row>
    <row r="473">
      <c r="A473" s="150"/>
      <c r="B473" s="128"/>
      <c r="C473" s="150"/>
      <c r="D473" s="150"/>
      <c r="E473" s="150"/>
      <c r="F473" s="128"/>
      <c r="G473" s="128"/>
      <c r="H473" s="128"/>
      <c r="I473" s="150"/>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row>
    <row r="474">
      <c r="A474" s="150"/>
      <c r="B474" s="128"/>
      <c r="C474" s="150"/>
      <c r="D474" s="150"/>
      <c r="E474" s="150"/>
      <c r="F474" s="128"/>
      <c r="G474" s="128"/>
      <c r="H474" s="128"/>
      <c r="I474" s="150"/>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row>
    <row r="475">
      <c r="A475" s="150"/>
      <c r="B475" s="128"/>
      <c r="C475" s="150"/>
      <c r="D475" s="150"/>
      <c r="E475" s="150"/>
      <c r="F475" s="128"/>
      <c r="G475" s="128"/>
      <c r="H475" s="128"/>
      <c r="I475" s="150"/>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row>
    <row r="476">
      <c r="A476" s="150"/>
      <c r="B476" s="128"/>
      <c r="C476" s="150"/>
      <c r="D476" s="150"/>
      <c r="E476" s="150"/>
      <c r="F476" s="128"/>
      <c r="G476" s="128"/>
      <c r="H476" s="128"/>
      <c r="I476" s="150"/>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row>
    <row r="477">
      <c r="A477" s="150"/>
      <c r="B477" s="128"/>
      <c r="C477" s="150"/>
      <c r="D477" s="150"/>
      <c r="E477" s="150"/>
      <c r="F477" s="128"/>
      <c r="G477" s="128"/>
      <c r="H477" s="128"/>
      <c r="I477" s="150"/>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row>
    <row r="478">
      <c r="A478" s="150"/>
      <c r="B478" s="128"/>
      <c r="C478" s="150"/>
      <c r="D478" s="150"/>
      <c r="E478" s="150"/>
      <c r="F478" s="128"/>
      <c r="G478" s="128"/>
      <c r="H478" s="128"/>
      <c r="I478" s="150"/>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row>
    <row r="479">
      <c r="A479" s="150"/>
      <c r="B479" s="128"/>
      <c r="C479" s="150"/>
      <c r="D479" s="150"/>
      <c r="E479" s="150"/>
      <c r="F479" s="128"/>
      <c r="G479" s="128"/>
      <c r="H479" s="128"/>
      <c r="I479" s="150"/>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row>
    <row r="480">
      <c r="A480" s="150"/>
      <c r="B480" s="128"/>
      <c r="C480" s="150"/>
      <c r="D480" s="150"/>
      <c r="E480" s="150"/>
      <c r="F480" s="128"/>
      <c r="G480" s="128"/>
      <c r="H480" s="128"/>
      <c r="I480" s="150"/>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row>
    <row r="481">
      <c r="A481" s="150"/>
      <c r="B481" s="128"/>
      <c r="C481" s="150"/>
      <c r="D481" s="150"/>
      <c r="E481" s="150"/>
      <c r="F481" s="128"/>
      <c r="G481" s="128"/>
      <c r="H481" s="128"/>
      <c r="I481" s="150"/>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row>
    <row r="482">
      <c r="A482" s="150"/>
      <c r="B482" s="128"/>
      <c r="C482" s="150"/>
      <c r="D482" s="150"/>
      <c r="E482" s="150"/>
      <c r="F482" s="128"/>
      <c r="G482" s="128"/>
      <c r="H482" s="128"/>
      <c r="I482" s="150"/>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row>
    <row r="483">
      <c r="A483" s="150"/>
      <c r="B483" s="128"/>
      <c r="C483" s="150"/>
      <c r="D483" s="150"/>
      <c r="E483" s="150"/>
      <c r="F483" s="128"/>
      <c r="G483" s="128"/>
      <c r="H483" s="128"/>
      <c r="I483" s="150"/>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row>
    <row r="484">
      <c r="A484" s="150"/>
      <c r="B484" s="128"/>
      <c r="C484" s="150"/>
      <c r="D484" s="150"/>
      <c r="E484" s="150"/>
      <c r="F484" s="128"/>
      <c r="G484" s="128"/>
      <c r="H484" s="128"/>
      <c r="I484" s="150"/>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row>
    <row r="485">
      <c r="A485" s="150"/>
      <c r="B485" s="128"/>
      <c r="C485" s="150"/>
      <c r="D485" s="150"/>
      <c r="E485" s="150"/>
      <c r="F485" s="128"/>
      <c r="G485" s="128"/>
      <c r="H485" s="128"/>
      <c r="I485" s="150"/>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row>
    <row r="486">
      <c r="A486" s="150"/>
      <c r="B486" s="128"/>
      <c r="C486" s="150"/>
      <c r="D486" s="150"/>
      <c r="E486" s="150"/>
      <c r="F486" s="128"/>
      <c r="G486" s="128"/>
      <c r="H486" s="128"/>
      <c r="I486" s="150"/>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row>
    <row r="487">
      <c r="A487" s="150"/>
      <c r="B487" s="128"/>
      <c r="C487" s="150"/>
      <c r="D487" s="150"/>
      <c r="E487" s="150"/>
      <c r="F487" s="128"/>
      <c r="G487" s="128"/>
      <c r="H487" s="128"/>
      <c r="I487" s="150"/>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row>
    <row r="488">
      <c r="A488" s="150"/>
      <c r="B488" s="128"/>
      <c r="C488" s="150"/>
      <c r="D488" s="150"/>
      <c r="E488" s="150"/>
      <c r="F488" s="128"/>
      <c r="G488" s="128"/>
      <c r="H488" s="128"/>
      <c r="I488" s="150"/>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row>
    <row r="489">
      <c r="A489" s="150"/>
      <c r="B489" s="128"/>
      <c r="C489" s="150"/>
      <c r="D489" s="150"/>
      <c r="E489" s="150"/>
      <c r="F489" s="128"/>
      <c r="G489" s="128"/>
      <c r="H489" s="128"/>
      <c r="I489" s="150"/>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row>
    <row r="490">
      <c r="A490" s="150"/>
      <c r="B490" s="128"/>
      <c r="C490" s="150"/>
      <c r="D490" s="150"/>
      <c r="E490" s="150"/>
      <c r="F490" s="128"/>
      <c r="G490" s="128"/>
      <c r="H490" s="128"/>
      <c r="I490" s="150"/>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row>
    <row r="491">
      <c r="A491" s="150"/>
      <c r="B491" s="128"/>
      <c r="C491" s="150"/>
      <c r="D491" s="150"/>
      <c r="E491" s="150"/>
      <c r="F491" s="128"/>
      <c r="G491" s="128"/>
      <c r="H491" s="128"/>
      <c r="I491" s="150"/>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row>
    <row r="492">
      <c r="A492" s="150"/>
      <c r="B492" s="128"/>
      <c r="C492" s="150"/>
      <c r="D492" s="150"/>
      <c r="E492" s="150"/>
      <c r="F492" s="128"/>
      <c r="G492" s="128"/>
      <c r="H492" s="128"/>
      <c r="I492" s="150"/>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row>
    <row r="493">
      <c r="A493" s="150"/>
      <c r="B493" s="128"/>
      <c r="C493" s="150"/>
      <c r="D493" s="150"/>
      <c r="E493" s="150"/>
      <c r="F493" s="128"/>
      <c r="G493" s="128"/>
      <c r="H493" s="128"/>
      <c r="I493" s="150"/>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row>
    <row r="494">
      <c r="A494" s="150"/>
      <c r="B494" s="128"/>
      <c r="C494" s="150"/>
      <c r="D494" s="150"/>
      <c r="E494" s="150"/>
      <c r="F494" s="128"/>
      <c r="G494" s="128"/>
      <c r="H494" s="128"/>
      <c r="I494" s="150"/>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row>
    <row r="495">
      <c r="A495" s="150"/>
      <c r="B495" s="128"/>
      <c r="C495" s="150"/>
      <c r="D495" s="150"/>
      <c r="E495" s="150"/>
      <c r="F495" s="128"/>
      <c r="G495" s="128"/>
      <c r="H495" s="128"/>
      <c r="I495" s="150"/>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row>
    <row r="496">
      <c r="A496" s="150"/>
      <c r="B496" s="128"/>
      <c r="C496" s="150"/>
      <c r="D496" s="150"/>
      <c r="E496" s="150"/>
      <c r="F496" s="128"/>
      <c r="G496" s="128"/>
      <c r="H496" s="128"/>
      <c r="I496" s="150"/>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row>
    <row r="497">
      <c r="A497" s="150"/>
      <c r="B497" s="128"/>
      <c r="C497" s="150"/>
      <c r="D497" s="150"/>
      <c r="E497" s="150"/>
      <c r="F497" s="128"/>
      <c r="G497" s="128"/>
      <c r="H497" s="128"/>
      <c r="I497" s="150"/>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row>
    <row r="498">
      <c r="A498" s="150"/>
      <c r="B498" s="128"/>
      <c r="C498" s="150"/>
      <c r="D498" s="150"/>
      <c r="E498" s="150"/>
      <c r="F498" s="128"/>
      <c r="G498" s="128"/>
      <c r="H498" s="128"/>
      <c r="I498" s="150"/>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row>
    <row r="499">
      <c r="A499" s="150"/>
      <c r="B499" s="128"/>
      <c r="C499" s="150"/>
      <c r="D499" s="150"/>
      <c r="E499" s="150"/>
      <c r="F499" s="128"/>
      <c r="G499" s="128"/>
      <c r="H499" s="128"/>
      <c r="I499" s="150"/>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row>
    <row r="500">
      <c r="A500" s="150"/>
      <c r="B500" s="128"/>
      <c r="C500" s="150"/>
      <c r="D500" s="150"/>
      <c r="E500" s="150"/>
      <c r="F500" s="128"/>
      <c r="G500" s="128"/>
      <c r="H500" s="128"/>
      <c r="I500" s="150"/>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row>
    <row r="501">
      <c r="A501" s="150"/>
      <c r="B501" s="128"/>
      <c r="C501" s="150"/>
      <c r="D501" s="150"/>
      <c r="E501" s="150"/>
      <c r="F501" s="128"/>
      <c r="G501" s="128"/>
      <c r="H501" s="128"/>
      <c r="I501" s="150"/>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row>
    <row r="502">
      <c r="A502" s="150"/>
      <c r="B502" s="128"/>
      <c r="C502" s="150"/>
      <c r="D502" s="150"/>
      <c r="E502" s="150"/>
      <c r="F502" s="128"/>
      <c r="G502" s="128"/>
      <c r="H502" s="128"/>
      <c r="I502" s="150"/>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row>
    <row r="503">
      <c r="A503" s="150"/>
      <c r="B503" s="128"/>
      <c r="C503" s="150"/>
      <c r="D503" s="150"/>
      <c r="E503" s="150"/>
      <c r="F503" s="128"/>
      <c r="G503" s="128"/>
      <c r="H503" s="128"/>
      <c r="I503" s="150"/>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row>
    <row r="504">
      <c r="A504" s="150"/>
      <c r="B504" s="128"/>
      <c r="C504" s="150"/>
      <c r="D504" s="150"/>
      <c r="E504" s="150"/>
      <c r="F504" s="128"/>
      <c r="G504" s="128"/>
      <c r="H504" s="128"/>
      <c r="I504" s="150"/>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row>
    <row r="505">
      <c r="A505" s="150"/>
      <c r="B505" s="128"/>
      <c r="C505" s="150"/>
      <c r="D505" s="150"/>
      <c r="E505" s="150"/>
      <c r="F505" s="128"/>
      <c r="G505" s="128"/>
      <c r="H505" s="128"/>
      <c r="I505" s="150"/>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row>
    <row r="506">
      <c r="A506" s="150"/>
      <c r="B506" s="128"/>
      <c r="C506" s="150"/>
      <c r="D506" s="150"/>
      <c r="E506" s="150"/>
      <c r="F506" s="128"/>
      <c r="G506" s="128"/>
      <c r="H506" s="128"/>
      <c r="I506" s="150"/>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row>
    <row r="507">
      <c r="A507" s="150"/>
      <c r="B507" s="128"/>
      <c r="C507" s="150"/>
      <c r="D507" s="150"/>
      <c r="E507" s="150"/>
      <c r="F507" s="128"/>
      <c r="G507" s="128"/>
      <c r="H507" s="128"/>
      <c r="I507" s="150"/>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row>
    <row r="508">
      <c r="A508" s="150"/>
      <c r="B508" s="128"/>
      <c r="C508" s="150"/>
      <c r="D508" s="150"/>
      <c r="E508" s="150"/>
      <c r="F508" s="128"/>
      <c r="G508" s="128"/>
      <c r="H508" s="128"/>
      <c r="I508" s="150"/>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row>
    <row r="509">
      <c r="A509" s="150"/>
      <c r="B509" s="128"/>
      <c r="C509" s="150"/>
      <c r="D509" s="150"/>
      <c r="E509" s="150"/>
      <c r="F509" s="128"/>
      <c r="G509" s="128"/>
      <c r="H509" s="128"/>
      <c r="I509" s="150"/>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row>
    <row r="510">
      <c r="A510" s="150"/>
      <c r="B510" s="128"/>
      <c r="C510" s="150"/>
      <c r="D510" s="150"/>
      <c r="E510" s="150"/>
      <c r="F510" s="128"/>
      <c r="G510" s="128"/>
      <c r="H510" s="128"/>
      <c r="I510" s="150"/>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row>
    <row r="511">
      <c r="A511" s="150"/>
      <c r="B511" s="128"/>
      <c r="C511" s="150"/>
      <c r="D511" s="150"/>
      <c r="E511" s="150"/>
      <c r="F511" s="128"/>
      <c r="G511" s="128"/>
      <c r="H511" s="128"/>
      <c r="I511" s="150"/>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row>
    <row r="512">
      <c r="A512" s="150"/>
      <c r="B512" s="128"/>
      <c r="C512" s="150"/>
      <c r="D512" s="150"/>
      <c r="E512" s="150"/>
      <c r="F512" s="128"/>
      <c r="G512" s="128"/>
      <c r="H512" s="128"/>
      <c r="I512" s="150"/>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row>
    <row r="513">
      <c r="A513" s="150"/>
      <c r="B513" s="128"/>
      <c r="C513" s="150"/>
      <c r="D513" s="150"/>
      <c r="E513" s="150"/>
      <c r="F513" s="128"/>
      <c r="G513" s="128"/>
      <c r="H513" s="128"/>
      <c r="I513" s="150"/>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row>
    <row r="514">
      <c r="A514" s="150"/>
      <c r="B514" s="128"/>
      <c r="C514" s="150"/>
      <c r="D514" s="150"/>
      <c r="E514" s="150"/>
      <c r="F514" s="128"/>
      <c r="G514" s="128"/>
      <c r="H514" s="128"/>
      <c r="I514" s="150"/>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row>
    <row r="515">
      <c r="A515" s="150"/>
      <c r="B515" s="128"/>
      <c r="C515" s="150"/>
      <c r="D515" s="150"/>
      <c r="E515" s="150"/>
      <c r="F515" s="128"/>
      <c r="G515" s="128"/>
      <c r="H515" s="128"/>
      <c r="I515" s="150"/>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row>
    <row r="516">
      <c r="A516" s="150"/>
      <c r="B516" s="128"/>
      <c r="C516" s="150"/>
      <c r="D516" s="150"/>
      <c r="E516" s="150"/>
      <c r="F516" s="128"/>
      <c r="G516" s="128"/>
      <c r="H516" s="128"/>
      <c r="I516" s="150"/>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row>
    <row r="517">
      <c r="A517" s="150"/>
      <c r="B517" s="128"/>
      <c r="C517" s="150"/>
      <c r="D517" s="150"/>
      <c r="E517" s="150"/>
      <c r="F517" s="128"/>
      <c r="G517" s="128"/>
      <c r="H517" s="128"/>
      <c r="I517" s="150"/>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row>
    <row r="518">
      <c r="A518" s="150"/>
      <c r="B518" s="128"/>
      <c r="C518" s="150"/>
      <c r="D518" s="150"/>
      <c r="E518" s="150"/>
      <c r="F518" s="128"/>
      <c r="G518" s="128"/>
      <c r="H518" s="128"/>
      <c r="I518" s="150"/>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row>
    <row r="519">
      <c r="A519" s="150"/>
      <c r="B519" s="128"/>
      <c r="C519" s="150"/>
      <c r="D519" s="150"/>
      <c r="E519" s="150"/>
      <c r="F519" s="128"/>
      <c r="G519" s="128"/>
      <c r="H519" s="128"/>
      <c r="I519" s="150"/>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row>
    <row r="520">
      <c r="A520" s="150"/>
      <c r="B520" s="128"/>
      <c r="C520" s="150"/>
      <c r="D520" s="150"/>
      <c r="E520" s="150"/>
      <c r="F520" s="128"/>
      <c r="G520" s="128"/>
      <c r="H520" s="128"/>
      <c r="I520" s="150"/>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row>
    <row r="521">
      <c r="A521" s="150"/>
      <c r="B521" s="128"/>
      <c r="C521" s="150"/>
      <c r="D521" s="150"/>
      <c r="E521" s="150"/>
      <c r="F521" s="128"/>
      <c r="G521" s="128"/>
      <c r="H521" s="128"/>
      <c r="I521" s="150"/>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row>
    <row r="522">
      <c r="A522" s="150"/>
      <c r="B522" s="128"/>
      <c r="C522" s="150"/>
      <c r="D522" s="150"/>
      <c r="E522" s="150"/>
      <c r="F522" s="128"/>
      <c r="G522" s="128"/>
      <c r="H522" s="128"/>
      <c r="I522" s="150"/>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row>
    <row r="523">
      <c r="A523" s="150"/>
      <c r="B523" s="128"/>
      <c r="C523" s="150"/>
      <c r="D523" s="150"/>
      <c r="E523" s="150"/>
      <c r="F523" s="128"/>
      <c r="G523" s="128"/>
      <c r="H523" s="128"/>
      <c r="I523" s="150"/>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row>
    <row r="524">
      <c r="A524" s="150"/>
      <c r="B524" s="128"/>
      <c r="C524" s="150"/>
      <c r="D524" s="150"/>
      <c r="E524" s="150"/>
      <c r="F524" s="128"/>
      <c r="G524" s="128"/>
      <c r="H524" s="128"/>
      <c r="I524" s="150"/>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row>
    <row r="525">
      <c r="A525" s="150"/>
      <c r="B525" s="128"/>
      <c r="C525" s="150"/>
      <c r="D525" s="150"/>
      <c r="E525" s="150"/>
      <c r="F525" s="128"/>
      <c r="G525" s="128"/>
      <c r="H525" s="128"/>
      <c r="I525" s="150"/>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row>
    <row r="526">
      <c r="A526" s="150"/>
      <c r="B526" s="128"/>
      <c r="C526" s="150"/>
      <c r="D526" s="150"/>
      <c r="E526" s="150"/>
      <c r="F526" s="128"/>
      <c r="G526" s="128"/>
      <c r="H526" s="128"/>
      <c r="I526" s="150"/>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row>
    <row r="527">
      <c r="A527" s="150"/>
      <c r="B527" s="128"/>
      <c r="C527" s="150"/>
      <c r="D527" s="150"/>
      <c r="E527" s="150"/>
      <c r="F527" s="128"/>
      <c r="G527" s="128"/>
      <c r="H527" s="128"/>
      <c r="I527" s="150"/>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row>
    <row r="528">
      <c r="A528" s="150"/>
      <c r="B528" s="128"/>
      <c r="C528" s="150"/>
      <c r="D528" s="150"/>
      <c r="E528" s="150"/>
      <c r="F528" s="128"/>
      <c r="G528" s="128"/>
      <c r="H528" s="128"/>
      <c r="I528" s="150"/>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row>
    <row r="529">
      <c r="A529" s="150"/>
      <c r="B529" s="128"/>
      <c r="C529" s="150"/>
      <c r="D529" s="150"/>
      <c r="E529" s="150"/>
      <c r="F529" s="128"/>
      <c r="G529" s="128"/>
      <c r="H529" s="128"/>
      <c r="I529" s="150"/>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row>
    <row r="530">
      <c r="A530" s="150"/>
      <c r="B530" s="128"/>
      <c r="C530" s="150"/>
      <c r="D530" s="150"/>
      <c r="E530" s="150"/>
      <c r="F530" s="128"/>
      <c r="G530" s="128"/>
      <c r="H530" s="128"/>
      <c r="I530" s="150"/>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row>
    <row r="531">
      <c r="A531" s="150"/>
      <c r="B531" s="128"/>
      <c r="C531" s="150"/>
      <c r="D531" s="150"/>
      <c r="E531" s="150"/>
      <c r="F531" s="128"/>
      <c r="G531" s="128"/>
      <c r="H531" s="128"/>
      <c r="I531" s="150"/>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row>
    <row r="532">
      <c r="A532" s="150"/>
      <c r="B532" s="128"/>
      <c r="C532" s="150"/>
      <c r="D532" s="150"/>
      <c r="E532" s="150"/>
      <c r="F532" s="128"/>
      <c r="G532" s="128"/>
      <c r="H532" s="128"/>
      <c r="I532" s="150"/>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row>
    <row r="533">
      <c r="A533" s="150"/>
      <c r="B533" s="128"/>
      <c r="C533" s="150"/>
      <c r="D533" s="150"/>
      <c r="E533" s="150"/>
      <c r="F533" s="128"/>
      <c r="G533" s="128"/>
      <c r="H533" s="128"/>
      <c r="I533" s="150"/>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row>
    <row r="534">
      <c r="A534" s="150"/>
      <c r="B534" s="128"/>
      <c r="C534" s="150"/>
      <c r="D534" s="150"/>
      <c r="E534" s="150"/>
      <c r="F534" s="128"/>
      <c r="G534" s="128"/>
      <c r="H534" s="128"/>
      <c r="I534" s="150"/>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row>
    <row r="535">
      <c r="A535" s="150"/>
      <c r="B535" s="128"/>
      <c r="C535" s="150"/>
      <c r="D535" s="150"/>
      <c r="E535" s="150"/>
      <c r="F535" s="128"/>
      <c r="G535" s="128"/>
      <c r="H535" s="128"/>
      <c r="I535" s="150"/>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row>
    <row r="536">
      <c r="A536" s="150"/>
      <c r="B536" s="128"/>
      <c r="C536" s="150"/>
      <c r="D536" s="150"/>
      <c r="E536" s="150"/>
      <c r="F536" s="128"/>
      <c r="G536" s="128"/>
      <c r="H536" s="128"/>
      <c r="I536" s="150"/>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row>
    <row r="537">
      <c r="A537" s="150"/>
      <c r="B537" s="128"/>
      <c r="C537" s="150"/>
      <c r="D537" s="150"/>
      <c r="E537" s="150"/>
      <c r="F537" s="128"/>
      <c r="G537" s="128"/>
      <c r="H537" s="128"/>
      <c r="I537" s="150"/>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row>
    <row r="538">
      <c r="A538" s="150"/>
      <c r="B538" s="128"/>
      <c r="C538" s="150"/>
      <c r="D538" s="150"/>
      <c r="E538" s="150"/>
      <c r="F538" s="128"/>
      <c r="G538" s="128"/>
      <c r="H538" s="128"/>
      <c r="I538" s="150"/>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row>
    <row r="539">
      <c r="A539" s="150"/>
      <c r="B539" s="128"/>
      <c r="C539" s="150"/>
      <c r="D539" s="150"/>
      <c r="E539" s="150"/>
      <c r="F539" s="128"/>
      <c r="G539" s="128"/>
      <c r="H539" s="128"/>
      <c r="I539" s="150"/>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row>
    <row r="540">
      <c r="A540" s="150"/>
      <c r="B540" s="128"/>
      <c r="C540" s="150"/>
      <c r="D540" s="150"/>
      <c r="E540" s="150"/>
      <c r="F540" s="128"/>
      <c r="G540" s="128"/>
      <c r="H540" s="128"/>
      <c r="I540" s="150"/>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row>
    <row r="541">
      <c r="A541" s="150"/>
      <c r="B541" s="128"/>
      <c r="C541" s="150"/>
      <c r="D541" s="150"/>
      <c r="E541" s="150"/>
      <c r="F541" s="128"/>
      <c r="G541" s="128"/>
      <c r="H541" s="128"/>
      <c r="I541" s="150"/>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row>
    <row r="542">
      <c r="A542" s="150"/>
      <c r="B542" s="128"/>
      <c r="C542" s="150"/>
      <c r="D542" s="150"/>
      <c r="E542" s="150"/>
      <c r="F542" s="128"/>
      <c r="G542" s="128"/>
      <c r="H542" s="128"/>
      <c r="I542" s="150"/>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row>
    <row r="543">
      <c r="A543" s="150"/>
      <c r="B543" s="128"/>
      <c r="C543" s="150"/>
      <c r="D543" s="150"/>
      <c r="E543" s="150"/>
      <c r="F543" s="128"/>
      <c r="G543" s="128"/>
      <c r="H543" s="128"/>
      <c r="I543" s="150"/>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row>
    <row r="544">
      <c r="A544" s="150"/>
      <c r="B544" s="128"/>
      <c r="C544" s="150"/>
      <c r="D544" s="150"/>
      <c r="E544" s="150"/>
      <c r="F544" s="128"/>
      <c r="G544" s="128"/>
      <c r="H544" s="128"/>
      <c r="I544" s="150"/>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row>
    <row r="545">
      <c r="A545" s="150"/>
      <c r="B545" s="128"/>
      <c r="C545" s="150"/>
      <c r="D545" s="150"/>
      <c r="E545" s="150"/>
      <c r="F545" s="128"/>
      <c r="G545" s="128"/>
      <c r="H545" s="128"/>
      <c r="I545" s="150"/>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row>
    <row r="546">
      <c r="A546" s="150"/>
      <c r="B546" s="128"/>
      <c r="C546" s="150"/>
      <c r="D546" s="150"/>
      <c r="E546" s="150"/>
      <c r="F546" s="128"/>
      <c r="G546" s="128"/>
      <c r="H546" s="128"/>
      <c r="I546" s="150"/>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row>
    <row r="547">
      <c r="A547" s="150"/>
      <c r="B547" s="128"/>
      <c r="C547" s="150"/>
      <c r="D547" s="150"/>
      <c r="E547" s="150"/>
      <c r="F547" s="128"/>
      <c r="G547" s="128"/>
      <c r="H547" s="128"/>
      <c r="I547" s="150"/>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row>
    <row r="548">
      <c r="A548" s="150"/>
      <c r="B548" s="128"/>
      <c r="C548" s="150"/>
      <c r="D548" s="150"/>
      <c r="E548" s="150"/>
      <c r="F548" s="128"/>
      <c r="G548" s="128"/>
      <c r="H548" s="128"/>
      <c r="I548" s="150"/>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row>
    <row r="549">
      <c r="A549" s="150"/>
      <c r="B549" s="128"/>
      <c r="C549" s="150"/>
      <c r="D549" s="150"/>
      <c r="E549" s="150"/>
      <c r="F549" s="128"/>
      <c r="G549" s="128"/>
      <c r="H549" s="128"/>
      <c r="I549" s="150"/>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row>
    <row r="550">
      <c r="A550" s="150"/>
      <c r="B550" s="128"/>
      <c r="C550" s="150"/>
      <c r="D550" s="150"/>
      <c r="E550" s="150"/>
      <c r="F550" s="128"/>
      <c r="G550" s="128"/>
      <c r="H550" s="128"/>
      <c r="I550" s="150"/>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row>
    <row r="551">
      <c r="A551" s="150"/>
      <c r="B551" s="128"/>
      <c r="C551" s="150"/>
      <c r="D551" s="150"/>
      <c r="E551" s="150"/>
      <c r="F551" s="128"/>
      <c r="G551" s="128"/>
      <c r="H551" s="128"/>
      <c r="I551" s="150"/>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row>
    <row r="552">
      <c r="A552" s="150"/>
      <c r="B552" s="128"/>
      <c r="C552" s="150"/>
      <c r="D552" s="150"/>
      <c r="E552" s="150"/>
      <c r="F552" s="128"/>
      <c r="G552" s="128"/>
      <c r="H552" s="128"/>
      <c r="I552" s="150"/>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row>
    <row r="553">
      <c r="A553" s="150"/>
      <c r="B553" s="128"/>
      <c r="C553" s="150"/>
      <c r="D553" s="150"/>
      <c r="E553" s="150"/>
      <c r="F553" s="128"/>
      <c r="G553" s="128"/>
      <c r="H553" s="128"/>
      <c r="I553" s="150"/>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row>
    <row r="554">
      <c r="A554" s="150"/>
      <c r="B554" s="128"/>
      <c r="C554" s="150"/>
      <c r="D554" s="150"/>
      <c r="E554" s="150"/>
      <c r="F554" s="128"/>
      <c r="G554" s="128"/>
      <c r="H554" s="128"/>
      <c r="I554" s="150"/>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row>
    <row r="555">
      <c r="A555" s="150"/>
      <c r="B555" s="128"/>
      <c r="C555" s="150"/>
      <c r="D555" s="150"/>
      <c r="E555" s="150"/>
      <c r="F555" s="128"/>
      <c r="G555" s="128"/>
      <c r="H555" s="128"/>
      <c r="I555" s="150"/>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row>
    <row r="556">
      <c r="A556" s="150"/>
      <c r="B556" s="128"/>
      <c r="C556" s="150"/>
      <c r="D556" s="150"/>
      <c r="E556" s="150"/>
      <c r="F556" s="128"/>
      <c r="G556" s="128"/>
      <c r="H556" s="128"/>
      <c r="I556" s="150"/>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row>
    <row r="557">
      <c r="A557" s="150"/>
      <c r="B557" s="128"/>
      <c r="C557" s="150"/>
      <c r="D557" s="150"/>
      <c r="E557" s="150"/>
      <c r="F557" s="128"/>
      <c r="G557" s="128"/>
      <c r="H557" s="128"/>
      <c r="I557" s="150"/>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row>
    <row r="558">
      <c r="A558" s="150"/>
      <c r="B558" s="128"/>
      <c r="C558" s="150"/>
      <c r="D558" s="150"/>
      <c r="E558" s="150"/>
      <c r="F558" s="128"/>
      <c r="G558" s="128"/>
      <c r="H558" s="128"/>
      <c r="I558" s="150"/>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row>
    <row r="559">
      <c r="A559" s="150"/>
      <c r="B559" s="128"/>
      <c r="C559" s="150"/>
      <c r="D559" s="150"/>
      <c r="E559" s="150"/>
      <c r="F559" s="128"/>
      <c r="G559" s="128"/>
      <c r="H559" s="128"/>
      <c r="I559" s="150"/>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row>
    <row r="560">
      <c r="A560" s="150"/>
      <c r="B560" s="128"/>
      <c r="C560" s="150"/>
      <c r="D560" s="150"/>
      <c r="E560" s="150"/>
      <c r="F560" s="128"/>
      <c r="G560" s="128"/>
      <c r="H560" s="128"/>
      <c r="I560" s="150"/>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row>
    <row r="561">
      <c r="A561" s="150"/>
      <c r="B561" s="128"/>
      <c r="C561" s="150"/>
      <c r="D561" s="150"/>
      <c r="E561" s="150"/>
      <c r="F561" s="128"/>
      <c r="G561" s="128"/>
      <c r="H561" s="128"/>
      <c r="I561" s="150"/>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row>
    <row r="562">
      <c r="A562" s="150"/>
      <c r="B562" s="128"/>
      <c r="C562" s="150"/>
      <c r="D562" s="150"/>
      <c r="E562" s="150"/>
      <c r="F562" s="128"/>
      <c r="G562" s="128"/>
      <c r="H562" s="128"/>
      <c r="I562" s="150"/>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row>
    <row r="563">
      <c r="A563" s="150"/>
      <c r="B563" s="128"/>
      <c r="C563" s="150"/>
      <c r="D563" s="150"/>
      <c r="E563" s="150"/>
      <c r="F563" s="128"/>
      <c r="G563" s="128"/>
      <c r="H563" s="128"/>
      <c r="I563" s="150"/>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row>
    <row r="564">
      <c r="A564" s="150"/>
      <c r="B564" s="128"/>
      <c r="C564" s="150"/>
      <c r="D564" s="150"/>
      <c r="E564" s="150"/>
      <c r="F564" s="128"/>
      <c r="G564" s="128"/>
      <c r="H564" s="128"/>
      <c r="I564" s="150"/>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row>
    <row r="565">
      <c r="A565" s="150"/>
      <c r="B565" s="128"/>
      <c r="C565" s="150"/>
      <c r="D565" s="150"/>
      <c r="E565" s="150"/>
      <c r="F565" s="128"/>
      <c r="G565" s="128"/>
      <c r="H565" s="128"/>
      <c r="I565" s="150"/>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row>
    <row r="566">
      <c r="A566" s="150"/>
      <c r="B566" s="128"/>
      <c r="C566" s="150"/>
      <c r="D566" s="150"/>
      <c r="E566" s="150"/>
      <c r="F566" s="128"/>
      <c r="G566" s="128"/>
      <c r="H566" s="128"/>
      <c r="I566" s="150"/>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row>
    <row r="567">
      <c r="A567" s="150"/>
      <c r="B567" s="128"/>
      <c r="C567" s="150"/>
      <c r="D567" s="150"/>
      <c r="E567" s="150"/>
      <c r="F567" s="128"/>
      <c r="G567" s="128"/>
      <c r="H567" s="128"/>
      <c r="I567" s="150"/>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row>
    <row r="568">
      <c r="A568" s="150"/>
      <c r="B568" s="128"/>
      <c r="C568" s="150"/>
      <c r="D568" s="150"/>
      <c r="E568" s="150"/>
      <c r="F568" s="128"/>
      <c r="G568" s="128"/>
      <c r="H568" s="128"/>
      <c r="I568" s="150"/>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row>
    <row r="569">
      <c r="A569" s="150"/>
      <c r="B569" s="128"/>
      <c r="C569" s="150"/>
      <c r="D569" s="150"/>
      <c r="E569" s="150"/>
      <c r="F569" s="128"/>
      <c r="G569" s="128"/>
      <c r="H569" s="128"/>
      <c r="I569" s="150"/>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row>
    <row r="570">
      <c r="A570" s="150"/>
      <c r="B570" s="128"/>
      <c r="C570" s="150"/>
      <c r="D570" s="150"/>
      <c r="E570" s="150"/>
      <c r="F570" s="128"/>
      <c r="G570" s="128"/>
      <c r="H570" s="128"/>
      <c r="I570" s="150"/>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row>
    <row r="571">
      <c r="A571" s="150"/>
      <c r="B571" s="128"/>
      <c r="C571" s="150"/>
      <c r="D571" s="150"/>
      <c r="E571" s="150"/>
      <c r="F571" s="128"/>
      <c r="G571" s="128"/>
      <c r="H571" s="128"/>
      <c r="I571" s="150"/>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row>
    <row r="572">
      <c r="A572" s="150"/>
      <c r="B572" s="128"/>
      <c r="C572" s="150"/>
      <c r="D572" s="150"/>
      <c r="E572" s="150"/>
      <c r="F572" s="128"/>
      <c r="G572" s="128"/>
      <c r="H572" s="128"/>
      <c r="I572" s="150"/>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row>
    <row r="573">
      <c r="A573" s="150"/>
      <c r="B573" s="128"/>
      <c r="C573" s="150"/>
      <c r="D573" s="150"/>
      <c r="E573" s="150"/>
      <c r="F573" s="128"/>
      <c r="G573" s="128"/>
      <c r="H573" s="128"/>
      <c r="I573" s="150"/>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row>
    <row r="574">
      <c r="A574" s="150"/>
      <c r="B574" s="128"/>
      <c r="C574" s="150"/>
      <c r="D574" s="150"/>
      <c r="E574" s="150"/>
      <c r="F574" s="128"/>
      <c r="G574" s="128"/>
      <c r="H574" s="128"/>
      <c r="I574" s="150"/>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row>
    <row r="575">
      <c r="A575" s="150"/>
      <c r="B575" s="128"/>
      <c r="C575" s="150"/>
      <c r="D575" s="150"/>
      <c r="E575" s="150"/>
      <c r="F575" s="128"/>
      <c r="G575" s="128"/>
      <c r="H575" s="128"/>
      <c r="I575" s="150"/>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row>
    <row r="576">
      <c r="A576" s="150"/>
      <c r="B576" s="128"/>
      <c r="C576" s="150"/>
      <c r="D576" s="150"/>
      <c r="E576" s="150"/>
      <c r="F576" s="128"/>
      <c r="G576" s="128"/>
      <c r="H576" s="128"/>
      <c r="I576" s="150"/>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row>
    <row r="577">
      <c r="A577" s="150"/>
      <c r="B577" s="128"/>
      <c r="C577" s="150"/>
      <c r="D577" s="150"/>
      <c r="E577" s="150"/>
      <c r="F577" s="128"/>
      <c r="G577" s="128"/>
      <c r="H577" s="128"/>
      <c r="I577" s="150"/>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row>
    <row r="578">
      <c r="A578" s="150"/>
      <c r="B578" s="128"/>
      <c r="C578" s="150"/>
      <c r="D578" s="150"/>
      <c r="E578" s="150"/>
      <c r="F578" s="128"/>
      <c r="G578" s="128"/>
      <c r="H578" s="128"/>
      <c r="I578" s="150"/>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row>
    <row r="579">
      <c r="A579" s="150"/>
      <c r="B579" s="128"/>
      <c r="C579" s="150"/>
      <c r="D579" s="150"/>
      <c r="E579" s="150"/>
      <c r="F579" s="128"/>
      <c r="G579" s="128"/>
      <c r="H579" s="128"/>
      <c r="I579" s="150"/>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row>
    <row r="580">
      <c r="A580" s="150"/>
      <c r="B580" s="128"/>
      <c r="C580" s="150"/>
      <c r="D580" s="150"/>
      <c r="E580" s="150"/>
      <c r="F580" s="128"/>
      <c r="G580" s="128"/>
      <c r="H580" s="128"/>
      <c r="I580" s="150"/>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row>
    <row r="581">
      <c r="A581" s="150"/>
      <c r="B581" s="128"/>
      <c r="C581" s="150"/>
      <c r="D581" s="150"/>
      <c r="E581" s="150"/>
      <c r="F581" s="128"/>
      <c r="G581" s="128"/>
      <c r="H581" s="128"/>
      <c r="I581" s="150"/>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row>
    <row r="582">
      <c r="A582" s="150"/>
      <c r="B582" s="128"/>
      <c r="C582" s="150"/>
      <c r="D582" s="150"/>
      <c r="E582" s="150"/>
      <c r="F582" s="128"/>
      <c r="G582" s="128"/>
      <c r="H582" s="128"/>
      <c r="I582" s="150"/>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row>
    <row r="583">
      <c r="A583" s="150"/>
      <c r="B583" s="128"/>
      <c r="C583" s="150"/>
      <c r="D583" s="150"/>
      <c r="E583" s="150"/>
      <c r="F583" s="128"/>
      <c r="G583" s="128"/>
      <c r="H583" s="128"/>
      <c r="I583" s="150"/>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row>
    <row r="584">
      <c r="A584" s="150"/>
      <c r="B584" s="128"/>
      <c r="C584" s="150"/>
      <c r="D584" s="150"/>
      <c r="E584" s="150"/>
      <c r="F584" s="128"/>
      <c r="G584" s="128"/>
      <c r="H584" s="128"/>
      <c r="I584" s="150"/>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row>
    <row r="585">
      <c r="A585" s="150"/>
      <c r="B585" s="128"/>
      <c r="C585" s="150"/>
      <c r="D585" s="150"/>
      <c r="E585" s="150"/>
      <c r="F585" s="128"/>
      <c r="G585" s="128"/>
      <c r="H585" s="128"/>
      <c r="I585" s="150"/>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row>
    <row r="586">
      <c r="A586" s="150"/>
      <c r="B586" s="128"/>
      <c r="C586" s="150"/>
      <c r="D586" s="150"/>
      <c r="E586" s="150"/>
      <c r="F586" s="128"/>
      <c r="G586" s="128"/>
      <c r="H586" s="128"/>
      <c r="I586" s="150"/>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row>
    <row r="587">
      <c r="A587" s="150"/>
      <c r="B587" s="128"/>
      <c r="C587" s="150"/>
      <c r="D587" s="150"/>
      <c r="E587" s="150"/>
      <c r="F587" s="128"/>
      <c r="G587" s="128"/>
      <c r="H587" s="128"/>
      <c r="I587" s="150"/>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row>
    <row r="588">
      <c r="A588" s="150"/>
      <c r="B588" s="128"/>
      <c r="C588" s="150"/>
      <c r="D588" s="150"/>
      <c r="E588" s="150"/>
      <c r="F588" s="128"/>
      <c r="G588" s="128"/>
      <c r="H588" s="128"/>
      <c r="I588" s="150"/>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row>
    <row r="589">
      <c r="A589" s="150"/>
      <c r="B589" s="128"/>
      <c r="C589" s="150"/>
      <c r="D589" s="150"/>
      <c r="E589" s="150"/>
      <c r="F589" s="128"/>
      <c r="G589" s="128"/>
      <c r="H589" s="128"/>
      <c r="I589" s="150"/>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row>
    <row r="590">
      <c r="A590" s="150"/>
      <c r="B590" s="128"/>
      <c r="C590" s="150"/>
      <c r="D590" s="150"/>
      <c r="E590" s="150"/>
      <c r="F590" s="128"/>
      <c r="G590" s="128"/>
      <c r="H590" s="128"/>
      <c r="I590" s="150"/>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row>
    <row r="591">
      <c r="A591" s="150"/>
      <c r="B591" s="128"/>
      <c r="C591" s="150"/>
      <c r="D591" s="150"/>
      <c r="E591" s="150"/>
      <c r="F591" s="128"/>
      <c r="G591" s="128"/>
      <c r="H591" s="128"/>
      <c r="I591" s="150"/>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row>
    <row r="592">
      <c r="A592" s="150"/>
      <c r="B592" s="128"/>
      <c r="C592" s="150"/>
      <c r="D592" s="150"/>
      <c r="E592" s="150"/>
      <c r="F592" s="128"/>
      <c r="G592" s="128"/>
      <c r="H592" s="128"/>
      <c r="I592" s="150"/>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row>
    <row r="593">
      <c r="A593" s="150"/>
      <c r="B593" s="128"/>
      <c r="C593" s="150"/>
      <c r="D593" s="150"/>
      <c r="E593" s="150"/>
      <c r="F593" s="128"/>
      <c r="G593" s="128"/>
      <c r="H593" s="128"/>
      <c r="I593" s="150"/>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row>
    <row r="594">
      <c r="A594" s="150"/>
      <c r="B594" s="128"/>
      <c r="C594" s="150"/>
      <c r="D594" s="150"/>
      <c r="E594" s="150"/>
      <c r="F594" s="128"/>
      <c r="G594" s="128"/>
      <c r="H594" s="128"/>
      <c r="I594" s="150"/>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row>
    <row r="595">
      <c r="A595" s="150"/>
      <c r="B595" s="128"/>
      <c r="C595" s="150"/>
      <c r="D595" s="150"/>
      <c r="E595" s="150"/>
      <c r="F595" s="128"/>
      <c r="G595" s="128"/>
      <c r="H595" s="128"/>
      <c r="I595" s="150"/>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row>
    <row r="596">
      <c r="A596" s="150"/>
      <c r="B596" s="128"/>
      <c r="C596" s="150"/>
      <c r="D596" s="150"/>
      <c r="E596" s="150"/>
      <c r="F596" s="128"/>
      <c r="G596" s="128"/>
      <c r="H596" s="128"/>
      <c r="I596" s="150"/>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row>
    <row r="597">
      <c r="A597" s="150"/>
      <c r="B597" s="128"/>
      <c r="C597" s="150"/>
      <c r="D597" s="150"/>
      <c r="E597" s="150"/>
      <c r="F597" s="128"/>
      <c r="G597" s="128"/>
      <c r="H597" s="128"/>
      <c r="I597" s="150"/>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row>
    <row r="598">
      <c r="A598" s="150"/>
      <c r="B598" s="128"/>
      <c r="C598" s="150"/>
      <c r="D598" s="150"/>
      <c r="E598" s="150"/>
      <c r="F598" s="128"/>
      <c r="G598" s="128"/>
      <c r="H598" s="128"/>
      <c r="I598" s="150"/>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row>
    <row r="599">
      <c r="A599" s="150"/>
      <c r="B599" s="128"/>
      <c r="C599" s="150"/>
      <c r="D599" s="150"/>
      <c r="E599" s="150"/>
      <c r="F599" s="128"/>
      <c r="G599" s="128"/>
      <c r="H599" s="128"/>
      <c r="I599" s="150"/>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row>
    <row r="600">
      <c r="A600" s="150"/>
      <c r="B600" s="128"/>
      <c r="C600" s="150"/>
      <c r="D600" s="150"/>
      <c r="E600" s="150"/>
      <c r="F600" s="128"/>
      <c r="G600" s="128"/>
      <c r="H600" s="128"/>
      <c r="I600" s="150"/>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row>
    <row r="601">
      <c r="A601" s="150"/>
      <c r="B601" s="128"/>
      <c r="C601" s="150"/>
      <c r="D601" s="150"/>
      <c r="E601" s="150"/>
      <c r="F601" s="128"/>
      <c r="G601" s="128"/>
      <c r="H601" s="128"/>
      <c r="I601" s="150"/>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row>
    <row r="602">
      <c r="A602" s="150"/>
      <c r="B602" s="128"/>
      <c r="C602" s="150"/>
      <c r="D602" s="150"/>
      <c r="E602" s="150"/>
      <c r="F602" s="128"/>
      <c r="G602" s="128"/>
      <c r="H602" s="128"/>
      <c r="I602" s="150"/>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row>
    <row r="603">
      <c r="A603" s="150"/>
      <c r="B603" s="128"/>
      <c r="C603" s="150"/>
      <c r="D603" s="150"/>
      <c r="E603" s="150"/>
      <c r="F603" s="128"/>
      <c r="G603" s="128"/>
      <c r="H603" s="128"/>
      <c r="I603" s="150"/>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row>
    <row r="604">
      <c r="A604" s="150"/>
      <c r="B604" s="128"/>
      <c r="C604" s="150"/>
      <c r="D604" s="150"/>
      <c r="E604" s="150"/>
      <c r="F604" s="128"/>
      <c r="G604" s="128"/>
      <c r="H604" s="128"/>
      <c r="I604" s="150"/>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row>
    <row r="605">
      <c r="A605" s="150"/>
      <c r="B605" s="128"/>
      <c r="C605" s="150"/>
      <c r="D605" s="150"/>
      <c r="E605" s="150"/>
      <c r="F605" s="128"/>
      <c r="G605" s="128"/>
      <c r="H605" s="128"/>
      <c r="I605" s="150"/>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row>
    <row r="606">
      <c r="A606" s="150"/>
      <c r="B606" s="128"/>
      <c r="C606" s="150"/>
      <c r="D606" s="150"/>
      <c r="E606" s="150"/>
      <c r="F606" s="128"/>
      <c r="G606" s="128"/>
      <c r="H606" s="128"/>
      <c r="I606" s="150"/>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row>
    <row r="607">
      <c r="A607" s="150"/>
      <c r="B607" s="128"/>
      <c r="C607" s="150"/>
      <c r="D607" s="150"/>
      <c r="E607" s="150"/>
      <c r="F607" s="128"/>
      <c r="G607" s="128"/>
      <c r="H607" s="128"/>
      <c r="I607" s="150"/>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row>
    <row r="608">
      <c r="A608" s="150"/>
      <c r="B608" s="128"/>
      <c r="C608" s="150"/>
      <c r="D608" s="150"/>
      <c r="E608" s="150"/>
      <c r="F608" s="128"/>
      <c r="G608" s="128"/>
      <c r="H608" s="128"/>
      <c r="I608" s="150"/>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row>
    <row r="609">
      <c r="A609" s="150"/>
      <c r="B609" s="128"/>
      <c r="C609" s="150"/>
      <c r="D609" s="150"/>
      <c r="E609" s="150"/>
      <c r="F609" s="128"/>
      <c r="G609" s="128"/>
      <c r="H609" s="128"/>
      <c r="I609" s="150"/>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row>
    <row r="610">
      <c r="A610" s="150"/>
      <c r="B610" s="128"/>
      <c r="C610" s="150"/>
      <c r="D610" s="150"/>
      <c r="E610" s="150"/>
      <c r="F610" s="128"/>
      <c r="G610" s="128"/>
      <c r="H610" s="128"/>
      <c r="I610" s="150"/>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row>
    <row r="611">
      <c r="A611" s="150"/>
      <c r="B611" s="128"/>
      <c r="C611" s="150"/>
      <c r="D611" s="150"/>
      <c r="E611" s="150"/>
      <c r="F611" s="128"/>
      <c r="G611" s="128"/>
      <c r="H611" s="128"/>
      <c r="I611" s="150"/>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row>
    <row r="612">
      <c r="A612" s="150"/>
      <c r="B612" s="128"/>
      <c r="C612" s="150"/>
      <c r="D612" s="150"/>
      <c r="E612" s="150"/>
      <c r="F612" s="128"/>
      <c r="G612" s="128"/>
      <c r="H612" s="128"/>
      <c r="I612" s="150"/>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row>
    <row r="613">
      <c r="A613" s="150"/>
      <c r="B613" s="128"/>
      <c r="C613" s="150"/>
      <c r="D613" s="150"/>
      <c r="E613" s="150"/>
      <c r="F613" s="128"/>
      <c r="G613" s="128"/>
      <c r="H613" s="128"/>
      <c r="I613" s="150"/>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row>
    <row r="614">
      <c r="A614" s="150"/>
      <c r="B614" s="128"/>
      <c r="C614" s="150"/>
      <c r="D614" s="150"/>
      <c r="E614" s="150"/>
      <c r="F614" s="128"/>
      <c r="G614" s="128"/>
      <c r="H614" s="128"/>
      <c r="I614" s="150"/>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row>
    <row r="615">
      <c r="A615" s="150"/>
      <c r="B615" s="128"/>
      <c r="C615" s="150"/>
      <c r="D615" s="150"/>
      <c r="E615" s="150"/>
      <c r="F615" s="128"/>
      <c r="G615" s="128"/>
      <c r="H615" s="128"/>
      <c r="I615" s="150"/>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row>
    <row r="616">
      <c r="A616" s="150"/>
      <c r="B616" s="128"/>
      <c r="C616" s="150"/>
      <c r="D616" s="150"/>
      <c r="E616" s="150"/>
      <c r="F616" s="128"/>
      <c r="G616" s="128"/>
      <c r="H616" s="128"/>
      <c r="I616" s="150"/>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row>
    <row r="617">
      <c r="A617" s="150"/>
      <c r="B617" s="128"/>
      <c r="C617" s="150"/>
      <c r="D617" s="150"/>
      <c r="E617" s="150"/>
      <c r="F617" s="128"/>
      <c r="G617" s="128"/>
      <c r="H617" s="128"/>
      <c r="I617" s="150"/>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row>
    <row r="618">
      <c r="A618" s="150"/>
      <c r="B618" s="128"/>
      <c r="C618" s="150"/>
      <c r="D618" s="150"/>
      <c r="E618" s="150"/>
      <c r="F618" s="128"/>
      <c r="G618" s="128"/>
      <c r="H618" s="128"/>
      <c r="I618" s="150"/>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row>
    <row r="619">
      <c r="A619" s="150"/>
      <c r="B619" s="128"/>
      <c r="C619" s="150"/>
      <c r="D619" s="150"/>
      <c r="E619" s="150"/>
      <c r="F619" s="128"/>
      <c r="G619" s="128"/>
      <c r="H619" s="128"/>
      <c r="I619" s="150"/>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row>
    <row r="620">
      <c r="A620" s="150"/>
      <c r="B620" s="128"/>
      <c r="C620" s="150"/>
      <c r="D620" s="150"/>
      <c r="E620" s="150"/>
      <c r="F620" s="128"/>
      <c r="G620" s="128"/>
      <c r="H620" s="128"/>
      <c r="I620" s="150"/>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row>
    <row r="621">
      <c r="A621" s="150"/>
      <c r="B621" s="128"/>
      <c r="C621" s="150"/>
      <c r="D621" s="150"/>
      <c r="E621" s="150"/>
      <c r="F621" s="128"/>
      <c r="G621" s="128"/>
      <c r="H621" s="128"/>
      <c r="I621" s="150"/>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row>
    <row r="622">
      <c r="A622" s="150"/>
      <c r="B622" s="128"/>
      <c r="C622" s="150"/>
      <c r="D622" s="150"/>
      <c r="E622" s="150"/>
      <c r="F622" s="128"/>
      <c r="G622" s="128"/>
      <c r="H622" s="128"/>
      <c r="I622" s="150"/>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row>
    <row r="623">
      <c r="A623" s="150"/>
      <c r="B623" s="128"/>
      <c r="C623" s="150"/>
      <c r="D623" s="150"/>
      <c r="E623" s="150"/>
      <c r="F623" s="128"/>
      <c r="G623" s="128"/>
      <c r="H623" s="128"/>
      <c r="I623" s="150"/>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row>
    <row r="624">
      <c r="A624" s="150"/>
      <c r="B624" s="128"/>
      <c r="C624" s="150"/>
      <c r="D624" s="150"/>
      <c r="E624" s="150"/>
      <c r="F624" s="128"/>
      <c r="G624" s="128"/>
      <c r="H624" s="128"/>
      <c r="I624" s="150"/>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row>
    <row r="625">
      <c r="A625" s="150"/>
      <c r="B625" s="128"/>
      <c r="C625" s="150"/>
      <c r="D625" s="150"/>
      <c r="E625" s="150"/>
      <c r="F625" s="128"/>
      <c r="G625" s="128"/>
      <c r="H625" s="128"/>
      <c r="I625" s="150"/>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row>
    <row r="626">
      <c r="A626" s="150"/>
      <c r="B626" s="128"/>
      <c r="C626" s="150"/>
      <c r="D626" s="150"/>
      <c r="E626" s="150"/>
      <c r="F626" s="128"/>
      <c r="G626" s="128"/>
      <c r="H626" s="128"/>
      <c r="I626" s="150"/>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row>
    <row r="627">
      <c r="A627" s="150"/>
      <c r="B627" s="128"/>
      <c r="C627" s="150"/>
      <c r="D627" s="150"/>
      <c r="E627" s="150"/>
      <c r="F627" s="128"/>
      <c r="G627" s="128"/>
      <c r="H627" s="128"/>
      <c r="I627" s="150"/>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row>
    <row r="628">
      <c r="A628" s="150"/>
      <c r="B628" s="128"/>
      <c r="C628" s="150"/>
      <c r="D628" s="150"/>
      <c r="E628" s="150"/>
      <c r="F628" s="128"/>
      <c r="G628" s="128"/>
      <c r="H628" s="128"/>
      <c r="I628" s="150"/>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row>
    <row r="629">
      <c r="A629" s="150"/>
      <c r="B629" s="128"/>
      <c r="C629" s="150"/>
      <c r="D629" s="150"/>
      <c r="E629" s="150"/>
      <c r="F629" s="128"/>
      <c r="G629" s="128"/>
      <c r="H629" s="128"/>
      <c r="I629" s="150"/>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row>
    <row r="630">
      <c r="A630" s="150"/>
      <c r="B630" s="128"/>
      <c r="C630" s="150"/>
      <c r="D630" s="150"/>
      <c r="E630" s="150"/>
      <c r="F630" s="128"/>
      <c r="G630" s="128"/>
      <c r="H630" s="128"/>
      <c r="I630" s="150"/>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row>
    <row r="631">
      <c r="A631" s="150"/>
      <c r="B631" s="128"/>
      <c r="C631" s="150"/>
      <c r="D631" s="150"/>
      <c r="E631" s="150"/>
      <c r="F631" s="128"/>
      <c r="G631" s="128"/>
      <c r="H631" s="128"/>
      <c r="I631" s="150"/>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row>
    <row r="632">
      <c r="A632" s="150"/>
      <c r="B632" s="128"/>
      <c r="C632" s="150"/>
      <c r="D632" s="150"/>
      <c r="E632" s="150"/>
      <c r="F632" s="128"/>
      <c r="G632" s="128"/>
      <c r="H632" s="128"/>
      <c r="I632" s="150"/>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row>
    <row r="633">
      <c r="A633" s="150"/>
      <c r="B633" s="128"/>
      <c r="C633" s="150"/>
      <c r="D633" s="150"/>
      <c r="E633" s="150"/>
      <c r="F633" s="128"/>
      <c r="G633" s="128"/>
      <c r="H633" s="128"/>
      <c r="I633" s="150"/>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row>
    <row r="634">
      <c r="A634" s="150"/>
      <c r="B634" s="128"/>
      <c r="C634" s="150"/>
      <c r="D634" s="150"/>
      <c r="E634" s="150"/>
      <c r="F634" s="128"/>
      <c r="G634" s="128"/>
      <c r="H634" s="128"/>
      <c r="I634" s="150"/>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row>
    <row r="635">
      <c r="A635" s="150"/>
      <c r="B635" s="128"/>
      <c r="C635" s="150"/>
      <c r="D635" s="150"/>
      <c r="E635" s="150"/>
      <c r="F635" s="128"/>
      <c r="G635" s="128"/>
      <c r="H635" s="128"/>
      <c r="I635" s="150"/>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row>
    <row r="636">
      <c r="A636" s="150"/>
      <c r="B636" s="128"/>
      <c r="C636" s="150"/>
      <c r="D636" s="150"/>
      <c r="E636" s="150"/>
      <c r="F636" s="128"/>
      <c r="G636" s="128"/>
      <c r="H636" s="128"/>
      <c r="I636" s="150"/>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row>
    <row r="637">
      <c r="A637" s="150"/>
      <c r="B637" s="128"/>
      <c r="C637" s="150"/>
      <c r="D637" s="150"/>
      <c r="E637" s="150"/>
      <c r="F637" s="128"/>
      <c r="G637" s="128"/>
      <c r="H637" s="128"/>
      <c r="I637" s="150"/>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row>
    <row r="638">
      <c r="A638" s="150"/>
      <c r="B638" s="128"/>
      <c r="C638" s="150"/>
      <c r="D638" s="150"/>
      <c r="E638" s="150"/>
      <c r="F638" s="128"/>
      <c r="G638" s="128"/>
      <c r="H638" s="128"/>
      <c r="I638" s="150"/>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row>
    <row r="639">
      <c r="A639" s="150"/>
      <c r="B639" s="128"/>
      <c r="C639" s="150"/>
      <c r="D639" s="150"/>
      <c r="E639" s="150"/>
      <c r="F639" s="128"/>
      <c r="G639" s="128"/>
      <c r="H639" s="128"/>
      <c r="I639" s="150"/>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row>
    <row r="640">
      <c r="A640" s="150"/>
      <c r="B640" s="128"/>
      <c r="C640" s="150"/>
      <c r="D640" s="150"/>
      <c r="E640" s="150"/>
      <c r="F640" s="128"/>
      <c r="G640" s="128"/>
      <c r="H640" s="128"/>
      <c r="I640" s="150"/>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row>
    <row r="641">
      <c r="A641" s="150"/>
      <c r="B641" s="128"/>
      <c r="C641" s="150"/>
      <c r="D641" s="150"/>
      <c r="E641" s="150"/>
      <c r="F641" s="128"/>
      <c r="G641" s="128"/>
      <c r="H641" s="128"/>
      <c r="I641" s="150"/>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row>
    <row r="642">
      <c r="A642" s="150"/>
      <c r="B642" s="128"/>
      <c r="C642" s="150"/>
      <c r="D642" s="150"/>
      <c r="E642" s="150"/>
      <c r="F642" s="128"/>
      <c r="G642" s="128"/>
      <c r="H642" s="128"/>
      <c r="I642" s="150"/>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row>
    <row r="643">
      <c r="A643" s="150"/>
      <c r="B643" s="128"/>
      <c r="C643" s="150"/>
      <c r="D643" s="150"/>
      <c r="E643" s="150"/>
      <c r="F643" s="128"/>
      <c r="G643" s="128"/>
      <c r="H643" s="128"/>
      <c r="I643" s="150"/>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row>
    <row r="644">
      <c r="A644" s="150"/>
      <c r="B644" s="128"/>
      <c r="C644" s="150"/>
      <c r="D644" s="150"/>
      <c r="E644" s="150"/>
      <c r="F644" s="128"/>
      <c r="G644" s="128"/>
      <c r="H644" s="128"/>
      <c r="I644" s="150"/>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row>
    <row r="645">
      <c r="A645" s="150"/>
      <c r="B645" s="128"/>
      <c r="C645" s="150"/>
      <c r="D645" s="150"/>
      <c r="E645" s="150"/>
      <c r="F645" s="128"/>
      <c r="G645" s="128"/>
      <c r="H645" s="128"/>
      <c r="I645" s="150"/>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row>
    <row r="646">
      <c r="A646" s="150"/>
      <c r="B646" s="128"/>
      <c r="C646" s="150"/>
      <c r="D646" s="150"/>
      <c r="E646" s="150"/>
      <c r="F646" s="128"/>
      <c r="G646" s="128"/>
      <c r="H646" s="128"/>
      <c r="I646" s="150"/>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row>
    <row r="647">
      <c r="A647" s="150"/>
      <c r="B647" s="128"/>
      <c r="C647" s="150"/>
      <c r="D647" s="150"/>
      <c r="E647" s="150"/>
      <c r="F647" s="128"/>
      <c r="G647" s="128"/>
      <c r="H647" s="128"/>
      <c r="I647" s="150"/>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row>
    <row r="648">
      <c r="A648" s="150"/>
      <c r="B648" s="128"/>
      <c r="C648" s="150"/>
      <c r="D648" s="150"/>
      <c r="E648" s="150"/>
      <c r="F648" s="128"/>
      <c r="G648" s="128"/>
      <c r="H648" s="128"/>
      <c r="I648" s="150"/>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row>
    <row r="649">
      <c r="A649" s="150"/>
      <c r="B649" s="128"/>
      <c r="C649" s="150"/>
      <c r="D649" s="150"/>
      <c r="E649" s="150"/>
      <c r="F649" s="128"/>
      <c r="G649" s="128"/>
      <c r="H649" s="128"/>
      <c r="I649" s="150"/>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row>
    <row r="650">
      <c r="A650" s="150"/>
      <c r="B650" s="128"/>
      <c r="C650" s="150"/>
      <c r="D650" s="150"/>
      <c r="E650" s="150"/>
      <c r="F650" s="128"/>
      <c r="G650" s="128"/>
      <c r="H650" s="128"/>
      <c r="I650" s="150"/>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row>
    <row r="651">
      <c r="A651" s="150"/>
      <c r="B651" s="128"/>
      <c r="C651" s="150"/>
      <c r="D651" s="150"/>
      <c r="E651" s="150"/>
      <c r="F651" s="128"/>
      <c r="G651" s="128"/>
      <c r="H651" s="128"/>
      <c r="I651" s="150"/>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row>
    <row r="652">
      <c r="A652" s="150"/>
      <c r="B652" s="128"/>
      <c r="C652" s="150"/>
      <c r="D652" s="150"/>
      <c r="E652" s="150"/>
      <c r="F652" s="128"/>
      <c r="G652" s="128"/>
      <c r="H652" s="128"/>
      <c r="I652" s="150"/>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row>
    <row r="653">
      <c r="A653" s="150"/>
      <c r="B653" s="128"/>
      <c r="C653" s="150"/>
      <c r="D653" s="150"/>
      <c r="E653" s="150"/>
      <c r="F653" s="128"/>
      <c r="G653" s="128"/>
      <c r="H653" s="128"/>
      <c r="I653" s="150"/>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row>
    <row r="654">
      <c r="A654" s="150"/>
      <c r="B654" s="128"/>
      <c r="C654" s="150"/>
      <c r="D654" s="150"/>
      <c r="E654" s="150"/>
      <c r="F654" s="128"/>
      <c r="G654" s="128"/>
      <c r="H654" s="128"/>
      <c r="I654" s="150"/>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row>
    <row r="655">
      <c r="A655" s="150"/>
      <c r="B655" s="128"/>
      <c r="C655" s="150"/>
      <c r="D655" s="150"/>
      <c r="E655" s="150"/>
      <c r="F655" s="128"/>
      <c r="G655" s="128"/>
      <c r="H655" s="128"/>
      <c r="I655" s="150"/>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row>
    <row r="656">
      <c r="A656" s="150"/>
      <c r="B656" s="128"/>
      <c r="C656" s="150"/>
      <c r="D656" s="150"/>
      <c r="E656" s="150"/>
      <c r="F656" s="128"/>
      <c r="G656" s="128"/>
      <c r="H656" s="128"/>
      <c r="I656" s="150"/>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row>
    <row r="657">
      <c r="A657" s="150"/>
      <c r="B657" s="128"/>
      <c r="C657" s="150"/>
      <c r="D657" s="150"/>
      <c r="E657" s="150"/>
      <c r="F657" s="128"/>
      <c r="G657" s="128"/>
      <c r="H657" s="128"/>
      <c r="I657" s="150"/>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row>
    <row r="658">
      <c r="A658" s="150"/>
      <c r="B658" s="128"/>
      <c r="C658" s="150"/>
      <c r="D658" s="150"/>
      <c r="E658" s="150"/>
      <c r="F658" s="128"/>
      <c r="G658" s="128"/>
      <c r="H658" s="128"/>
      <c r="I658" s="150"/>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row>
    <row r="659">
      <c r="A659" s="150"/>
      <c r="B659" s="128"/>
      <c r="C659" s="150"/>
      <c r="D659" s="150"/>
      <c r="E659" s="150"/>
      <c r="F659" s="128"/>
      <c r="G659" s="128"/>
      <c r="H659" s="128"/>
      <c r="I659" s="150"/>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row>
    <row r="660">
      <c r="A660" s="150"/>
      <c r="B660" s="128"/>
      <c r="C660" s="150"/>
      <c r="D660" s="150"/>
      <c r="E660" s="150"/>
      <c r="F660" s="128"/>
      <c r="G660" s="128"/>
      <c r="H660" s="128"/>
      <c r="I660" s="150"/>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row>
    <row r="661">
      <c r="A661" s="150"/>
      <c r="B661" s="128"/>
      <c r="C661" s="150"/>
      <c r="D661" s="150"/>
      <c r="E661" s="150"/>
      <c r="F661" s="128"/>
      <c r="G661" s="128"/>
      <c r="H661" s="128"/>
      <c r="I661" s="150"/>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row>
    <row r="662">
      <c r="A662" s="150"/>
      <c r="B662" s="128"/>
      <c r="C662" s="150"/>
      <c r="D662" s="150"/>
      <c r="E662" s="150"/>
      <c r="F662" s="128"/>
      <c r="G662" s="128"/>
      <c r="H662" s="128"/>
      <c r="I662" s="150"/>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row>
    <row r="663">
      <c r="A663" s="150"/>
      <c r="B663" s="128"/>
      <c r="C663" s="150"/>
      <c r="D663" s="150"/>
      <c r="E663" s="150"/>
      <c r="F663" s="128"/>
      <c r="G663" s="128"/>
      <c r="H663" s="128"/>
      <c r="I663" s="150"/>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row>
    <row r="664">
      <c r="A664" s="150"/>
      <c r="B664" s="128"/>
      <c r="C664" s="150"/>
      <c r="D664" s="150"/>
      <c r="E664" s="150"/>
      <c r="F664" s="128"/>
      <c r="G664" s="128"/>
      <c r="H664" s="128"/>
      <c r="I664" s="150"/>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row>
    <row r="665">
      <c r="A665" s="150"/>
      <c r="B665" s="128"/>
      <c r="C665" s="150"/>
      <c r="D665" s="150"/>
      <c r="E665" s="150"/>
      <c r="F665" s="128"/>
      <c r="G665" s="128"/>
      <c r="H665" s="128"/>
      <c r="I665" s="150"/>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row>
    <row r="666">
      <c r="A666" s="150"/>
      <c r="B666" s="128"/>
      <c r="C666" s="150"/>
      <c r="D666" s="150"/>
      <c r="E666" s="150"/>
      <c r="F666" s="128"/>
      <c r="G666" s="128"/>
      <c r="H666" s="128"/>
      <c r="I666" s="150"/>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row>
    <row r="667">
      <c r="A667" s="150"/>
      <c r="B667" s="128"/>
      <c r="C667" s="150"/>
      <c r="D667" s="150"/>
      <c r="E667" s="150"/>
      <c r="F667" s="128"/>
      <c r="G667" s="128"/>
      <c r="H667" s="128"/>
      <c r="I667" s="150"/>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row>
    <row r="668">
      <c r="A668" s="150"/>
      <c r="B668" s="128"/>
      <c r="C668" s="150"/>
      <c r="D668" s="150"/>
      <c r="E668" s="150"/>
      <c r="F668" s="128"/>
      <c r="G668" s="128"/>
      <c r="H668" s="128"/>
      <c r="I668" s="150"/>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row>
    <row r="669">
      <c r="A669" s="150"/>
      <c r="B669" s="128"/>
      <c r="C669" s="150"/>
      <c r="D669" s="150"/>
      <c r="E669" s="150"/>
      <c r="F669" s="128"/>
      <c r="G669" s="128"/>
      <c r="H669" s="128"/>
      <c r="I669" s="150"/>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row>
    <row r="670">
      <c r="A670" s="150"/>
      <c r="B670" s="128"/>
      <c r="C670" s="150"/>
      <c r="D670" s="150"/>
      <c r="E670" s="150"/>
      <c r="F670" s="128"/>
      <c r="G670" s="128"/>
      <c r="H670" s="128"/>
      <c r="I670" s="150"/>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row>
    <row r="671">
      <c r="A671" s="150"/>
      <c r="B671" s="128"/>
      <c r="C671" s="150"/>
      <c r="D671" s="150"/>
      <c r="E671" s="150"/>
      <c r="F671" s="128"/>
      <c r="G671" s="128"/>
      <c r="H671" s="128"/>
      <c r="I671" s="150"/>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row>
    <row r="672">
      <c r="A672" s="150"/>
      <c r="B672" s="128"/>
      <c r="C672" s="150"/>
      <c r="D672" s="150"/>
      <c r="E672" s="150"/>
      <c r="F672" s="128"/>
      <c r="G672" s="128"/>
      <c r="H672" s="128"/>
      <c r="I672" s="150"/>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row>
    <row r="673">
      <c r="A673" s="150"/>
      <c r="B673" s="128"/>
      <c r="C673" s="150"/>
      <c r="D673" s="150"/>
      <c r="E673" s="150"/>
      <c r="F673" s="128"/>
      <c r="G673" s="128"/>
      <c r="H673" s="128"/>
      <c r="I673" s="150"/>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row>
    <row r="674">
      <c r="A674" s="150"/>
      <c r="B674" s="128"/>
      <c r="C674" s="150"/>
      <c r="D674" s="150"/>
      <c r="E674" s="150"/>
      <c r="F674" s="128"/>
      <c r="G674" s="128"/>
      <c r="H674" s="128"/>
      <c r="I674" s="150"/>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row>
    <row r="675">
      <c r="A675" s="150"/>
      <c r="B675" s="128"/>
      <c r="C675" s="150"/>
      <c r="D675" s="150"/>
      <c r="E675" s="150"/>
      <c r="F675" s="128"/>
      <c r="G675" s="128"/>
      <c r="H675" s="128"/>
      <c r="I675" s="150"/>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row>
    <row r="676">
      <c r="A676" s="150"/>
      <c r="B676" s="128"/>
      <c r="C676" s="150"/>
      <c r="D676" s="150"/>
      <c r="E676" s="150"/>
      <c r="F676" s="128"/>
      <c r="G676" s="128"/>
      <c r="H676" s="128"/>
      <c r="I676" s="150"/>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row>
    <row r="677">
      <c r="A677" s="150"/>
      <c r="B677" s="128"/>
      <c r="C677" s="150"/>
      <c r="D677" s="150"/>
      <c r="E677" s="150"/>
      <c r="F677" s="128"/>
      <c r="G677" s="128"/>
      <c r="H677" s="128"/>
      <c r="I677" s="150"/>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row>
    <row r="678">
      <c r="A678" s="150"/>
      <c r="B678" s="128"/>
      <c r="C678" s="150"/>
      <c r="D678" s="150"/>
      <c r="E678" s="150"/>
      <c r="F678" s="128"/>
      <c r="G678" s="128"/>
      <c r="H678" s="128"/>
      <c r="I678" s="150"/>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row>
    <row r="679">
      <c r="A679" s="150"/>
      <c r="B679" s="128"/>
      <c r="C679" s="150"/>
      <c r="D679" s="150"/>
      <c r="E679" s="150"/>
      <c r="F679" s="128"/>
      <c r="G679" s="128"/>
      <c r="H679" s="128"/>
      <c r="I679" s="150"/>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row>
    <row r="680">
      <c r="A680" s="150"/>
      <c r="B680" s="128"/>
      <c r="C680" s="150"/>
      <c r="D680" s="150"/>
      <c r="E680" s="150"/>
      <c r="F680" s="128"/>
      <c r="G680" s="128"/>
      <c r="H680" s="128"/>
      <c r="I680" s="150"/>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row>
    <row r="681">
      <c r="A681" s="150"/>
      <c r="B681" s="128"/>
      <c r="C681" s="150"/>
      <c r="D681" s="150"/>
      <c r="E681" s="150"/>
      <c r="F681" s="128"/>
      <c r="G681" s="128"/>
      <c r="H681" s="128"/>
      <c r="I681" s="150"/>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row>
    <row r="682">
      <c r="A682" s="150"/>
      <c r="B682" s="128"/>
      <c r="C682" s="150"/>
      <c r="D682" s="150"/>
      <c r="E682" s="150"/>
      <c r="F682" s="128"/>
      <c r="G682" s="128"/>
      <c r="H682" s="128"/>
      <c r="I682" s="150"/>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row>
    <row r="683">
      <c r="A683" s="150"/>
      <c r="B683" s="128"/>
      <c r="C683" s="150"/>
      <c r="D683" s="150"/>
      <c r="E683" s="150"/>
      <c r="F683" s="128"/>
      <c r="G683" s="128"/>
      <c r="H683" s="128"/>
      <c r="I683" s="150"/>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row>
    <row r="684">
      <c r="A684" s="150"/>
      <c r="B684" s="128"/>
      <c r="C684" s="150"/>
      <c r="D684" s="150"/>
      <c r="E684" s="150"/>
      <c r="F684" s="128"/>
      <c r="G684" s="128"/>
      <c r="H684" s="128"/>
      <c r="I684" s="150"/>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row>
    <row r="685">
      <c r="A685" s="150"/>
      <c r="B685" s="128"/>
      <c r="C685" s="150"/>
      <c r="D685" s="150"/>
      <c r="E685" s="150"/>
      <c r="F685" s="128"/>
      <c r="G685" s="128"/>
      <c r="H685" s="128"/>
      <c r="I685" s="150"/>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row>
    <row r="686">
      <c r="A686" s="150"/>
      <c r="B686" s="128"/>
      <c r="C686" s="150"/>
      <c r="D686" s="150"/>
      <c r="E686" s="150"/>
      <c r="F686" s="128"/>
      <c r="G686" s="128"/>
      <c r="H686" s="128"/>
      <c r="I686" s="150"/>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row>
    <row r="687">
      <c r="A687" s="150"/>
      <c r="B687" s="128"/>
      <c r="C687" s="150"/>
      <c r="D687" s="150"/>
      <c r="E687" s="150"/>
      <c r="F687" s="128"/>
      <c r="G687" s="128"/>
      <c r="H687" s="128"/>
      <c r="I687" s="150"/>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row>
    <row r="688">
      <c r="A688" s="150"/>
      <c r="B688" s="128"/>
      <c r="C688" s="150"/>
      <c r="D688" s="150"/>
      <c r="E688" s="150"/>
      <c r="F688" s="128"/>
      <c r="G688" s="128"/>
      <c r="H688" s="128"/>
      <c r="I688" s="150"/>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row>
    <row r="689">
      <c r="A689" s="150"/>
      <c r="B689" s="128"/>
      <c r="C689" s="150"/>
      <c r="D689" s="150"/>
      <c r="E689" s="150"/>
      <c r="F689" s="128"/>
      <c r="G689" s="128"/>
      <c r="H689" s="128"/>
      <c r="I689" s="150"/>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row>
    <row r="690">
      <c r="A690" s="150"/>
      <c r="B690" s="128"/>
      <c r="C690" s="150"/>
      <c r="D690" s="150"/>
      <c r="E690" s="150"/>
      <c r="F690" s="128"/>
      <c r="G690" s="128"/>
      <c r="H690" s="128"/>
      <c r="I690" s="150"/>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row>
    <row r="691">
      <c r="A691" s="150"/>
      <c r="B691" s="128"/>
      <c r="C691" s="150"/>
      <c r="D691" s="150"/>
      <c r="E691" s="150"/>
      <c r="F691" s="128"/>
      <c r="G691" s="128"/>
      <c r="H691" s="128"/>
      <c r="I691" s="150"/>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row>
    <row r="692">
      <c r="A692" s="150"/>
      <c r="B692" s="128"/>
      <c r="C692" s="150"/>
      <c r="D692" s="150"/>
      <c r="E692" s="150"/>
      <c r="F692" s="128"/>
      <c r="G692" s="128"/>
      <c r="H692" s="128"/>
      <c r="I692" s="150"/>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row>
    <row r="693">
      <c r="A693" s="150"/>
      <c r="B693" s="128"/>
      <c r="C693" s="150"/>
      <c r="D693" s="150"/>
      <c r="E693" s="150"/>
      <c r="F693" s="128"/>
      <c r="G693" s="128"/>
      <c r="H693" s="128"/>
      <c r="I693" s="150"/>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row>
    <row r="694">
      <c r="A694" s="150"/>
      <c r="B694" s="128"/>
      <c r="C694" s="150"/>
      <c r="D694" s="150"/>
      <c r="E694" s="150"/>
      <c r="F694" s="128"/>
      <c r="G694" s="128"/>
      <c r="H694" s="128"/>
      <c r="I694" s="150"/>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row>
    <row r="695">
      <c r="A695" s="150"/>
      <c r="B695" s="128"/>
      <c r="C695" s="150"/>
      <c r="D695" s="150"/>
      <c r="E695" s="150"/>
      <c r="F695" s="128"/>
      <c r="G695" s="128"/>
      <c r="H695" s="128"/>
      <c r="I695" s="150"/>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row>
    <row r="696">
      <c r="A696" s="150"/>
      <c r="B696" s="128"/>
      <c r="C696" s="150"/>
      <c r="D696" s="150"/>
      <c r="E696" s="150"/>
      <c r="F696" s="128"/>
      <c r="G696" s="128"/>
      <c r="H696" s="128"/>
      <c r="I696" s="150"/>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row>
    <row r="697">
      <c r="A697" s="150"/>
      <c r="B697" s="128"/>
      <c r="C697" s="150"/>
      <c r="D697" s="150"/>
      <c r="E697" s="150"/>
      <c r="F697" s="128"/>
      <c r="G697" s="128"/>
      <c r="H697" s="128"/>
      <c r="I697" s="150"/>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row>
    <row r="698">
      <c r="A698" s="150"/>
      <c r="B698" s="128"/>
      <c r="C698" s="150"/>
      <c r="D698" s="150"/>
      <c r="E698" s="150"/>
      <c r="F698" s="128"/>
      <c r="G698" s="128"/>
      <c r="H698" s="128"/>
      <c r="I698" s="150"/>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row>
    <row r="699">
      <c r="A699" s="150"/>
      <c r="B699" s="128"/>
      <c r="C699" s="150"/>
      <c r="D699" s="150"/>
      <c r="E699" s="150"/>
      <c r="F699" s="128"/>
      <c r="G699" s="128"/>
      <c r="H699" s="128"/>
      <c r="I699" s="150"/>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row>
    <row r="700">
      <c r="A700" s="150"/>
      <c r="B700" s="128"/>
      <c r="C700" s="150"/>
      <c r="D700" s="150"/>
      <c r="E700" s="150"/>
      <c r="F700" s="128"/>
      <c r="G700" s="128"/>
      <c r="H700" s="128"/>
      <c r="I700" s="150"/>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row>
    <row r="701">
      <c r="A701" s="150"/>
      <c r="B701" s="128"/>
      <c r="C701" s="150"/>
      <c r="D701" s="150"/>
      <c r="E701" s="150"/>
      <c r="F701" s="128"/>
      <c r="G701" s="128"/>
      <c r="H701" s="128"/>
      <c r="I701" s="150"/>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row>
    <row r="702">
      <c r="A702" s="150"/>
      <c r="B702" s="128"/>
      <c r="C702" s="150"/>
      <c r="D702" s="150"/>
      <c r="E702" s="150"/>
      <c r="F702" s="128"/>
      <c r="G702" s="128"/>
      <c r="H702" s="128"/>
      <c r="I702" s="150"/>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row>
    <row r="703">
      <c r="A703" s="150"/>
      <c r="B703" s="128"/>
      <c r="C703" s="150"/>
      <c r="D703" s="150"/>
      <c r="E703" s="150"/>
      <c r="F703" s="128"/>
      <c r="G703" s="128"/>
      <c r="H703" s="128"/>
      <c r="I703" s="150"/>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row>
    <row r="704">
      <c r="A704" s="150"/>
      <c r="B704" s="128"/>
      <c r="C704" s="150"/>
      <c r="D704" s="150"/>
      <c r="E704" s="150"/>
      <c r="F704" s="128"/>
      <c r="G704" s="128"/>
      <c r="H704" s="128"/>
      <c r="I704" s="150"/>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row>
    <row r="705">
      <c r="A705" s="150"/>
      <c r="B705" s="128"/>
      <c r="C705" s="150"/>
      <c r="D705" s="150"/>
      <c r="E705" s="150"/>
      <c r="F705" s="128"/>
      <c r="G705" s="128"/>
      <c r="H705" s="128"/>
      <c r="I705" s="150"/>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row>
    <row r="706">
      <c r="A706" s="150"/>
      <c r="B706" s="128"/>
      <c r="C706" s="150"/>
      <c r="D706" s="150"/>
      <c r="E706" s="150"/>
      <c r="F706" s="128"/>
      <c r="G706" s="128"/>
      <c r="H706" s="128"/>
      <c r="I706" s="150"/>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row>
    <row r="707">
      <c r="A707" s="150"/>
      <c r="B707" s="128"/>
      <c r="C707" s="150"/>
      <c r="D707" s="150"/>
      <c r="E707" s="150"/>
      <c r="F707" s="128"/>
      <c r="G707" s="128"/>
      <c r="H707" s="128"/>
      <c r="I707" s="150"/>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row>
    <row r="708">
      <c r="A708" s="150"/>
      <c r="B708" s="128"/>
      <c r="C708" s="150"/>
      <c r="D708" s="150"/>
      <c r="E708" s="150"/>
      <c r="F708" s="128"/>
      <c r="G708" s="128"/>
      <c r="H708" s="128"/>
      <c r="I708" s="150"/>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row>
    <row r="709">
      <c r="A709" s="150"/>
      <c r="B709" s="128"/>
      <c r="C709" s="150"/>
      <c r="D709" s="150"/>
      <c r="E709" s="150"/>
      <c r="F709" s="128"/>
      <c r="G709" s="128"/>
      <c r="H709" s="128"/>
      <c r="I709" s="150"/>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row>
    <row r="710">
      <c r="A710" s="150"/>
      <c r="B710" s="128"/>
      <c r="C710" s="150"/>
      <c r="D710" s="150"/>
      <c r="E710" s="150"/>
      <c r="F710" s="128"/>
      <c r="G710" s="128"/>
      <c r="H710" s="128"/>
      <c r="I710" s="150"/>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row>
    <row r="711">
      <c r="A711" s="150"/>
      <c r="B711" s="128"/>
      <c r="C711" s="150"/>
      <c r="D711" s="150"/>
      <c r="E711" s="150"/>
      <c r="F711" s="128"/>
      <c r="G711" s="128"/>
      <c r="H711" s="128"/>
      <c r="I711" s="150"/>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row>
    <row r="712">
      <c r="A712" s="150"/>
      <c r="B712" s="128"/>
      <c r="C712" s="150"/>
      <c r="D712" s="150"/>
      <c r="E712" s="150"/>
      <c r="F712" s="128"/>
      <c r="G712" s="128"/>
      <c r="H712" s="128"/>
      <c r="I712" s="150"/>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row>
    <row r="713">
      <c r="A713" s="150"/>
      <c r="B713" s="128"/>
      <c r="C713" s="150"/>
      <c r="D713" s="150"/>
      <c r="E713" s="150"/>
      <c r="F713" s="128"/>
      <c r="G713" s="128"/>
      <c r="H713" s="128"/>
      <c r="I713" s="150"/>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row>
    <row r="714">
      <c r="A714" s="150"/>
      <c r="B714" s="128"/>
      <c r="C714" s="150"/>
      <c r="D714" s="150"/>
      <c r="E714" s="150"/>
      <c r="F714" s="128"/>
      <c r="G714" s="128"/>
      <c r="H714" s="128"/>
      <c r="I714" s="150"/>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row>
    <row r="715">
      <c r="A715" s="150"/>
      <c r="B715" s="128"/>
      <c r="C715" s="150"/>
      <c r="D715" s="150"/>
      <c r="E715" s="150"/>
      <c r="F715" s="128"/>
      <c r="G715" s="128"/>
      <c r="H715" s="128"/>
      <c r="I715" s="150"/>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row>
    <row r="716">
      <c r="A716" s="150"/>
      <c r="B716" s="128"/>
      <c r="C716" s="150"/>
      <c r="D716" s="150"/>
      <c r="E716" s="150"/>
      <c r="F716" s="128"/>
      <c r="G716" s="128"/>
      <c r="H716" s="128"/>
      <c r="I716" s="150"/>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row>
    <row r="717">
      <c r="A717" s="150"/>
      <c r="B717" s="128"/>
      <c r="C717" s="150"/>
      <c r="D717" s="150"/>
      <c r="E717" s="150"/>
      <c r="F717" s="128"/>
      <c r="G717" s="128"/>
      <c r="H717" s="128"/>
      <c r="I717" s="150"/>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row>
    <row r="718">
      <c r="A718" s="150"/>
      <c r="B718" s="128"/>
      <c r="C718" s="150"/>
      <c r="D718" s="150"/>
      <c r="E718" s="150"/>
      <c r="F718" s="128"/>
      <c r="G718" s="128"/>
      <c r="H718" s="128"/>
      <c r="I718" s="150"/>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row>
    <row r="719">
      <c r="A719" s="150"/>
      <c r="B719" s="128"/>
      <c r="C719" s="150"/>
      <c r="D719" s="150"/>
      <c r="E719" s="150"/>
      <c r="F719" s="128"/>
      <c r="G719" s="128"/>
      <c r="H719" s="128"/>
      <c r="I719" s="150"/>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row>
    <row r="720">
      <c r="A720" s="150"/>
      <c r="B720" s="128"/>
      <c r="C720" s="150"/>
      <c r="D720" s="150"/>
      <c r="E720" s="150"/>
      <c r="F720" s="128"/>
      <c r="G720" s="128"/>
      <c r="H720" s="128"/>
      <c r="I720" s="150"/>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row>
    <row r="721">
      <c r="A721" s="150"/>
      <c r="B721" s="128"/>
      <c r="C721" s="150"/>
      <c r="D721" s="150"/>
      <c r="E721" s="150"/>
      <c r="F721" s="128"/>
      <c r="G721" s="128"/>
      <c r="H721" s="128"/>
      <c r="I721" s="150"/>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row>
    <row r="722">
      <c r="A722" s="150"/>
      <c r="B722" s="128"/>
      <c r="C722" s="150"/>
      <c r="D722" s="150"/>
      <c r="E722" s="150"/>
      <c r="F722" s="128"/>
      <c r="G722" s="128"/>
      <c r="H722" s="128"/>
      <c r="I722" s="150"/>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row>
    <row r="723">
      <c r="A723" s="150"/>
      <c r="B723" s="128"/>
      <c r="C723" s="150"/>
      <c r="D723" s="150"/>
      <c r="E723" s="150"/>
      <c r="F723" s="128"/>
      <c r="G723" s="128"/>
      <c r="H723" s="128"/>
      <c r="I723" s="150"/>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row>
    <row r="724">
      <c r="A724" s="150"/>
      <c r="B724" s="128"/>
      <c r="C724" s="150"/>
      <c r="D724" s="150"/>
      <c r="E724" s="150"/>
      <c r="F724" s="128"/>
      <c r="G724" s="128"/>
      <c r="H724" s="128"/>
      <c r="I724" s="150"/>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row>
    <row r="725">
      <c r="A725" s="150"/>
      <c r="B725" s="128"/>
      <c r="C725" s="150"/>
      <c r="D725" s="150"/>
      <c r="E725" s="150"/>
      <c r="F725" s="128"/>
      <c r="G725" s="128"/>
      <c r="H725" s="128"/>
      <c r="I725" s="150"/>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row>
    <row r="726">
      <c r="A726" s="150"/>
      <c r="B726" s="128"/>
      <c r="C726" s="150"/>
      <c r="D726" s="150"/>
      <c r="E726" s="150"/>
      <c r="F726" s="128"/>
      <c r="G726" s="128"/>
      <c r="H726" s="128"/>
      <c r="I726" s="150"/>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row>
    <row r="727">
      <c r="A727" s="150"/>
      <c r="B727" s="128"/>
      <c r="C727" s="150"/>
      <c r="D727" s="150"/>
      <c r="E727" s="150"/>
      <c r="F727" s="128"/>
      <c r="G727" s="128"/>
      <c r="H727" s="128"/>
      <c r="I727" s="150"/>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row>
    <row r="728">
      <c r="A728" s="150"/>
      <c r="B728" s="128"/>
      <c r="C728" s="150"/>
      <c r="D728" s="150"/>
      <c r="E728" s="150"/>
      <c r="F728" s="128"/>
      <c r="G728" s="128"/>
      <c r="H728" s="128"/>
      <c r="I728" s="150"/>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row>
    <row r="729">
      <c r="A729" s="150"/>
      <c r="B729" s="128"/>
      <c r="C729" s="150"/>
      <c r="D729" s="150"/>
      <c r="E729" s="150"/>
      <c r="F729" s="128"/>
      <c r="G729" s="128"/>
      <c r="H729" s="128"/>
      <c r="I729" s="150"/>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row>
    <row r="730">
      <c r="A730" s="150"/>
      <c r="B730" s="128"/>
      <c r="C730" s="150"/>
      <c r="D730" s="150"/>
      <c r="E730" s="150"/>
      <c r="F730" s="128"/>
      <c r="G730" s="128"/>
      <c r="H730" s="128"/>
      <c r="I730" s="150"/>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row>
    <row r="731">
      <c r="A731" s="150"/>
      <c r="B731" s="128"/>
      <c r="C731" s="150"/>
      <c r="D731" s="150"/>
      <c r="E731" s="150"/>
      <c r="F731" s="128"/>
      <c r="G731" s="128"/>
      <c r="H731" s="128"/>
      <c r="I731" s="150"/>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row>
    <row r="732">
      <c r="A732" s="150"/>
      <c r="B732" s="128"/>
      <c r="C732" s="150"/>
      <c r="D732" s="150"/>
      <c r="E732" s="150"/>
      <c r="F732" s="128"/>
      <c r="G732" s="128"/>
      <c r="H732" s="128"/>
      <c r="I732" s="150"/>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row>
    <row r="733">
      <c r="A733" s="150"/>
      <c r="B733" s="128"/>
      <c r="C733" s="150"/>
      <c r="D733" s="150"/>
      <c r="E733" s="150"/>
      <c r="F733" s="128"/>
      <c r="G733" s="128"/>
      <c r="H733" s="128"/>
      <c r="I733" s="150"/>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row>
    <row r="734">
      <c r="A734" s="150"/>
      <c r="B734" s="128"/>
      <c r="C734" s="150"/>
      <c r="D734" s="150"/>
      <c r="E734" s="150"/>
      <c r="F734" s="128"/>
      <c r="G734" s="128"/>
      <c r="H734" s="128"/>
      <c r="I734" s="150"/>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row>
    <row r="735">
      <c r="A735" s="150"/>
      <c r="B735" s="128"/>
      <c r="C735" s="150"/>
      <c r="D735" s="150"/>
      <c r="E735" s="150"/>
      <c r="F735" s="128"/>
      <c r="G735" s="128"/>
      <c r="H735" s="128"/>
      <c r="I735" s="150"/>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row>
    <row r="736">
      <c r="A736" s="150"/>
      <c r="B736" s="128"/>
      <c r="C736" s="150"/>
      <c r="D736" s="150"/>
      <c r="E736" s="150"/>
      <c r="F736" s="128"/>
      <c r="G736" s="128"/>
      <c r="H736" s="128"/>
      <c r="I736" s="150"/>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row>
    <row r="737">
      <c r="A737" s="150"/>
      <c r="B737" s="128"/>
      <c r="C737" s="150"/>
      <c r="D737" s="150"/>
      <c r="E737" s="150"/>
      <c r="F737" s="128"/>
      <c r="G737" s="128"/>
      <c r="H737" s="128"/>
      <c r="I737" s="150"/>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row>
    <row r="738">
      <c r="A738" s="150"/>
      <c r="B738" s="128"/>
      <c r="C738" s="150"/>
      <c r="D738" s="150"/>
      <c r="E738" s="150"/>
      <c r="F738" s="128"/>
      <c r="G738" s="128"/>
      <c r="H738" s="128"/>
      <c r="I738" s="150"/>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row>
    <row r="739">
      <c r="A739" s="150"/>
      <c r="B739" s="128"/>
      <c r="C739" s="150"/>
      <c r="D739" s="150"/>
      <c r="E739" s="150"/>
      <c r="F739" s="128"/>
      <c r="G739" s="128"/>
      <c r="H739" s="128"/>
      <c r="I739" s="150"/>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row>
    <row r="740">
      <c r="A740" s="150"/>
      <c r="B740" s="128"/>
      <c r="C740" s="150"/>
      <c r="D740" s="150"/>
      <c r="E740" s="150"/>
      <c r="F740" s="128"/>
      <c r="G740" s="128"/>
      <c r="H740" s="128"/>
      <c r="I740" s="150"/>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row>
    <row r="741">
      <c r="A741" s="150"/>
      <c r="B741" s="128"/>
      <c r="C741" s="150"/>
      <c r="D741" s="150"/>
      <c r="E741" s="150"/>
      <c r="F741" s="128"/>
      <c r="G741" s="128"/>
      <c r="H741" s="128"/>
      <c r="I741" s="150"/>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row>
    <row r="742">
      <c r="A742" s="150"/>
      <c r="B742" s="128"/>
      <c r="C742" s="150"/>
      <c r="D742" s="150"/>
      <c r="E742" s="150"/>
      <c r="F742" s="128"/>
      <c r="G742" s="128"/>
      <c r="H742" s="128"/>
      <c r="I742" s="150"/>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row>
    <row r="743">
      <c r="A743" s="150"/>
      <c r="B743" s="128"/>
      <c r="C743" s="150"/>
      <c r="D743" s="150"/>
      <c r="E743" s="150"/>
      <c r="F743" s="128"/>
      <c r="G743" s="128"/>
      <c r="H743" s="128"/>
      <c r="I743" s="150"/>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row>
    <row r="744">
      <c r="A744" s="150"/>
      <c r="B744" s="128"/>
      <c r="C744" s="150"/>
      <c r="D744" s="150"/>
      <c r="E744" s="150"/>
      <c r="F744" s="128"/>
      <c r="G744" s="128"/>
      <c r="H744" s="128"/>
      <c r="I744" s="150"/>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row>
    <row r="745">
      <c r="A745" s="150"/>
      <c r="B745" s="128"/>
      <c r="C745" s="150"/>
      <c r="D745" s="150"/>
      <c r="E745" s="150"/>
      <c r="F745" s="128"/>
      <c r="G745" s="128"/>
      <c r="H745" s="128"/>
      <c r="I745" s="150"/>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row>
    <row r="746">
      <c r="A746" s="150"/>
      <c r="B746" s="128"/>
      <c r="C746" s="150"/>
      <c r="D746" s="150"/>
      <c r="E746" s="150"/>
      <c r="F746" s="128"/>
      <c r="G746" s="128"/>
      <c r="H746" s="128"/>
      <c r="I746" s="150"/>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row>
    <row r="747">
      <c r="A747" s="150"/>
      <c r="B747" s="128"/>
      <c r="C747" s="150"/>
      <c r="D747" s="150"/>
      <c r="E747" s="150"/>
      <c r="F747" s="128"/>
      <c r="G747" s="128"/>
      <c r="H747" s="128"/>
      <c r="I747" s="150"/>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row>
    <row r="748">
      <c r="A748" s="150"/>
      <c r="B748" s="128"/>
      <c r="C748" s="150"/>
      <c r="D748" s="150"/>
      <c r="E748" s="150"/>
      <c r="F748" s="128"/>
      <c r="G748" s="128"/>
      <c r="H748" s="128"/>
      <c r="I748" s="150"/>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row>
    <row r="749">
      <c r="A749" s="150"/>
      <c r="B749" s="128"/>
      <c r="C749" s="150"/>
      <c r="D749" s="150"/>
      <c r="E749" s="150"/>
      <c r="F749" s="128"/>
      <c r="G749" s="128"/>
      <c r="H749" s="128"/>
      <c r="I749" s="150"/>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row>
    <row r="750">
      <c r="A750" s="150"/>
      <c r="B750" s="128"/>
      <c r="C750" s="150"/>
      <c r="D750" s="150"/>
      <c r="E750" s="150"/>
      <c r="F750" s="128"/>
      <c r="G750" s="128"/>
      <c r="H750" s="128"/>
      <c r="I750" s="150"/>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row>
    <row r="751">
      <c r="A751" s="150"/>
      <c r="B751" s="128"/>
      <c r="C751" s="150"/>
      <c r="D751" s="150"/>
      <c r="E751" s="150"/>
      <c r="F751" s="128"/>
      <c r="G751" s="128"/>
      <c r="H751" s="128"/>
      <c r="I751" s="150"/>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row>
    <row r="752">
      <c r="A752" s="150"/>
      <c r="B752" s="128"/>
      <c r="C752" s="150"/>
      <c r="D752" s="150"/>
      <c r="E752" s="150"/>
      <c r="F752" s="128"/>
      <c r="G752" s="128"/>
      <c r="H752" s="128"/>
      <c r="I752" s="150"/>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row>
    <row r="753">
      <c r="A753" s="150"/>
      <c r="B753" s="128"/>
      <c r="C753" s="150"/>
      <c r="D753" s="150"/>
      <c r="E753" s="150"/>
      <c r="F753" s="128"/>
      <c r="G753" s="128"/>
      <c r="H753" s="128"/>
      <c r="I753" s="150"/>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row>
    <row r="754">
      <c r="A754" s="150"/>
      <c r="B754" s="128"/>
      <c r="C754" s="150"/>
      <c r="D754" s="150"/>
      <c r="E754" s="150"/>
      <c r="F754" s="128"/>
      <c r="G754" s="128"/>
      <c r="H754" s="128"/>
      <c r="I754" s="150"/>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row>
    <row r="755">
      <c r="A755" s="150"/>
      <c r="B755" s="128"/>
      <c r="C755" s="150"/>
      <c r="D755" s="150"/>
      <c r="E755" s="150"/>
      <c r="F755" s="128"/>
      <c r="G755" s="128"/>
      <c r="H755" s="128"/>
      <c r="I755" s="150"/>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row>
    <row r="756">
      <c r="A756" s="150"/>
      <c r="B756" s="128"/>
      <c r="C756" s="150"/>
      <c r="D756" s="150"/>
      <c r="E756" s="150"/>
      <c r="F756" s="128"/>
      <c r="G756" s="128"/>
      <c r="H756" s="128"/>
      <c r="I756" s="150"/>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row>
    <row r="757">
      <c r="A757" s="150"/>
      <c r="B757" s="128"/>
      <c r="C757" s="150"/>
      <c r="D757" s="150"/>
      <c r="E757" s="150"/>
      <c r="F757" s="128"/>
      <c r="G757" s="128"/>
      <c r="H757" s="128"/>
      <c r="I757" s="150"/>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row>
    <row r="758">
      <c r="A758" s="150"/>
      <c r="B758" s="128"/>
      <c r="C758" s="150"/>
      <c r="D758" s="150"/>
      <c r="E758" s="150"/>
      <c r="F758" s="128"/>
      <c r="G758" s="128"/>
      <c r="H758" s="128"/>
      <c r="I758" s="150"/>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row>
    <row r="759">
      <c r="A759" s="150"/>
      <c r="B759" s="128"/>
      <c r="C759" s="150"/>
      <c r="D759" s="150"/>
      <c r="E759" s="150"/>
      <c r="F759" s="128"/>
      <c r="G759" s="128"/>
      <c r="H759" s="128"/>
      <c r="I759" s="150"/>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row>
    <row r="760">
      <c r="A760" s="150"/>
      <c r="B760" s="128"/>
      <c r="C760" s="150"/>
      <c r="D760" s="150"/>
      <c r="E760" s="150"/>
      <c r="F760" s="128"/>
      <c r="G760" s="128"/>
      <c r="H760" s="128"/>
      <c r="I760" s="150"/>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row>
    <row r="761">
      <c r="A761" s="150"/>
      <c r="B761" s="128"/>
      <c r="C761" s="150"/>
      <c r="D761" s="150"/>
      <c r="E761" s="150"/>
      <c r="F761" s="128"/>
      <c r="G761" s="128"/>
      <c r="H761" s="128"/>
      <c r="I761" s="150"/>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row>
    <row r="762">
      <c r="A762" s="150"/>
      <c r="B762" s="128"/>
      <c r="C762" s="150"/>
      <c r="D762" s="150"/>
      <c r="E762" s="150"/>
      <c r="F762" s="128"/>
      <c r="G762" s="128"/>
      <c r="H762" s="128"/>
      <c r="I762" s="150"/>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row>
    <row r="763">
      <c r="A763" s="150"/>
      <c r="B763" s="128"/>
      <c r="C763" s="150"/>
      <c r="D763" s="150"/>
      <c r="E763" s="150"/>
      <c r="F763" s="128"/>
      <c r="G763" s="128"/>
      <c r="H763" s="128"/>
      <c r="I763" s="150"/>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row>
    <row r="764">
      <c r="A764" s="150"/>
      <c r="B764" s="128"/>
      <c r="C764" s="150"/>
      <c r="D764" s="150"/>
      <c r="E764" s="150"/>
      <c r="F764" s="128"/>
      <c r="G764" s="128"/>
      <c r="H764" s="128"/>
      <c r="I764" s="150"/>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row>
    <row r="765">
      <c r="A765" s="150"/>
      <c r="B765" s="128"/>
      <c r="C765" s="150"/>
      <c r="D765" s="150"/>
      <c r="E765" s="150"/>
      <c r="F765" s="128"/>
      <c r="G765" s="128"/>
      <c r="H765" s="128"/>
      <c r="I765" s="150"/>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row>
    <row r="766">
      <c r="A766" s="150"/>
      <c r="B766" s="128"/>
      <c r="C766" s="150"/>
      <c r="D766" s="150"/>
      <c r="E766" s="150"/>
      <c r="F766" s="128"/>
      <c r="G766" s="128"/>
      <c r="H766" s="128"/>
      <c r="I766" s="150"/>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row>
    <row r="767">
      <c r="A767" s="150"/>
      <c r="B767" s="128"/>
      <c r="C767" s="150"/>
      <c r="D767" s="150"/>
      <c r="E767" s="150"/>
      <c r="F767" s="128"/>
      <c r="G767" s="128"/>
      <c r="H767" s="128"/>
      <c r="I767" s="150"/>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row>
    <row r="768">
      <c r="A768" s="150"/>
      <c r="B768" s="128"/>
      <c r="C768" s="150"/>
      <c r="D768" s="150"/>
      <c r="E768" s="150"/>
      <c r="F768" s="128"/>
      <c r="G768" s="128"/>
      <c r="H768" s="128"/>
      <c r="I768" s="150"/>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row>
    <row r="769">
      <c r="A769" s="150"/>
      <c r="B769" s="128"/>
      <c r="C769" s="150"/>
      <c r="D769" s="150"/>
      <c r="E769" s="150"/>
      <c r="F769" s="128"/>
      <c r="G769" s="128"/>
      <c r="H769" s="128"/>
      <c r="I769" s="150"/>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row>
    <row r="770">
      <c r="A770" s="150"/>
      <c r="B770" s="128"/>
      <c r="C770" s="150"/>
      <c r="D770" s="150"/>
      <c r="E770" s="150"/>
      <c r="F770" s="128"/>
      <c r="G770" s="128"/>
      <c r="H770" s="128"/>
      <c r="I770" s="150"/>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row>
    <row r="771">
      <c r="A771" s="150"/>
      <c r="B771" s="128"/>
      <c r="C771" s="150"/>
      <c r="D771" s="150"/>
      <c r="E771" s="150"/>
      <c r="F771" s="128"/>
      <c r="G771" s="128"/>
      <c r="H771" s="128"/>
      <c r="I771" s="150"/>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row>
    <row r="772">
      <c r="A772" s="150"/>
      <c r="B772" s="128"/>
      <c r="C772" s="150"/>
      <c r="D772" s="150"/>
      <c r="E772" s="150"/>
      <c r="F772" s="128"/>
      <c r="G772" s="128"/>
      <c r="H772" s="128"/>
      <c r="I772" s="150"/>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row>
    <row r="773">
      <c r="A773" s="150"/>
      <c r="B773" s="128"/>
      <c r="C773" s="150"/>
      <c r="D773" s="150"/>
      <c r="E773" s="150"/>
      <c r="F773" s="128"/>
      <c r="G773" s="128"/>
      <c r="H773" s="128"/>
      <c r="I773" s="150"/>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row>
    <row r="774">
      <c r="A774" s="150"/>
      <c r="B774" s="128"/>
      <c r="C774" s="150"/>
      <c r="D774" s="150"/>
      <c r="E774" s="150"/>
      <c r="F774" s="128"/>
      <c r="G774" s="128"/>
      <c r="H774" s="128"/>
      <c r="I774" s="150"/>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row>
    <row r="775">
      <c r="A775" s="150"/>
      <c r="B775" s="128"/>
      <c r="C775" s="150"/>
      <c r="D775" s="150"/>
      <c r="E775" s="150"/>
      <c r="F775" s="128"/>
      <c r="G775" s="128"/>
      <c r="H775" s="128"/>
      <c r="I775" s="150"/>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row>
    <row r="776">
      <c r="A776" s="150"/>
      <c r="B776" s="128"/>
      <c r="C776" s="150"/>
      <c r="D776" s="150"/>
      <c r="E776" s="150"/>
      <c r="F776" s="128"/>
      <c r="G776" s="128"/>
      <c r="H776" s="128"/>
      <c r="I776" s="150"/>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row>
    <row r="777">
      <c r="A777" s="150"/>
      <c r="B777" s="128"/>
      <c r="C777" s="150"/>
      <c r="D777" s="150"/>
      <c r="E777" s="150"/>
      <c r="F777" s="128"/>
      <c r="G777" s="128"/>
      <c r="H777" s="128"/>
      <c r="I777" s="150"/>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row>
    <row r="778">
      <c r="A778" s="150"/>
      <c r="B778" s="128"/>
      <c r="C778" s="150"/>
      <c r="D778" s="150"/>
      <c r="E778" s="150"/>
      <c r="F778" s="128"/>
      <c r="G778" s="128"/>
      <c r="H778" s="128"/>
      <c r="I778" s="150"/>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row>
    <row r="779">
      <c r="A779" s="150"/>
      <c r="B779" s="128"/>
      <c r="C779" s="150"/>
      <c r="D779" s="150"/>
      <c r="E779" s="150"/>
      <c r="F779" s="128"/>
      <c r="G779" s="128"/>
      <c r="H779" s="128"/>
      <c r="I779" s="150"/>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row>
    <row r="780">
      <c r="A780" s="150"/>
      <c r="B780" s="128"/>
      <c r="C780" s="150"/>
      <c r="D780" s="150"/>
      <c r="E780" s="150"/>
      <c r="F780" s="128"/>
      <c r="G780" s="128"/>
      <c r="H780" s="128"/>
      <c r="I780" s="150"/>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row>
    <row r="781">
      <c r="A781" s="150"/>
      <c r="B781" s="128"/>
      <c r="C781" s="150"/>
      <c r="D781" s="150"/>
      <c r="E781" s="150"/>
      <c r="F781" s="128"/>
      <c r="G781" s="128"/>
      <c r="H781" s="128"/>
      <c r="I781" s="150"/>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row>
    <row r="782">
      <c r="A782" s="150"/>
      <c r="B782" s="128"/>
      <c r="C782" s="150"/>
      <c r="D782" s="150"/>
      <c r="E782" s="150"/>
      <c r="F782" s="128"/>
      <c r="G782" s="128"/>
      <c r="H782" s="128"/>
      <c r="I782" s="150"/>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row>
    <row r="783">
      <c r="A783" s="150"/>
      <c r="B783" s="128"/>
      <c r="C783" s="150"/>
      <c r="D783" s="150"/>
      <c r="E783" s="150"/>
      <c r="F783" s="128"/>
      <c r="G783" s="128"/>
      <c r="H783" s="128"/>
      <c r="I783" s="150"/>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row>
    <row r="784">
      <c r="A784" s="150"/>
      <c r="B784" s="128"/>
      <c r="C784" s="150"/>
      <c r="D784" s="150"/>
      <c r="E784" s="150"/>
      <c r="F784" s="128"/>
      <c r="G784" s="128"/>
      <c r="H784" s="128"/>
      <c r="I784" s="150"/>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row>
    <row r="785">
      <c r="A785" s="150"/>
      <c r="B785" s="128"/>
      <c r="C785" s="150"/>
      <c r="D785" s="150"/>
      <c r="E785" s="150"/>
      <c r="F785" s="128"/>
      <c r="G785" s="128"/>
      <c r="H785" s="128"/>
      <c r="I785" s="150"/>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row>
    <row r="786">
      <c r="A786" s="150"/>
      <c r="B786" s="128"/>
      <c r="C786" s="150"/>
      <c r="D786" s="150"/>
      <c r="E786" s="150"/>
      <c r="F786" s="128"/>
      <c r="G786" s="128"/>
      <c r="H786" s="128"/>
      <c r="I786" s="150"/>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row>
    <row r="787">
      <c r="A787" s="150"/>
      <c r="B787" s="128"/>
      <c r="C787" s="150"/>
      <c r="D787" s="150"/>
      <c r="E787" s="150"/>
      <c r="F787" s="128"/>
      <c r="G787" s="128"/>
      <c r="H787" s="128"/>
      <c r="I787" s="150"/>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row>
    <row r="788">
      <c r="A788" s="150"/>
      <c r="B788" s="128"/>
      <c r="C788" s="150"/>
      <c r="D788" s="150"/>
      <c r="E788" s="150"/>
      <c r="F788" s="128"/>
      <c r="G788" s="128"/>
      <c r="H788" s="128"/>
      <c r="I788" s="150"/>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row>
    <row r="789">
      <c r="A789" s="150"/>
      <c r="B789" s="128"/>
      <c r="C789" s="150"/>
      <c r="D789" s="150"/>
      <c r="E789" s="150"/>
      <c r="F789" s="128"/>
      <c r="G789" s="128"/>
      <c r="H789" s="128"/>
      <c r="I789" s="150"/>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row>
    <row r="790">
      <c r="A790" s="150"/>
      <c r="B790" s="128"/>
      <c r="C790" s="150"/>
      <c r="D790" s="150"/>
      <c r="E790" s="150"/>
      <c r="F790" s="128"/>
      <c r="G790" s="128"/>
      <c r="H790" s="128"/>
      <c r="I790" s="150"/>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row>
    <row r="791">
      <c r="A791" s="150"/>
      <c r="B791" s="128"/>
      <c r="C791" s="150"/>
      <c r="D791" s="150"/>
      <c r="E791" s="150"/>
      <c r="F791" s="128"/>
      <c r="G791" s="128"/>
      <c r="H791" s="128"/>
      <c r="I791" s="150"/>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row>
    <row r="792">
      <c r="A792" s="150"/>
      <c r="B792" s="128"/>
      <c r="C792" s="150"/>
      <c r="D792" s="150"/>
      <c r="E792" s="150"/>
      <c r="F792" s="128"/>
      <c r="G792" s="128"/>
      <c r="H792" s="128"/>
      <c r="I792" s="150"/>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row>
    <row r="793">
      <c r="A793" s="150"/>
      <c r="B793" s="128"/>
      <c r="C793" s="150"/>
      <c r="D793" s="150"/>
      <c r="E793" s="150"/>
      <c r="F793" s="128"/>
      <c r="G793" s="128"/>
      <c r="H793" s="128"/>
      <c r="I793" s="150"/>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row>
    <row r="794">
      <c r="A794" s="150"/>
      <c r="B794" s="128"/>
      <c r="C794" s="150"/>
      <c r="D794" s="150"/>
      <c r="E794" s="150"/>
      <c r="F794" s="128"/>
      <c r="G794" s="128"/>
      <c r="H794" s="128"/>
      <c r="I794" s="150"/>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row>
    <row r="795">
      <c r="A795" s="150"/>
      <c r="B795" s="128"/>
      <c r="C795" s="150"/>
      <c r="D795" s="150"/>
      <c r="E795" s="150"/>
      <c r="F795" s="128"/>
      <c r="G795" s="128"/>
      <c r="H795" s="128"/>
      <c r="I795" s="150"/>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row>
    <row r="796">
      <c r="A796" s="150"/>
      <c r="B796" s="128"/>
      <c r="C796" s="150"/>
      <c r="D796" s="150"/>
      <c r="E796" s="150"/>
      <c r="F796" s="128"/>
      <c r="G796" s="128"/>
      <c r="H796" s="128"/>
      <c r="I796" s="150"/>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row>
    <row r="797">
      <c r="A797" s="150"/>
      <c r="B797" s="128"/>
      <c r="C797" s="150"/>
      <c r="D797" s="150"/>
      <c r="E797" s="150"/>
      <c r="F797" s="128"/>
      <c r="G797" s="128"/>
      <c r="H797" s="128"/>
      <c r="I797" s="150"/>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row>
    <row r="798">
      <c r="A798" s="150"/>
      <c r="B798" s="128"/>
      <c r="C798" s="150"/>
      <c r="D798" s="150"/>
      <c r="E798" s="150"/>
      <c r="F798" s="128"/>
      <c r="G798" s="128"/>
      <c r="H798" s="128"/>
      <c r="I798" s="150"/>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row>
    <row r="799">
      <c r="A799" s="150"/>
      <c r="B799" s="128"/>
      <c r="C799" s="150"/>
      <c r="D799" s="150"/>
      <c r="E799" s="150"/>
      <c r="F799" s="128"/>
      <c r="G799" s="128"/>
      <c r="H799" s="128"/>
      <c r="I799" s="150"/>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row>
    <row r="800">
      <c r="A800" s="150"/>
      <c r="B800" s="128"/>
      <c r="C800" s="150"/>
      <c r="D800" s="150"/>
      <c r="E800" s="150"/>
      <c r="F800" s="128"/>
      <c r="G800" s="128"/>
      <c r="H800" s="128"/>
      <c r="I800" s="150"/>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row>
    <row r="801">
      <c r="A801" s="150"/>
      <c r="B801" s="128"/>
      <c r="C801" s="150"/>
      <c r="D801" s="150"/>
      <c r="E801" s="150"/>
      <c r="F801" s="128"/>
      <c r="G801" s="128"/>
      <c r="H801" s="128"/>
      <c r="I801" s="150"/>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row>
    <row r="802">
      <c r="A802" s="150"/>
      <c r="B802" s="128"/>
      <c r="C802" s="150"/>
      <c r="D802" s="150"/>
      <c r="E802" s="150"/>
      <c r="F802" s="128"/>
      <c r="G802" s="128"/>
      <c r="H802" s="128"/>
      <c r="I802" s="150"/>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row>
    <row r="803">
      <c r="A803" s="150"/>
      <c r="B803" s="128"/>
      <c r="C803" s="150"/>
      <c r="D803" s="150"/>
      <c r="E803" s="150"/>
      <c r="F803" s="128"/>
      <c r="G803" s="128"/>
      <c r="H803" s="128"/>
      <c r="I803" s="150"/>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row>
    <row r="804">
      <c r="A804" s="150"/>
      <c r="B804" s="128"/>
      <c r="C804" s="150"/>
      <c r="D804" s="150"/>
      <c r="E804" s="150"/>
      <c r="F804" s="128"/>
      <c r="G804" s="128"/>
      <c r="H804" s="128"/>
      <c r="I804" s="150"/>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row>
    <row r="805">
      <c r="A805" s="150"/>
      <c r="B805" s="128"/>
      <c r="C805" s="150"/>
      <c r="D805" s="150"/>
      <c r="E805" s="150"/>
      <c r="F805" s="128"/>
      <c r="G805" s="128"/>
      <c r="H805" s="128"/>
      <c r="I805" s="150"/>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row>
    <row r="806">
      <c r="A806" s="150"/>
      <c r="B806" s="128"/>
      <c r="C806" s="150"/>
      <c r="D806" s="150"/>
      <c r="E806" s="150"/>
      <c r="F806" s="128"/>
      <c r="G806" s="128"/>
      <c r="H806" s="128"/>
      <c r="I806" s="150"/>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row>
    <row r="807">
      <c r="A807" s="150"/>
      <c r="B807" s="128"/>
      <c r="C807" s="150"/>
      <c r="D807" s="150"/>
      <c r="E807" s="150"/>
      <c r="F807" s="128"/>
      <c r="G807" s="128"/>
      <c r="H807" s="128"/>
      <c r="I807" s="150"/>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row>
    <row r="808">
      <c r="A808" s="150"/>
      <c r="B808" s="128"/>
      <c r="C808" s="150"/>
      <c r="D808" s="150"/>
      <c r="E808" s="150"/>
      <c r="F808" s="128"/>
      <c r="G808" s="128"/>
      <c r="H808" s="128"/>
      <c r="I808" s="150"/>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row>
    <row r="809">
      <c r="A809" s="150"/>
      <c r="B809" s="128"/>
      <c r="C809" s="150"/>
      <c r="D809" s="150"/>
      <c r="E809" s="150"/>
      <c r="F809" s="128"/>
      <c r="G809" s="128"/>
      <c r="H809" s="128"/>
      <c r="I809" s="150"/>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row>
    <row r="810">
      <c r="A810" s="150"/>
      <c r="B810" s="128"/>
      <c r="C810" s="150"/>
      <c r="D810" s="150"/>
      <c r="E810" s="150"/>
      <c r="F810" s="128"/>
      <c r="G810" s="128"/>
      <c r="H810" s="128"/>
      <c r="I810" s="150"/>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row>
    <row r="811">
      <c r="A811" s="150"/>
      <c r="B811" s="128"/>
      <c r="C811" s="150"/>
      <c r="D811" s="150"/>
      <c r="E811" s="150"/>
      <c r="F811" s="128"/>
      <c r="G811" s="128"/>
      <c r="H811" s="128"/>
      <c r="I811" s="150"/>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row>
    <row r="812">
      <c r="A812" s="150"/>
      <c r="B812" s="128"/>
      <c r="C812" s="150"/>
      <c r="D812" s="150"/>
      <c r="E812" s="150"/>
      <c r="F812" s="128"/>
      <c r="G812" s="128"/>
      <c r="H812" s="128"/>
      <c r="I812" s="150"/>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row>
    <row r="813">
      <c r="A813" s="150"/>
      <c r="B813" s="128"/>
      <c r="C813" s="150"/>
      <c r="D813" s="150"/>
      <c r="E813" s="150"/>
      <c r="F813" s="128"/>
      <c r="G813" s="128"/>
      <c r="H813" s="128"/>
      <c r="I813" s="150"/>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row>
    <row r="814">
      <c r="A814" s="150"/>
      <c r="B814" s="128"/>
      <c r="C814" s="150"/>
      <c r="D814" s="150"/>
      <c r="E814" s="150"/>
      <c r="F814" s="128"/>
      <c r="G814" s="128"/>
      <c r="H814" s="128"/>
      <c r="I814" s="150"/>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row>
    <row r="815">
      <c r="A815" s="150"/>
      <c r="B815" s="128"/>
      <c r="C815" s="150"/>
      <c r="D815" s="150"/>
      <c r="E815" s="150"/>
      <c r="F815" s="128"/>
      <c r="G815" s="128"/>
      <c r="H815" s="128"/>
      <c r="I815" s="150"/>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row>
    <row r="816">
      <c r="A816" s="150"/>
      <c r="B816" s="128"/>
      <c r="C816" s="150"/>
      <c r="D816" s="150"/>
      <c r="E816" s="150"/>
      <c r="F816" s="128"/>
      <c r="G816" s="128"/>
      <c r="H816" s="128"/>
      <c r="I816" s="150"/>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row>
    <row r="817">
      <c r="A817" s="150"/>
      <c r="B817" s="128"/>
      <c r="C817" s="150"/>
      <c r="D817" s="150"/>
      <c r="E817" s="150"/>
      <c r="F817" s="128"/>
      <c r="G817" s="128"/>
      <c r="H817" s="128"/>
      <c r="I817" s="150"/>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row>
    <row r="818">
      <c r="A818" s="150"/>
      <c r="B818" s="128"/>
      <c r="C818" s="150"/>
      <c r="D818" s="150"/>
      <c r="E818" s="150"/>
      <c r="F818" s="128"/>
      <c r="G818" s="128"/>
      <c r="H818" s="128"/>
      <c r="I818" s="150"/>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row>
    <row r="819">
      <c r="A819" s="150"/>
      <c r="B819" s="128"/>
      <c r="C819" s="150"/>
      <c r="D819" s="150"/>
      <c r="E819" s="150"/>
      <c r="F819" s="128"/>
      <c r="G819" s="128"/>
      <c r="H819" s="128"/>
      <c r="I819" s="150"/>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row>
    <row r="820">
      <c r="A820" s="150"/>
      <c r="B820" s="128"/>
      <c r="C820" s="150"/>
      <c r="D820" s="150"/>
      <c r="E820" s="150"/>
      <c r="F820" s="128"/>
      <c r="G820" s="128"/>
      <c r="H820" s="128"/>
      <c r="I820" s="150"/>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row>
    <row r="821">
      <c r="A821" s="150"/>
      <c r="B821" s="128"/>
      <c r="C821" s="150"/>
      <c r="D821" s="150"/>
      <c r="E821" s="150"/>
      <c r="F821" s="128"/>
      <c r="G821" s="128"/>
      <c r="H821" s="128"/>
      <c r="I821" s="150"/>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row>
    <row r="822">
      <c r="A822" s="150"/>
      <c r="B822" s="128"/>
      <c r="C822" s="150"/>
      <c r="D822" s="150"/>
      <c r="E822" s="150"/>
      <c r="F822" s="128"/>
      <c r="G822" s="128"/>
      <c r="H822" s="128"/>
      <c r="I822" s="150"/>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row>
    <row r="823">
      <c r="A823" s="150"/>
      <c r="B823" s="128"/>
      <c r="C823" s="150"/>
      <c r="D823" s="150"/>
      <c r="E823" s="150"/>
      <c r="F823" s="128"/>
      <c r="G823" s="128"/>
      <c r="H823" s="128"/>
      <c r="I823" s="150"/>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row>
    <row r="824">
      <c r="A824" s="150"/>
      <c r="B824" s="128"/>
      <c r="C824" s="150"/>
      <c r="D824" s="150"/>
      <c r="E824" s="150"/>
      <c r="F824" s="128"/>
      <c r="G824" s="128"/>
      <c r="H824" s="128"/>
      <c r="I824" s="150"/>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row>
    <row r="825">
      <c r="A825" s="150"/>
      <c r="B825" s="128"/>
      <c r="C825" s="150"/>
      <c r="D825" s="150"/>
      <c r="E825" s="150"/>
      <c r="F825" s="128"/>
      <c r="G825" s="128"/>
      <c r="H825" s="128"/>
      <c r="I825" s="150"/>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row>
    <row r="826">
      <c r="A826" s="150"/>
      <c r="B826" s="128"/>
      <c r="C826" s="150"/>
      <c r="D826" s="150"/>
      <c r="E826" s="150"/>
      <c r="F826" s="128"/>
      <c r="G826" s="128"/>
      <c r="H826" s="128"/>
      <c r="I826" s="150"/>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row>
    <row r="827">
      <c r="A827" s="150"/>
      <c r="B827" s="128"/>
      <c r="C827" s="150"/>
      <c r="D827" s="150"/>
      <c r="E827" s="150"/>
      <c r="F827" s="128"/>
      <c r="G827" s="128"/>
      <c r="H827" s="128"/>
      <c r="I827" s="150"/>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row>
    <row r="828">
      <c r="A828" s="150"/>
      <c r="B828" s="128"/>
      <c r="C828" s="150"/>
      <c r="D828" s="150"/>
      <c r="E828" s="150"/>
      <c r="F828" s="128"/>
      <c r="G828" s="128"/>
      <c r="H828" s="128"/>
      <c r="I828" s="150"/>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row>
    <row r="829">
      <c r="A829" s="150"/>
      <c r="B829" s="128"/>
      <c r="C829" s="150"/>
      <c r="D829" s="150"/>
      <c r="E829" s="150"/>
      <c r="F829" s="128"/>
      <c r="G829" s="128"/>
      <c r="H829" s="128"/>
      <c r="I829" s="150"/>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row>
    <row r="830">
      <c r="A830" s="150"/>
      <c r="B830" s="128"/>
      <c r="C830" s="150"/>
      <c r="D830" s="150"/>
      <c r="E830" s="150"/>
      <c r="F830" s="128"/>
      <c r="G830" s="128"/>
      <c r="H830" s="128"/>
      <c r="I830" s="150"/>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row>
    <row r="831">
      <c r="A831" s="150"/>
      <c r="B831" s="128"/>
      <c r="C831" s="150"/>
      <c r="D831" s="150"/>
      <c r="E831" s="150"/>
      <c r="F831" s="128"/>
      <c r="G831" s="128"/>
      <c r="H831" s="128"/>
      <c r="I831" s="150"/>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row>
    <row r="832">
      <c r="A832" s="150"/>
      <c r="B832" s="128"/>
      <c r="C832" s="150"/>
      <c r="D832" s="150"/>
      <c r="E832" s="150"/>
      <c r="F832" s="128"/>
      <c r="G832" s="128"/>
      <c r="H832" s="128"/>
      <c r="I832" s="150"/>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row>
    <row r="833">
      <c r="A833" s="150"/>
      <c r="B833" s="128"/>
      <c r="C833" s="150"/>
      <c r="D833" s="150"/>
      <c r="E833" s="150"/>
      <c r="F833" s="128"/>
      <c r="G833" s="128"/>
      <c r="H833" s="128"/>
      <c r="I833" s="150"/>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row>
    <row r="834">
      <c r="A834" s="150"/>
      <c r="B834" s="128"/>
      <c r="C834" s="150"/>
      <c r="D834" s="150"/>
      <c r="E834" s="150"/>
      <c r="F834" s="128"/>
      <c r="G834" s="128"/>
      <c r="H834" s="128"/>
      <c r="I834" s="150"/>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row>
    <row r="835">
      <c r="A835" s="150"/>
      <c r="B835" s="128"/>
      <c r="C835" s="150"/>
      <c r="D835" s="150"/>
      <c r="E835" s="150"/>
      <c r="F835" s="128"/>
      <c r="G835" s="128"/>
      <c r="H835" s="128"/>
      <c r="I835" s="150"/>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row>
    <row r="836">
      <c r="A836" s="150"/>
      <c r="B836" s="128"/>
      <c r="C836" s="150"/>
      <c r="D836" s="150"/>
      <c r="E836" s="150"/>
      <c r="F836" s="128"/>
      <c r="G836" s="128"/>
      <c r="H836" s="128"/>
      <c r="I836" s="150"/>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row>
    <row r="837">
      <c r="A837" s="150"/>
      <c r="B837" s="128"/>
      <c r="C837" s="150"/>
      <c r="D837" s="150"/>
      <c r="E837" s="150"/>
      <c r="F837" s="128"/>
      <c r="G837" s="128"/>
      <c r="H837" s="128"/>
      <c r="I837" s="150"/>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row>
    <row r="838">
      <c r="A838" s="150"/>
      <c r="B838" s="128"/>
      <c r="C838" s="150"/>
      <c r="D838" s="150"/>
      <c r="E838" s="150"/>
      <c r="F838" s="128"/>
      <c r="G838" s="128"/>
      <c r="H838" s="128"/>
      <c r="I838" s="150"/>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row>
    <row r="839">
      <c r="A839" s="150"/>
      <c r="B839" s="128"/>
      <c r="C839" s="150"/>
      <c r="D839" s="150"/>
      <c r="E839" s="150"/>
      <c r="F839" s="128"/>
      <c r="G839" s="128"/>
      <c r="H839" s="128"/>
      <c r="I839" s="150"/>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row>
    <row r="840">
      <c r="A840" s="150"/>
      <c r="B840" s="128"/>
      <c r="C840" s="150"/>
      <c r="D840" s="150"/>
      <c r="E840" s="150"/>
      <c r="F840" s="128"/>
      <c r="G840" s="128"/>
      <c r="H840" s="128"/>
      <c r="I840" s="150"/>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row>
    <row r="841">
      <c r="A841" s="150"/>
      <c r="B841" s="128"/>
      <c r="C841" s="150"/>
      <c r="D841" s="150"/>
      <c r="E841" s="150"/>
      <c r="F841" s="128"/>
      <c r="G841" s="128"/>
      <c r="H841" s="128"/>
      <c r="I841" s="150"/>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row>
    <row r="842">
      <c r="A842" s="150"/>
      <c r="B842" s="128"/>
      <c r="C842" s="150"/>
      <c r="D842" s="150"/>
      <c r="E842" s="150"/>
      <c r="F842" s="128"/>
      <c r="G842" s="128"/>
      <c r="H842" s="128"/>
      <c r="I842" s="150"/>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row>
    <row r="843">
      <c r="A843" s="150"/>
      <c r="B843" s="128"/>
      <c r="C843" s="150"/>
      <c r="D843" s="150"/>
      <c r="E843" s="150"/>
      <c r="F843" s="128"/>
      <c r="G843" s="128"/>
      <c r="H843" s="128"/>
      <c r="I843" s="150"/>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row>
    <row r="844">
      <c r="A844" s="150"/>
      <c r="B844" s="128"/>
      <c r="C844" s="150"/>
      <c r="D844" s="150"/>
      <c r="E844" s="150"/>
      <c r="F844" s="128"/>
      <c r="G844" s="128"/>
      <c r="H844" s="128"/>
      <c r="I844" s="150"/>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row>
    <row r="845">
      <c r="A845" s="150"/>
      <c r="B845" s="128"/>
      <c r="C845" s="150"/>
      <c r="D845" s="150"/>
      <c r="E845" s="150"/>
      <c r="F845" s="128"/>
      <c r="G845" s="128"/>
      <c r="H845" s="128"/>
      <c r="I845" s="150"/>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row>
    <row r="846">
      <c r="A846" s="150"/>
      <c r="B846" s="128"/>
      <c r="C846" s="150"/>
      <c r="D846" s="150"/>
      <c r="E846" s="150"/>
      <c r="F846" s="128"/>
      <c r="G846" s="128"/>
      <c r="H846" s="128"/>
      <c r="I846" s="150"/>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row>
    <row r="847">
      <c r="A847" s="150"/>
      <c r="B847" s="128"/>
      <c r="C847" s="150"/>
      <c r="D847" s="150"/>
      <c r="E847" s="150"/>
      <c r="F847" s="128"/>
      <c r="G847" s="128"/>
      <c r="H847" s="128"/>
      <c r="I847" s="150"/>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row>
    <row r="848">
      <c r="A848" s="150"/>
      <c r="B848" s="128"/>
      <c r="C848" s="150"/>
      <c r="D848" s="150"/>
      <c r="E848" s="150"/>
      <c r="F848" s="128"/>
      <c r="G848" s="128"/>
      <c r="H848" s="128"/>
      <c r="I848" s="150"/>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row>
    <row r="849">
      <c r="A849" s="150"/>
      <c r="B849" s="128"/>
      <c r="C849" s="150"/>
      <c r="D849" s="150"/>
      <c r="E849" s="150"/>
      <c r="F849" s="128"/>
      <c r="G849" s="128"/>
      <c r="H849" s="128"/>
      <c r="I849" s="150"/>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row>
    <row r="850">
      <c r="A850" s="150"/>
      <c r="B850" s="128"/>
      <c r="C850" s="150"/>
      <c r="D850" s="150"/>
      <c r="E850" s="150"/>
      <c r="F850" s="128"/>
      <c r="G850" s="128"/>
      <c r="H850" s="128"/>
      <c r="I850" s="150"/>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row>
    <row r="851">
      <c r="A851" s="150"/>
      <c r="B851" s="128"/>
      <c r="C851" s="150"/>
      <c r="D851" s="150"/>
      <c r="E851" s="150"/>
      <c r="F851" s="128"/>
      <c r="G851" s="128"/>
      <c r="H851" s="128"/>
      <c r="I851" s="150"/>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row>
    <row r="852">
      <c r="A852" s="150"/>
      <c r="B852" s="128"/>
      <c r="C852" s="150"/>
      <c r="D852" s="150"/>
      <c r="E852" s="150"/>
      <c r="F852" s="128"/>
      <c r="G852" s="128"/>
      <c r="H852" s="128"/>
      <c r="I852" s="150"/>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row>
    <row r="853">
      <c r="A853" s="150"/>
      <c r="B853" s="128"/>
      <c r="C853" s="150"/>
      <c r="D853" s="150"/>
      <c r="E853" s="150"/>
      <c r="F853" s="128"/>
      <c r="G853" s="128"/>
      <c r="H853" s="128"/>
      <c r="I853" s="150"/>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row>
    <row r="854">
      <c r="A854" s="150"/>
      <c r="B854" s="128"/>
      <c r="C854" s="150"/>
      <c r="D854" s="150"/>
      <c r="E854" s="150"/>
      <c r="F854" s="128"/>
      <c r="G854" s="128"/>
      <c r="H854" s="128"/>
      <c r="I854" s="150"/>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row>
    <row r="855">
      <c r="A855" s="150"/>
      <c r="B855" s="128"/>
      <c r="C855" s="150"/>
      <c r="D855" s="150"/>
      <c r="E855" s="150"/>
      <c r="F855" s="128"/>
      <c r="G855" s="128"/>
      <c r="H855" s="128"/>
      <c r="I855" s="150"/>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row>
    <row r="856">
      <c r="A856" s="150"/>
      <c r="B856" s="128"/>
      <c r="C856" s="150"/>
      <c r="D856" s="150"/>
      <c r="E856" s="150"/>
      <c r="F856" s="128"/>
      <c r="G856" s="128"/>
      <c r="H856" s="128"/>
      <c r="I856" s="150"/>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row>
    <row r="857">
      <c r="A857" s="150"/>
      <c r="B857" s="128"/>
      <c r="C857" s="150"/>
      <c r="D857" s="150"/>
      <c r="E857" s="150"/>
      <c r="F857" s="128"/>
      <c r="G857" s="128"/>
      <c r="H857" s="128"/>
      <c r="I857" s="150"/>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row>
    <row r="858">
      <c r="A858" s="150"/>
      <c r="B858" s="128"/>
      <c r="C858" s="150"/>
      <c r="D858" s="150"/>
      <c r="E858" s="150"/>
      <c r="F858" s="128"/>
      <c r="G858" s="128"/>
      <c r="H858" s="128"/>
      <c r="I858" s="150"/>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row>
    <row r="859">
      <c r="A859" s="150"/>
      <c r="B859" s="128"/>
      <c r="C859" s="150"/>
      <c r="D859" s="150"/>
      <c r="E859" s="150"/>
      <c r="F859" s="128"/>
      <c r="G859" s="128"/>
      <c r="H859" s="128"/>
      <c r="I859" s="150"/>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row>
    <row r="860">
      <c r="A860" s="150"/>
      <c r="B860" s="128"/>
      <c r="C860" s="150"/>
      <c r="D860" s="150"/>
      <c r="E860" s="150"/>
      <c r="F860" s="128"/>
      <c r="G860" s="128"/>
      <c r="H860" s="128"/>
      <c r="I860" s="150"/>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row>
    <row r="861">
      <c r="A861" s="150"/>
      <c r="B861" s="128"/>
      <c r="C861" s="150"/>
      <c r="D861" s="150"/>
      <c r="E861" s="150"/>
      <c r="F861" s="128"/>
      <c r="G861" s="128"/>
      <c r="H861" s="128"/>
      <c r="I861" s="150"/>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row>
    <row r="862">
      <c r="A862" s="150"/>
      <c r="B862" s="128"/>
      <c r="C862" s="150"/>
      <c r="D862" s="150"/>
      <c r="E862" s="150"/>
      <c r="F862" s="128"/>
      <c r="G862" s="128"/>
      <c r="H862" s="128"/>
      <c r="I862" s="150"/>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row>
    <row r="863">
      <c r="A863" s="150"/>
      <c r="B863" s="128"/>
      <c r="C863" s="150"/>
      <c r="D863" s="150"/>
      <c r="E863" s="150"/>
      <c r="F863" s="128"/>
      <c r="G863" s="128"/>
      <c r="H863" s="128"/>
      <c r="I863" s="150"/>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row>
    <row r="864">
      <c r="A864" s="150"/>
      <c r="B864" s="128"/>
      <c r="C864" s="150"/>
      <c r="D864" s="150"/>
      <c r="E864" s="150"/>
      <c r="F864" s="128"/>
      <c r="G864" s="128"/>
      <c r="H864" s="128"/>
      <c r="I864" s="150"/>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row>
    <row r="865">
      <c r="A865" s="150"/>
      <c r="B865" s="128"/>
      <c r="C865" s="150"/>
      <c r="D865" s="150"/>
      <c r="E865" s="150"/>
      <c r="F865" s="128"/>
      <c r="G865" s="128"/>
      <c r="H865" s="128"/>
      <c r="I865" s="150"/>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row>
    <row r="866">
      <c r="A866" s="150"/>
      <c r="B866" s="128"/>
      <c r="C866" s="150"/>
      <c r="D866" s="150"/>
      <c r="E866" s="150"/>
      <c r="F866" s="128"/>
      <c r="G866" s="128"/>
      <c r="H866" s="128"/>
      <c r="I866" s="150"/>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row>
    <row r="867">
      <c r="A867" s="150"/>
      <c r="B867" s="128"/>
      <c r="C867" s="150"/>
      <c r="D867" s="150"/>
      <c r="E867" s="150"/>
      <c r="F867" s="128"/>
      <c r="G867" s="128"/>
      <c r="H867" s="128"/>
      <c r="I867" s="150"/>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row>
    <row r="868">
      <c r="A868" s="150"/>
      <c r="B868" s="128"/>
      <c r="C868" s="150"/>
      <c r="D868" s="150"/>
      <c r="E868" s="150"/>
      <c r="F868" s="128"/>
      <c r="G868" s="128"/>
      <c r="H868" s="128"/>
      <c r="I868" s="150"/>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row>
    <row r="869">
      <c r="A869" s="150"/>
      <c r="B869" s="128"/>
      <c r="C869" s="150"/>
      <c r="D869" s="150"/>
      <c r="E869" s="150"/>
      <c r="F869" s="128"/>
      <c r="G869" s="128"/>
      <c r="H869" s="128"/>
      <c r="I869" s="150"/>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row>
    <row r="870">
      <c r="A870" s="150"/>
      <c r="B870" s="128"/>
      <c r="C870" s="150"/>
      <c r="D870" s="150"/>
      <c r="E870" s="150"/>
      <c r="F870" s="128"/>
      <c r="G870" s="128"/>
      <c r="H870" s="128"/>
      <c r="I870" s="150"/>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row>
    <row r="871">
      <c r="A871" s="150"/>
      <c r="B871" s="128"/>
      <c r="C871" s="150"/>
      <c r="D871" s="150"/>
      <c r="E871" s="150"/>
      <c r="F871" s="128"/>
      <c r="G871" s="128"/>
      <c r="H871" s="128"/>
      <c r="I871" s="150"/>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row>
    <row r="872">
      <c r="A872" s="150"/>
      <c r="B872" s="128"/>
      <c r="C872" s="150"/>
      <c r="D872" s="150"/>
      <c r="E872" s="150"/>
      <c r="F872" s="128"/>
      <c r="G872" s="128"/>
      <c r="H872" s="128"/>
      <c r="I872" s="150"/>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row>
    <row r="873">
      <c r="A873" s="150"/>
      <c r="B873" s="128"/>
      <c r="C873" s="150"/>
      <c r="D873" s="150"/>
      <c r="E873" s="150"/>
      <c r="F873" s="128"/>
      <c r="G873" s="128"/>
      <c r="H873" s="128"/>
      <c r="I873" s="150"/>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row>
    <row r="874">
      <c r="A874" s="150"/>
      <c r="B874" s="128"/>
      <c r="C874" s="150"/>
      <c r="D874" s="150"/>
      <c r="E874" s="150"/>
      <c r="F874" s="128"/>
      <c r="G874" s="128"/>
      <c r="H874" s="128"/>
      <c r="I874" s="150"/>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row>
    <row r="875">
      <c r="A875" s="150"/>
      <c r="B875" s="128"/>
      <c r="C875" s="150"/>
      <c r="D875" s="150"/>
      <c r="E875" s="150"/>
      <c r="F875" s="128"/>
      <c r="G875" s="128"/>
      <c r="H875" s="128"/>
      <c r="I875" s="150"/>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row>
    <row r="876">
      <c r="A876" s="150"/>
      <c r="B876" s="128"/>
      <c r="C876" s="150"/>
      <c r="D876" s="150"/>
      <c r="E876" s="150"/>
      <c r="F876" s="128"/>
      <c r="G876" s="128"/>
      <c r="H876" s="128"/>
      <c r="I876" s="150"/>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row>
    <row r="877">
      <c r="A877" s="150"/>
      <c r="B877" s="128"/>
      <c r="C877" s="150"/>
      <c r="D877" s="150"/>
      <c r="E877" s="150"/>
      <c r="F877" s="128"/>
      <c r="G877" s="128"/>
      <c r="H877" s="128"/>
      <c r="I877" s="150"/>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row>
    <row r="878">
      <c r="A878" s="150"/>
      <c r="B878" s="128"/>
      <c r="C878" s="150"/>
      <c r="D878" s="150"/>
      <c r="E878" s="150"/>
      <c r="F878" s="128"/>
      <c r="G878" s="128"/>
      <c r="H878" s="128"/>
      <c r="I878" s="150"/>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row>
    <row r="879">
      <c r="A879" s="150"/>
      <c r="B879" s="128"/>
      <c r="C879" s="150"/>
      <c r="D879" s="150"/>
      <c r="E879" s="150"/>
      <c r="F879" s="128"/>
      <c r="G879" s="128"/>
      <c r="H879" s="128"/>
      <c r="I879" s="150"/>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row>
    <row r="880">
      <c r="A880" s="150"/>
      <c r="B880" s="128"/>
      <c r="C880" s="150"/>
      <c r="D880" s="150"/>
      <c r="E880" s="150"/>
      <c r="F880" s="128"/>
      <c r="G880" s="128"/>
      <c r="H880" s="128"/>
      <c r="I880" s="150"/>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row>
    <row r="881">
      <c r="A881" s="150"/>
      <c r="B881" s="128"/>
      <c r="C881" s="150"/>
      <c r="D881" s="150"/>
      <c r="E881" s="150"/>
      <c r="F881" s="128"/>
      <c r="G881" s="128"/>
      <c r="H881" s="128"/>
      <c r="I881" s="150"/>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row>
    <row r="882">
      <c r="A882" s="150"/>
      <c r="B882" s="128"/>
      <c r="C882" s="150"/>
      <c r="D882" s="150"/>
      <c r="E882" s="150"/>
      <c r="F882" s="128"/>
      <c r="G882" s="128"/>
      <c r="H882" s="128"/>
      <c r="I882" s="150"/>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row>
    <row r="883">
      <c r="A883" s="150"/>
      <c r="B883" s="128"/>
      <c r="C883" s="150"/>
      <c r="D883" s="150"/>
      <c r="E883" s="150"/>
      <c r="F883" s="128"/>
      <c r="G883" s="128"/>
      <c r="H883" s="128"/>
      <c r="I883" s="150"/>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row>
    <row r="884">
      <c r="A884" s="150"/>
      <c r="B884" s="128"/>
      <c r="C884" s="150"/>
      <c r="D884" s="150"/>
      <c r="E884" s="150"/>
      <c r="F884" s="128"/>
      <c r="G884" s="128"/>
      <c r="H884" s="128"/>
      <c r="I884" s="150"/>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row>
    <row r="885">
      <c r="A885" s="150"/>
      <c r="B885" s="128"/>
      <c r="C885" s="150"/>
      <c r="D885" s="150"/>
      <c r="E885" s="150"/>
      <c r="F885" s="128"/>
      <c r="G885" s="128"/>
      <c r="H885" s="128"/>
      <c r="I885" s="150"/>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row>
    <row r="886">
      <c r="A886" s="150"/>
      <c r="B886" s="128"/>
      <c r="C886" s="150"/>
      <c r="D886" s="150"/>
      <c r="E886" s="150"/>
      <c r="F886" s="128"/>
      <c r="G886" s="128"/>
      <c r="H886" s="128"/>
      <c r="I886" s="150"/>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row>
    <row r="887">
      <c r="A887" s="150"/>
      <c r="B887" s="128"/>
      <c r="C887" s="150"/>
      <c r="D887" s="150"/>
      <c r="E887" s="150"/>
      <c r="F887" s="128"/>
      <c r="G887" s="128"/>
      <c r="H887" s="128"/>
      <c r="I887" s="150"/>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row>
    <row r="888">
      <c r="A888" s="150"/>
      <c r="B888" s="128"/>
      <c r="C888" s="150"/>
      <c r="D888" s="150"/>
      <c r="E888" s="150"/>
      <c r="F888" s="128"/>
      <c r="G888" s="128"/>
      <c r="H888" s="128"/>
      <c r="I888" s="150"/>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row>
    <row r="889">
      <c r="A889" s="150"/>
      <c r="B889" s="128"/>
      <c r="C889" s="150"/>
      <c r="D889" s="150"/>
      <c r="E889" s="150"/>
      <c r="F889" s="128"/>
      <c r="G889" s="128"/>
      <c r="H889" s="128"/>
      <c r="I889" s="150"/>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row>
    <row r="890">
      <c r="A890" s="150"/>
      <c r="B890" s="128"/>
      <c r="C890" s="150"/>
      <c r="D890" s="150"/>
      <c r="E890" s="150"/>
      <c r="F890" s="128"/>
      <c r="G890" s="128"/>
      <c r="H890" s="128"/>
      <c r="I890" s="150"/>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row>
    <row r="891">
      <c r="A891" s="150"/>
      <c r="B891" s="128"/>
      <c r="C891" s="150"/>
      <c r="D891" s="150"/>
      <c r="E891" s="150"/>
      <c r="F891" s="128"/>
      <c r="G891" s="128"/>
      <c r="H891" s="128"/>
      <c r="I891" s="150"/>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row>
    <row r="892">
      <c r="A892" s="150"/>
      <c r="B892" s="128"/>
      <c r="C892" s="150"/>
      <c r="D892" s="150"/>
      <c r="E892" s="150"/>
      <c r="F892" s="128"/>
      <c r="G892" s="128"/>
      <c r="H892" s="128"/>
      <c r="I892" s="150"/>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row>
    <row r="893">
      <c r="A893" s="150"/>
      <c r="B893" s="128"/>
      <c r="C893" s="150"/>
      <c r="D893" s="150"/>
      <c r="E893" s="150"/>
      <c r="F893" s="128"/>
      <c r="G893" s="128"/>
      <c r="H893" s="128"/>
      <c r="I893" s="150"/>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row>
    <row r="894">
      <c r="A894" s="150"/>
      <c r="B894" s="128"/>
      <c r="C894" s="150"/>
      <c r="D894" s="150"/>
      <c r="E894" s="150"/>
      <c r="F894" s="128"/>
      <c r="G894" s="128"/>
      <c r="H894" s="128"/>
      <c r="I894" s="150"/>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row>
    <row r="895">
      <c r="A895" s="150"/>
      <c r="B895" s="128"/>
      <c r="C895" s="150"/>
      <c r="D895" s="150"/>
      <c r="E895" s="150"/>
      <c r="F895" s="128"/>
      <c r="G895" s="128"/>
      <c r="H895" s="128"/>
      <c r="I895" s="150"/>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row>
    <row r="896">
      <c r="A896" s="150"/>
      <c r="B896" s="128"/>
      <c r="C896" s="150"/>
      <c r="D896" s="150"/>
      <c r="E896" s="150"/>
      <c r="F896" s="128"/>
      <c r="G896" s="128"/>
      <c r="H896" s="128"/>
      <c r="I896" s="150"/>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row>
    <row r="897">
      <c r="A897" s="150"/>
      <c r="B897" s="128"/>
      <c r="C897" s="150"/>
      <c r="D897" s="150"/>
      <c r="E897" s="150"/>
      <c r="F897" s="128"/>
      <c r="G897" s="128"/>
      <c r="H897" s="128"/>
      <c r="I897" s="150"/>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row>
    <row r="898">
      <c r="A898" s="150"/>
      <c r="B898" s="128"/>
      <c r="C898" s="150"/>
      <c r="D898" s="150"/>
      <c r="E898" s="150"/>
      <c r="F898" s="128"/>
      <c r="G898" s="128"/>
      <c r="H898" s="128"/>
      <c r="I898" s="150"/>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row>
    <row r="899">
      <c r="A899" s="150"/>
      <c r="B899" s="128"/>
      <c r="C899" s="150"/>
      <c r="D899" s="150"/>
      <c r="E899" s="150"/>
      <c r="F899" s="128"/>
      <c r="G899" s="128"/>
      <c r="H899" s="128"/>
      <c r="I899" s="150"/>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row>
    <row r="900">
      <c r="A900" s="150"/>
      <c r="B900" s="128"/>
      <c r="C900" s="150"/>
      <c r="D900" s="150"/>
      <c r="E900" s="150"/>
      <c r="F900" s="128"/>
      <c r="G900" s="128"/>
      <c r="H900" s="128"/>
      <c r="I900" s="150"/>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row>
    <row r="901">
      <c r="A901" s="150"/>
      <c r="B901" s="128"/>
      <c r="C901" s="150"/>
      <c r="D901" s="150"/>
      <c r="E901" s="150"/>
      <c r="F901" s="128"/>
      <c r="G901" s="128"/>
      <c r="H901" s="128"/>
      <c r="I901" s="150"/>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row>
    <row r="902">
      <c r="A902" s="150"/>
      <c r="B902" s="128"/>
      <c r="C902" s="150"/>
      <c r="D902" s="150"/>
      <c r="E902" s="150"/>
      <c r="F902" s="128"/>
      <c r="G902" s="128"/>
      <c r="H902" s="128"/>
      <c r="I902" s="150"/>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row>
    <row r="903">
      <c r="A903" s="150"/>
      <c r="B903" s="128"/>
      <c r="C903" s="150"/>
      <c r="D903" s="150"/>
      <c r="E903" s="150"/>
      <c r="F903" s="128"/>
      <c r="G903" s="128"/>
      <c r="H903" s="128"/>
      <c r="I903" s="150"/>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row>
    <row r="904">
      <c r="A904" s="150"/>
      <c r="B904" s="128"/>
      <c r="C904" s="150"/>
      <c r="D904" s="150"/>
      <c r="E904" s="150"/>
      <c r="F904" s="128"/>
      <c r="G904" s="128"/>
      <c r="H904" s="128"/>
      <c r="I904" s="150"/>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row>
    <row r="905">
      <c r="A905" s="150"/>
      <c r="B905" s="128"/>
      <c r="C905" s="150"/>
      <c r="D905" s="150"/>
      <c r="E905" s="150"/>
      <c r="F905" s="128"/>
      <c r="G905" s="128"/>
      <c r="H905" s="128"/>
      <c r="I905" s="150"/>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row>
    <row r="906">
      <c r="A906" s="150"/>
      <c r="B906" s="128"/>
      <c r="C906" s="150"/>
      <c r="D906" s="150"/>
      <c r="E906" s="150"/>
      <c r="F906" s="128"/>
      <c r="G906" s="128"/>
      <c r="H906" s="128"/>
      <c r="I906" s="150"/>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row>
    <row r="907">
      <c r="A907" s="150"/>
      <c r="B907" s="128"/>
      <c r="C907" s="150"/>
      <c r="D907" s="150"/>
      <c r="E907" s="150"/>
      <c r="F907" s="128"/>
      <c r="G907" s="128"/>
      <c r="H907" s="128"/>
      <c r="I907" s="150"/>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row>
    <row r="908">
      <c r="A908" s="150"/>
      <c r="B908" s="128"/>
      <c r="C908" s="150"/>
      <c r="D908" s="150"/>
      <c r="E908" s="150"/>
      <c r="F908" s="128"/>
      <c r="G908" s="128"/>
      <c r="H908" s="128"/>
      <c r="I908" s="150"/>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row>
    <row r="909">
      <c r="A909" s="150"/>
      <c r="B909" s="128"/>
      <c r="C909" s="150"/>
      <c r="D909" s="150"/>
      <c r="E909" s="150"/>
      <c r="F909" s="128"/>
      <c r="G909" s="128"/>
      <c r="H909" s="128"/>
      <c r="I909" s="150"/>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row>
    <row r="910">
      <c r="A910" s="150"/>
      <c r="B910" s="128"/>
      <c r="C910" s="150"/>
      <c r="D910" s="150"/>
      <c r="E910" s="150"/>
      <c r="F910" s="128"/>
      <c r="G910" s="128"/>
      <c r="H910" s="128"/>
      <c r="I910" s="150"/>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row>
    <row r="911">
      <c r="A911" s="150"/>
      <c r="B911" s="128"/>
      <c r="C911" s="150"/>
      <c r="D911" s="150"/>
      <c r="E911" s="150"/>
      <c r="F911" s="128"/>
      <c r="G911" s="128"/>
      <c r="H911" s="128"/>
      <c r="I911" s="150"/>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row>
    <row r="912">
      <c r="A912" s="150"/>
      <c r="B912" s="128"/>
      <c r="C912" s="150"/>
      <c r="D912" s="150"/>
      <c r="E912" s="150"/>
      <c r="F912" s="128"/>
      <c r="G912" s="128"/>
      <c r="H912" s="128"/>
      <c r="I912" s="150"/>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row>
    <row r="913">
      <c r="A913" s="150"/>
      <c r="B913" s="128"/>
      <c r="C913" s="150"/>
      <c r="D913" s="150"/>
      <c r="E913" s="150"/>
      <c r="F913" s="128"/>
      <c r="G913" s="128"/>
      <c r="H913" s="128"/>
      <c r="I913" s="150"/>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row>
    <row r="914">
      <c r="A914" s="150"/>
      <c r="B914" s="128"/>
      <c r="C914" s="150"/>
      <c r="D914" s="150"/>
      <c r="E914" s="150"/>
      <c r="F914" s="128"/>
      <c r="G914" s="128"/>
      <c r="H914" s="128"/>
      <c r="I914" s="150"/>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row>
    <row r="915">
      <c r="A915" s="150"/>
      <c r="B915" s="128"/>
      <c r="C915" s="150"/>
      <c r="D915" s="150"/>
      <c r="E915" s="150"/>
      <c r="F915" s="128"/>
      <c r="G915" s="128"/>
      <c r="H915" s="128"/>
      <c r="I915" s="150"/>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row>
    <row r="916">
      <c r="A916" s="150"/>
      <c r="B916" s="128"/>
      <c r="C916" s="150"/>
      <c r="D916" s="150"/>
      <c r="E916" s="150"/>
      <c r="F916" s="128"/>
      <c r="G916" s="128"/>
      <c r="H916" s="128"/>
      <c r="I916" s="150"/>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row>
    <row r="917">
      <c r="A917" s="150"/>
      <c r="B917" s="128"/>
      <c r="C917" s="150"/>
      <c r="D917" s="150"/>
      <c r="E917" s="150"/>
      <c r="F917" s="128"/>
      <c r="G917" s="128"/>
      <c r="H917" s="128"/>
      <c r="I917" s="150"/>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row>
    <row r="918">
      <c r="A918" s="150"/>
      <c r="B918" s="128"/>
      <c r="C918" s="150"/>
      <c r="D918" s="150"/>
      <c r="E918" s="150"/>
      <c r="F918" s="128"/>
      <c r="G918" s="128"/>
      <c r="H918" s="128"/>
      <c r="I918" s="150"/>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row>
    <row r="919">
      <c r="A919" s="150"/>
      <c r="B919" s="128"/>
      <c r="C919" s="150"/>
      <c r="D919" s="150"/>
      <c r="E919" s="150"/>
      <c r="F919" s="128"/>
      <c r="G919" s="128"/>
      <c r="H919" s="128"/>
      <c r="I919" s="150"/>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row>
    <row r="920">
      <c r="A920" s="150"/>
      <c r="B920" s="128"/>
      <c r="C920" s="150"/>
      <c r="D920" s="150"/>
      <c r="E920" s="150"/>
      <c r="F920" s="128"/>
      <c r="G920" s="128"/>
      <c r="H920" s="128"/>
      <c r="I920" s="150"/>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row>
    <row r="921">
      <c r="A921" s="150"/>
      <c r="B921" s="128"/>
      <c r="C921" s="150"/>
      <c r="D921" s="150"/>
      <c r="E921" s="150"/>
      <c r="F921" s="128"/>
      <c r="G921" s="128"/>
      <c r="H921" s="128"/>
      <c r="I921" s="150"/>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row>
    <row r="922">
      <c r="A922" s="150"/>
      <c r="B922" s="128"/>
      <c r="C922" s="150"/>
      <c r="D922" s="150"/>
      <c r="E922" s="150"/>
      <c r="F922" s="128"/>
      <c r="G922" s="128"/>
      <c r="H922" s="128"/>
      <c r="I922" s="150"/>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row>
    <row r="923">
      <c r="A923" s="150"/>
      <c r="B923" s="128"/>
      <c r="C923" s="150"/>
      <c r="D923" s="150"/>
      <c r="E923" s="150"/>
      <c r="F923" s="128"/>
      <c r="G923" s="128"/>
      <c r="H923" s="128"/>
      <c r="I923" s="150"/>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row>
    <row r="924">
      <c r="A924" s="150"/>
      <c r="B924" s="128"/>
      <c r="C924" s="150"/>
      <c r="D924" s="150"/>
      <c r="E924" s="150"/>
      <c r="F924" s="128"/>
      <c r="G924" s="128"/>
      <c r="H924" s="128"/>
      <c r="I924" s="150"/>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row>
    <row r="925">
      <c r="A925" s="150"/>
      <c r="B925" s="128"/>
      <c r="C925" s="150"/>
      <c r="D925" s="150"/>
      <c r="E925" s="150"/>
      <c r="F925" s="128"/>
      <c r="G925" s="128"/>
      <c r="H925" s="128"/>
      <c r="I925" s="150"/>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row>
    <row r="926">
      <c r="A926" s="150"/>
      <c r="B926" s="128"/>
      <c r="C926" s="150"/>
      <c r="D926" s="150"/>
      <c r="E926" s="150"/>
      <c r="F926" s="128"/>
      <c r="G926" s="128"/>
      <c r="H926" s="128"/>
      <c r="I926" s="150"/>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row>
    <row r="927">
      <c r="A927" s="150"/>
      <c r="B927" s="128"/>
      <c r="C927" s="150"/>
      <c r="D927" s="150"/>
      <c r="E927" s="150"/>
      <c r="F927" s="128"/>
      <c r="G927" s="128"/>
      <c r="H927" s="128"/>
      <c r="I927" s="150"/>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row>
    <row r="928">
      <c r="A928" s="150"/>
      <c r="B928" s="128"/>
      <c r="C928" s="150"/>
      <c r="D928" s="150"/>
      <c r="E928" s="150"/>
      <c r="F928" s="128"/>
      <c r="G928" s="128"/>
      <c r="H928" s="128"/>
      <c r="I928" s="150"/>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row>
    <row r="929">
      <c r="A929" s="150"/>
      <c r="B929" s="128"/>
      <c r="C929" s="150"/>
      <c r="D929" s="150"/>
      <c r="E929" s="150"/>
      <c r="F929" s="128"/>
      <c r="G929" s="128"/>
      <c r="H929" s="128"/>
      <c r="I929" s="150"/>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row>
    <row r="930">
      <c r="A930" s="150"/>
      <c r="B930" s="128"/>
      <c r="C930" s="150"/>
      <c r="D930" s="150"/>
      <c r="E930" s="150"/>
      <c r="F930" s="128"/>
      <c r="G930" s="128"/>
      <c r="H930" s="128"/>
      <c r="I930" s="150"/>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row>
    <row r="931">
      <c r="A931" s="150"/>
      <c r="B931" s="128"/>
      <c r="C931" s="150"/>
      <c r="D931" s="150"/>
      <c r="E931" s="150"/>
      <c r="F931" s="128"/>
      <c r="G931" s="128"/>
      <c r="H931" s="128"/>
      <c r="I931" s="150"/>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row>
    <row r="932">
      <c r="A932" s="150"/>
      <c r="B932" s="128"/>
      <c r="C932" s="150"/>
      <c r="D932" s="150"/>
      <c r="E932" s="150"/>
      <c r="F932" s="128"/>
      <c r="G932" s="128"/>
      <c r="H932" s="128"/>
      <c r="I932" s="150"/>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row>
    <row r="933">
      <c r="A933" s="150"/>
      <c r="B933" s="128"/>
      <c r="C933" s="150"/>
      <c r="D933" s="150"/>
      <c r="E933" s="150"/>
      <c r="F933" s="128"/>
      <c r="G933" s="128"/>
      <c r="H933" s="128"/>
      <c r="I933" s="150"/>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row>
    <row r="934">
      <c r="A934" s="150"/>
      <c r="B934" s="128"/>
      <c r="C934" s="150"/>
      <c r="D934" s="150"/>
      <c r="E934" s="150"/>
      <c r="F934" s="128"/>
      <c r="G934" s="128"/>
      <c r="H934" s="128"/>
      <c r="I934" s="150"/>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row>
    <row r="935">
      <c r="A935" s="150"/>
      <c r="B935" s="128"/>
      <c r="C935" s="150"/>
      <c r="D935" s="150"/>
      <c r="E935" s="150"/>
      <c r="F935" s="128"/>
      <c r="G935" s="128"/>
      <c r="H935" s="128"/>
      <c r="I935" s="150"/>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row>
    <row r="936">
      <c r="A936" s="150"/>
      <c r="B936" s="128"/>
      <c r="C936" s="150"/>
      <c r="D936" s="150"/>
      <c r="E936" s="150"/>
      <c r="F936" s="128"/>
      <c r="G936" s="128"/>
      <c r="H936" s="128"/>
      <c r="I936" s="150"/>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row>
    <row r="937">
      <c r="A937" s="150"/>
      <c r="B937" s="128"/>
      <c r="C937" s="150"/>
      <c r="D937" s="150"/>
      <c r="E937" s="150"/>
      <c r="F937" s="128"/>
      <c r="G937" s="128"/>
      <c r="H937" s="128"/>
      <c r="I937" s="150"/>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row>
    <row r="938">
      <c r="A938" s="150"/>
      <c r="B938" s="128"/>
      <c r="C938" s="150"/>
      <c r="D938" s="150"/>
      <c r="E938" s="150"/>
      <c r="F938" s="128"/>
      <c r="G938" s="128"/>
      <c r="H938" s="128"/>
      <c r="I938" s="150"/>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row>
    <row r="939">
      <c r="A939" s="150"/>
      <c r="B939" s="128"/>
      <c r="C939" s="150"/>
      <c r="D939" s="150"/>
      <c r="E939" s="150"/>
      <c r="F939" s="128"/>
      <c r="G939" s="128"/>
      <c r="H939" s="128"/>
      <c r="I939" s="150"/>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row>
    <row r="940">
      <c r="A940" s="150"/>
      <c r="B940" s="128"/>
      <c r="C940" s="150"/>
      <c r="D940" s="150"/>
      <c r="E940" s="150"/>
      <c r="F940" s="128"/>
      <c r="G940" s="128"/>
      <c r="H940" s="128"/>
      <c r="I940" s="150"/>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row>
    <row r="941">
      <c r="A941" s="150"/>
      <c r="B941" s="128"/>
      <c r="C941" s="150"/>
      <c r="D941" s="150"/>
      <c r="E941" s="150"/>
      <c r="F941" s="128"/>
      <c r="G941" s="128"/>
      <c r="H941" s="128"/>
      <c r="I941" s="150"/>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row>
    <row r="942">
      <c r="A942" s="150"/>
      <c r="B942" s="128"/>
      <c r="C942" s="150"/>
      <c r="D942" s="150"/>
      <c r="E942" s="150"/>
      <c r="F942" s="128"/>
      <c r="G942" s="128"/>
      <c r="H942" s="128"/>
      <c r="I942" s="150"/>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row>
    <row r="943">
      <c r="A943" s="150"/>
      <c r="B943" s="128"/>
      <c r="C943" s="150"/>
      <c r="D943" s="150"/>
      <c r="E943" s="150"/>
      <c r="F943" s="128"/>
      <c r="G943" s="128"/>
      <c r="H943" s="128"/>
      <c r="I943" s="150"/>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row>
    <row r="944">
      <c r="A944" s="150"/>
      <c r="B944" s="128"/>
      <c r="C944" s="150"/>
      <c r="D944" s="150"/>
      <c r="E944" s="150"/>
      <c r="F944" s="128"/>
      <c r="G944" s="128"/>
      <c r="H944" s="128"/>
      <c r="I944" s="150"/>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row>
    <row r="945">
      <c r="A945" s="150"/>
      <c r="B945" s="128"/>
      <c r="C945" s="150"/>
      <c r="D945" s="150"/>
      <c r="E945" s="150"/>
      <c r="F945" s="128"/>
      <c r="G945" s="128"/>
      <c r="H945" s="128"/>
      <c r="I945" s="150"/>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row>
    <row r="946">
      <c r="A946" s="150"/>
      <c r="B946" s="128"/>
      <c r="C946" s="150"/>
      <c r="D946" s="150"/>
      <c r="E946" s="150"/>
      <c r="F946" s="128"/>
      <c r="G946" s="128"/>
      <c r="H946" s="128"/>
      <c r="I946" s="150"/>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row>
    <row r="947">
      <c r="A947" s="150"/>
      <c r="B947" s="128"/>
      <c r="C947" s="150"/>
      <c r="D947" s="150"/>
      <c r="E947" s="150"/>
      <c r="F947" s="128"/>
      <c r="G947" s="128"/>
      <c r="H947" s="128"/>
      <c r="I947" s="150"/>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row>
    <row r="948">
      <c r="A948" s="150"/>
      <c r="B948" s="128"/>
      <c r="C948" s="150"/>
      <c r="D948" s="150"/>
      <c r="E948" s="150"/>
      <c r="F948" s="128"/>
      <c r="G948" s="128"/>
      <c r="H948" s="128"/>
      <c r="I948" s="150"/>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row>
    <row r="949">
      <c r="A949" s="150"/>
      <c r="B949" s="128"/>
      <c r="C949" s="150"/>
      <c r="D949" s="150"/>
      <c r="E949" s="150"/>
      <c r="F949" s="128"/>
      <c r="G949" s="128"/>
      <c r="H949" s="128"/>
      <c r="I949" s="150"/>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row>
    <row r="950">
      <c r="A950" s="150"/>
      <c r="B950" s="128"/>
      <c r="C950" s="150"/>
      <c r="D950" s="150"/>
      <c r="E950" s="150"/>
      <c r="F950" s="128"/>
      <c r="G950" s="128"/>
      <c r="H950" s="128"/>
      <c r="I950" s="150"/>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row>
    <row r="951">
      <c r="A951" s="150"/>
      <c r="B951" s="128"/>
      <c r="C951" s="150"/>
      <c r="D951" s="150"/>
      <c r="E951" s="150"/>
      <c r="F951" s="128"/>
      <c r="G951" s="128"/>
      <c r="H951" s="128"/>
      <c r="I951" s="150"/>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row>
    <row r="952">
      <c r="A952" s="150"/>
      <c r="B952" s="128"/>
      <c r="C952" s="150"/>
      <c r="D952" s="150"/>
      <c r="E952" s="150"/>
      <c r="F952" s="128"/>
      <c r="G952" s="128"/>
      <c r="H952" s="128"/>
      <c r="I952" s="150"/>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row>
    <row r="953">
      <c r="A953" s="150"/>
      <c r="B953" s="128"/>
      <c r="C953" s="150"/>
      <c r="D953" s="150"/>
      <c r="E953" s="150"/>
      <c r="F953" s="128"/>
      <c r="G953" s="128"/>
      <c r="H953" s="128"/>
      <c r="I953" s="150"/>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row>
    <row r="954">
      <c r="A954" s="150"/>
      <c r="B954" s="128"/>
      <c r="C954" s="150"/>
      <c r="D954" s="150"/>
      <c r="E954" s="150"/>
      <c r="F954" s="128"/>
      <c r="G954" s="128"/>
      <c r="H954" s="128"/>
      <c r="I954" s="150"/>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row>
    <row r="955">
      <c r="A955" s="150"/>
      <c r="B955" s="128"/>
      <c r="C955" s="150"/>
      <c r="D955" s="150"/>
      <c r="E955" s="150"/>
      <c r="F955" s="128"/>
      <c r="G955" s="128"/>
      <c r="H955" s="128"/>
      <c r="I955" s="150"/>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row>
    <row r="956">
      <c r="A956" s="150"/>
      <c r="B956" s="128"/>
      <c r="C956" s="150"/>
      <c r="D956" s="150"/>
      <c r="E956" s="150"/>
      <c r="F956" s="128"/>
      <c r="G956" s="128"/>
      <c r="H956" s="128"/>
      <c r="I956" s="150"/>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row>
    <row r="957">
      <c r="A957" s="150"/>
      <c r="B957" s="128"/>
      <c r="C957" s="150"/>
      <c r="D957" s="150"/>
      <c r="E957" s="150"/>
      <c r="F957" s="128"/>
      <c r="G957" s="128"/>
      <c r="H957" s="128"/>
      <c r="I957" s="150"/>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row>
    <row r="958">
      <c r="A958" s="150"/>
      <c r="B958" s="128"/>
      <c r="C958" s="150"/>
      <c r="D958" s="150"/>
      <c r="E958" s="150"/>
      <c r="F958" s="128"/>
      <c r="G958" s="128"/>
      <c r="H958" s="128"/>
      <c r="I958" s="150"/>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row>
    <row r="959">
      <c r="A959" s="150"/>
      <c r="B959" s="128"/>
      <c r="C959" s="150"/>
      <c r="D959" s="150"/>
      <c r="E959" s="150"/>
      <c r="F959" s="128"/>
      <c r="G959" s="128"/>
      <c r="H959" s="128"/>
      <c r="I959" s="150"/>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row>
    <row r="960">
      <c r="A960" s="150"/>
      <c r="B960" s="128"/>
      <c r="C960" s="150"/>
      <c r="D960" s="150"/>
      <c r="E960" s="150"/>
      <c r="F960" s="128"/>
      <c r="G960" s="128"/>
      <c r="H960" s="128"/>
      <c r="I960" s="150"/>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row>
    <row r="961">
      <c r="A961" s="150"/>
      <c r="B961" s="128"/>
      <c r="C961" s="150"/>
      <c r="D961" s="150"/>
      <c r="E961" s="150"/>
      <c r="F961" s="128"/>
      <c r="G961" s="128"/>
      <c r="H961" s="128"/>
      <c r="I961" s="150"/>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row>
    <row r="962">
      <c r="A962" s="150"/>
      <c r="B962" s="128"/>
      <c r="C962" s="150"/>
      <c r="D962" s="150"/>
      <c r="E962" s="150"/>
      <c r="F962" s="128"/>
      <c r="G962" s="128"/>
      <c r="H962" s="128"/>
      <c r="I962" s="150"/>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row>
    <row r="963">
      <c r="A963" s="150"/>
      <c r="B963" s="128"/>
      <c r="C963" s="150"/>
      <c r="D963" s="150"/>
      <c r="E963" s="150"/>
      <c r="F963" s="128"/>
      <c r="G963" s="128"/>
      <c r="H963" s="128"/>
      <c r="I963" s="150"/>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row>
    <row r="964">
      <c r="A964" s="150"/>
      <c r="B964" s="128"/>
      <c r="C964" s="150"/>
      <c r="D964" s="150"/>
      <c r="E964" s="150"/>
      <c r="F964" s="128"/>
      <c r="G964" s="128"/>
      <c r="H964" s="128"/>
      <c r="I964" s="150"/>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row>
    <row r="965">
      <c r="A965" s="150"/>
      <c r="B965" s="128"/>
      <c r="C965" s="150"/>
      <c r="D965" s="150"/>
      <c r="E965" s="150"/>
      <c r="F965" s="128"/>
      <c r="G965" s="128"/>
      <c r="H965" s="128"/>
      <c r="I965" s="150"/>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row>
    <row r="966">
      <c r="A966" s="150"/>
      <c r="B966" s="128"/>
      <c r="C966" s="150"/>
      <c r="D966" s="150"/>
      <c r="E966" s="150"/>
      <c r="F966" s="128"/>
      <c r="G966" s="128"/>
      <c r="H966" s="128"/>
      <c r="I966" s="150"/>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row>
    <row r="967">
      <c r="A967" s="150"/>
      <c r="B967" s="128"/>
      <c r="C967" s="150"/>
      <c r="D967" s="150"/>
      <c r="E967" s="150"/>
      <c r="F967" s="128"/>
      <c r="G967" s="128"/>
      <c r="H967" s="128"/>
      <c r="I967" s="150"/>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row>
    <row r="968">
      <c r="A968" s="150"/>
      <c r="B968" s="128"/>
      <c r="C968" s="150"/>
      <c r="D968" s="150"/>
      <c r="E968" s="150"/>
      <c r="F968" s="128"/>
      <c r="G968" s="128"/>
      <c r="H968" s="128"/>
      <c r="I968" s="150"/>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row>
    <row r="969">
      <c r="A969" s="150"/>
      <c r="B969" s="128"/>
      <c r="C969" s="150"/>
      <c r="D969" s="150"/>
      <c r="E969" s="150"/>
      <c r="F969" s="128"/>
      <c r="G969" s="128"/>
      <c r="H969" s="128"/>
      <c r="I969" s="150"/>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row>
    <row r="970">
      <c r="A970" s="150"/>
      <c r="B970" s="128"/>
      <c r="C970" s="150"/>
      <c r="D970" s="150"/>
      <c r="E970" s="150"/>
      <c r="F970" s="128"/>
      <c r="G970" s="128"/>
      <c r="H970" s="128"/>
      <c r="I970" s="150"/>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row>
    <row r="971">
      <c r="A971" s="150"/>
      <c r="B971" s="128"/>
      <c r="C971" s="150"/>
      <c r="D971" s="150"/>
      <c r="E971" s="150"/>
      <c r="F971" s="128"/>
      <c r="G971" s="128"/>
      <c r="H971" s="128"/>
      <c r="I971" s="150"/>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row>
    <row r="972">
      <c r="A972" s="150"/>
      <c r="B972" s="128"/>
      <c r="C972" s="150"/>
      <c r="D972" s="150"/>
      <c r="E972" s="150"/>
      <c r="F972" s="128"/>
      <c r="G972" s="128"/>
      <c r="H972" s="128"/>
      <c r="I972" s="150"/>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row>
    <row r="973">
      <c r="A973" s="150"/>
      <c r="B973" s="128"/>
      <c r="C973" s="150"/>
      <c r="D973" s="150"/>
      <c r="E973" s="150"/>
      <c r="F973" s="128"/>
      <c r="G973" s="128"/>
      <c r="H973" s="128"/>
      <c r="I973" s="150"/>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row>
    <row r="974">
      <c r="A974" s="150"/>
      <c r="B974" s="128"/>
      <c r="C974" s="150"/>
      <c r="D974" s="150"/>
      <c r="E974" s="150"/>
      <c r="F974" s="128"/>
      <c r="G974" s="128"/>
      <c r="H974" s="128"/>
      <c r="I974" s="150"/>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row>
    <row r="975">
      <c r="A975" s="150"/>
      <c r="B975" s="128"/>
      <c r="C975" s="150"/>
      <c r="D975" s="150"/>
      <c r="E975" s="150"/>
      <c r="F975" s="128"/>
      <c r="G975" s="128"/>
      <c r="H975" s="128"/>
      <c r="I975" s="150"/>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row>
    <row r="976">
      <c r="A976" s="150"/>
      <c r="B976" s="128"/>
      <c r="C976" s="150"/>
      <c r="D976" s="150"/>
      <c r="E976" s="150"/>
      <c r="F976" s="128"/>
      <c r="G976" s="128"/>
      <c r="H976" s="128"/>
      <c r="I976" s="150"/>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row>
    <row r="977">
      <c r="A977" s="150"/>
      <c r="B977" s="128"/>
      <c r="C977" s="150"/>
      <c r="D977" s="150"/>
      <c r="E977" s="150"/>
      <c r="F977" s="128"/>
      <c r="G977" s="128"/>
      <c r="H977" s="128"/>
      <c r="I977" s="150"/>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row>
    <row r="978">
      <c r="A978" s="150"/>
      <c r="B978" s="128"/>
      <c r="C978" s="150"/>
      <c r="D978" s="150"/>
      <c r="E978" s="150"/>
      <c r="F978" s="128"/>
      <c r="G978" s="128"/>
      <c r="H978" s="128"/>
      <c r="I978" s="150"/>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row>
    <row r="979">
      <c r="A979" s="150"/>
      <c r="B979" s="128"/>
      <c r="C979" s="150"/>
      <c r="D979" s="150"/>
      <c r="E979" s="150"/>
      <c r="F979" s="128"/>
      <c r="G979" s="128"/>
      <c r="H979" s="128"/>
      <c r="I979" s="150"/>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row>
    <row r="980">
      <c r="A980" s="150"/>
      <c r="B980" s="128"/>
      <c r="C980" s="150"/>
      <c r="D980" s="150"/>
      <c r="E980" s="150"/>
      <c r="F980" s="128"/>
      <c r="G980" s="128"/>
      <c r="H980" s="128"/>
      <c r="I980" s="150"/>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row>
    <row r="981">
      <c r="A981" s="150"/>
      <c r="B981" s="128"/>
      <c r="C981" s="150"/>
      <c r="D981" s="150"/>
      <c r="E981" s="150"/>
      <c r="F981" s="128"/>
      <c r="G981" s="128"/>
      <c r="H981" s="128"/>
      <c r="I981" s="150"/>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row>
    <row r="982">
      <c r="A982" s="150"/>
      <c r="B982" s="128"/>
      <c r="C982" s="150"/>
      <c r="D982" s="150"/>
      <c r="E982" s="150"/>
      <c r="F982" s="128"/>
      <c r="G982" s="128"/>
      <c r="H982" s="128"/>
      <c r="I982" s="150"/>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row>
    <row r="983">
      <c r="A983" s="150"/>
      <c r="B983" s="128"/>
      <c r="C983" s="150"/>
      <c r="D983" s="150"/>
      <c r="E983" s="150"/>
      <c r="F983" s="128"/>
      <c r="G983" s="128"/>
      <c r="H983" s="128"/>
      <c r="I983" s="150"/>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row>
    <row r="984">
      <c r="A984" s="150"/>
      <c r="B984" s="128"/>
      <c r="C984" s="150"/>
      <c r="D984" s="150"/>
      <c r="E984" s="150"/>
      <c r="F984" s="128"/>
      <c r="G984" s="128"/>
      <c r="H984" s="128"/>
      <c r="I984" s="150"/>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row>
    <row r="985">
      <c r="A985" s="150"/>
      <c r="B985" s="128"/>
      <c r="C985" s="150"/>
      <c r="D985" s="150"/>
      <c r="E985" s="150"/>
      <c r="F985" s="128"/>
      <c r="G985" s="128"/>
      <c r="H985" s="128"/>
      <c r="I985" s="150"/>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row>
    <row r="986">
      <c r="A986" s="150"/>
      <c r="B986" s="128"/>
      <c r="C986" s="150"/>
      <c r="D986" s="150"/>
      <c r="E986" s="150"/>
      <c r="F986" s="128"/>
      <c r="G986" s="128"/>
      <c r="H986" s="128"/>
      <c r="I986" s="150"/>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row>
    <row r="987">
      <c r="A987" s="150"/>
      <c r="B987" s="128"/>
      <c r="C987" s="150"/>
      <c r="D987" s="150"/>
      <c r="E987" s="150"/>
      <c r="F987" s="128"/>
      <c r="G987" s="128"/>
      <c r="H987" s="128"/>
      <c r="I987" s="150"/>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row>
    <row r="988">
      <c r="A988" s="150"/>
      <c r="B988" s="128"/>
      <c r="C988" s="150"/>
      <c r="D988" s="150"/>
      <c r="E988" s="150"/>
      <c r="F988" s="128"/>
      <c r="G988" s="128"/>
      <c r="H988" s="128"/>
      <c r="I988" s="150"/>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row>
    <row r="989">
      <c r="A989" s="150"/>
      <c r="B989" s="128"/>
      <c r="C989" s="150"/>
      <c r="D989" s="150"/>
      <c r="E989" s="150"/>
      <c r="F989" s="128"/>
      <c r="G989" s="128"/>
      <c r="H989" s="128"/>
      <c r="I989" s="150"/>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row>
    <row r="990">
      <c r="A990" s="150"/>
      <c r="B990" s="128"/>
      <c r="C990" s="150"/>
      <c r="D990" s="150"/>
      <c r="E990" s="150"/>
      <c r="F990" s="128"/>
      <c r="G990" s="128"/>
      <c r="H990" s="128"/>
      <c r="I990" s="150"/>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row>
    <row r="991">
      <c r="A991" s="150"/>
      <c r="B991" s="128"/>
      <c r="C991" s="150"/>
      <c r="D991" s="150"/>
      <c r="E991" s="150"/>
      <c r="F991" s="128"/>
      <c r="G991" s="128"/>
      <c r="H991" s="128"/>
      <c r="I991" s="150"/>
      <c r="J991" s="128"/>
      <c r="K991" s="128"/>
      <c r="L991" s="128"/>
      <c r="M991" s="128"/>
      <c r="N991" s="128"/>
      <c r="O991" s="128"/>
      <c r="P991" s="128"/>
      <c r="Q991" s="128"/>
      <c r="R991" s="128"/>
      <c r="S991" s="128"/>
      <c r="T991" s="128"/>
      <c r="U991" s="128"/>
      <c r="V991" s="128"/>
      <c r="W991" s="128"/>
      <c r="X991" s="128"/>
      <c r="Y991" s="128"/>
      <c r="Z991" s="128"/>
      <c r="AA991" s="128"/>
      <c r="AB991" s="128"/>
      <c r="AC991" s="128"/>
      <c r="AD991" s="128"/>
      <c r="AE991" s="128"/>
      <c r="AF991" s="128"/>
    </row>
    <row r="992">
      <c r="A992" s="150"/>
      <c r="B992" s="128"/>
      <c r="C992" s="150"/>
      <c r="D992" s="150"/>
      <c r="E992" s="150"/>
      <c r="F992" s="128"/>
      <c r="G992" s="128"/>
      <c r="H992" s="128"/>
      <c r="I992" s="150"/>
      <c r="J992" s="128"/>
      <c r="K992" s="128"/>
      <c r="L992" s="128"/>
      <c r="M992" s="128"/>
      <c r="N992" s="128"/>
      <c r="O992" s="128"/>
      <c r="P992" s="128"/>
      <c r="Q992" s="128"/>
      <c r="R992" s="128"/>
      <c r="S992" s="128"/>
      <c r="T992" s="128"/>
      <c r="U992" s="128"/>
      <c r="V992" s="128"/>
      <c r="W992" s="128"/>
      <c r="X992" s="128"/>
      <c r="Y992" s="128"/>
      <c r="Z992" s="128"/>
      <c r="AA992" s="128"/>
      <c r="AB992" s="128"/>
      <c r="AC992" s="128"/>
      <c r="AD992" s="128"/>
      <c r="AE992" s="128"/>
      <c r="AF992" s="128"/>
    </row>
    <row r="993">
      <c r="A993" s="150"/>
      <c r="B993" s="128"/>
      <c r="C993" s="150"/>
      <c r="D993" s="150"/>
      <c r="E993" s="150"/>
      <c r="F993" s="128"/>
      <c r="G993" s="128"/>
      <c r="H993" s="128"/>
      <c r="I993" s="150"/>
      <c r="J993" s="128"/>
      <c r="K993" s="128"/>
      <c r="L993" s="128"/>
      <c r="M993" s="128"/>
      <c r="N993" s="128"/>
      <c r="O993" s="128"/>
      <c r="P993" s="128"/>
      <c r="Q993" s="128"/>
      <c r="R993" s="128"/>
      <c r="S993" s="128"/>
      <c r="T993" s="128"/>
      <c r="U993" s="128"/>
      <c r="V993" s="128"/>
      <c r="W993" s="128"/>
      <c r="X993" s="128"/>
      <c r="Y993" s="128"/>
      <c r="Z993" s="128"/>
      <c r="AA993" s="128"/>
      <c r="AB993" s="128"/>
      <c r="AC993" s="128"/>
      <c r="AD993" s="128"/>
      <c r="AE993" s="128"/>
      <c r="AF993" s="128"/>
    </row>
    <row r="994">
      <c r="A994" s="150"/>
      <c r="B994" s="128"/>
      <c r="C994" s="150"/>
      <c r="D994" s="150"/>
      <c r="E994" s="150"/>
      <c r="F994" s="128"/>
      <c r="G994" s="128"/>
      <c r="H994" s="128"/>
      <c r="I994" s="150"/>
      <c r="J994" s="128"/>
      <c r="K994" s="128"/>
      <c r="L994" s="128"/>
      <c r="M994" s="128"/>
      <c r="N994" s="128"/>
      <c r="O994" s="128"/>
      <c r="P994" s="128"/>
      <c r="Q994" s="128"/>
      <c r="R994" s="128"/>
      <c r="S994" s="128"/>
      <c r="T994" s="128"/>
      <c r="U994" s="128"/>
      <c r="V994" s="128"/>
      <c r="W994" s="128"/>
      <c r="X994" s="128"/>
      <c r="Y994" s="128"/>
      <c r="Z994" s="128"/>
      <c r="AA994" s="128"/>
      <c r="AB994" s="128"/>
      <c r="AC994" s="128"/>
      <c r="AD994" s="128"/>
      <c r="AE994" s="128"/>
      <c r="AF994" s="128"/>
    </row>
    <row r="995">
      <c r="A995" s="150"/>
      <c r="B995" s="128"/>
      <c r="C995" s="150"/>
      <c r="D995" s="150"/>
      <c r="E995" s="150"/>
      <c r="F995" s="128"/>
      <c r="G995" s="128"/>
      <c r="H995" s="128"/>
      <c r="I995" s="150"/>
      <c r="J995" s="128"/>
      <c r="K995" s="128"/>
      <c r="L995" s="128"/>
      <c r="M995" s="128"/>
      <c r="N995" s="128"/>
      <c r="O995" s="128"/>
      <c r="P995" s="128"/>
      <c r="Q995" s="128"/>
      <c r="R995" s="128"/>
      <c r="S995" s="128"/>
      <c r="T995" s="128"/>
      <c r="U995" s="128"/>
      <c r="V995" s="128"/>
      <c r="W995" s="128"/>
      <c r="X995" s="128"/>
      <c r="Y995" s="128"/>
      <c r="Z995" s="128"/>
      <c r="AA995" s="128"/>
      <c r="AB995" s="128"/>
      <c r="AC995" s="128"/>
      <c r="AD995" s="128"/>
      <c r="AE995" s="128"/>
      <c r="AF995" s="128"/>
    </row>
    <row r="996">
      <c r="A996" s="150"/>
      <c r="B996" s="128"/>
      <c r="C996" s="150"/>
      <c r="D996" s="150"/>
      <c r="E996" s="150"/>
      <c r="F996" s="128"/>
      <c r="G996" s="128"/>
      <c r="H996" s="128"/>
      <c r="I996" s="150"/>
      <c r="J996" s="128"/>
      <c r="K996" s="128"/>
      <c r="L996" s="128"/>
      <c r="M996" s="128"/>
      <c r="N996" s="128"/>
      <c r="O996" s="128"/>
      <c r="P996" s="128"/>
      <c r="Q996" s="128"/>
      <c r="R996" s="128"/>
      <c r="S996" s="128"/>
      <c r="T996" s="128"/>
      <c r="U996" s="128"/>
      <c r="V996" s="128"/>
      <c r="W996" s="128"/>
      <c r="X996" s="128"/>
      <c r="Y996" s="128"/>
      <c r="Z996" s="128"/>
      <c r="AA996" s="128"/>
      <c r="AB996" s="128"/>
      <c r="AC996" s="128"/>
      <c r="AD996" s="128"/>
      <c r="AE996" s="128"/>
      <c r="AF996" s="128"/>
    </row>
    <row r="997">
      <c r="A997" s="150"/>
      <c r="B997" s="128"/>
      <c r="C997" s="150"/>
      <c r="D997" s="150"/>
      <c r="E997" s="150"/>
      <c r="F997" s="128"/>
      <c r="G997" s="128"/>
      <c r="H997" s="128"/>
      <c r="I997" s="150"/>
      <c r="J997" s="128"/>
      <c r="K997" s="128"/>
      <c r="L997" s="128"/>
      <c r="M997" s="128"/>
      <c r="N997" s="128"/>
      <c r="O997" s="128"/>
      <c r="P997" s="128"/>
      <c r="Q997" s="128"/>
      <c r="R997" s="128"/>
      <c r="S997" s="128"/>
      <c r="T997" s="128"/>
      <c r="U997" s="128"/>
      <c r="V997" s="128"/>
      <c r="W997" s="128"/>
      <c r="X997" s="128"/>
      <c r="Y997" s="128"/>
      <c r="Z997" s="128"/>
      <c r="AA997" s="128"/>
      <c r="AB997" s="128"/>
      <c r="AC997" s="128"/>
      <c r="AD997" s="128"/>
      <c r="AE997" s="128"/>
      <c r="AF997" s="128"/>
    </row>
    <row r="998">
      <c r="A998" s="150"/>
      <c r="B998" s="128"/>
      <c r="C998" s="150"/>
      <c r="D998" s="150"/>
      <c r="E998" s="150"/>
      <c r="F998" s="128"/>
      <c r="G998" s="128"/>
      <c r="H998" s="128"/>
      <c r="I998" s="150"/>
      <c r="J998" s="128"/>
      <c r="K998" s="128"/>
      <c r="L998" s="128"/>
      <c r="M998" s="128"/>
      <c r="N998" s="128"/>
      <c r="O998" s="128"/>
      <c r="P998" s="128"/>
      <c r="Q998" s="128"/>
      <c r="R998" s="128"/>
      <c r="S998" s="128"/>
      <c r="T998" s="128"/>
      <c r="U998" s="128"/>
      <c r="V998" s="128"/>
      <c r="W998" s="128"/>
      <c r="X998" s="128"/>
      <c r="Y998" s="128"/>
      <c r="Z998" s="128"/>
      <c r="AA998" s="128"/>
      <c r="AB998" s="128"/>
      <c r="AC998" s="128"/>
      <c r="AD998" s="128"/>
      <c r="AE998" s="128"/>
      <c r="AF998" s="128"/>
    </row>
    <row r="999">
      <c r="A999" s="150"/>
      <c r="B999" s="128"/>
      <c r="C999" s="150"/>
      <c r="D999" s="150"/>
      <c r="E999" s="150"/>
      <c r="F999" s="128"/>
      <c r="G999" s="128"/>
      <c r="H999" s="128"/>
      <c r="I999" s="150"/>
      <c r="J999" s="128"/>
      <c r="K999" s="128"/>
      <c r="L999" s="128"/>
      <c r="M999" s="128"/>
      <c r="N999" s="128"/>
      <c r="O999" s="128"/>
      <c r="P999" s="128"/>
      <c r="Q999" s="128"/>
      <c r="R999" s="128"/>
      <c r="S999" s="128"/>
      <c r="T999" s="128"/>
      <c r="U999" s="128"/>
      <c r="V999" s="128"/>
      <c r="W999" s="128"/>
      <c r="X999" s="128"/>
      <c r="Y999" s="128"/>
      <c r="Z999" s="128"/>
      <c r="AA999" s="128"/>
      <c r="AB999" s="128"/>
      <c r="AC999" s="128"/>
      <c r="AD999" s="128"/>
      <c r="AE999" s="128"/>
      <c r="AF999" s="128"/>
    </row>
    <row r="1000">
      <c r="A1000" s="150"/>
      <c r="B1000" s="128"/>
      <c r="C1000" s="150"/>
      <c r="D1000" s="150"/>
      <c r="E1000" s="150"/>
      <c r="F1000" s="128"/>
      <c r="G1000" s="128"/>
      <c r="H1000" s="128"/>
      <c r="I1000" s="150"/>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c r="AE1000" s="128"/>
      <c r="AF1000" s="128"/>
    </row>
    <row r="1001">
      <c r="A1001" s="150"/>
      <c r="B1001" s="128"/>
      <c r="C1001" s="150"/>
      <c r="D1001" s="150"/>
      <c r="E1001" s="150"/>
      <c r="F1001" s="128"/>
      <c r="G1001" s="128"/>
      <c r="H1001" s="128"/>
      <c r="I1001" s="150"/>
      <c r="J1001" s="128"/>
      <c r="K1001" s="128"/>
      <c r="L1001" s="128"/>
      <c r="M1001" s="128"/>
      <c r="N1001" s="128"/>
      <c r="O1001" s="128"/>
      <c r="P1001" s="128"/>
      <c r="Q1001" s="128"/>
      <c r="R1001" s="128"/>
      <c r="S1001" s="128"/>
      <c r="T1001" s="128"/>
      <c r="U1001" s="128"/>
      <c r="V1001" s="128"/>
      <c r="W1001" s="128"/>
      <c r="X1001" s="128"/>
      <c r="Y1001" s="128"/>
      <c r="Z1001" s="128"/>
      <c r="AA1001" s="128"/>
      <c r="AB1001" s="128"/>
      <c r="AC1001" s="128"/>
      <c r="AD1001" s="128"/>
      <c r="AE1001" s="128"/>
      <c r="AF1001" s="128"/>
    </row>
    <row r="1002">
      <c r="A1002" s="150"/>
      <c r="B1002" s="128"/>
      <c r="C1002" s="150"/>
      <c r="D1002" s="150"/>
      <c r="E1002" s="150"/>
      <c r="F1002" s="128"/>
      <c r="G1002" s="128"/>
      <c r="H1002" s="128"/>
      <c r="I1002" s="150"/>
      <c r="J1002" s="128"/>
      <c r="K1002" s="128"/>
      <c r="L1002" s="128"/>
      <c r="M1002" s="128"/>
      <c r="N1002" s="128"/>
      <c r="O1002" s="128"/>
      <c r="P1002" s="128"/>
      <c r="Q1002" s="128"/>
      <c r="R1002" s="128"/>
      <c r="S1002" s="128"/>
      <c r="T1002" s="128"/>
      <c r="U1002" s="128"/>
      <c r="V1002" s="128"/>
      <c r="W1002" s="128"/>
      <c r="X1002" s="128"/>
      <c r="Y1002" s="128"/>
      <c r="Z1002" s="128"/>
      <c r="AA1002" s="128"/>
      <c r="AB1002" s="128"/>
      <c r="AC1002" s="128"/>
      <c r="AD1002" s="128"/>
      <c r="AE1002" s="128"/>
      <c r="AF1002" s="128"/>
    </row>
    <row r="1003">
      <c r="A1003" s="150"/>
      <c r="B1003" s="128"/>
      <c r="C1003" s="150"/>
      <c r="D1003" s="150"/>
      <c r="E1003" s="150"/>
      <c r="F1003" s="128"/>
      <c r="G1003" s="128"/>
      <c r="H1003" s="128"/>
      <c r="I1003" s="150"/>
      <c r="J1003" s="128"/>
      <c r="K1003" s="128"/>
      <c r="L1003" s="128"/>
      <c r="M1003" s="128"/>
      <c r="N1003" s="128"/>
      <c r="O1003" s="128"/>
      <c r="P1003" s="128"/>
      <c r="Q1003" s="128"/>
      <c r="R1003" s="128"/>
      <c r="S1003" s="128"/>
      <c r="T1003" s="128"/>
      <c r="U1003" s="128"/>
      <c r="V1003" s="128"/>
      <c r="W1003" s="128"/>
      <c r="X1003" s="128"/>
      <c r="Y1003" s="128"/>
      <c r="Z1003" s="128"/>
      <c r="AA1003" s="128"/>
      <c r="AB1003" s="128"/>
      <c r="AC1003" s="128"/>
      <c r="AD1003" s="128"/>
      <c r="AE1003" s="128"/>
      <c r="AF1003" s="128"/>
    </row>
    <row r="1004">
      <c r="A1004" s="150"/>
      <c r="B1004" s="128"/>
      <c r="C1004" s="150"/>
      <c r="D1004" s="150"/>
      <c r="E1004" s="150"/>
      <c r="F1004" s="128"/>
      <c r="G1004" s="128"/>
      <c r="H1004" s="128"/>
      <c r="I1004" s="150"/>
      <c r="J1004" s="128"/>
      <c r="K1004" s="128"/>
      <c r="L1004" s="128"/>
      <c r="M1004" s="128"/>
      <c r="N1004" s="128"/>
      <c r="O1004" s="128"/>
      <c r="P1004" s="128"/>
      <c r="Q1004" s="128"/>
      <c r="R1004" s="128"/>
      <c r="S1004" s="128"/>
      <c r="T1004" s="128"/>
      <c r="U1004" s="128"/>
      <c r="V1004" s="128"/>
      <c r="W1004" s="128"/>
      <c r="X1004" s="128"/>
      <c r="Y1004" s="128"/>
      <c r="Z1004" s="128"/>
      <c r="AA1004" s="128"/>
      <c r="AB1004" s="128"/>
      <c r="AC1004" s="128"/>
      <c r="AD1004" s="128"/>
      <c r="AE1004" s="128"/>
      <c r="AF1004" s="128"/>
    </row>
    <row r="1005">
      <c r="A1005" s="150"/>
      <c r="B1005" s="128"/>
      <c r="C1005" s="150"/>
      <c r="D1005" s="150"/>
      <c r="E1005" s="150"/>
      <c r="F1005" s="128"/>
      <c r="G1005" s="128"/>
      <c r="H1005" s="128"/>
      <c r="I1005" s="150"/>
      <c r="J1005" s="128"/>
      <c r="K1005" s="128"/>
      <c r="L1005" s="128"/>
      <c r="M1005" s="128"/>
      <c r="N1005" s="128"/>
      <c r="O1005" s="128"/>
      <c r="P1005" s="128"/>
      <c r="Q1005" s="128"/>
      <c r="R1005" s="128"/>
      <c r="S1005" s="128"/>
      <c r="T1005" s="128"/>
      <c r="U1005" s="128"/>
      <c r="V1005" s="128"/>
      <c r="W1005" s="128"/>
      <c r="X1005" s="128"/>
      <c r="Y1005" s="128"/>
      <c r="Z1005" s="128"/>
      <c r="AA1005" s="128"/>
      <c r="AB1005" s="128"/>
      <c r="AC1005" s="128"/>
      <c r="AD1005" s="128"/>
      <c r="AE1005" s="128"/>
      <c r="AF1005" s="128"/>
    </row>
    <row r="1006">
      <c r="A1006" s="150"/>
      <c r="B1006" s="128"/>
      <c r="C1006" s="150"/>
      <c r="D1006" s="150"/>
      <c r="E1006" s="150"/>
      <c r="F1006" s="128"/>
      <c r="G1006" s="128"/>
      <c r="H1006" s="128"/>
      <c r="I1006" s="150"/>
      <c r="J1006" s="128"/>
      <c r="K1006" s="128"/>
      <c r="L1006" s="128"/>
      <c r="M1006" s="128"/>
      <c r="N1006" s="128"/>
      <c r="O1006" s="128"/>
      <c r="P1006" s="128"/>
      <c r="Q1006" s="128"/>
      <c r="R1006" s="128"/>
      <c r="S1006" s="128"/>
      <c r="T1006" s="128"/>
      <c r="U1006" s="128"/>
      <c r="V1006" s="128"/>
      <c r="W1006" s="128"/>
      <c r="X1006" s="128"/>
      <c r="Y1006" s="128"/>
      <c r="Z1006" s="128"/>
      <c r="AA1006" s="128"/>
      <c r="AB1006" s="128"/>
      <c r="AC1006" s="128"/>
      <c r="AD1006" s="128"/>
      <c r="AE1006" s="128"/>
      <c r="AF1006" s="128"/>
    </row>
    <row r="1007">
      <c r="A1007" s="150"/>
      <c r="B1007" s="128"/>
      <c r="C1007" s="150"/>
      <c r="D1007" s="150"/>
      <c r="E1007" s="150"/>
      <c r="F1007" s="128"/>
      <c r="G1007" s="128"/>
      <c r="H1007" s="128"/>
      <c r="I1007" s="150"/>
      <c r="J1007" s="128"/>
      <c r="K1007" s="128"/>
      <c r="L1007" s="128"/>
      <c r="M1007" s="128"/>
      <c r="N1007" s="128"/>
      <c r="O1007" s="128"/>
      <c r="P1007" s="128"/>
      <c r="Q1007" s="128"/>
      <c r="R1007" s="128"/>
      <c r="S1007" s="128"/>
      <c r="T1007" s="128"/>
      <c r="U1007" s="128"/>
      <c r="V1007" s="128"/>
      <c r="W1007" s="128"/>
      <c r="X1007" s="128"/>
      <c r="Y1007" s="128"/>
      <c r="Z1007" s="128"/>
      <c r="AA1007" s="128"/>
      <c r="AB1007" s="128"/>
      <c r="AC1007" s="128"/>
      <c r="AD1007" s="128"/>
      <c r="AE1007" s="128"/>
      <c r="AF1007" s="128"/>
    </row>
    <row r="1008">
      <c r="A1008" s="150"/>
      <c r="B1008" s="128"/>
      <c r="C1008" s="150"/>
      <c r="D1008" s="150"/>
      <c r="E1008" s="150"/>
      <c r="F1008" s="128"/>
      <c r="G1008" s="128"/>
      <c r="H1008" s="128"/>
      <c r="I1008" s="150"/>
      <c r="J1008" s="128"/>
      <c r="K1008" s="128"/>
      <c r="L1008" s="128"/>
      <c r="M1008" s="128"/>
      <c r="N1008" s="128"/>
      <c r="O1008" s="128"/>
      <c r="P1008" s="128"/>
      <c r="Q1008" s="128"/>
      <c r="R1008" s="128"/>
      <c r="S1008" s="128"/>
      <c r="T1008" s="128"/>
      <c r="U1008" s="128"/>
      <c r="V1008" s="128"/>
      <c r="W1008" s="128"/>
      <c r="X1008" s="128"/>
      <c r="Y1008" s="128"/>
      <c r="Z1008" s="128"/>
      <c r="AA1008" s="128"/>
      <c r="AB1008" s="128"/>
      <c r="AC1008" s="128"/>
      <c r="AD1008" s="128"/>
      <c r="AE1008" s="128"/>
      <c r="AF1008" s="128"/>
    </row>
    <row r="1009">
      <c r="A1009" s="150"/>
      <c r="B1009" s="128"/>
      <c r="C1009" s="150"/>
      <c r="D1009" s="150"/>
      <c r="E1009" s="150"/>
      <c r="F1009" s="128"/>
      <c r="G1009" s="128"/>
      <c r="H1009" s="128"/>
      <c r="I1009" s="150"/>
      <c r="J1009" s="128"/>
      <c r="K1009" s="128"/>
      <c r="L1009" s="128"/>
      <c r="M1009" s="128"/>
      <c r="N1009" s="128"/>
      <c r="O1009" s="128"/>
      <c r="P1009" s="128"/>
      <c r="Q1009" s="128"/>
      <c r="R1009" s="128"/>
      <c r="S1009" s="128"/>
      <c r="T1009" s="128"/>
      <c r="U1009" s="128"/>
      <c r="V1009" s="128"/>
      <c r="W1009" s="128"/>
      <c r="X1009" s="128"/>
      <c r="Y1009" s="128"/>
      <c r="Z1009" s="128"/>
      <c r="AA1009" s="128"/>
      <c r="AB1009" s="128"/>
      <c r="AC1009" s="128"/>
      <c r="AD1009" s="128"/>
      <c r="AE1009" s="128"/>
      <c r="AF1009" s="128"/>
    </row>
    <row r="1010">
      <c r="A1010" s="150"/>
      <c r="B1010" s="128"/>
      <c r="C1010" s="150"/>
      <c r="D1010" s="150"/>
      <c r="E1010" s="150"/>
      <c r="F1010" s="128"/>
      <c r="G1010" s="128"/>
      <c r="H1010" s="128"/>
      <c r="I1010" s="150"/>
      <c r="J1010" s="128"/>
      <c r="K1010" s="128"/>
      <c r="L1010" s="128"/>
      <c r="M1010" s="128"/>
      <c r="N1010" s="128"/>
      <c r="O1010" s="128"/>
      <c r="P1010" s="128"/>
      <c r="Q1010" s="128"/>
      <c r="R1010" s="128"/>
      <c r="S1010" s="128"/>
      <c r="T1010" s="128"/>
      <c r="U1010" s="128"/>
      <c r="V1010" s="128"/>
      <c r="W1010" s="128"/>
      <c r="X1010" s="128"/>
      <c r="Y1010" s="128"/>
      <c r="Z1010" s="128"/>
      <c r="AA1010" s="128"/>
      <c r="AB1010" s="128"/>
      <c r="AC1010" s="128"/>
      <c r="AD1010" s="128"/>
      <c r="AE1010" s="128"/>
      <c r="AF1010" s="128"/>
    </row>
    <row r="1011">
      <c r="A1011" s="150"/>
      <c r="B1011" s="128"/>
      <c r="C1011" s="150"/>
      <c r="D1011" s="150"/>
      <c r="E1011" s="150"/>
      <c r="F1011" s="128"/>
      <c r="G1011" s="128"/>
      <c r="H1011" s="128"/>
      <c r="I1011" s="150"/>
      <c r="J1011" s="128"/>
      <c r="K1011" s="128"/>
      <c r="L1011" s="128"/>
      <c r="M1011" s="128"/>
      <c r="N1011" s="128"/>
      <c r="O1011" s="128"/>
      <c r="P1011" s="128"/>
      <c r="Q1011" s="128"/>
      <c r="R1011" s="128"/>
      <c r="S1011" s="128"/>
      <c r="T1011" s="128"/>
      <c r="U1011" s="128"/>
      <c r="V1011" s="128"/>
      <c r="W1011" s="128"/>
      <c r="X1011" s="128"/>
      <c r="Y1011" s="128"/>
      <c r="Z1011" s="128"/>
      <c r="AA1011" s="128"/>
      <c r="AB1011" s="128"/>
      <c r="AC1011" s="128"/>
      <c r="AD1011" s="128"/>
      <c r="AE1011" s="128"/>
      <c r="AF1011" s="128"/>
    </row>
    <row r="1012">
      <c r="A1012" s="150"/>
      <c r="B1012" s="128"/>
      <c r="C1012" s="150"/>
      <c r="D1012" s="150"/>
      <c r="E1012" s="150"/>
      <c r="F1012" s="128"/>
      <c r="G1012" s="128"/>
      <c r="H1012" s="128"/>
      <c r="I1012" s="150"/>
      <c r="J1012" s="128"/>
      <c r="K1012" s="128"/>
      <c r="L1012" s="128"/>
      <c r="M1012" s="128"/>
      <c r="N1012" s="128"/>
      <c r="O1012" s="128"/>
      <c r="P1012" s="128"/>
      <c r="Q1012" s="128"/>
      <c r="R1012" s="128"/>
      <c r="S1012" s="128"/>
      <c r="T1012" s="128"/>
      <c r="U1012" s="128"/>
      <c r="V1012" s="128"/>
      <c r="W1012" s="128"/>
      <c r="X1012" s="128"/>
      <c r="Y1012" s="128"/>
      <c r="Z1012" s="128"/>
      <c r="AA1012" s="128"/>
      <c r="AB1012" s="128"/>
      <c r="AC1012" s="128"/>
      <c r="AD1012" s="128"/>
      <c r="AE1012" s="128"/>
      <c r="AF1012" s="128"/>
    </row>
    <row r="1013">
      <c r="A1013" s="150"/>
      <c r="B1013" s="128"/>
      <c r="C1013" s="150"/>
      <c r="D1013" s="150"/>
      <c r="E1013" s="150"/>
      <c r="F1013" s="128"/>
      <c r="G1013" s="128"/>
      <c r="H1013" s="128"/>
      <c r="I1013" s="150"/>
      <c r="J1013" s="128"/>
      <c r="K1013" s="128"/>
      <c r="L1013" s="128"/>
      <c r="M1013" s="128"/>
      <c r="N1013" s="128"/>
      <c r="O1013" s="128"/>
      <c r="P1013" s="128"/>
      <c r="Q1013" s="128"/>
      <c r="R1013" s="128"/>
      <c r="S1013" s="128"/>
      <c r="T1013" s="128"/>
      <c r="U1013" s="128"/>
      <c r="V1013" s="128"/>
      <c r="W1013" s="128"/>
      <c r="X1013" s="128"/>
      <c r="Y1013" s="128"/>
      <c r="Z1013" s="128"/>
      <c r="AA1013" s="128"/>
      <c r="AB1013" s="128"/>
      <c r="AC1013" s="128"/>
      <c r="AD1013" s="128"/>
      <c r="AE1013" s="128"/>
      <c r="AF1013" s="128"/>
    </row>
    <row r="1014">
      <c r="A1014" s="150"/>
      <c r="B1014" s="128"/>
      <c r="C1014" s="150"/>
      <c r="D1014" s="150"/>
      <c r="E1014" s="150"/>
      <c r="F1014" s="128"/>
      <c r="G1014" s="128"/>
      <c r="H1014" s="128"/>
      <c r="I1014" s="150"/>
      <c r="J1014" s="128"/>
      <c r="K1014" s="128"/>
      <c r="L1014" s="128"/>
      <c r="M1014" s="128"/>
      <c r="N1014" s="128"/>
      <c r="O1014" s="128"/>
      <c r="P1014" s="128"/>
      <c r="Q1014" s="128"/>
      <c r="R1014" s="128"/>
      <c r="S1014" s="128"/>
      <c r="T1014" s="128"/>
      <c r="U1014" s="128"/>
      <c r="V1014" s="128"/>
      <c r="W1014" s="128"/>
      <c r="X1014" s="128"/>
      <c r="Y1014" s="128"/>
      <c r="Z1014" s="128"/>
      <c r="AA1014" s="128"/>
      <c r="AB1014" s="128"/>
      <c r="AC1014" s="128"/>
      <c r="AD1014" s="128"/>
      <c r="AE1014" s="128"/>
      <c r="AF1014" s="128"/>
    </row>
    <row r="1015">
      <c r="A1015" s="150"/>
      <c r="B1015" s="128"/>
      <c r="C1015" s="150"/>
      <c r="D1015" s="150"/>
      <c r="E1015" s="150"/>
      <c r="F1015" s="128"/>
      <c r="G1015" s="128"/>
      <c r="H1015" s="128"/>
      <c r="I1015" s="150"/>
      <c r="J1015" s="128"/>
      <c r="K1015" s="128"/>
      <c r="L1015" s="128"/>
      <c r="M1015" s="128"/>
      <c r="N1015" s="128"/>
      <c r="O1015" s="128"/>
      <c r="P1015" s="128"/>
      <c r="Q1015" s="128"/>
      <c r="R1015" s="128"/>
      <c r="S1015" s="128"/>
      <c r="T1015" s="128"/>
      <c r="U1015" s="128"/>
      <c r="V1015" s="128"/>
      <c r="W1015" s="128"/>
      <c r="X1015" s="128"/>
      <c r="Y1015" s="128"/>
      <c r="Z1015" s="128"/>
      <c r="AA1015" s="128"/>
      <c r="AB1015" s="128"/>
      <c r="AC1015" s="128"/>
      <c r="AD1015" s="128"/>
      <c r="AE1015" s="128"/>
      <c r="AF1015" s="128"/>
    </row>
    <row r="1016">
      <c r="A1016" s="150"/>
      <c r="B1016" s="128"/>
      <c r="C1016" s="150"/>
      <c r="D1016" s="150"/>
      <c r="E1016" s="150"/>
      <c r="F1016" s="128"/>
      <c r="G1016" s="128"/>
      <c r="H1016" s="128"/>
      <c r="I1016" s="150"/>
      <c r="J1016" s="128"/>
      <c r="K1016" s="128"/>
      <c r="L1016" s="128"/>
      <c r="M1016" s="128"/>
      <c r="N1016" s="128"/>
      <c r="O1016" s="128"/>
      <c r="P1016" s="128"/>
      <c r="Q1016" s="128"/>
      <c r="R1016" s="128"/>
      <c r="S1016" s="128"/>
      <c r="T1016" s="128"/>
      <c r="U1016" s="128"/>
      <c r="V1016" s="128"/>
      <c r="W1016" s="128"/>
      <c r="X1016" s="128"/>
      <c r="Y1016" s="128"/>
      <c r="Z1016" s="128"/>
      <c r="AA1016" s="128"/>
      <c r="AB1016" s="128"/>
      <c r="AC1016" s="128"/>
      <c r="AD1016" s="128"/>
      <c r="AE1016" s="128"/>
      <c r="AF1016" s="128"/>
    </row>
    <row r="1017">
      <c r="A1017" s="150"/>
      <c r="B1017" s="128"/>
      <c r="C1017" s="150"/>
      <c r="D1017" s="150"/>
      <c r="E1017" s="150"/>
      <c r="F1017" s="128"/>
      <c r="G1017" s="128"/>
      <c r="H1017" s="128"/>
      <c r="I1017" s="150"/>
      <c r="J1017" s="128"/>
      <c r="K1017" s="128"/>
      <c r="L1017" s="128"/>
      <c r="M1017" s="128"/>
      <c r="N1017" s="128"/>
      <c r="O1017" s="128"/>
      <c r="P1017" s="128"/>
      <c r="Q1017" s="128"/>
      <c r="R1017" s="128"/>
      <c r="S1017" s="128"/>
      <c r="T1017" s="128"/>
      <c r="U1017" s="128"/>
      <c r="V1017" s="128"/>
      <c r="W1017" s="128"/>
      <c r="X1017" s="128"/>
      <c r="Y1017" s="128"/>
      <c r="Z1017" s="128"/>
      <c r="AA1017" s="128"/>
      <c r="AB1017" s="128"/>
      <c r="AC1017" s="128"/>
      <c r="AD1017" s="128"/>
      <c r="AE1017" s="128"/>
      <c r="AF1017" s="128"/>
    </row>
    <row r="1018">
      <c r="A1018" s="150"/>
      <c r="B1018" s="128"/>
      <c r="C1018" s="150"/>
      <c r="D1018" s="150"/>
      <c r="E1018" s="150"/>
      <c r="F1018" s="128"/>
      <c r="G1018" s="128"/>
      <c r="H1018" s="128"/>
      <c r="I1018" s="150"/>
      <c r="J1018" s="128"/>
      <c r="K1018" s="128"/>
      <c r="L1018" s="128"/>
      <c r="M1018" s="128"/>
      <c r="N1018" s="128"/>
      <c r="O1018" s="128"/>
      <c r="P1018" s="128"/>
      <c r="Q1018" s="128"/>
      <c r="R1018" s="128"/>
      <c r="S1018" s="128"/>
      <c r="T1018" s="128"/>
      <c r="U1018" s="128"/>
      <c r="V1018" s="128"/>
      <c r="W1018" s="128"/>
      <c r="X1018" s="128"/>
      <c r="Y1018" s="128"/>
      <c r="Z1018" s="128"/>
      <c r="AA1018" s="128"/>
      <c r="AB1018" s="128"/>
      <c r="AC1018" s="128"/>
      <c r="AD1018" s="128"/>
      <c r="AE1018" s="128"/>
      <c r="AF1018" s="128"/>
    </row>
    <row r="1019">
      <c r="A1019" s="150"/>
      <c r="B1019" s="128"/>
      <c r="C1019" s="150"/>
      <c r="D1019" s="150"/>
      <c r="E1019" s="150"/>
      <c r="F1019" s="128"/>
      <c r="G1019" s="128"/>
      <c r="H1019" s="128"/>
      <c r="I1019" s="150"/>
      <c r="J1019" s="128"/>
      <c r="K1019" s="128"/>
      <c r="L1019" s="128"/>
      <c r="M1019" s="128"/>
      <c r="N1019" s="128"/>
      <c r="O1019" s="128"/>
      <c r="P1019" s="128"/>
      <c r="Q1019" s="128"/>
      <c r="R1019" s="128"/>
      <c r="S1019" s="128"/>
      <c r="T1019" s="128"/>
      <c r="U1019" s="128"/>
      <c r="V1019" s="128"/>
      <c r="W1019" s="128"/>
      <c r="X1019" s="128"/>
      <c r="Y1019" s="128"/>
      <c r="Z1019" s="128"/>
      <c r="AA1019" s="128"/>
      <c r="AB1019" s="128"/>
      <c r="AC1019" s="128"/>
      <c r="AD1019" s="128"/>
      <c r="AE1019" s="128"/>
      <c r="AF1019" s="128"/>
    </row>
    <row r="1020">
      <c r="A1020" s="150"/>
      <c r="B1020" s="128"/>
      <c r="C1020" s="150"/>
      <c r="D1020" s="150"/>
      <c r="E1020" s="150"/>
      <c r="F1020" s="128"/>
      <c r="G1020" s="128"/>
      <c r="H1020" s="128"/>
      <c r="I1020" s="150"/>
      <c r="J1020" s="128"/>
      <c r="K1020" s="128"/>
      <c r="L1020" s="128"/>
      <c r="M1020" s="128"/>
      <c r="N1020" s="128"/>
      <c r="O1020" s="128"/>
      <c r="P1020" s="128"/>
      <c r="Q1020" s="128"/>
      <c r="R1020" s="128"/>
      <c r="S1020" s="128"/>
      <c r="T1020" s="128"/>
      <c r="U1020" s="128"/>
      <c r="V1020" s="128"/>
      <c r="W1020" s="128"/>
      <c r="X1020" s="128"/>
      <c r="Y1020" s="128"/>
      <c r="Z1020" s="128"/>
      <c r="AA1020" s="128"/>
      <c r="AB1020" s="128"/>
      <c r="AC1020" s="128"/>
      <c r="AD1020" s="128"/>
      <c r="AE1020" s="128"/>
      <c r="AF1020" s="128"/>
    </row>
    <row r="1021">
      <c r="A1021" s="150"/>
      <c r="B1021" s="128"/>
      <c r="C1021" s="150"/>
      <c r="D1021" s="150"/>
      <c r="E1021" s="150"/>
      <c r="F1021" s="128"/>
      <c r="G1021" s="128"/>
      <c r="H1021" s="128"/>
      <c r="I1021" s="150"/>
      <c r="J1021" s="128"/>
      <c r="K1021" s="128"/>
      <c r="L1021" s="128"/>
      <c r="M1021" s="128"/>
      <c r="N1021" s="128"/>
      <c r="O1021" s="128"/>
      <c r="P1021" s="128"/>
      <c r="Q1021" s="128"/>
      <c r="R1021" s="128"/>
      <c r="S1021" s="128"/>
      <c r="T1021" s="128"/>
      <c r="U1021" s="128"/>
      <c r="V1021" s="128"/>
      <c r="W1021" s="128"/>
      <c r="X1021" s="128"/>
      <c r="Y1021" s="128"/>
      <c r="Z1021" s="128"/>
      <c r="AA1021" s="128"/>
      <c r="AB1021" s="128"/>
      <c r="AC1021" s="128"/>
      <c r="AD1021" s="128"/>
      <c r="AE1021" s="128"/>
      <c r="AF1021" s="128"/>
    </row>
    <row r="1022">
      <c r="A1022" s="150"/>
      <c r="B1022" s="128"/>
      <c r="C1022" s="150"/>
      <c r="D1022" s="150"/>
      <c r="E1022" s="150"/>
      <c r="F1022" s="128"/>
      <c r="G1022" s="128"/>
      <c r="H1022" s="128"/>
      <c r="I1022" s="150"/>
      <c r="J1022" s="128"/>
      <c r="K1022" s="128"/>
      <c r="L1022" s="128"/>
      <c r="M1022" s="128"/>
      <c r="N1022" s="128"/>
      <c r="O1022" s="128"/>
      <c r="P1022" s="128"/>
      <c r="Q1022" s="128"/>
      <c r="R1022" s="128"/>
      <c r="S1022" s="128"/>
      <c r="T1022" s="128"/>
      <c r="U1022" s="128"/>
      <c r="V1022" s="128"/>
      <c r="W1022" s="128"/>
      <c r="X1022" s="128"/>
      <c r="Y1022" s="128"/>
      <c r="Z1022" s="128"/>
      <c r="AA1022" s="128"/>
      <c r="AB1022" s="128"/>
      <c r="AC1022" s="128"/>
      <c r="AD1022" s="128"/>
      <c r="AE1022" s="128"/>
      <c r="AF1022" s="128"/>
    </row>
    <row r="1023">
      <c r="A1023" s="150"/>
      <c r="B1023" s="128"/>
      <c r="C1023" s="150"/>
      <c r="D1023" s="150"/>
      <c r="E1023" s="150"/>
      <c r="F1023" s="128"/>
      <c r="G1023" s="128"/>
      <c r="H1023" s="128"/>
      <c r="I1023" s="150"/>
      <c r="J1023" s="128"/>
      <c r="K1023" s="128"/>
      <c r="L1023" s="128"/>
      <c r="M1023" s="128"/>
      <c r="N1023" s="128"/>
      <c r="O1023" s="128"/>
      <c r="P1023" s="128"/>
      <c r="Q1023" s="128"/>
      <c r="R1023" s="128"/>
      <c r="S1023" s="128"/>
      <c r="T1023" s="128"/>
      <c r="U1023" s="128"/>
      <c r="V1023" s="128"/>
      <c r="W1023" s="128"/>
      <c r="X1023" s="128"/>
      <c r="Y1023" s="128"/>
      <c r="Z1023" s="128"/>
      <c r="AA1023" s="128"/>
      <c r="AB1023" s="128"/>
      <c r="AC1023" s="128"/>
      <c r="AD1023" s="128"/>
      <c r="AE1023" s="128"/>
      <c r="AF1023" s="128"/>
    </row>
    <row r="1024">
      <c r="A1024" s="150"/>
      <c r="B1024" s="128"/>
      <c r="C1024" s="150"/>
      <c r="D1024" s="150"/>
      <c r="E1024" s="150"/>
      <c r="F1024" s="128"/>
      <c r="G1024" s="128"/>
      <c r="H1024" s="128"/>
      <c r="I1024" s="150"/>
      <c r="J1024" s="128"/>
      <c r="K1024" s="128"/>
      <c r="L1024" s="128"/>
      <c r="M1024" s="128"/>
      <c r="N1024" s="128"/>
      <c r="O1024" s="128"/>
      <c r="P1024" s="128"/>
      <c r="Q1024" s="128"/>
      <c r="R1024" s="128"/>
      <c r="S1024" s="128"/>
      <c r="T1024" s="128"/>
      <c r="U1024" s="128"/>
      <c r="V1024" s="128"/>
      <c r="W1024" s="128"/>
      <c r="X1024" s="128"/>
      <c r="Y1024" s="128"/>
      <c r="Z1024" s="128"/>
      <c r="AA1024" s="128"/>
      <c r="AB1024" s="128"/>
      <c r="AC1024" s="128"/>
      <c r="AD1024" s="128"/>
      <c r="AE1024" s="128"/>
      <c r="AF1024" s="128"/>
    </row>
  </sheetData>
  <hyperlinks>
    <hyperlink r:id="rId3" ref="B2"/>
    <hyperlink r:id="rId4" ref="F2"/>
    <hyperlink r:id="rId5" ref="H2"/>
    <hyperlink r:id="rId6" ref="B3"/>
    <hyperlink r:id="rId7" ref="F3"/>
    <hyperlink r:id="rId8" ref="H3"/>
    <hyperlink r:id="rId9" ref="B4"/>
    <hyperlink r:id="rId10" ref="F4"/>
    <hyperlink r:id="rId11" ref="H4"/>
    <hyperlink r:id="rId12" ref="B5"/>
    <hyperlink r:id="rId13" ref="F5"/>
    <hyperlink r:id="rId14" ref="H5"/>
    <hyperlink r:id="rId15" ref="B6"/>
    <hyperlink r:id="rId16" ref="F6"/>
    <hyperlink r:id="rId17" ref="H6"/>
    <hyperlink r:id="rId18" ref="B7"/>
    <hyperlink r:id="rId19" ref="F7"/>
    <hyperlink r:id="rId20" ref="H7"/>
    <hyperlink r:id="rId21" ref="B8"/>
    <hyperlink r:id="rId22" ref="F8"/>
    <hyperlink r:id="rId23" ref="H8"/>
    <hyperlink r:id="rId24" ref="B9"/>
    <hyperlink r:id="rId25" ref="F9"/>
    <hyperlink r:id="rId26" ref="H9"/>
    <hyperlink r:id="rId27" ref="B10"/>
    <hyperlink r:id="rId28" ref="F10"/>
    <hyperlink r:id="rId29" ref="H10"/>
    <hyperlink r:id="rId30" ref="B11"/>
    <hyperlink r:id="rId31" ref="F11"/>
    <hyperlink r:id="rId32" ref="H11"/>
    <hyperlink r:id="rId33" ref="B12"/>
    <hyperlink r:id="rId34" ref="F12"/>
    <hyperlink r:id="rId35" ref="H12"/>
    <hyperlink r:id="rId36" ref="B13"/>
    <hyperlink r:id="rId37" ref="F13"/>
    <hyperlink r:id="rId38" ref="H13"/>
    <hyperlink r:id="rId39" ref="B14"/>
    <hyperlink r:id="rId40" ref="F14"/>
    <hyperlink r:id="rId41" ref="H14"/>
    <hyperlink r:id="rId42" ref="F15"/>
    <hyperlink r:id="rId43" ref="H15"/>
    <hyperlink r:id="rId44" ref="F16"/>
    <hyperlink r:id="rId45" ref="H16"/>
    <hyperlink r:id="rId46" ref="F17"/>
    <hyperlink r:id="rId47" ref="H17"/>
    <hyperlink r:id="rId48" ref="F18"/>
    <hyperlink r:id="rId49" ref="H18"/>
    <hyperlink r:id="rId50" ref="F19"/>
    <hyperlink r:id="rId51" ref="H19"/>
    <hyperlink r:id="rId52" ref="F20"/>
    <hyperlink r:id="rId53" ref="H20"/>
    <hyperlink r:id="rId54" ref="B21"/>
    <hyperlink r:id="rId55" ref="F21"/>
    <hyperlink r:id="rId56" ref="H21"/>
    <hyperlink r:id="rId57" ref="B22"/>
    <hyperlink r:id="rId58" ref="F22"/>
    <hyperlink r:id="rId59" ref="H22"/>
    <hyperlink r:id="rId60" ref="B23"/>
    <hyperlink r:id="rId61" ref="F23"/>
    <hyperlink r:id="rId62" ref="H23"/>
    <hyperlink r:id="rId63" ref="B24"/>
    <hyperlink r:id="rId64" ref="F24"/>
    <hyperlink r:id="rId65" ref="H24"/>
    <hyperlink r:id="rId66" ref="B25"/>
    <hyperlink r:id="rId67" ref="F25"/>
    <hyperlink r:id="rId68" ref="H25"/>
    <hyperlink r:id="rId69" ref="B26"/>
    <hyperlink r:id="rId70" ref="F26"/>
    <hyperlink r:id="rId71" ref="H26"/>
    <hyperlink r:id="rId72" ref="F27"/>
    <hyperlink r:id="rId73" ref="H27"/>
    <hyperlink r:id="rId74" ref="F28"/>
    <hyperlink r:id="rId75" ref="H28"/>
    <hyperlink r:id="rId76" ref="F29"/>
    <hyperlink r:id="rId77" ref="H29"/>
    <hyperlink r:id="rId78" ref="F30"/>
    <hyperlink r:id="rId79" ref="H30"/>
    <hyperlink r:id="rId80" ref="F31"/>
    <hyperlink r:id="rId81" ref="H31"/>
  </hyperlinks>
  <drawing r:id="rId82"/>
  <legacyDrawing r:id="rId8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5" max="5" width="18.0"/>
  </cols>
  <sheetData>
    <row r="1">
      <c r="A1" s="94" t="s">
        <v>368</v>
      </c>
      <c r="B1" s="94" t="s">
        <v>121</v>
      </c>
      <c r="C1" s="94" t="s">
        <v>122</v>
      </c>
      <c r="D1" s="159" t="s">
        <v>369</v>
      </c>
      <c r="E1" s="94" t="s">
        <v>370</v>
      </c>
      <c r="F1" s="94" t="s">
        <v>371</v>
      </c>
    </row>
    <row r="2">
      <c r="A2" s="95" t="s">
        <v>299</v>
      </c>
      <c r="B2" s="160">
        <v>62.0</v>
      </c>
      <c r="C2" s="160">
        <v>7486.0</v>
      </c>
      <c r="D2" s="161">
        <v>687.0</v>
      </c>
      <c r="E2" s="162" t="s">
        <v>372</v>
      </c>
      <c r="F2" s="162" t="s">
        <v>373</v>
      </c>
      <c r="H2" s="95"/>
    </row>
    <row r="3">
      <c r="A3" s="98" t="s">
        <v>374</v>
      </c>
      <c r="B3" s="160">
        <v>72.0</v>
      </c>
      <c r="C3" s="160">
        <v>11924.0</v>
      </c>
      <c r="D3" s="161">
        <v>794.0</v>
      </c>
      <c r="E3" s="162" t="s">
        <v>375</v>
      </c>
      <c r="F3" s="163"/>
      <c r="H3" s="98"/>
    </row>
    <row r="4">
      <c r="A4" s="98" t="s">
        <v>376</v>
      </c>
      <c r="B4" s="160">
        <v>53.0</v>
      </c>
      <c r="C4" s="160">
        <v>6009.0</v>
      </c>
      <c r="D4" s="161">
        <v>922.0</v>
      </c>
      <c r="E4" s="162" t="s">
        <v>375</v>
      </c>
      <c r="F4" s="163"/>
      <c r="H4" s="98"/>
    </row>
    <row r="5">
      <c r="A5" s="98" t="s">
        <v>315</v>
      </c>
      <c r="B5" s="160">
        <v>74.0</v>
      </c>
      <c r="C5" s="160">
        <v>148934.0</v>
      </c>
      <c r="D5" s="161">
        <v>17200.0</v>
      </c>
      <c r="E5" s="162" t="s">
        <v>372</v>
      </c>
      <c r="F5" s="162" t="s">
        <v>373</v>
      </c>
      <c r="H5" s="98"/>
    </row>
    <row r="6">
      <c r="A6" s="98" t="s">
        <v>377</v>
      </c>
      <c r="B6" s="160">
        <v>70.0</v>
      </c>
      <c r="C6" s="160">
        <v>8600.0</v>
      </c>
      <c r="D6" s="161">
        <v>803.0</v>
      </c>
      <c r="E6" s="163"/>
      <c r="F6" s="163"/>
      <c r="H6" s="98"/>
    </row>
    <row r="7">
      <c r="A7" s="98" t="s">
        <v>378</v>
      </c>
      <c r="B7" s="160">
        <v>64.0</v>
      </c>
      <c r="C7" s="160">
        <v>3224.0</v>
      </c>
      <c r="D7" s="161">
        <v>1200.0</v>
      </c>
      <c r="E7" s="163"/>
      <c r="F7" s="163"/>
      <c r="H7" s="98"/>
    </row>
    <row r="8">
      <c r="A8" s="98" t="s">
        <v>379</v>
      </c>
      <c r="B8" s="160">
        <v>68.0</v>
      </c>
      <c r="C8" s="160">
        <v>1551.0</v>
      </c>
      <c r="D8" s="161">
        <v>681.0</v>
      </c>
      <c r="E8" s="163"/>
      <c r="F8" s="163"/>
      <c r="H8" s="98"/>
    </row>
    <row r="9">
      <c r="A9" s="98" t="s">
        <v>269</v>
      </c>
      <c r="B9" s="160">
        <v>77.0</v>
      </c>
      <c r="C9" s="160">
        <v>21344.0</v>
      </c>
      <c r="D9" s="161">
        <v>12900.0</v>
      </c>
      <c r="E9" s="162" t="s">
        <v>372</v>
      </c>
      <c r="F9" s="162" t="s">
        <v>373</v>
      </c>
      <c r="H9" s="98"/>
    </row>
    <row r="10">
      <c r="A10" s="98" t="s">
        <v>296</v>
      </c>
      <c r="B10" s="160">
        <v>74.0</v>
      </c>
      <c r="C10" s="160">
        <v>18700.0</v>
      </c>
      <c r="D10" s="161">
        <v>6500.0</v>
      </c>
      <c r="E10" s="162" t="s">
        <v>372</v>
      </c>
      <c r="F10" s="162" t="s">
        <v>373</v>
      </c>
      <c r="H10" s="98"/>
    </row>
    <row r="11">
      <c r="A11" s="98" t="s">
        <v>306</v>
      </c>
      <c r="B11" s="160">
        <v>77.0</v>
      </c>
      <c r="C11" s="160">
        <v>370697.0</v>
      </c>
      <c r="D11" s="161">
        <v>140000.0</v>
      </c>
      <c r="E11" s="162" t="s">
        <v>372</v>
      </c>
      <c r="F11" s="162" t="s">
        <v>373</v>
      </c>
      <c r="H11" s="98"/>
    </row>
    <row r="12">
      <c r="A12" s="98" t="s">
        <v>380</v>
      </c>
      <c r="B12" s="160">
        <v>61.0</v>
      </c>
      <c r="C12" s="160">
        <v>1261.0</v>
      </c>
      <c r="D12" s="161">
        <v>715.0</v>
      </c>
      <c r="E12" s="162" t="s">
        <v>372</v>
      </c>
      <c r="F12" s="162" t="s">
        <v>373</v>
      </c>
      <c r="H12" s="98"/>
    </row>
    <row r="13">
      <c r="A13" s="98" t="s">
        <v>381</v>
      </c>
      <c r="B13" s="160">
        <v>57.0</v>
      </c>
      <c r="C13" s="160">
        <v>2275.0</v>
      </c>
      <c r="D13" s="161">
        <v>1400.0</v>
      </c>
      <c r="E13" s="162" t="s">
        <v>372</v>
      </c>
      <c r="F13" s="162" t="s">
        <v>373</v>
      </c>
      <c r="H13" s="98"/>
    </row>
    <row r="14">
      <c r="A14" s="98" t="s">
        <v>382</v>
      </c>
      <c r="B14" s="160">
        <v>64.0</v>
      </c>
      <c r="C14" s="160">
        <v>21541.0</v>
      </c>
      <c r="D14" s="161">
        <v>19100.0</v>
      </c>
      <c r="E14" s="163"/>
      <c r="F14" s="163"/>
      <c r="H14" s="98"/>
    </row>
    <row r="15">
      <c r="A15" s="98" t="s">
        <v>383</v>
      </c>
      <c r="B15" s="160">
        <v>83.0</v>
      </c>
      <c r="C15" s="160">
        <v>102802.0</v>
      </c>
      <c r="D15" s="161">
        <v>22300.0</v>
      </c>
      <c r="E15" s="162" t="s">
        <v>372</v>
      </c>
      <c r="F15" s="162" t="s">
        <v>373</v>
      </c>
      <c r="H15" s="98"/>
    </row>
    <row r="16">
      <c r="A16" s="98" t="s">
        <v>384</v>
      </c>
      <c r="B16" s="160">
        <v>87.0</v>
      </c>
      <c r="C16" s="160">
        <v>13413.0</v>
      </c>
      <c r="D16" s="161">
        <v>6100.0</v>
      </c>
      <c r="E16" s="162" t="s">
        <v>372</v>
      </c>
      <c r="F16" s="162" t="s">
        <v>373</v>
      </c>
      <c r="H16" s="98"/>
    </row>
    <row r="17">
      <c r="A17" s="98" t="s">
        <v>310</v>
      </c>
      <c r="B17" s="160">
        <v>82.0</v>
      </c>
      <c r="C17" s="160">
        <v>8628.0</v>
      </c>
      <c r="D17" s="161">
        <v>3000.0</v>
      </c>
      <c r="E17" s="162" t="s">
        <v>372</v>
      </c>
      <c r="F17" s="162" t="s">
        <v>373</v>
      </c>
      <c r="H17" s="98"/>
    </row>
    <row r="18">
      <c r="A18" s="98" t="s">
        <v>385</v>
      </c>
      <c r="B18" s="160">
        <v>74.0</v>
      </c>
      <c r="C18" s="160">
        <v>32961.0</v>
      </c>
      <c r="D18" s="161">
        <v>10400.0</v>
      </c>
      <c r="E18" s="163"/>
      <c r="F18" s="163"/>
    </row>
    <row r="19">
      <c r="A19" s="98" t="s">
        <v>386</v>
      </c>
      <c r="B19" s="160">
        <v>70.0</v>
      </c>
      <c r="C19" s="160">
        <v>5891.0</v>
      </c>
      <c r="D19" s="161">
        <v>3700.0</v>
      </c>
      <c r="E19" s="162" t="s">
        <v>372</v>
      </c>
      <c r="F19" s="162" t="s">
        <v>373</v>
      </c>
    </row>
    <row r="20">
      <c r="A20" s="98" t="s">
        <v>387</v>
      </c>
      <c r="B20" s="160">
        <v>72.0</v>
      </c>
      <c r="C20" s="160">
        <v>8559.0</v>
      </c>
      <c r="D20" s="161">
        <v>1600.0</v>
      </c>
      <c r="E20" s="162" t="s">
        <v>388</v>
      </c>
      <c r="F20" s="162" t="s">
        <v>373</v>
      </c>
    </row>
    <row r="21">
      <c r="A21" s="98" t="s">
        <v>235</v>
      </c>
      <c r="B21" s="160">
        <v>78.0</v>
      </c>
      <c r="C21" s="160">
        <v>196616.0</v>
      </c>
      <c r="D21" s="161">
        <v>62200.0</v>
      </c>
      <c r="E21" s="162" t="s">
        <v>372</v>
      </c>
      <c r="F21" s="162" t="s">
        <v>373</v>
      </c>
    </row>
    <row r="22">
      <c r="A22" s="98" t="s">
        <v>389</v>
      </c>
      <c r="B22" s="160">
        <v>71.0</v>
      </c>
      <c r="C22" s="160">
        <v>8591.0</v>
      </c>
      <c r="D22" s="161">
        <v>3000.0</v>
      </c>
      <c r="E22" s="163"/>
      <c r="F22" s="163"/>
    </row>
    <row r="23">
      <c r="A23" s="98" t="s">
        <v>390</v>
      </c>
      <c r="B23" s="160">
        <v>68.0</v>
      </c>
      <c r="C23" s="160">
        <v>3683.0</v>
      </c>
      <c r="D23" s="161">
        <v>800.0</v>
      </c>
      <c r="E23" s="163"/>
      <c r="F23" s="163"/>
    </row>
    <row r="24">
      <c r="A24" s="98" t="s">
        <v>391</v>
      </c>
      <c r="B24" s="160">
        <v>81.0</v>
      </c>
      <c r="C24" s="160">
        <v>1721790.0</v>
      </c>
      <c r="D24" s="161">
        <v>350000.0</v>
      </c>
      <c r="E24" s="162" t="s">
        <v>372</v>
      </c>
      <c r="F24" s="162" t="s">
        <v>373</v>
      </c>
    </row>
    <row r="25">
      <c r="A25" s="98" t="s">
        <v>392</v>
      </c>
      <c r="B25" s="160">
        <v>76.0</v>
      </c>
      <c r="C25" s="160">
        <v>103105.0</v>
      </c>
      <c r="D25" s="161">
        <v>46000.0</v>
      </c>
      <c r="E25" s="162" t="s">
        <v>372</v>
      </c>
      <c r="F25" s="162" t="s">
        <v>373</v>
      </c>
    </row>
    <row r="27">
      <c r="A27" s="164" t="s">
        <v>393</v>
      </c>
      <c r="B27" s="165"/>
      <c r="C27" s="165"/>
      <c r="D27" s="165"/>
      <c r="E27" s="165"/>
      <c r="F27" s="165"/>
    </row>
    <row r="28">
      <c r="A28" s="166" t="s">
        <v>394</v>
      </c>
      <c r="B28" s="48">
        <v>63.0</v>
      </c>
      <c r="C28" s="48">
        <v>5400.0</v>
      </c>
      <c r="D28" s="48" t="s">
        <v>395</v>
      </c>
      <c r="E28" s="167"/>
    </row>
    <row r="29">
      <c r="A29" s="166" t="s">
        <v>396</v>
      </c>
      <c r="B29" s="160">
        <v>68.0</v>
      </c>
      <c r="C29" s="160">
        <v>1748.0</v>
      </c>
      <c r="D29" s="48">
        <v>493.0</v>
      </c>
      <c r="E29" s="66" t="s">
        <v>47</v>
      </c>
    </row>
    <row r="30">
      <c r="A30" s="95" t="s">
        <v>374</v>
      </c>
      <c r="B30" s="160">
        <v>71.0</v>
      </c>
      <c r="C30" s="160">
        <v>9988.0</v>
      </c>
      <c r="D30" s="48" t="s">
        <v>397</v>
      </c>
      <c r="E30" s="63"/>
    </row>
    <row r="31">
      <c r="A31" s="166" t="s">
        <v>398</v>
      </c>
      <c r="B31" s="160">
        <v>64.0</v>
      </c>
      <c r="C31" s="160">
        <v>4576.0</v>
      </c>
      <c r="D31" s="48" t="s">
        <v>399</v>
      </c>
      <c r="E31" s="63"/>
    </row>
    <row r="32">
      <c r="A32" s="166" t="s">
        <v>400</v>
      </c>
      <c r="B32" s="160">
        <v>72.0</v>
      </c>
      <c r="C32" s="160">
        <v>34512.0</v>
      </c>
      <c r="D32" s="48" t="s">
        <v>190</v>
      </c>
      <c r="E32" s="63"/>
    </row>
    <row r="33">
      <c r="A33" s="166" t="s">
        <v>401</v>
      </c>
      <c r="B33" s="160">
        <v>57.0</v>
      </c>
      <c r="C33" s="160">
        <v>316.0</v>
      </c>
      <c r="D33" s="48">
        <v>18.0</v>
      </c>
      <c r="E33" s="66" t="s">
        <v>47</v>
      </c>
    </row>
    <row r="34">
      <c r="A34" s="166" t="s">
        <v>402</v>
      </c>
      <c r="B34" s="160">
        <v>74.0</v>
      </c>
      <c r="C34" s="160">
        <v>89731.0</v>
      </c>
      <c r="D34" s="48" t="s">
        <v>403</v>
      </c>
      <c r="E34" s="63"/>
    </row>
    <row r="35">
      <c r="A35" s="166" t="s">
        <v>382</v>
      </c>
      <c r="B35" s="160">
        <v>67.0</v>
      </c>
      <c r="C35" s="160">
        <v>23239.0</v>
      </c>
      <c r="D35" s="48" t="s">
        <v>404</v>
      </c>
      <c r="E35" s="63"/>
    </row>
    <row r="36">
      <c r="A36" s="166" t="s">
        <v>225</v>
      </c>
      <c r="B36" s="160">
        <v>57.0</v>
      </c>
      <c r="C36" s="160">
        <v>21988.0</v>
      </c>
      <c r="D36" s="48" t="s">
        <v>405</v>
      </c>
      <c r="E36" s="63"/>
    </row>
    <row r="37">
      <c r="A37" s="166" t="s">
        <v>406</v>
      </c>
      <c r="B37" s="160">
        <v>79.0</v>
      </c>
      <c r="C37" s="160">
        <v>24152.0</v>
      </c>
      <c r="D37" s="48" t="s">
        <v>407</v>
      </c>
      <c r="E37" s="63"/>
    </row>
    <row r="38">
      <c r="A38" s="166" t="s">
        <v>408</v>
      </c>
      <c r="B38" s="160">
        <v>81.0</v>
      </c>
      <c r="C38" s="160">
        <v>1533017.0</v>
      </c>
      <c r="D38" s="48" t="s">
        <v>409</v>
      </c>
      <c r="E38" s="63"/>
    </row>
    <row r="39">
      <c r="A39" s="166" t="s">
        <v>410</v>
      </c>
      <c r="B39" s="160">
        <v>91.0</v>
      </c>
      <c r="C39" s="160">
        <v>107042.0</v>
      </c>
      <c r="D39" s="48" t="s">
        <v>411</v>
      </c>
      <c r="E39" s="63"/>
    </row>
    <row r="40">
      <c r="A40" s="166" t="s">
        <v>235</v>
      </c>
      <c r="B40" s="160">
        <v>78.0</v>
      </c>
      <c r="C40" s="160">
        <v>196977.0</v>
      </c>
      <c r="D40" s="48" t="s">
        <v>412</v>
      </c>
      <c r="E40" s="63"/>
    </row>
    <row r="41">
      <c r="A41" s="166" t="s">
        <v>413</v>
      </c>
      <c r="B41" s="160">
        <v>68.0</v>
      </c>
      <c r="C41" s="160">
        <v>1406.0</v>
      </c>
      <c r="D41" s="48">
        <v>840.0</v>
      </c>
      <c r="E41" s="66" t="s">
        <v>47</v>
      </c>
    </row>
    <row r="42">
      <c r="A42" s="166" t="s">
        <v>414</v>
      </c>
      <c r="B42" s="160">
        <v>70.0</v>
      </c>
      <c r="C42" s="160">
        <v>46002.0</v>
      </c>
      <c r="D42" s="48" t="s">
        <v>415</v>
      </c>
      <c r="E42" s="63"/>
    </row>
    <row r="43">
      <c r="A43" s="166" t="s">
        <v>416</v>
      </c>
      <c r="B43" s="160">
        <v>74.0</v>
      </c>
      <c r="C43" s="160">
        <v>36027.0</v>
      </c>
      <c r="D43" s="48" t="s">
        <v>417</v>
      </c>
      <c r="E43" s="63"/>
    </row>
    <row r="44">
      <c r="A44" s="166" t="s">
        <v>418</v>
      </c>
      <c r="B44" s="160">
        <v>63.0</v>
      </c>
      <c r="C44" s="160">
        <v>8844.0</v>
      </c>
      <c r="D44" s="48" t="s">
        <v>210</v>
      </c>
      <c r="E44" s="63"/>
    </row>
    <row r="45">
      <c r="A45" s="166" t="s">
        <v>419</v>
      </c>
      <c r="B45" s="160">
        <v>79.0</v>
      </c>
      <c r="C45" s="160">
        <v>34414.0</v>
      </c>
      <c r="D45" s="48" t="s">
        <v>420</v>
      </c>
      <c r="E45" s="63"/>
    </row>
    <row r="46">
      <c r="A46" s="166" t="s">
        <v>421</v>
      </c>
      <c r="B46" s="160">
        <v>77.0</v>
      </c>
      <c r="C46" s="160">
        <v>9136.0</v>
      </c>
      <c r="D46" s="48" t="s">
        <v>422</v>
      </c>
      <c r="E46" s="63"/>
    </row>
    <row r="47">
      <c r="A47" s="166" t="s">
        <v>423</v>
      </c>
      <c r="B47" s="160">
        <v>75.0</v>
      </c>
      <c r="C47" s="160">
        <v>53.0</v>
      </c>
      <c r="D47" s="48">
        <v>23.0</v>
      </c>
      <c r="E47" s="66" t="s">
        <v>47</v>
      </c>
    </row>
    <row r="48">
      <c r="A48" s="166" t="s">
        <v>424</v>
      </c>
      <c r="B48" s="160">
        <v>69.0</v>
      </c>
      <c r="C48" s="160">
        <v>11127.0</v>
      </c>
      <c r="D48" s="48" t="s">
        <v>311</v>
      </c>
      <c r="E48" s="63"/>
    </row>
    <row r="49">
      <c r="D49" s="48"/>
      <c r="E49" s="63"/>
    </row>
    <row r="50">
      <c r="A50" s="168" t="s">
        <v>257</v>
      </c>
      <c r="B50" s="66">
        <v>69.0</v>
      </c>
      <c r="C50" s="66">
        <v>40349.0</v>
      </c>
      <c r="D50" s="66" t="s">
        <v>258</v>
      </c>
      <c r="E50" s="63"/>
    </row>
    <row r="51">
      <c r="A51" s="168" t="s">
        <v>261</v>
      </c>
      <c r="B51" s="66">
        <v>74.0</v>
      </c>
      <c r="C51" s="66">
        <v>11401.0</v>
      </c>
      <c r="D51" s="66" t="s">
        <v>262</v>
      </c>
      <c r="E51" s="63"/>
    </row>
    <row r="52">
      <c r="A52" s="168" t="s">
        <v>265</v>
      </c>
      <c r="B52" s="66">
        <v>70.0</v>
      </c>
      <c r="C52" s="66">
        <v>4802.0</v>
      </c>
      <c r="D52" s="66" t="s">
        <v>266</v>
      </c>
    </row>
    <row r="53">
      <c r="A53" s="168" t="s">
        <v>269</v>
      </c>
      <c r="B53" s="66">
        <v>77.0</v>
      </c>
      <c r="C53" s="66">
        <v>25325.0</v>
      </c>
      <c r="D53" s="66" t="s">
        <v>186</v>
      </c>
    </row>
    <row r="54">
      <c r="A54" s="168" t="s">
        <v>272</v>
      </c>
      <c r="B54" s="66">
        <v>64.0</v>
      </c>
      <c r="C54" s="66">
        <v>103774.0</v>
      </c>
      <c r="D54" s="66" t="s">
        <v>273</v>
      </c>
    </row>
    <row r="55">
      <c r="A55" s="168" t="s">
        <v>276</v>
      </c>
      <c r="B55" s="66">
        <v>72.0</v>
      </c>
      <c r="C55" s="66">
        <v>32390.0</v>
      </c>
      <c r="D55" s="63"/>
    </row>
    <row r="56">
      <c r="A56" s="168" t="s">
        <v>279</v>
      </c>
      <c r="B56" s="66">
        <v>76.0</v>
      </c>
      <c r="C56" s="66">
        <v>6554.0</v>
      </c>
      <c r="D56" s="66" t="s">
        <v>280</v>
      </c>
    </row>
    <row r="57">
      <c r="A57" s="168" t="s">
        <v>283</v>
      </c>
      <c r="B57" s="66">
        <v>80.0</v>
      </c>
      <c r="C57" s="66">
        <v>45876.0</v>
      </c>
      <c r="D57" s="66" t="s">
        <v>284</v>
      </c>
    </row>
    <row r="58">
      <c r="A58" s="168" t="s">
        <v>287</v>
      </c>
      <c r="B58" s="66">
        <v>75.0</v>
      </c>
      <c r="C58" s="66">
        <v>8475.0</v>
      </c>
      <c r="D58" s="66" t="s">
        <v>288</v>
      </c>
    </row>
    <row r="59">
      <c r="D59" s="48"/>
    </row>
    <row r="60">
      <c r="D60" s="48"/>
    </row>
    <row r="61">
      <c r="D61" s="48"/>
    </row>
  </sheetData>
  <dataValidations>
    <dataValidation type="list" allowBlank="1" showErrorMessage="1" sqref="F2:F25">
      <formula1>"NO,YES"</formula1>
    </dataValidation>
    <dataValidation type="list" allowBlank="1" showErrorMessage="1" sqref="E2:E25">
      <formula1>"Relevant,Not-relevant,Somewhat"</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50"/>
    <hyperlink r:id="rId48" ref="A51"/>
    <hyperlink r:id="rId49" ref="A52"/>
    <hyperlink r:id="rId50" ref="A53"/>
    <hyperlink r:id="rId51" ref="A54"/>
    <hyperlink r:id="rId52" ref="A55"/>
    <hyperlink r:id="rId53" ref="A56"/>
    <hyperlink r:id="rId54" ref="A57"/>
    <hyperlink r:id="rId55" ref="A58"/>
  </hyperlinks>
  <drawing r:id="rId56"/>
  <legacyDrawing r:id="rId57"/>
  <tableParts count="1">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0"/>
    <col customWidth="1" min="3" max="3" width="37.0"/>
    <col customWidth="1" min="4" max="4" width="17.63"/>
    <col customWidth="1" min="5" max="5" width="28.25"/>
    <col customWidth="1" min="6" max="6" width="16.75"/>
    <col customWidth="1" min="7" max="7" width="25.0"/>
    <col customWidth="1" min="8" max="8" width="19.25"/>
    <col customWidth="1" min="9" max="9" width="18.0"/>
  </cols>
  <sheetData>
    <row r="1">
      <c r="A1" s="169"/>
    </row>
    <row r="2">
      <c r="A2" s="170" t="s">
        <v>289</v>
      </c>
      <c r="B2" s="171" t="s">
        <v>425</v>
      </c>
      <c r="C2" s="171" t="s">
        <v>426</v>
      </c>
      <c r="D2" s="171" t="s">
        <v>427</v>
      </c>
      <c r="E2" s="171" t="s">
        <v>428</v>
      </c>
      <c r="F2" s="172" t="s">
        <v>429</v>
      </c>
      <c r="G2" s="171" t="s">
        <v>430</v>
      </c>
      <c r="H2" s="171" t="s">
        <v>431</v>
      </c>
      <c r="I2" s="172" t="s">
        <v>432</v>
      </c>
      <c r="J2" s="171" t="s">
        <v>121</v>
      </c>
    </row>
    <row r="3" ht="39.75" customHeight="1">
      <c r="A3" s="173">
        <v>45689.0</v>
      </c>
      <c r="B3" s="174" t="s">
        <v>433</v>
      </c>
      <c r="C3" s="175">
        <v>20.0</v>
      </c>
      <c r="D3" s="175">
        <v>30000.0</v>
      </c>
      <c r="E3" s="176" t="s">
        <v>434</v>
      </c>
      <c r="F3" s="177">
        <v>10000.0</v>
      </c>
      <c r="G3" s="176" t="s">
        <v>434</v>
      </c>
      <c r="H3" s="178">
        <f>F3</f>
        <v>10000</v>
      </c>
      <c r="I3" s="179">
        <f t="shared" ref="I3:I10" si="1">H3*0.5%</f>
        <v>50</v>
      </c>
      <c r="J3" s="180">
        <v>51.0</v>
      </c>
    </row>
    <row r="4" ht="41.25" customHeight="1">
      <c r="A4" s="173">
        <v>45717.0</v>
      </c>
      <c r="B4" s="181"/>
      <c r="C4" s="175">
        <v>20.0</v>
      </c>
      <c r="D4" s="182">
        <v>30000.0</v>
      </c>
      <c r="E4" s="182">
        <v>500.0</v>
      </c>
      <c r="F4" s="177">
        <f>F3*120%</f>
        <v>12000</v>
      </c>
      <c r="G4" s="181"/>
      <c r="H4" s="178">
        <f>sum(F4+E4)</f>
        <v>12500</v>
      </c>
      <c r="I4" s="179">
        <f t="shared" si="1"/>
        <v>62.5</v>
      </c>
      <c r="J4" s="183"/>
    </row>
    <row r="5">
      <c r="A5" s="173">
        <v>45748.0</v>
      </c>
      <c r="B5" s="184" t="s">
        <v>435</v>
      </c>
      <c r="C5" s="175">
        <v>20.0</v>
      </c>
      <c r="D5" s="182">
        <v>30000.0</v>
      </c>
      <c r="E5" s="185">
        <f t="shared" ref="E5:E10" si="2">E4*150%</f>
        <v>750</v>
      </c>
      <c r="F5" s="177">
        <f>F4*115%</f>
        <v>13800</v>
      </c>
      <c r="G5" s="186">
        <v>1200.0</v>
      </c>
      <c r="H5" s="178">
        <f t="shared" ref="H5:H10" si="3">SUM(E5:G5)</f>
        <v>15750</v>
      </c>
      <c r="I5" s="179">
        <f t="shared" si="1"/>
        <v>78.75</v>
      </c>
      <c r="J5" s="183"/>
    </row>
    <row r="6">
      <c r="A6" s="173">
        <v>45778.0</v>
      </c>
      <c r="B6" s="187" t="s">
        <v>436</v>
      </c>
      <c r="C6" s="175">
        <v>25.0</v>
      </c>
      <c r="D6" s="182">
        <v>30000.0</v>
      </c>
      <c r="E6" s="185">
        <f t="shared" si="2"/>
        <v>1125</v>
      </c>
      <c r="F6" s="177">
        <f t="shared" ref="F6:F10" si="4">F5*110%</f>
        <v>15180</v>
      </c>
      <c r="G6" s="186">
        <f>G5*140%</f>
        <v>1680</v>
      </c>
      <c r="H6" s="178">
        <f t="shared" si="3"/>
        <v>17985</v>
      </c>
      <c r="I6" s="179">
        <f t="shared" si="1"/>
        <v>89.925</v>
      </c>
      <c r="J6" s="188">
        <v>54.0</v>
      </c>
    </row>
    <row r="7">
      <c r="A7" s="173">
        <v>45809.0</v>
      </c>
      <c r="B7" s="187" t="s">
        <v>437</v>
      </c>
      <c r="C7" s="175">
        <v>25.0</v>
      </c>
      <c r="D7" s="182">
        <v>35000.0</v>
      </c>
      <c r="E7" s="185">
        <f t="shared" si="2"/>
        <v>1687.5</v>
      </c>
      <c r="F7" s="177">
        <f t="shared" si="4"/>
        <v>16698</v>
      </c>
      <c r="G7" s="186">
        <f>G6*130%</f>
        <v>2184</v>
      </c>
      <c r="H7" s="178">
        <f t="shared" si="3"/>
        <v>20569.5</v>
      </c>
      <c r="I7" s="179">
        <f t="shared" si="1"/>
        <v>102.8475</v>
      </c>
      <c r="J7" s="183"/>
    </row>
    <row r="8">
      <c r="A8" s="173">
        <v>45839.0</v>
      </c>
      <c r="B8" s="187" t="s">
        <v>438</v>
      </c>
      <c r="C8" s="175">
        <v>25.0</v>
      </c>
      <c r="D8" s="182">
        <v>35000.0</v>
      </c>
      <c r="E8" s="185">
        <f t="shared" si="2"/>
        <v>2531.25</v>
      </c>
      <c r="F8" s="177">
        <f t="shared" si="4"/>
        <v>18367.8</v>
      </c>
      <c r="G8" s="186">
        <f t="shared" ref="G8:G10" si="5">G7*140%</f>
        <v>3057.6</v>
      </c>
      <c r="H8" s="178">
        <f t="shared" si="3"/>
        <v>23956.65</v>
      </c>
      <c r="I8" s="179">
        <f t="shared" si="1"/>
        <v>119.78325</v>
      </c>
      <c r="J8" s="183"/>
    </row>
    <row r="9">
      <c r="A9" s="173">
        <v>45870.0</v>
      </c>
      <c r="B9" s="187" t="s">
        <v>436</v>
      </c>
      <c r="C9" s="189">
        <v>20.0</v>
      </c>
      <c r="D9" s="182">
        <v>35000.0</v>
      </c>
      <c r="E9" s="185">
        <f t="shared" si="2"/>
        <v>3796.875</v>
      </c>
      <c r="F9" s="177">
        <f t="shared" si="4"/>
        <v>20204.58</v>
      </c>
      <c r="G9" s="186">
        <f t="shared" si="5"/>
        <v>4280.64</v>
      </c>
      <c r="H9" s="178">
        <f t="shared" si="3"/>
        <v>28282.095</v>
      </c>
      <c r="I9" s="179">
        <f t="shared" si="1"/>
        <v>141.410475</v>
      </c>
      <c r="J9" s="183"/>
    </row>
    <row r="10">
      <c r="A10" s="173">
        <v>45901.0</v>
      </c>
      <c r="B10" s="187" t="s">
        <v>436</v>
      </c>
      <c r="C10" s="189">
        <v>25.0</v>
      </c>
      <c r="D10" s="182">
        <v>35000.0</v>
      </c>
      <c r="E10" s="185">
        <f t="shared" si="2"/>
        <v>5695.3125</v>
      </c>
      <c r="F10" s="177">
        <f t="shared" si="4"/>
        <v>22225.038</v>
      </c>
      <c r="G10" s="186">
        <f t="shared" si="5"/>
        <v>5992.896</v>
      </c>
      <c r="H10" s="178">
        <f t="shared" si="3"/>
        <v>33913.2465</v>
      </c>
      <c r="I10" s="179">
        <f t="shared" si="1"/>
        <v>169.5662325</v>
      </c>
      <c r="J10" s="183"/>
    </row>
    <row r="11">
      <c r="A11" s="190" t="s">
        <v>439</v>
      </c>
      <c r="B11" s="191"/>
      <c r="C11" s="192">
        <f>SUM(C4:C10)</f>
        <v>160</v>
      </c>
      <c r="D11" s="193">
        <f t="shared" ref="D11:I11" si="6">SUM(D3:D10)</f>
        <v>260000</v>
      </c>
      <c r="E11" s="194">
        <f t="shared" si="6"/>
        <v>16085.9375</v>
      </c>
      <c r="F11" s="194">
        <f t="shared" si="6"/>
        <v>128475.418</v>
      </c>
      <c r="G11" s="194">
        <f t="shared" si="6"/>
        <v>18395.136</v>
      </c>
      <c r="H11" s="195">
        <f t="shared" si="6"/>
        <v>162956.4915</v>
      </c>
      <c r="I11" s="195">
        <f t="shared" si="6"/>
        <v>814.7824575</v>
      </c>
      <c r="J11" s="183"/>
    </row>
    <row r="12">
      <c r="A12" s="169"/>
      <c r="C12" s="196"/>
      <c r="D12" s="196"/>
      <c r="E12" s="196"/>
      <c r="F12" s="196"/>
      <c r="G12" s="196"/>
      <c r="H12" s="196"/>
      <c r="I12" s="196"/>
    </row>
    <row r="13">
      <c r="A13" s="169"/>
    </row>
    <row r="14">
      <c r="A14" s="169"/>
    </row>
    <row r="15">
      <c r="A15" s="169"/>
    </row>
    <row r="16">
      <c r="A16" s="169"/>
      <c r="C16" s="197" t="s">
        <v>440</v>
      </c>
    </row>
    <row r="17">
      <c r="A17" s="169"/>
    </row>
    <row r="18">
      <c r="A18" s="169"/>
    </row>
    <row r="19">
      <c r="A19" s="169"/>
      <c r="C19" s="198" t="s">
        <v>441</v>
      </c>
      <c r="D19" s="199" t="s">
        <v>442</v>
      </c>
    </row>
    <row r="20">
      <c r="A20" s="169"/>
    </row>
    <row r="21">
      <c r="A21" s="169"/>
      <c r="C21" s="200" t="s">
        <v>443</v>
      </c>
    </row>
    <row r="22">
      <c r="A22" s="169"/>
      <c r="C22" s="198" t="s">
        <v>444</v>
      </c>
      <c r="D22" s="201" t="s">
        <v>74</v>
      </c>
      <c r="E22" s="201" t="s">
        <v>445</v>
      </c>
      <c r="F22" s="201"/>
    </row>
    <row r="23">
      <c r="A23" s="169"/>
      <c r="C23" s="202" t="s">
        <v>15</v>
      </c>
      <c r="D23" s="66">
        <v>1.0</v>
      </c>
      <c r="E23" s="66" t="s">
        <v>446</v>
      </c>
    </row>
    <row r="24">
      <c r="A24" s="169"/>
      <c r="C24" s="202" t="s">
        <v>11</v>
      </c>
      <c r="D24" s="66">
        <v>3.0</v>
      </c>
      <c r="E24" s="66" t="s">
        <v>446</v>
      </c>
    </row>
    <row r="25">
      <c r="A25" s="169"/>
      <c r="C25" s="202" t="s">
        <v>16</v>
      </c>
      <c r="D25" s="66">
        <v>5.0</v>
      </c>
      <c r="E25" s="66" t="s">
        <v>446</v>
      </c>
    </row>
    <row r="26">
      <c r="A26" s="169"/>
      <c r="C26" s="202" t="s">
        <v>17</v>
      </c>
      <c r="D26" s="66">
        <v>5.0</v>
      </c>
      <c r="E26" s="66" t="s">
        <v>446</v>
      </c>
    </row>
    <row r="27">
      <c r="A27" s="169"/>
      <c r="C27" s="202" t="s">
        <v>18</v>
      </c>
      <c r="D27" s="66">
        <v>7.0</v>
      </c>
      <c r="E27" s="66" t="s">
        <v>446</v>
      </c>
    </row>
    <row r="28">
      <c r="A28" s="169"/>
      <c r="C28" s="202" t="s">
        <v>25</v>
      </c>
      <c r="D28" s="66">
        <v>13.0</v>
      </c>
      <c r="E28" s="66" t="s">
        <v>447</v>
      </c>
    </row>
    <row r="29">
      <c r="A29" s="169"/>
      <c r="C29" s="202" t="s">
        <v>22</v>
      </c>
      <c r="D29" s="66">
        <v>17.0</v>
      </c>
      <c r="E29" s="66" t="s">
        <v>447</v>
      </c>
    </row>
    <row r="30">
      <c r="A30" s="169"/>
      <c r="C30" s="202" t="s">
        <v>26</v>
      </c>
      <c r="D30" s="66">
        <v>26.0</v>
      </c>
      <c r="E30" s="66" t="s">
        <v>447</v>
      </c>
    </row>
    <row r="31">
      <c r="A31" s="169"/>
      <c r="C31" s="202" t="s">
        <v>20</v>
      </c>
      <c r="D31" s="66">
        <v>27.0</v>
      </c>
      <c r="E31" s="66" t="s">
        <v>447</v>
      </c>
    </row>
    <row r="32">
      <c r="A32" s="169"/>
      <c r="C32" s="202" t="s">
        <v>35</v>
      </c>
      <c r="D32" s="66">
        <v>33.0</v>
      </c>
      <c r="E32" s="66" t="s">
        <v>447</v>
      </c>
    </row>
    <row r="33">
      <c r="A33" s="169"/>
      <c r="C33" s="202" t="s">
        <v>29</v>
      </c>
      <c r="D33" s="66">
        <v>63.0</v>
      </c>
      <c r="E33" s="66" t="s">
        <v>448</v>
      </c>
    </row>
    <row r="34">
      <c r="A34" s="169"/>
      <c r="C34" s="202" t="s">
        <v>31</v>
      </c>
      <c r="D34" s="66">
        <v>66.0</v>
      </c>
      <c r="E34" s="66" t="s">
        <v>448</v>
      </c>
    </row>
    <row r="35">
      <c r="A35" s="169"/>
      <c r="C35" s="202" t="s">
        <v>32</v>
      </c>
      <c r="D35" s="66">
        <v>121.0</v>
      </c>
      <c r="E35" s="66" t="s">
        <v>448</v>
      </c>
    </row>
    <row r="36">
      <c r="A36" s="169"/>
      <c r="C36" s="202" t="s">
        <v>36</v>
      </c>
      <c r="D36" s="66">
        <v>121.0</v>
      </c>
      <c r="E36" s="66" t="s">
        <v>448</v>
      </c>
    </row>
    <row r="37">
      <c r="A37" s="169"/>
      <c r="C37" s="202" t="s">
        <v>37</v>
      </c>
      <c r="D37" s="66">
        <v>121.0</v>
      </c>
      <c r="E37" s="66" t="s">
        <v>448</v>
      </c>
    </row>
    <row r="38">
      <c r="A38" s="169"/>
      <c r="C38" s="202" t="s">
        <v>33</v>
      </c>
      <c r="D38" s="66">
        <v>121.0</v>
      </c>
      <c r="E38" s="66" t="s">
        <v>449</v>
      </c>
    </row>
    <row r="39">
      <c r="A39" s="169"/>
      <c r="C39" s="202" t="s">
        <v>34</v>
      </c>
      <c r="D39" s="66">
        <v>121.0</v>
      </c>
      <c r="E39" s="66" t="s">
        <v>450</v>
      </c>
    </row>
    <row r="40">
      <c r="A40" s="169"/>
    </row>
    <row r="41">
      <c r="A41" s="169"/>
    </row>
    <row r="42">
      <c r="A42" s="169"/>
    </row>
    <row r="43">
      <c r="A43" s="169"/>
    </row>
    <row r="44">
      <c r="A44" s="169"/>
    </row>
    <row r="45">
      <c r="A45" s="169"/>
    </row>
    <row r="46">
      <c r="A46" s="169"/>
    </row>
    <row r="47">
      <c r="A47" s="169"/>
    </row>
    <row r="48">
      <c r="A48" s="169"/>
    </row>
    <row r="49">
      <c r="A49" s="169"/>
    </row>
    <row r="50">
      <c r="A50" s="169"/>
    </row>
    <row r="51">
      <c r="A51" s="169"/>
    </row>
    <row r="52">
      <c r="A52" s="169"/>
    </row>
    <row r="53">
      <c r="A53" s="169"/>
    </row>
    <row r="54">
      <c r="A54" s="169"/>
    </row>
    <row r="55">
      <c r="A55" s="169"/>
    </row>
    <row r="56">
      <c r="A56" s="169"/>
    </row>
    <row r="57">
      <c r="A57" s="169"/>
    </row>
    <row r="58">
      <c r="A58" s="169"/>
    </row>
    <row r="59">
      <c r="A59" s="169"/>
    </row>
    <row r="60">
      <c r="A60" s="169"/>
    </row>
    <row r="61">
      <c r="A61" s="169"/>
    </row>
    <row r="62">
      <c r="A62" s="169"/>
    </row>
    <row r="63">
      <c r="A63" s="169"/>
    </row>
    <row r="64">
      <c r="A64" s="169"/>
    </row>
    <row r="65">
      <c r="A65" s="169"/>
    </row>
    <row r="66">
      <c r="A66" s="169"/>
    </row>
    <row r="67">
      <c r="A67" s="169"/>
    </row>
    <row r="68">
      <c r="A68" s="169"/>
    </row>
    <row r="69">
      <c r="A69" s="169"/>
    </row>
    <row r="70">
      <c r="A70" s="169"/>
    </row>
    <row r="71">
      <c r="A71" s="169"/>
    </row>
    <row r="72">
      <c r="A72" s="169"/>
    </row>
    <row r="73">
      <c r="A73" s="169"/>
    </row>
    <row r="74">
      <c r="A74" s="169"/>
    </row>
    <row r="75">
      <c r="A75" s="169"/>
    </row>
    <row r="76">
      <c r="A76" s="169"/>
    </row>
    <row r="77">
      <c r="A77" s="169"/>
    </row>
    <row r="78">
      <c r="A78" s="169"/>
    </row>
    <row r="79">
      <c r="A79" s="169"/>
    </row>
    <row r="80">
      <c r="A80" s="169"/>
    </row>
    <row r="81">
      <c r="A81" s="169"/>
    </row>
    <row r="82">
      <c r="A82" s="169"/>
    </row>
    <row r="83">
      <c r="A83" s="169"/>
    </row>
    <row r="84">
      <c r="A84" s="169"/>
    </row>
    <row r="85">
      <c r="A85" s="169"/>
    </row>
    <row r="86">
      <c r="A86" s="169"/>
    </row>
    <row r="87">
      <c r="A87" s="169"/>
    </row>
    <row r="88">
      <c r="A88" s="169"/>
    </row>
    <row r="89">
      <c r="A89" s="169"/>
    </row>
    <row r="90">
      <c r="A90" s="169"/>
    </row>
    <row r="91">
      <c r="A91" s="169"/>
    </row>
    <row r="92">
      <c r="A92" s="169"/>
    </row>
    <row r="93">
      <c r="A93" s="169"/>
    </row>
    <row r="94">
      <c r="A94" s="169"/>
    </row>
    <row r="95">
      <c r="A95" s="169"/>
    </row>
    <row r="96">
      <c r="A96" s="169"/>
    </row>
    <row r="97">
      <c r="A97" s="169"/>
    </row>
    <row r="98">
      <c r="A98" s="169"/>
    </row>
    <row r="99">
      <c r="A99" s="169"/>
    </row>
    <row r="100">
      <c r="A100" s="169"/>
    </row>
    <row r="101">
      <c r="A101" s="169"/>
    </row>
    <row r="102">
      <c r="A102" s="169"/>
    </row>
    <row r="103">
      <c r="A103" s="169"/>
    </row>
    <row r="104">
      <c r="A104" s="169"/>
    </row>
    <row r="105">
      <c r="A105" s="169"/>
    </row>
    <row r="106">
      <c r="A106" s="169"/>
    </row>
    <row r="107">
      <c r="A107" s="169"/>
    </row>
    <row r="108">
      <c r="A108" s="169"/>
    </row>
    <row r="109">
      <c r="A109" s="169"/>
    </row>
    <row r="110">
      <c r="A110" s="169"/>
    </row>
    <row r="111">
      <c r="A111" s="169"/>
    </row>
    <row r="112">
      <c r="A112" s="169"/>
    </row>
    <row r="113">
      <c r="A113" s="169"/>
    </row>
    <row r="114">
      <c r="A114" s="169"/>
    </row>
    <row r="115">
      <c r="A115" s="169"/>
    </row>
    <row r="116">
      <c r="A116" s="169"/>
    </row>
    <row r="117">
      <c r="A117" s="169"/>
    </row>
    <row r="118">
      <c r="A118" s="169"/>
    </row>
    <row r="119">
      <c r="A119" s="169"/>
    </row>
    <row r="120">
      <c r="A120" s="169"/>
    </row>
    <row r="121">
      <c r="A121" s="169"/>
    </row>
    <row r="122">
      <c r="A122" s="169"/>
    </row>
    <row r="123">
      <c r="A123" s="169"/>
    </row>
    <row r="124">
      <c r="A124" s="169"/>
    </row>
    <row r="125">
      <c r="A125" s="169"/>
    </row>
    <row r="126">
      <c r="A126" s="169"/>
    </row>
    <row r="127">
      <c r="A127" s="169"/>
    </row>
    <row r="128">
      <c r="A128" s="169"/>
    </row>
    <row r="129">
      <c r="A129" s="169"/>
    </row>
    <row r="130">
      <c r="A130" s="169"/>
    </row>
    <row r="131">
      <c r="A131" s="169"/>
    </row>
    <row r="132">
      <c r="A132" s="169"/>
    </row>
    <row r="133">
      <c r="A133" s="169"/>
    </row>
    <row r="134">
      <c r="A134" s="169"/>
    </row>
    <row r="135">
      <c r="A135" s="169"/>
    </row>
    <row r="136">
      <c r="A136" s="169"/>
    </row>
    <row r="137">
      <c r="A137" s="169"/>
    </row>
    <row r="138">
      <c r="A138" s="169"/>
    </row>
    <row r="139">
      <c r="A139" s="169"/>
    </row>
    <row r="140">
      <c r="A140" s="169"/>
    </row>
    <row r="141">
      <c r="A141" s="169"/>
    </row>
    <row r="142">
      <c r="A142" s="169"/>
    </row>
    <row r="143">
      <c r="A143" s="169"/>
    </row>
    <row r="144">
      <c r="A144" s="169"/>
    </row>
    <row r="145">
      <c r="A145" s="169"/>
    </row>
    <row r="146">
      <c r="A146" s="169"/>
    </row>
    <row r="147">
      <c r="A147" s="169"/>
    </row>
    <row r="148">
      <c r="A148" s="169"/>
    </row>
    <row r="149">
      <c r="A149" s="169"/>
    </row>
    <row r="150">
      <c r="A150" s="169"/>
    </row>
    <row r="151">
      <c r="A151" s="169"/>
    </row>
    <row r="152">
      <c r="A152" s="169"/>
    </row>
    <row r="153">
      <c r="A153" s="169"/>
    </row>
    <row r="154">
      <c r="A154" s="169"/>
    </row>
    <row r="155">
      <c r="A155" s="169"/>
    </row>
    <row r="156">
      <c r="A156" s="169"/>
    </row>
    <row r="157">
      <c r="A157" s="169"/>
    </row>
    <row r="158">
      <c r="A158" s="169"/>
    </row>
    <row r="159">
      <c r="A159" s="169"/>
    </row>
    <row r="160">
      <c r="A160" s="169"/>
    </row>
    <row r="161">
      <c r="A161" s="169"/>
    </row>
    <row r="162">
      <c r="A162" s="169"/>
    </row>
    <row r="163">
      <c r="A163" s="169"/>
    </row>
    <row r="164">
      <c r="A164" s="169"/>
    </row>
    <row r="165">
      <c r="A165" s="169"/>
    </row>
    <row r="166">
      <c r="A166" s="169"/>
    </row>
    <row r="167">
      <c r="A167" s="169"/>
    </row>
    <row r="168">
      <c r="A168" s="169"/>
    </row>
    <row r="169">
      <c r="A169" s="169"/>
    </row>
    <row r="170">
      <c r="A170" s="169"/>
    </row>
    <row r="171">
      <c r="A171" s="169"/>
    </row>
    <row r="172">
      <c r="A172" s="169"/>
    </row>
    <row r="173">
      <c r="A173" s="169"/>
    </row>
    <row r="174">
      <c r="A174" s="169"/>
    </row>
    <row r="175">
      <c r="A175" s="169"/>
    </row>
    <row r="176">
      <c r="A176" s="169"/>
    </row>
    <row r="177">
      <c r="A177" s="169"/>
    </row>
    <row r="178">
      <c r="A178" s="169"/>
    </row>
    <row r="179">
      <c r="A179" s="169"/>
    </row>
    <row r="180">
      <c r="A180" s="169"/>
    </row>
    <row r="181">
      <c r="A181" s="169"/>
    </row>
    <row r="182">
      <c r="A182" s="169"/>
    </row>
    <row r="183">
      <c r="A183" s="169"/>
    </row>
    <row r="184">
      <c r="A184" s="169"/>
    </row>
    <row r="185">
      <c r="A185" s="169"/>
    </row>
    <row r="186">
      <c r="A186" s="169"/>
    </row>
    <row r="187">
      <c r="A187" s="169"/>
    </row>
    <row r="188">
      <c r="A188" s="169"/>
    </row>
    <row r="189">
      <c r="A189" s="169"/>
    </row>
    <row r="190">
      <c r="A190" s="169"/>
    </row>
    <row r="191">
      <c r="A191" s="169"/>
    </row>
    <row r="192">
      <c r="A192" s="169"/>
    </row>
    <row r="193">
      <c r="A193" s="169"/>
    </row>
    <row r="194">
      <c r="A194" s="169"/>
    </row>
    <row r="195">
      <c r="A195" s="169"/>
    </row>
    <row r="196">
      <c r="A196" s="169"/>
    </row>
    <row r="197">
      <c r="A197" s="169"/>
    </row>
    <row r="198">
      <c r="A198" s="169"/>
    </row>
    <row r="199">
      <c r="A199" s="169"/>
    </row>
    <row r="200">
      <c r="A200" s="169"/>
    </row>
    <row r="201">
      <c r="A201" s="169"/>
    </row>
    <row r="202">
      <c r="A202" s="169"/>
    </row>
    <row r="203">
      <c r="A203" s="169"/>
    </row>
    <row r="204">
      <c r="A204" s="169"/>
    </row>
    <row r="205">
      <c r="A205" s="169"/>
    </row>
    <row r="206">
      <c r="A206" s="169"/>
    </row>
    <row r="207">
      <c r="A207" s="169"/>
    </row>
    <row r="208">
      <c r="A208" s="169"/>
    </row>
    <row r="209">
      <c r="A209" s="169"/>
    </row>
    <row r="210">
      <c r="A210" s="169"/>
    </row>
    <row r="211">
      <c r="A211" s="169"/>
    </row>
    <row r="212">
      <c r="A212" s="169"/>
    </row>
    <row r="213">
      <c r="A213" s="169"/>
    </row>
    <row r="214">
      <c r="A214" s="169"/>
    </row>
    <row r="215">
      <c r="A215" s="169"/>
    </row>
    <row r="216">
      <c r="A216" s="169"/>
    </row>
    <row r="217">
      <c r="A217" s="169"/>
    </row>
    <row r="218">
      <c r="A218" s="169"/>
    </row>
    <row r="219">
      <c r="A219" s="169"/>
    </row>
    <row r="220">
      <c r="A220" s="169"/>
    </row>
    <row r="221">
      <c r="A221" s="169"/>
    </row>
    <row r="222">
      <c r="A222" s="169"/>
    </row>
    <row r="223">
      <c r="A223" s="169"/>
    </row>
    <row r="224">
      <c r="A224" s="169"/>
    </row>
    <row r="225">
      <c r="A225" s="169"/>
    </row>
    <row r="226">
      <c r="A226" s="169"/>
    </row>
    <row r="227">
      <c r="A227" s="169"/>
    </row>
    <row r="228">
      <c r="A228" s="169"/>
    </row>
    <row r="229">
      <c r="A229" s="169"/>
    </row>
    <row r="230">
      <c r="A230" s="169"/>
    </row>
    <row r="231">
      <c r="A231" s="169"/>
    </row>
    <row r="232">
      <c r="A232" s="169"/>
    </row>
    <row r="233">
      <c r="A233" s="169"/>
    </row>
    <row r="234">
      <c r="A234" s="169"/>
    </row>
    <row r="235">
      <c r="A235" s="169"/>
    </row>
    <row r="236">
      <c r="A236" s="169"/>
    </row>
    <row r="237">
      <c r="A237" s="169"/>
    </row>
    <row r="238">
      <c r="A238" s="169"/>
    </row>
    <row r="239">
      <c r="A239" s="169"/>
    </row>
    <row r="240">
      <c r="A240" s="169"/>
    </row>
    <row r="241">
      <c r="A241" s="169"/>
    </row>
    <row r="242">
      <c r="A242" s="169"/>
    </row>
    <row r="243">
      <c r="A243" s="169"/>
    </row>
    <row r="244">
      <c r="A244" s="169"/>
    </row>
    <row r="245">
      <c r="A245" s="169"/>
    </row>
    <row r="246">
      <c r="A246" s="169"/>
    </row>
    <row r="247">
      <c r="A247" s="169"/>
    </row>
    <row r="248">
      <c r="A248" s="169"/>
    </row>
    <row r="249">
      <c r="A249" s="169"/>
    </row>
    <row r="250">
      <c r="A250" s="169"/>
    </row>
    <row r="251">
      <c r="A251" s="169"/>
    </row>
    <row r="252">
      <c r="A252" s="169"/>
    </row>
    <row r="253">
      <c r="A253" s="169"/>
    </row>
    <row r="254">
      <c r="A254" s="169"/>
    </row>
    <row r="255">
      <c r="A255" s="169"/>
    </row>
    <row r="256">
      <c r="A256" s="169"/>
    </row>
    <row r="257">
      <c r="A257" s="169"/>
    </row>
    <row r="258">
      <c r="A258" s="169"/>
    </row>
    <row r="259">
      <c r="A259" s="169"/>
    </row>
    <row r="260">
      <c r="A260" s="169"/>
    </row>
    <row r="261">
      <c r="A261" s="169"/>
    </row>
    <row r="262">
      <c r="A262" s="169"/>
    </row>
    <row r="263">
      <c r="A263" s="169"/>
    </row>
    <row r="264">
      <c r="A264" s="169"/>
    </row>
    <row r="265">
      <c r="A265" s="169"/>
    </row>
    <row r="266">
      <c r="A266" s="169"/>
    </row>
    <row r="267">
      <c r="A267" s="169"/>
    </row>
    <row r="268">
      <c r="A268" s="169"/>
    </row>
    <row r="269">
      <c r="A269" s="169"/>
    </row>
    <row r="270">
      <c r="A270" s="169"/>
    </row>
    <row r="271">
      <c r="A271" s="169"/>
    </row>
    <row r="272">
      <c r="A272" s="169"/>
    </row>
    <row r="273">
      <c r="A273" s="169"/>
    </row>
    <row r="274">
      <c r="A274" s="169"/>
    </row>
    <row r="275">
      <c r="A275" s="169"/>
    </row>
    <row r="276">
      <c r="A276" s="169"/>
    </row>
    <row r="277">
      <c r="A277" s="169"/>
    </row>
    <row r="278">
      <c r="A278" s="169"/>
    </row>
    <row r="279">
      <c r="A279" s="169"/>
    </row>
    <row r="280">
      <c r="A280" s="169"/>
    </row>
    <row r="281">
      <c r="A281" s="169"/>
    </row>
    <row r="282">
      <c r="A282" s="169"/>
    </row>
    <row r="283">
      <c r="A283" s="169"/>
    </row>
    <row r="284">
      <c r="A284" s="169"/>
    </row>
    <row r="285">
      <c r="A285" s="169"/>
    </row>
    <row r="286">
      <c r="A286" s="169"/>
    </row>
    <row r="287">
      <c r="A287" s="169"/>
    </row>
    <row r="288">
      <c r="A288" s="169"/>
    </row>
    <row r="289">
      <c r="A289" s="169"/>
    </row>
    <row r="290">
      <c r="A290" s="169"/>
    </row>
    <row r="291">
      <c r="A291" s="169"/>
    </row>
    <row r="292">
      <c r="A292" s="169"/>
    </row>
    <row r="293">
      <c r="A293" s="169"/>
    </row>
    <row r="294">
      <c r="A294" s="169"/>
    </row>
    <row r="295">
      <c r="A295" s="169"/>
    </row>
    <row r="296">
      <c r="A296" s="169"/>
    </row>
    <row r="297">
      <c r="A297" s="169"/>
    </row>
    <row r="298">
      <c r="A298" s="169"/>
    </row>
    <row r="299">
      <c r="A299" s="169"/>
    </row>
    <row r="300">
      <c r="A300" s="169"/>
    </row>
    <row r="301">
      <c r="A301" s="169"/>
    </row>
    <row r="302">
      <c r="A302" s="169"/>
    </row>
    <row r="303">
      <c r="A303" s="169"/>
    </row>
    <row r="304">
      <c r="A304" s="169"/>
    </row>
    <row r="305">
      <c r="A305" s="169"/>
    </row>
    <row r="306">
      <c r="A306" s="169"/>
    </row>
    <row r="307">
      <c r="A307" s="169"/>
    </row>
    <row r="308">
      <c r="A308" s="169"/>
    </row>
    <row r="309">
      <c r="A309" s="169"/>
    </row>
    <row r="310">
      <c r="A310" s="169"/>
    </row>
    <row r="311">
      <c r="A311" s="169"/>
    </row>
    <row r="312">
      <c r="A312" s="169"/>
    </row>
    <row r="313">
      <c r="A313" s="169"/>
    </row>
    <row r="314">
      <c r="A314" s="169"/>
    </row>
    <row r="315">
      <c r="A315" s="169"/>
    </row>
    <row r="316">
      <c r="A316" s="169"/>
    </row>
    <row r="317">
      <c r="A317" s="169"/>
    </row>
    <row r="318">
      <c r="A318" s="169"/>
    </row>
    <row r="319">
      <c r="A319" s="169"/>
    </row>
    <row r="320">
      <c r="A320" s="169"/>
    </row>
    <row r="321">
      <c r="A321" s="169"/>
    </row>
    <row r="322">
      <c r="A322" s="169"/>
    </row>
    <row r="323">
      <c r="A323" s="169"/>
    </row>
    <row r="324">
      <c r="A324" s="169"/>
    </row>
    <row r="325">
      <c r="A325" s="169"/>
    </row>
    <row r="326">
      <c r="A326" s="169"/>
    </row>
    <row r="327">
      <c r="A327" s="169"/>
    </row>
    <row r="328">
      <c r="A328" s="169"/>
    </row>
    <row r="329">
      <c r="A329" s="169"/>
    </row>
    <row r="330">
      <c r="A330" s="169"/>
    </row>
    <row r="331">
      <c r="A331" s="169"/>
    </row>
    <row r="332">
      <c r="A332" s="169"/>
    </row>
    <row r="333">
      <c r="A333" s="169"/>
    </row>
    <row r="334">
      <c r="A334" s="169"/>
    </row>
    <row r="335">
      <c r="A335" s="169"/>
    </row>
    <row r="336">
      <c r="A336" s="169"/>
    </row>
    <row r="337">
      <c r="A337" s="169"/>
    </row>
    <row r="338">
      <c r="A338" s="169"/>
    </row>
    <row r="339">
      <c r="A339" s="169"/>
    </row>
    <row r="340">
      <c r="A340" s="169"/>
    </row>
    <row r="341">
      <c r="A341" s="169"/>
    </row>
    <row r="342">
      <c r="A342" s="169"/>
    </row>
    <row r="343">
      <c r="A343" s="169"/>
    </row>
    <row r="344">
      <c r="A344" s="169"/>
    </row>
    <row r="345">
      <c r="A345" s="169"/>
    </row>
    <row r="346">
      <c r="A346" s="169"/>
    </row>
    <row r="347">
      <c r="A347" s="169"/>
    </row>
    <row r="348">
      <c r="A348" s="169"/>
    </row>
    <row r="349">
      <c r="A349" s="169"/>
    </row>
    <row r="350">
      <c r="A350" s="169"/>
    </row>
    <row r="351">
      <c r="A351" s="169"/>
    </row>
    <row r="352">
      <c r="A352" s="169"/>
    </row>
    <row r="353">
      <c r="A353" s="169"/>
    </row>
    <row r="354">
      <c r="A354" s="169"/>
    </row>
    <row r="355">
      <c r="A355" s="169"/>
    </row>
    <row r="356">
      <c r="A356" s="169"/>
    </row>
    <row r="357">
      <c r="A357" s="169"/>
    </row>
    <row r="358">
      <c r="A358" s="169"/>
    </row>
    <row r="359">
      <c r="A359" s="169"/>
    </row>
    <row r="360">
      <c r="A360" s="169"/>
    </row>
    <row r="361">
      <c r="A361" s="169"/>
    </row>
    <row r="362">
      <c r="A362" s="169"/>
    </row>
    <row r="363">
      <c r="A363" s="169"/>
    </row>
    <row r="364">
      <c r="A364" s="169"/>
    </row>
    <row r="365">
      <c r="A365" s="169"/>
    </row>
    <row r="366">
      <c r="A366" s="169"/>
    </row>
    <row r="367">
      <c r="A367" s="169"/>
    </row>
    <row r="368">
      <c r="A368" s="169"/>
    </row>
    <row r="369">
      <c r="A369" s="169"/>
    </row>
    <row r="370">
      <c r="A370" s="169"/>
    </row>
    <row r="371">
      <c r="A371" s="169"/>
    </row>
    <row r="372">
      <c r="A372" s="169"/>
    </row>
    <row r="373">
      <c r="A373" s="169"/>
    </row>
    <row r="374">
      <c r="A374" s="169"/>
    </row>
    <row r="375">
      <c r="A375" s="169"/>
    </row>
    <row r="376">
      <c r="A376" s="169"/>
    </row>
    <row r="377">
      <c r="A377" s="169"/>
    </row>
    <row r="378">
      <c r="A378" s="169"/>
    </row>
    <row r="379">
      <c r="A379" s="169"/>
    </row>
    <row r="380">
      <c r="A380" s="169"/>
    </row>
    <row r="381">
      <c r="A381" s="169"/>
    </row>
    <row r="382">
      <c r="A382" s="169"/>
    </row>
    <row r="383">
      <c r="A383" s="169"/>
    </row>
    <row r="384">
      <c r="A384" s="169"/>
    </row>
    <row r="385">
      <c r="A385" s="169"/>
    </row>
    <row r="386">
      <c r="A386" s="169"/>
    </row>
    <row r="387">
      <c r="A387" s="169"/>
    </row>
    <row r="388">
      <c r="A388" s="169"/>
    </row>
    <row r="389">
      <c r="A389" s="169"/>
    </row>
    <row r="390">
      <c r="A390" s="169"/>
    </row>
    <row r="391">
      <c r="A391" s="169"/>
    </row>
    <row r="392">
      <c r="A392" s="169"/>
    </row>
    <row r="393">
      <c r="A393" s="169"/>
    </row>
    <row r="394">
      <c r="A394" s="169"/>
    </row>
    <row r="395">
      <c r="A395" s="169"/>
    </row>
    <row r="396">
      <c r="A396" s="169"/>
    </row>
    <row r="397">
      <c r="A397" s="169"/>
    </row>
    <row r="398">
      <c r="A398" s="169"/>
    </row>
    <row r="399">
      <c r="A399" s="169"/>
    </row>
    <row r="400">
      <c r="A400" s="169"/>
    </row>
    <row r="401">
      <c r="A401" s="169"/>
    </row>
    <row r="402">
      <c r="A402" s="169"/>
    </row>
    <row r="403">
      <c r="A403" s="169"/>
    </row>
    <row r="404">
      <c r="A404" s="169"/>
    </row>
    <row r="405">
      <c r="A405" s="169"/>
    </row>
    <row r="406">
      <c r="A406" s="169"/>
    </row>
    <row r="407">
      <c r="A407" s="169"/>
    </row>
    <row r="408">
      <c r="A408" s="169"/>
    </row>
    <row r="409">
      <c r="A409" s="169"/>
    </row>
    <row r="410">
      <c r="A410" s="169"/>
    </row>
    <row r="411">
      <c r="A411" s="169"/>
    </row>
    <row r="412">
      <c r="A412" s="169"/>
    </row>
    <row r="413">
      <c r="A413" s="169"/>
    </row>
    <row r="414">
      <c r="A414" s="169"/>
    </row>
    <row r="415">
      <c r="A415" s="169"/>
    </row>
    <row r="416">
      <c r="A416" s="169"/>
    </row>
    <row r="417">
      <c r="A417" s="169"/>
    </row>
    <row r="418">
      <c r="A418" s="169"/>
    </row>
    <row r="419">
      <c r="A419" s="169"/>
    </row>
    <row r="420">
      <c r="A420" s="169"/>
    </row>
    <row r="421">
      <c r="A421" s="169"/>
    </row>
    <row r="422">
      <c r="A422" s="169"/>
    </row>
    <row r="423">
      <c r="A423" s="169"/>
    </row>
    <row r="424">
      <c r="A424" s="169"/>
    </row>
    <row r="425">
      <c r="A425" s="169"/>
    </row>
    <row r="426">
      <c r="A426" s="169"/>
    </row>
    <row r="427">
      <c r="A427" s="169"/>
    </row>
    <row r="428">
      <c r="A428" s="169"/>
    </row>
    <row r="429">
      <c r="A429" s="169"/>
    </row>
    <row r="430">
      <c r="A430" s="169"/>
    </row>
    <row r="431">
      <c r="A431" s="169"/>
    </row>
    <row r="432">
      <c r="A432" s="169"/>
    </row>
    <row r="433">
      <c r="A433" s="169"/>
    </row>
    <row r="434">
      <c r="A434" s="169"/>
    </row>
    <row r="435">
      <c r="A435" s="169"/>
    </row>
    <row r="436">
      <c r="A436" s="169"/>
    </row>
    <row r="437">
      <c r="A437" s="169"/>
    </row>
    <row r="438">
      <c r="A438" s="169"/>
    </row>
    <row r="439">
      <c r="A439" s="169"/>
    </row>
    <row r="440">
      <c r="A440" s="169"/>
    </row>
    <row r="441">
      <c r="A441" s="169"/>
    </row>
    <row r="442">
      <c r="A442" s="169"/>
    </row>
    <row r="443">
      <c r="A443" s="169"/>
    </row>
    <row r="444">
      <c r="A444" s="169"/>
    </row>
    <row r="445">
      <c r="A445" s="169"/>
    </row>
    <row r="446">
      <c r="A446" s="169"/>
    </row>
    <row r="447">
      <c r="A447" s="169"/>
    </row>
    <row r="448">
      <c r="A448" s="169"/>
    </row>
    <row r="449">
      <c r="A449" s="169"/>
    </row>
    <row r="450">
      <c r="A450" s="169"/>
    </row>
    <row r="451">
      <c r="A451" s="169"/>
    </row>
    <row r="452">
      <c r="A452" s="169"/>
    </row>
    <row r="453">
      <c r="A453" s="169"/>
    </row>
    <row r="454">
      <c r="A454" s="169"/>
    </row>
    <row r="455">
      <c r="A455" s="169"/>
    </row>
    <row r="456">
      <c r="A456" s="169"/>
    </row>
    <row r="457">
      <c r="A457" s="169"/>
    </row>
    <row r="458">
      <c r="A458" s="169"/>
    </row>
    <row r="459">
      <c r="A459" s="169"/>
    </row>
    <row r="460">
      <c r="A460" s="169"/>
    </row>
    <row r="461">
      <c r="A461" s="169"/>
    </row>
    <row r="462">
      <c r="A462" s="169"/>
    </row>
    <row r="463">
      <c r="A463" s="169"/>
    </row>
    <row r="464">
      <c r="A464" s="169"/>
    </row>
    <row r="465">
      <c r="A465" s="169"/>
    </row>
    <row r="466">
      <c r="A466" s="169"/>
    </row>
    <row r="467">
      <c r="A467" s="169"/>
    </row>
    <row r="468">
      <c r="A468" s="169"/>
    </row>
    <row r="469">
      <c r="A469" s="169"/>
    </row>
    <row r="470">
      <c r="A470" s="169"/>
    </row>
    <row r="471">
      <c r="A471" s="169"/>
    </row>
    <row r="472">
      <c r="A472" s="169"/>
    </row>
    <row r="473">
      <c r="A473" s="169"/>
    </row>
    <row r="474">
      <c r="A474" s="169"/>
    </row>
    <row r="475">
      <c r="A475" s="169"/>
    </row>
    <row r="476">
      <c r="A476" s="169"/>
    </row>
    <row r="477">
      <c r="A477" s="169"/>
    </row>
    <row r="478">
      <c r="A478" s="169"/>
    </row>
    <row r="479">
      <c r="A479" s="169"/>
    </row>
    <row r="480">
      <c r="A480" s="169"/>
    </row>
    <row r="481">
      <c r="A481" s="169"/>
    </row>
    <row r="482">
      <c r="A482" s="169"/>
    </row>
    <row r="483">
      <c r="A483" s="169"/>
    </row>
    <row r="484">
      <c r="A484" s="169"/>
    </row>
    <row r="485">
      <c r="A485" s="169"/>
    </row>
    <row r="486">
      <c r="A486" s="169"/>
    </row>
    <row r="487">
      <c r="A487" s="169"/>
    </row>
    <row r="488">
      <c r="A488" s="169"/>
    </row>
    <row r="489">
      <c r="A489" s="169"/>
    </row>
    <row r="490">
      <c r="A490" s="169"/>
    </row>
    <row r="491">
      <c r="A491" s="169"/>
    </row>
    <row r="492">
      <c r="A492" s="169"/>
    </row>
    <row r="493">
      <c r="A493" s="169"/>
    </row>
    <row r="494">
      <c r="A494" s="169"/>
    </row>
    <row r="495">
      <c r="A495" s="169"/>
    </row>
    <row r="496">
      <c r="A496" s="169"/>
    </row>
    <row r="497">
      <c r="A497" s="169"/>
    </row>
    <row r="498">
      <c r="A498" s="169"/>
    </row>
    <row r="499">
      <c r="A499" s="169"/>
    </row>
    <row r="500">
      <c r="A500" s="169"/>
    </row>
    <row r="501">
      <c r="A501" s="169"/>
    </row>
    <row r="502">
      <c r="A502" s="169"/>
    </row>
    <row r="503">
      <c r="A503" s="169"/>
    </row>
    <row r="504">
      <c r="A504" s="169"/>
    </row>
    <row r="505">
      <c r="A505" s="169"/>
    </row>
    <row r="506">
      <c r="A506" s="169"/>
    </row>
    <row r="507">
      <c r="A507" s="169"/>
    </row>
    <row r="508">
      <c r="A508" s="169"/>
    </row>
    <row r="509">
      <c r="A509" s="169"/>
    </row>
    <row r="510">
      <c r="A510" s="169"/>
    </row>
    <row r="511">
      <c r="A511" s="169"/>
    </row>
    <row r="512">
      <c r="A512" s="169"/>
    </row>
    <row r="513">
      <c r="A513" s="169"/>
    </row>
    <row r="514">
      <c r="A514" s="169"/>
    </row>
    <row r="515">
      <c r="A515" s="169"/>
    </row>
    <row r="516">
      <c r="A516" s="169"/>
    </row>
    <row r="517">
      <c r="A517" s="169"/>
    </row>
    <row r="518">
      <c r="A518" s="169"/>
    </row>
    <row r="519">
      <c r="A519" s="169"/>
    </row>
    <row r="520">
      <c r="A520" s="169"/>
    </row>
    <row r="521">
      <c r="A521" s="169"/>
    </row>
    <row r="522">
      <c r="A522" s="169"/>
    </row>
    <row r="523">
      <c r="A523" s="169"/>
    </row>
    <row r="524">
      <c r="A524" s="169"/>
    </row>
    <row r="525">
      <c r="A525" s="169"/>
    </row>
    <row r="526">
      <c r="A526" s="169"/>
    </row>
    <row r="527">
      <c r="A527" s="169"/>
    </row>
    <row r="528">
      <c r="A528" s="169"/>
    </row>
    <row r="529">
      <c r="A529" s="169"/>
    </row>
    <row r="530">
      <c r="A530" s="169"/>
    </row>
    <row r="531">
      <c r="A531" s="169"/>
    </row>
    <row r="532">
      <c r="A532" s="169"/>
    </row>
    <row r="533">
      <c r="A533" s="169"/>
    </row>
    <row r="534">
      <c r="A534" s="169"/>
    </row>
    <row r="535">
      <c r="A535" s="169"/>
    </row>
    <row r="536">
      <c r="A536" s="169"/>
    </row>
    <row r="537">
      <c r="A537" s="169"/>
    </row>
    <row r="538">
      <c r="A538" s="169"/>
    </row>
    <row r="539">
      <c r="A539" s="169"/>
    </row>
    <row r="540">
      <c r="A540" s="169"/>
    </row>
    <row r="541">
      <c r="A541" s="169"/>
    </row>
    <row r="542">
      <c r="A542" s="169"/>
    </row>
    <row r="543">
      <c r="A543" s="169"/>
    </row>
    <row r="544">
      <c r="A544" s="169"/>
    </row>
    <row r="545">
      <c r="A545" s="169"/>
    </row>
    <row r="546">
      <c r="A546" s="169"/>
    </row>
    <row r="547">
      <c r="A547" s="169"/>
    </row>
    <row r="548">
      <c r="A548" s="169"/>
    </row>
    <row r="549">
      <c r="A549" s="169"/>
    </row>
    <row r="550">
      <c r="A550" s="169"/>
    </row>
    <row r="551">
      <c r="A551" s="169"/>
    </row>
    <row r="552">
      <c r="A552" s="169"/>
    </row>
    <row r="553">
      <c r="A553" s="169"/>
    </row>
    <row r="554">
      <c r="A554" s="169"/>
    </row>
    <row r="555">
      <c r="A555" s="169"/>
    </row>
    <row r="556">
      <c r="A556" s="169"/>
    </row>
    <row r="557">
      <c r="A557" s="169"/>
    </row>
    <row r="558">
      <c r="A558" s="169"/>
    </row>
    <row r="559">
      <c r="A559" s="169"/>
    </row>
    <row r="560">
      <c r="A560" s="169"/>
    </row>
    <row r="561">
      <c r="A561" s="169"/>
    </row>
    <row r="562">
      <c r="A562" s="169"/>
    </row>
    <row r="563">
      <c r="A563" s="169"/>
    </row>
    <row r="564">
      <c r="A564" s="169"/>
    </row>
    <row r="565">
      <c r="A565" s="169"/>
    </row>
    <row r="566">
      <c r="A566" s="169"/>
    </row>
    <row r="567">
      <c r="A567" s="169"/>
    </row>
    <row r="568">
      <c r="A568" s="169"/>
    </row>
    <row r="569">
      <c r="A569" s="169"/>
    </row>
    <row r="570">
      <c r="A570" s="169"/>
    </row>
    <row r="571">
      <c r="A571" s="169"/>
    </row>
    <row r="572">
      <c r="A572" s="169"/>
    </row>
    <row r="573">
      <c r="A573" s="169"/>
    </row>
    <row r="574">
      <c r="A574" s="169"/>
    </row>
    <row r="575">
      <c r="A575" s="169"/>
    </row>
    <row r="576">
      <c r="A576" s="169"/>
    </row>
    <row r="577">
      <c r="A577" s="169"/>
    </row>
    <row r="578">
      <c r="A578" s="169"/>
    </row>
    <row r="579">
      <c r="A579" s="169"/>
    </row>
    <row r="580">
      <c r="A580" s="169"/>
    </row>
    <row r="581">
      <c r="A581" s="169"/>
    </row>
    <row r="582">
      <c r="A582" s="169"/>
    </row>
    <row r="583">
      <c r="A583" s="169"/>
    </row>
    <row r="584">
      <c r="A584" s="169"/>
    </row>
    <row r="585">
      <c r="A585" s="169"/>
    </row>
    <row r="586">
      <c r="A586" s="169"/>
    </row>
    <row r="587">
      <c r="A587" s="169"/>
    </row>
    <row r="588">
      <c r="A588" s="169"/>
    </row>
    <row r="589">
      <c r="A589" s="169"/>
    </row>
    <row r="590">
      <c r="A590" s="169"/>
    </row>
    <row r="591">
      <c r="A591" s="169"/>
    </row>
    <row r="592">
      <c r="A592" s="169"/>
    </row>
    <row r="593">
      <c r="A593" s="169"/>
    </row>
    <row r="594">
      <c r="A594" s="169"/>
    </row>
    <row r="595">
      <c r="A595" s="169"/>
    </row>
    <row r="596">
      <c r="A596" s="169"/>
    </row>
    <row r="597">
      <c r="A597" s="169"/>
    </row>
    <row r="598">
      <c r="A598" s="169"/>
    </row>
    <row r="599">
      <c r="A599" s="169"/>
    </row>
    <row r="600">
      <c r="A600" s="169"/>
    </row>
    <row r="601">
      <c r="A601" s="169"/>
    </row>
    <row r="602">
      <c r="A602" s="169"/>
    </row>
    <row r="603">
      <c r="A603" s="169"/>
    </row>
    <row r="604">
      <c r="A604" s="169"/>
    </row>
    <row r="605">
      <c r="A605" s="169"/>
    </row>
    <row r="606">
      <c r="A606" s="169"/>
    </row>
    <row r="607">
      <c r="A607" s="169"/>
    </row>
    <row r="608">
      <c r="A608" s="169"/>
    </row>
    <row r="609">
      <c r="A609" s="169"/>
    </row>
    <row r="610">
      <c r="A610" s="169"/>
    </row>
    <row r="611">
      <c r="A611" s="169"/>
    </row>
    <row r="612">
      <c r="A612" s="169"/>
    </row>
    <row r="613">
      <c r="A613" s="169"/>
    </row>
    <row r="614">
      <c r="A614" s="169"/>
    </row>
    <row r="615">
      <c r="A615" s="169"/>
    </row>
    <row r="616">
      <c r="A616" s="169"/>
    </row>
    <row r="617">
      <c r="A617" s="169"/>
    </row>
    <row r="618">
      <c r="A618" s="169"/>
    </row>
    <row r="619">
      <c r="A619" s="169"/>
    </row>
    <row r="620">
      <c r="A620" s="169"/>
    </row>
    <row r="621">
      <c r="A621" s="169"/>
    </row>
    <row r="622">
      <c r="A622" s="169"/>
    </row>
    <row r="623">
      <c r="A623" s="169"/>
    </row>
    <row r="624">
      <c r="A624" s="169"/>
    </row>
    <row r="625">
      <c r="A625" s="169"/>
    </row>
    <row r="626">
      <c r="A626" s="169"/>
    </row>
    <row r="627">
      <c r="A627" s="169"/>
    </row>
    <row r="628">
      <c r="A628" s="169"/>
    </row>
    <row r="629">
      <c r="A629" s="169"/>
    </row>
    <row r="630">
      <c r="A630" s="169"/>
    </row>
    <row r="631">
      <c r="A631" s="169"/>
    </row>
    <row r="632">
      <c r="A632" s="169"/>
    </row>
    <row r="633">
      <c r="A633" s="169"/>
    </row>
    <row r="634">
      <c r="A634" s="169"/>
    </row>
    <row r="635">
      <c r="A635" s="169"/>
    </row>
    <row r="636">
      <c r="A636" s="169"/>
    </row>
    <row r="637">
      <c r="A637" s="169"/>
    </row>
    <row r="638">
      <c r="A638" s="169"/>
    </row>
    <row r="639">
      <c r="A639" s="169"/>
    </row>
    <row r="640">
      <c r="A640" s="169"/>
    </row>
    <row r="641">
      <c r="A641" s="169"/>
    </row>
    <row r="642">
      <c r="A642" s="169"/>
    </row>
    <row r="643">
      <c r="A643" s="169"/>
    </row>
    <row r="644">
      <c r="A644" s="169"/>
    </row>
    <row r="645">
      <c r="A645" s="169"/>
    </row>
    <row r="646">
      <c r="A646" s="169"/>
    </row>
    <row r="647">
      <c r="A647" s="169"/>
    </row>
    <row r="648">
      <c r="A648" s="169"/>
    </row>
    <row r="649">
      <c r="A649" s="169"/>
    </row>
    <row r="650">
      <c r="A650" s="169"/>
    </row>
    <row r="651">
      <c r="A651" s="169"/>
    </row>
    <row r="652">
      <c r="A652" s="169"/>
    </row>
    <row r="653">
      <c r="A653" s="169"/>
    </row>
    <row r="654">
      <c r="A654" s="169"/>
    </row>
    <row r="655">
      <c r="A655" s="169"/>
    </row>
    <row r="656">
      <c r="A656" s="169"/>
    </row>
    <row r="657">
      <c r="A657" s="169"/>
    </row>
    <row r="658">
      <c r="A658" s="169"/>
    </row>
    <row r="659">
      <c r="A659" s="169"/>
    </row>
    <row r="660">
      <c r="A660" s="169"/>
    </row>
    <row r="661">
      <c r="A661" s="169"/>
    </row>
    <row r="662">
      <c r="A662" s="169"/>
    </row>
    <row r="663">
      <c r="A663" s="169"/>
    </row>
    <row r="664">
      <c r="A664" s="169"/>
    </row>
    <row r="665">
      <c r="A665" s="169"/>
    </row>
    <row r="666">
      <c r="A666" s="169"/>
    </row>
    <row r="667">
      <c r="A667" s="169"/>
    </row>
    <row r="668">
      <c r="A668" s="169"/>
    </row>
    <row r="669">
      <c r="A669" s="169"/>
    </row>
    <row r="670">
      <c r="A670" s="169"/>
    </row>
    <row r="671">
      <c r="A671" s="169"/>
    </row>
    <row r="672">
      <c r="A672" s="169"/>
    </row>
    <row r="673">
      <c r="A673" s="169"/>
    </row>
    <row r="674">
      <c r="A674" s="169"/>
    </row>
    <row r="675">
      <c r="A675" s="169"/>
    </row>
    <row r="676">
      <c r="A676" s="169"/>
    </row>
    <row r="677">
      <c r="A677" s="169"/>
    </row>
    <row r="678">
      <c r="A678" s="169"/>
    </row>
    <row r="679">
      <c r="A679" s="169"/>
    </row>
    <row r="680">
      <c r="A680" s="169"/>
    </row>
    <row r="681">
      <c r="A681" s="169"/>
    </row>
    <row r="682">
      <c r="A682" s="169"/>
    </row>
    <row r="683">
      <c r="A683" s="169"/>
    </row>
    <row r="684">
      <c r="A684" s="169"/>
    </row>
    <row r="685">
      <c r="A685" s="169"/>
    </row>
    <row r="686">
      <c r="A686" s="169"/>
    </row>
    <row r="687">
      <c r="A687" s="169"/>
    </row>
    <row r="688">
      <c r="A688" s="169"/>
    </row>
    <row r="689">
      <c r="A689" s="169"/>
    </row>
    <row r="690">
      <c r="A690" s="169"/>
    </row>
    <row r="691">
      <c r="A691" s="169"/>
    </row>
    <row r="692">
      <c r="A692" s="169"/>
    </row>
    <row r="693">
      <c r="A693" s="169"/>
    </row>
    <row r="694">
      <c r="A694" s="169"/>
    </row>
    <row r="695">
      <c r="A695" s="169"/>
    </row>
    <row r="696">
      <c r="A696" s="169"/>
    </row>
    <row r="697">
      <c r="A697" s="169"/>
    </row>
    <row r="698">
      <c r="A698" s="169"/>
    </row>
    <row r="699">
      <c r="A699" s="169"/>
    </row>
    <row r="700">
      <c r="A700" s="169"/>
    </row>
    <row r="701">
      <c r="A701" s="169"/>
    </row>
    <row r="702">
      <c r="A702" s="169"/>
    </row>
    <row r="703">
      <c r="A703" s="169"/>
    </row>
    <row r="704">
      <c r="A704" s="169"/>
    </row>
    <row r="705">
      <c r="A705" s="169"/>
    </row>
    <row r="706">
      <c r="A706" s="169"/>
    </row>
    <row r="707">
      <c r="A707" s="169"/>
    </row>
    <row r="708">
      <c r="A708" s="169"/>
    </row>
    <row r="709">
      <c r="A709" s="169"/>
    </row>
    <row r="710">
      <c r="A710" s="169"/>
    </row>
    <row r="711">
      <c r="A711" s="169"/>
    </row>
    <row r="712">
      <c r="A712" s="169"/>
    </row>
    <row r="713">
      <c r="A713" s="169"/>
    </row>
    <row r="714">
      <c r="A714" s="169"/>
    </row>
    <row r="715">
      <c r="A715" s="169"/>
    </row>
    <row r="716">
      <c r="A716" s="169"/>
    </row>
    <row r="717">
      <c r="A717" s="169"/>
    </row>
    <row r="718">
      <c r="A718" s="169"/>
    </row>
    <row r="719">
      <c r="A719" s="169"/>
    </row>
    <row r="720">
      <c r="A720" s="169"/>
    </row>
    <row r="721">
      <c r="A721" s="169"/>
    </row>
    <row r="722">
      <c r="A722" s="169"/>
    </row>
    <row r="723">
      <c r="A723" s="169"/>
    </row>
    <row r="724">
      <c r="A724" s="169"/>
    </row>
    <row r="725">
      <c r="A725" s="169"/>
    </row>
    <row r="726">
      <c r="A726" s="169"/>
    </row>
    <row r="727">
      <c r="A727" s="169"/>
    </row>
    <row r="728">
      <c r="A728" s="169"/>
    </row>
    <row r="729">
      <c r="A729" s="169"/>
    </row>
    <row r="730">
      <c r="A730" s="169"/>
    </row>
    <row r="731">
      <c r="A731" s="169"/>
    </row>
    <row r="732">
      <c r="A732" s="169"/>
    </row>
    <row r="733">
      <c r="A733" s="169"/>
    </row>
    <row r="734">
      <c r="A734" s="169"/>
    </row>
    <row r="735">
      <c r="A735" s="169"/>
    </row>
    <row r="736">
      <c r="A736" s="169"/>
    </row>
    <row r="737">
      <c r="A737" s="169"/>
    </row>
    <row r="738">
      <c r="A738" s="169"/>
    </row>
    <row r="739">
      <c r="A739" s="169"/>
    </row>
    <row r="740">
      <c r="A740" s="169"/>
    </row>
    <row r="741">
      <c r="A741" s="169"/>
    </row>
    <row r="742">
      <c r="A742" s="169"/>
    </row>
    <row r="743">
      <c r="A743" s="169"/>
    </row>
    <row r="744">
      <c r="A744" s="169"/>
    </row>
    <row r="745">
      <c r="A745" s="169"/>
    </row>
    <row r="746">
      <c r="A746" s="169"/>
    </row>
    <row r="747">
      <c r="A747" s="169"/>
    </row>
    <row r="748">
      <c r="A748" s="169"/>
    </row>
    <row r="749">
      <c r="A749" s="169"/>
    </row>
    <row r="750">
      <c r="A750" s="169"/>
    </row>
    <row r="751">
      <c r="A751" s="169"/>
    </row>
    <row r="752">
      <c r="A752" s="169"/>
    </row>
    <row r="753">
      <c r="A753" s="169"/>
    </row>
    <row r="754">
      <c r="A754" s="169"/>
    </row>
    <row r="755">
      <c r="A755" s="169"/>
    </row>
    <row r="756">
      <c r="A756" s="169"/>
    </row>
    <row r="757">
      <c r="A757" s="169"/>
    </row>
    <row r="758">
      <c r="A758" s="169"/>
    </row>
    <row r="759">
      <c r="A759" s="169"/>
    </row>
    <row r="760">
      <c r="A760" s="169"/>
    </row>
    <row r="761">
      <c r="A761" s="169"/>
    </row>
    <row r="762">
      <c r="A762" s="169"/>
    </row>
    <row r="763">
      <c r="A763" s="169"/>
    </row>
    <row r="764">
      <c r="A764" s="169"/>
    </row>
    <row r="765">
      <c r="A765" s="169"/>
    </row>
    <row r="766">
      <c r="A766" s="169"/>
    </row>
    <row r="767">
      <c r="A767" s="169"/>
    </row>
    <row r="768">
      <c r="A768" s="169"/>
    </row>
    <row r="769">
      <c r="A769" s="169"/>
    </row>
    <row r="770">
      <c r="A770" s="169"/>
    </row>
    <row r="771">
      <c r="A771" s="169"/>
    </row>
    <row r="772">
      <c r="A772" s="169"/>
    </row>
    <row r="773">
      <c r="A773" s="169"/>
    </row>
    <row r="774">
      <c r="A774" s="169"/>
    </row>
    <row r="775">
      <c r="A775" s="169"/>
    </row>
    <row r="776">
      <c r="A776" s="169"/>
    </row>
    <row r="777">
      <c r="A777" s="169"/>
    </row>
    <row r="778">
      <c r="A778" s="169"/>
    </row>
    <row r="779">
      <c r="A779" s="169"/>
    </row>
    <row r="780">
      <c r="A780" s="169"/>
    </row>
    <row r="781">
      <c r="A781" s="169"/>
    </row>
    <row r="782">
      <c r="A782" s="169"/>
    </row>
    <row r="783">
      <c r="A783" s="169"/>
    </row>
    <row r="784">
      <c r="A784" s="169"/>
    </row>
    <row r="785">
      <c r="A785" s="169"/>
    </row>
    <row r="786">
      <c r="A786" s="169"/>
    </row>
    <row r="787">
      <c r="A787" s="169"/>
    </row>
    <row r="788">
      <c r="A788" s="169"/>
    </row>
    <row r="789">
      <c r="A789" s="169"/>
    </row>
    <row r="790">
      <c r="A790" s="169"/>
    </row>
    <row r="791">
      <c r="A791" s="169"/>
    </row>
    <row r="792">
      <c r="A792" s="169"/>
    </row>
    <row r="793">
      <c r="A793" s="169"/>
    </row>
    <row r="794">
      <c r="A794" s="169"/>
    </row>
    <row r="795">
      <c r="A795" s="169"/>
    </row>
    <row r="796">
      <c r="A796" s="169"/>
    </row>
    <row r="797">
      <c r="A797" s="169"/>
    </row>
    <row r="798">
      <c r="A798" s="169"/>
    </row>
    <row r="799">
      <c r="A799" s="169"/>
    </row>
    <row r="800">
      <c r="A800" s="169"/>
    </row>
    <row r="801">
      <c r="A801" s="169"/>
    </row>
    <row r="802">
      <c r="A802" s="169"/>
    </row>
    <row r="803">
      <c r="A803" s="169"/>
    </row>
    <row r="804">
      <c r="A804" s="169"/>
    </row>
    <row r="805">
      <c r="A805" s="169"/>
    </row>
    <row r="806">
      <c r="A806" s="169"/>
    </row>
    <row r="807">
      <c r="A807" s="169"/>
    </row>
    <row r="808">
      <c r="A808" s="169"/>
    </row>
    <row r="809">
      <c r="A809" s="169"/>
    </row>
    <row r="810">
      <c r="A810" s="169"/>
    </row>
    <row r="811">
      <c r="A811" s="169"/>
    </row>
    <row r="812">
      <c r="A812" s="169"/>
    </row>
    <row r="813">
      <c r="A813" s="169"/>
    </row>
    <row r="814">
      <c r="A814" s="169"/>
    </row>
    <row r="815">
      <c r="A815" s="169"/>
    </row>
    <row r="816">
      <c r="A816" s="169"/>
    </row>
    <row r="817">
      <c r="A817" s="169"/>
    </row>
    <row r="818">
      <c r="A818" s="169"/>
    </row>
    <row r="819">
      <c r="A819" s="169"/>
    </row>
    <row r="820">
      <c r="A820" s="169"/>
    </row>
    <row r="821">
      <c r="A821" s="169"/>
    </row>
    <row r="822">
      <c r="A822" s="169"/>
    </row>
    <row r="823">
      <c r="A823" s="169"/>
    </row>
    <row r="824">
      <c r="A824" s="169"/>
    </row>
    <row r="825">
      <c r="A825" s="169"/>
    </row>
    <row r="826">
      <c r="A826" s="169"/>
    </row>
    <row r="827">
      <c r="A827" s="169"/>
    </row>
    <row r="828">
      <c r="A828" s="169"/>
    </row>
    <row r="829">
      <c r="A829" s="169"/>
    </row>
    <row r="830">
      <c r="A830" s="169"/>
    </row>
    <row r="831">
      <c r="A831" s="169"/>
    </row>
    <row r="832">
      <c r="A832" s="169"/>
    </row>
    <row r="833">
      <c r="A833" s="169"/>
    </row>
    <row r="834">
      <c r="A834" s="169"/>
    </row>
    <row r="835">
      <c r="A835" s="169"/>
    </row>
    <row r="836">
      <c r="A836" s="169"/>
    </row>
    <row r="837">
      <c r="A837" s="169"/>
    </row>
    <row r="838">
      <c r="A838" s="169"/>
    </row>
    <row r="839">
      <c r="A839" s="169"/>
    </row>
    <row r="840">
      <c r="A840" s="169"/>
    </row>
    <row r="841">
      <c r="A841" s="169"/>
    </row>
    <row r="842">
      <c r="A842" s="169"/>
    </row>
    <row r="843">
      <c r="A843" s="169"/>
    </row>
    <row r="844">
      <c r="A844" s="169"/>
    </row>
    <row r="845">
      <c r="A845" s="169"/>
    </row>
    <row r="846">
      <c r="A846" s="169"/>
    </row>
    <row r="847">
      <c r="A847" s="169"/>
    </row>
    <row r="848">
      <c r="A848" s="169"/>
    </row>
    <row r="849">
      <c r="A849" s="169"/>
    </row>
    <row r="850">
      <c r="A850" s="169"/>
    </row>
    <row r="851">
      <c r="A851" s="169"/>
    </row>
    <row r="852">
      <c r="A852" s="169"/>
    </row>
    <row r="853">
      <c r="A853" s="169"/>
    </row>
    <row r="854">
      <c r="A854" s="169"/>
    </row>
    <row r="855">
      <c r="A855" s="169"/>
    </row>
    <row r="856">
      <c r="A856" s="169"/>
    </row>
    <row r="857">
      <c r="A857" s="169"/>
    </row>
    <row r="858">
      <c r="A858" s="169"/>
    </row>
    <row r="859">
      <c r="A859" s="169"/>
    </row>
    <row r="860">
      <c r="A860" s="169"/>
    </row>
    <row r="861">
      <c r="A861" s="169"/>
    </row>
    <row r="862">
      <c r="A862" s="169"/>
    </row>
    <row r="863">
      <c r="A863" s="169"/>
    </row>
    <row r="864">
      <c r="A864" s="169"/>
    </row>
    <row r="865">
      <c r="A865" s="169"/>
    </row>
    <row r="866">
      <c r="A866" s="169"/>
    </row>
    <row r="867">
      <c r="A867" s="169"/>
    </row>
    <row r="868">
      <c r="A868" s="169"/>
    </row>
    <row r="869">
      <c r="A869" s="169"/>
    </row>
    <row r="870">
      <c r="A870" s="169"/>
    </row>
    <row r="871">
      <c r="A871" s="169"/>
    </row>
    <row r="872">
      <c r="A872" s="169"/>
    </row>
    <row r="873">
      <c r="A873" s="169"/>
    </row>
    <row r="874">
      <c r="A874" s="169"/>
    </row>
    <row r="875">
      <c r="A875" s="169"/>
    </row>
    <row r="876">
      <c r="A876" s="169"/>
    </row>
    <row r="877">
      <c r="A877" s="169"/>
    </row>
    <row r="878">
      <c r="A878" s="169"/>
    </row>
    <row r="879">
      <c r="A879" s="169"/>
    </row>
    <row r="880">
      <c r="A880" s="169"/>
    </row>
    <row r="881">
      <c r="A881" s="169"/>
    </row>
    <row r="882">
      <c r="A882" s="169"/>
    </row>
    <row r="883">
      <c r="A883" s="169"/>
    </row>
    <row r="884">
      <c r="A884" s="169"/>
    </row>
    <row r="885">
      <c r="A885" s="169"/>
    </row>
    <row r="886">
      <c r="A886" s="169"/>
    </row>
    <row r="887">
      <c r="A887" s="169"/>
    </row>
    <row r="888">
      <c r="A888" s="169"/>
    </row>
    <row r="889">
      <c r="A889" s="169"/>
    </row>
    <row r="890">
      <c r="A890" s="169"/>
    </row>
    <row r="891">
      <c r="A891" s="169"/>
    </row>
    <row r="892">
      <c r="A892" s="169"/>
    </row>
    <row r="893">
      <c r="A893" s="169"/>
    </row>
    <row r="894">
      <c r="A894" s="169"/>
    </row>
    <row r="895">
      <c r="A895" s="169"/>
    </row>
    <row r="896">
      <c r="A896" s="169"/>
    </row>
    <row r="897">
      <c r="A897" s="169"/>
    </row>
    <row r="898">
      <c r="A898" s="169"/>
    </row>
    <row r="899">
      <c r="A899" s="169"/>
    </row>
    <row r="900">
      <c r="A900" s="169"/>
    </row>
    <row r="901">
      <c r="A901" s="169"/>
    </row>
    <row r="902">
      <c r="A902" s="169"/>
    </row>
    <row r="903">
      <c r="A903" s="169"/>
    </row>
    <row r="904">
      <c r="A904" s="169"/>
    </row>
    <row r="905">
      <c r="A905" s="169"/>
    </row>
    <row r="906">
      <c r="A906" s="169"/>
    </row>
    <row r="907">
      <c r="A907" s="169"/>
    </row>
    <row r="908">
      <c r="A908" s="169"/>
    </row>
    <row r="909">
      <c r="A909" s="169"/>
    </row>
    <row r="910">
      <c r="A910" s="169"/>
    </row>
    <row r="911">
      <c r="A911" s="169"/>
    </row>
    <row r="912">
      <c r="A912" s="169"/>
    </row>
    <row r="913">
      <c r="A913" s="169"/>
    </row>
    <row r="914">
      <c r="A914" s="169"/>
    </row>
    <row r="915">
      <c r="A915" s="169"/>
    </row>
    <row r="916">
      <c r="A916" s="169"/>
    </row>
    <row r="917">
      <c r="A917" s="169"/>
    </row>
    <row r="918">
      <c r="A918" s="169"/>
    </row>
    <row r="919">
      <c r="A919" s="169"/>
    </row>
    <row r="920">
      <c r="A920" s="169"/>
    </row>
    <row r="921">
      <c r="A921" s="169"/>
    </row>
    <row r="922">
      <c r="A922" s="169"/>
    </row>
    <row r="923">
      <c r="A923" s="169"/>
    </row>
    <row r="924">
      <c r="A924" s="169"/>
    </row>
    <row r="925">
      <c r="A925" s="169"/>
    </row>
    <row r="926">
      <c r="A926" s="169"/>
    </row>
    <row r="927">
      <c r="A927" s="169"/>
    </row>
    <row r="928">
      <c r="A928" s="169"/>
    </row>
    <row r="929">
      <c r="A929" s="169"/>
    </row>
    <row r="930">
      <c r="A930" s="169"/>
    </row>
    <row r="931">
      <c r="A931" s="169"/>
    </row>
    <row r="932">
      <c r="A932" s="169"/>
    </row>
    <row r="933">
      <c r="A933" s="169"/>
    </row>
    <row r="934">
      <c r="A934" s="169"/>
    </row>
    <row r="935">
      <c r="A935" s="169"/>
    </row>
    <row r="936">
      <c r="A936" s="169"/>
    </row>
    <row r="937">
      <c r="A937" s="169"/>
    </row>
    <row r="938">
      <c r="A938" s="169"/>
    </row>
    <row r="939">
      <c r="A939" s="169"/>
    </row>
    <row r="940">
      <c r="A940" s="169"/>
    </row>
    <row r="941">
      <c r="A941" s="169"/>
    </row>
    <row r="942">
      <c r="A942" s="169"/>
    </row>
    <row r="943">
      <c r="A943" s="169"/>
    </row>
    <row r="944">
      <c r="A944" s="169"/>
    </row>
    <row r="945">
      <c r="A945" s="169"/>
    </row>
    <row r="946">
      <c r="A946" s="169"/>
    </row>
    <row r="947">
      <c r="A947" s="169"/>
    </row>
    <row r="948">
      <c r="A948" s="169"/>
    </row>
    <row r="949">
      <c r="A949" s="169"/>
    </row>
    <row r="950">
      <c r="A950" s="169"/>
    </row>
    <row r="951">
      <c r="A951" s="169"/>
    </row>
    <row r="952">
      <c r="A952" s="169"/>
    </row>
    <row r="953">
      <c r="A953" s="169"/>
    </row>
    <row r="954">
      <c r="A954" s="169"/>
    </row>
    <row r="955">
      <c r="A955" s="169"/>
    </row>
    <row r="956">
      <c r="A956" s="169"/>
    </row>
    <row r="957">
      <c r="A957" s="169"/>
    </row>
    <row r="958">
      <c r="A958" s="169"/>
    </row>
    <row r="959">
      <c r="A959" s="169"/>
    </row>
    <row r="960">
      <c r="A960" s="169"/>
    </row>
    <row r="961">
      <c r="A961" s="169"/>
    </row>
    <row r="962">
      <c r="A962" s="169"/>
    </row>
    <row r="963">
      <c r="A963" s="169"/>
    </row>
    <row r="964">
      <c r="A964" s="169"/>
    </row>
    <row r="965">
      <c r="A965" s="169"/>
    </row>
    <row r="966">
      <c r="A966" s="169"/>
    </row>
    <row r="967">
      <c r="A967" s="169"/>
    </row>
    <row r="968">
      <c r="A968" s="169"/>
    </row>
    <row r="969">
      <c r="A969" s="169"/>
    </row>
    <row r="970">
      <c r="A970" s="169"/>
    </row>
    <row r="971">
      <c r="A971" s="169"/>
    </row>
    <row r="972">
      <c r="A972" s="169"/>
    </row>
    <row r="973">
      <c r="A973" s="169"/>
    </row>
    <row r="974">
      <c r="A974" s="169"/>
    </row>
    <row r="975">
      <c r="A975" s="169"/>
    </row>
    <row r="976">
      <c r="A976" s="169"/>
    </row>
    <row r="977">
      <c r="A977" s="169"/>
    </row>
    <row r="978">
      <c r="A978" s="169"/>
    </row>
    <row r="979">
      <c r="A979" s="169"/>
    </row>
    <row r="980">
      <c r="A980" s="169"/>
    </row>
    <row r="981">
      <c r="A981" s="169"/>
    </row>
    <row r="982">
      <c r="A982" s="169"/>
    </row>
    <row r="983">
      <c r="A983" s="169"/>
    </row>
    <row r="984">
      <c r="A984" s="169"/>
    </row>
    <row r="985">
      <c r="A985" s="169"/>
    </row>
    <row r="986">
      <c r="A986" s="169"/>
    </row>
    <row r="987">
      <c r="A987" s="169"/>
    </row>
    <row r="988">
      <c r="A988" s="169"/>
    </row>
    <row r="989">
      <c r="A989" s="169"/>
    </row>
    <row r="990">
      <c r="A990" s="169"/>
    </row>
    <row r="991">
      <c r="A991" s="169"/>
    </row>
    <row r="992">
      <c r="A992" s="169"/>
    </row>
    <row r="993">
      <c r="A993" s="169"/>
    </row>
    <row r="994">
      <c r="A994" s="169"/>
    </row>
    <row r="995">
      <c r="A995" s="169"/>
    </row>
    <row r="996">
      <c r="A996" s="169"/>
    </row>
    <row r="997">
      <c r="A997" s="169"/>
    </row>
    <row r="998">
      <c r="A998" s="169"/>
    </row>
    <row r="999">
      <c r="A999" s="169"/>
    </row>
    <row r="1000">
      <c r="A1000" s="169"/>
    </row>
  </sheetData>
  <mergeCells count="3">
    <mergeCell ref="B3:B4"/>
    <mergeCell ref="G3:G4"/>
    <mergeCell ref="A11:B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63"/>
    <col customWidth="1" min="5" max="5" width="29.88"/>
    <col customWidth="1" min="7" max="7" width="23.88"/>
  </cols>
  <sheetData>
    <row r="3">
      <c r="C3" s="97" t="s">
        <v>451</v>
      </c>
      <c r="E3" s="97" t="s">
        <v>452</v>
      </c>
      <c r="G3" s="97" t="s">
        <v>453</v>
      </c>
    </row>
    <row r="4">
      <c r="C4" s="97" t="s">
        <v>454</v>
      </c>
    </row>
    <row r="5">
      <c r="C5" s="97" t="s">
        <v>455</v>
      </c>
    </row>
    <row r="6">
      <c r="C6" s="97" t="s">
        <v>456</v>
      </c>
    </row>
    <row r="7">
      <c r="C7" s="97" t="s">
        <v>457</v>
      </c>
    </row>
    <row r="8">
      <c r="C8" s="97" t="s">
        <v>458</v>
      </c>
    </row>
    <row r="9">
      <c r="C9" s="97" t="s">
        <v>459</v>
      </c>
    </row>
    <row r="10">
      <c r="C10" s="97" t="s">
        <v>460</v>
      </c>
    </row>
    <row r="11">
      <c r="C11" s="97" t="s">
        <v>461</v>
      </c>
    </row>
    <row r="12">
      <c r="C12" s="97" t="s">
        <v>462</v>
      </c>
    </row>
    <row r="13">
      <c r="C13" s="97" t="s">
        <v>463</v>
      </c>
    </row>
    <row r="14">
      <c r="C14" s="97" t="s">
        <v>464</v>
      </c>
    </row>
    <row r="15">
      <c r="C15" s="97" t="s">
        <v>465</v>
      </c>
    </row>
    <row r="16">
      <c r="C16" s="97" t="s">
        <v>466</v>
      </c>
    </row>
    <row r="17">
      <c r="C17" s="97" t="s">
        <v>467</v>
      </c>
    </row>
    <row r="18">
      <c r="C18" s="97" t="s">
        <v>468</v>
      </c>
    </row>
    <row r="19">
      <c r="C19" s="97" t="s">
        <v>469</v>
      </c>
    </row>
    <row r="20">
      <c r="C20" s="97" t="s">
        <v>470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5.88"/>
    <col customWidth="1" min="4" max="4" width="31.38"/>
    <col customWidth="1" min="5" max="5" width="20.13"/>
    <col customWidth="1" min="6" max="6" width="17.25"/>
  </cols>
  <sheetData>
    <row r="1">
      <c r="A1" s="52" t="s">
        <v>72</v>
      </c>
      <c r="B1" s="52" t="s">
        <v>471</v>
      </c>
      <c r="C1" s="52" t="s">
        <v>122</v>
      </c>
      <c r="D1" s="52" t="s">
        <v>472</v>
      </c>
      <c r="E1" s="52" t="s">
        <v>473</v>
      </c>
      <c r="F1" s="52" t="s">
        <v>474</v>
      </c>
    </row>
    <row r="2">
      <c r="A2" s="55">
        <v>1.0</v>
      </c>
      <c r="B2" s="203" t="s">
        <v>475</v>
      </c>
      <c r="C2" s="55">
        <v>5608.0</v>
      </c>
      <c r="D2" s="56" t="s">
        <v>476</v>
      </c>
      <c r="E2" s="55">
        <v>1500.0</v>
      </c>
      <c r="F2" s="55">
        <v>1.0</v>
      </c>
    </row>
    <row r="3">
      <c r="A3" s="55">
        <v>2.0</v>
      </c>
      <c r="B3" s="203" t="s">
        <v>477</v>
      </c>
      <c r="C3" s="55">
        <v>3241.0</v>
      </c>
      <c r="D3" s="56" t="s">
        <v>478</v>
      </c>
      <c r="E3" s="55">
        <v>1200.0</v>
      </c>
      <c r="F3" s="55">
        <v>1.0</v>
      </c>
    </row>
    <row r="4">
      <c r="A4" s="55">
        <v>3.0</v>
      </c>
      <c r="B4" s="203" t="s">
        <v>479</v>
      </c>
      <c r="C4" s="55">
        <v>909.0</v>
      </c>
      <c r="D4" s="56" t="s">
        <v>480</v>
      </c>
      <c r="E4" s="55">
        <v>600.0</v>
      </c>
      <c r="F4" s="55">
        <v>1.0</v>
      </c>
    </row>
    <row r="5">
      <c r="A5" s="55">
        <v>4.0</v>
      </c>
      <c r="B5" s="203" t="s">
        <v>481</v>
      </c>
      <c r="C5" s="55">
        <v>873.0</v>
      </c>
      <c r="D5" s="56" t="s">
        <v>482</v>
      </c>
      <c r="E5" s="55">
        <v>800.0</v>
      </c>
      <c r="F5" s="55">
        <v>4.0</v>
      </c>
    </row>
    <row r="6">
      <c r="A6" s="55">
        <v>5.0</v>
      </c>
      <c r="B6" s="203" t="s">
        <v>483</v>
      </c>
      <c r="C6" s="55">
        <v>699.0</v>
      </c>
      <c r="D6" s="56" t="s">
        <v>484</v>
      </c>
      <c r="E6" s="55">
        <v>1700.0</v>
      </c>
      <c r="F6" s="55">
        <v>7.0</v>
      </c>
    </row>
    <row r="7">
      <c r="A7" s="55">
        <v>6.0</v>
      </c>
      <c r="B7" s="203" t="s">
        <v>485</v>
      </c>
      <c r="C7" s="55">
        <v>534.0</v>
      </c>
      <c r="D7" s="56" t="s">
        <v>486</v>
      </c>
      <c r="E7" s="55">
        <v>150.0</v>
      </c>
      <c r="F7" s="55">
        <v>2.0</v>
      </c>
    </row>
    <row r="8">
      <c r="A8" s="55">
        <v>7.0</v>
      </c>
      <c r="B8" s="203" t="s">
        <v>487</v>
      </c>
      <c r="C8" s="55">
        <v>421.0</v>
      </c>
      <c r="D8" s="56" t="s">
        <v>488</v>
      </c>
      <c r="E8" s="55">
        <v>450.0</v>
      </c>
      <c r="F8" s="55">
        <v>5.0</v>
      </c>
    </row>
    <row r="9">
      <c r="A9" s="55">
        <v>8.0</v>
      </c>
      <c r="B9" s="203" t="s">
        <v>489</v>
      </c>
      <c r="C9" s="55">
        <v>398.0</v>
      </c>
      <c r="D9" s="56" t="s">
        <v>490</v>
      </c>
      <c r="E9" s="55">
        <v>1600.0</v>
      </c>
      <c r="F9" s="55">
        <v>10.0</v>
      </c>
    </row>
    <row r="10">
      <c r="A10" s="55">
        <v>9.0</v>
      </c>
      <c r="B10" s="203" t="s">
        <v>491</v>
      </c>
      <c r="C10" s="55">
        <v>382.0</v>
      </c>
      <c r="D10" s="56" t="s">
        <v>492</v>
      </c>
      <c r="E10" s="55">
        <v>800.0</v>
      </c>
      <c r="F10" s="55">
        <v>7.0</v>
      </c>
    </row>
    <row r="11">
      <c r="A11" s="55">
        <v>10.0</v>
      </c>
      <c r="B11" s="203" t="s">
        <v>493</v>
      </c>
      <c r="C11" s="55">
        <v>296.0</v>
      </c>
      <c r="D11" s="56" t="s">
        <v>494</v>
      </c>
      <c r="E11" s="55">
        <v>1100.0</v>
      </c>
      <c r="F11" s="55">
        <v>11.0</v>
      </c>
    </row>
    <row r="12">
      <c r="A12" s="55">
        <v>11.0</v>
      </c>
      <c r="B12" s="203" t="s">
        <v>495</v>
      </c>
      <c r="C12" s="55">
        <v>208.0</v>
      </c>
      <c r="D12" s="56" t="s">
        <v>496</v>
      </c>
      <c r="E12" s="55">
        <v>100.0</v>
      </c>
      <c r="F12" s="55">
        <v>1.0</v>
      </c>
    </row>
    <row r="13">
      <c r="A13" s="55">
        <v>12.0</v>
      </c>
      <c r="B13" s="203" t="s">
        <v>497</v>
      </c>
      <c r="C13" s="55">
        <v>193.0</v>
      </c>
      <c r="D13" s="56" t="s">
        <v>498</v>
      </c>
      <c r="E13" s="55">
        <v>350.0</v>
      </c>
      <c r="F13" s="55">
        <v>8.0</v>
      </c>
    </row>
    <row r="14">
      <c r="A14" s="55">
        <v>13.0</v>
      </c>
      <c r="B14" s="203" t="s">
        <v>499</v>
      </c>
      <c r="C14" s="55">
        <v>73.0</v>
      </c>
      <c r="D14" s="56" t="s">
        <v>500</v>
      </c>
      <c r="E14" s="55">
        <v>70.0</v>
      </c>
      <c r="F14" s="55">
        <v>1.0</v>
      </c>
    </row>
    <row r="15">
      <c r="A15" s="55">
        <v>14.0</v>
      </c>
      <c r="B15" s="203" t="s">
        <v>501</v>
      </c>
      <c r="C15" s="55">
        <v>67.0</v>
      </c>
      <c r="D15" s="56" t="s">
        <v>502</v>
      </c>
      <c r="E15" s="55">
        <v>200.0</v>
      </c>
      <c r="F15" s="55">
        <v>3.0</v>
      </c>
    </row>
    <row r="16">
      <c r="A16" s="55">
        <v>15.0</v>
      </c>
      <c r="B16" s="203" t="s">
        <v>503</v>
      </c>
      <c r="C16" s="55">
        <v>57.0</v>
      </c>
      <c r="D16" s="56" t="s">
        <v>504</v>
      </c>
      <c r="E16" s="55">
        <v>200.0</v>
      </c>
      <c r="F16" s="55">
        <v>8.0</v>
      </c>
    </row>
    <row r="17">
      <c r="A17" s="55">
        <v>16.0</v>
      </c>
      <c r="B17" s="203" t="s">
        <v>505</v>
      </c>
      <c r="C17" s="55">
        <v>57.0</v>
      </c>
      <c r="D17" s="56" t="s">
        <v>506</v>
      </c>
      <c r="E17" s="55">
        <v>40.0</v>
      </c>
      <c r="F17" s="55">
        <v>1.0</v>
      </c>
    </row>
    <row r="18">
      <c r="A18" s="55">
        <v>17.0</v>
      </c>
      <c r="B18" s="203" t="s">
        <v>507</v>
      </c>
      <c r="C18" s="55">
        <v>53.0</v>
      </c>
      <c r="D18" s="56" t="s">
        <v>508</v>
      </c>
      <c r="E18" s="55">
        <v>350.0</v>
      </c>
      <c r="F18" s="55">
        <v>10.0</v>
      </c>
    </row>
    <row r="19">
      <c r="A19" s="55">
        <v>18.0</v>
      </c>
      <c r="B19" s="203" t="s">
        <v>509</v>
      </c>
      <c r="C19" s="55">
        <v>46.0</v>
      </c>
      <c r="D19" s="56" t="s">
        <v>510</v>
      </c>
      <c r="E19" s="55">
        <v>1300.0</v>
      </c>
      <c r="F19" s="55">
        <v>22.0</v>
      </c>
    </row>
    <row r="20">
      <c r="A20" s="55">
        <v>19.0</v>
      </c>
      <c r="B20" s="203" t="s">
        <v>511</v>
      </c>
      <c r="C20" s="55">
        <v>42.0</v>
      </c>
      <c r="D20" s="56" t="s">
        <v>512</v>
      </c>
      <c r="E20" s="55">
        <v>100.0</v>
      </c>
      <c r="F20" s="55">
        <v>3.0</v>
      </c>
    </row>
    <row r="21">
      <c r="A21" s="55">
        <v>20.0</v>
      </c>
      <c r="B21" s="203" t="s">
        <v>513</v>
      </c>
      <c r="C21" s="55">
        <v>37.0</v>
      </c>
      <c r="D21" s="56" t="s">
        <v>514</v>
      </c>
      <c r="E21" s="55">
        <v>90.0</v>
      </c>
      <c r="F21" s="55">
        <v>5.0</v>
      </c>
    </row>
    <row r="22">
      <c r="A22" s="55">
        <v>21.0</v>
      </c>
      <c r="B22" s="203" t="s">
        <v>515</v>
      </c>
      <c r="C22" s="55">
        <v>36.0</v>
      </c>
      <c r="D22" s="56" t="s">
        <v>516</v>
      </c>
      <c r="E22" s="55">
        <v>100.0</v>
      </c>
      <c r="F22" s="55">
        <v>11.0</v>
      </c>
    </row>
    <row r="23">
      <c r="A23" s="55">
        <v>22.0</v>
      </c>
      <c r="B23" s="203" t="s">
        <v>517</v>
      </c>
      <c r="C23" s="55">
        <v>29.0</v>
      </c>
      <c r="D23" s="56" t="s">
        <v>518</v>
      </c>
      <c r="E23" s="55">
        <v>60.0</v>
      </c>
      <c r="F23" s="55">
        <v>5.0</v>
      </c>
    </row>
    <row r="24">
      <c r="A24" s="55">
        <v>23.0</v>
      </c>
      <c r="B24" s="203" t="s">
        <v>519</v>
      </c>
      <c r="C24" s="55">
        <v>29.0</v>
      </c>
      <c r="D24" s="56" t="s">
        <v>520</v>
      </c>
      <c r="E24" s="55">
        <v>100.0</v>
      </c>
      <c r="F24" s="55">
        <v>3.0</v>
      </c>
    </row>
    <row r="25">
      <c r="A25" s="55">
        <v>24.0</v>
      </c>
      <c r="B25" s="203" t="s">
        <v>521</v>
      </c>
      <c r="C25" s="55">
        <v>29.0</v>
      </c>
      <c r="D25" s="56" t="s">
        <v>522</v>
      </c>
      <c r="E25" s="55">
        <v>350.0</v>
      </c>
      <c r="F25" s="55">
        <v>11.0</v>
      </c>
    </row>
    <row r="26">
      <c r="A26" s="55">
        <v>25.0</v>
      </c>
      <c r="B26" s="203" t="s">
        <v>523</v>
      </c>
      <c r="C26" s="55">
        <v>25.0</v>
      </c>
      <c r="D26" s="56" t="s">
        <v>524</v>
      </c>
      <c r="E26" s="55">
        <v>50.0</v>
      </c>
      <c r="F26" s="55">
        <v>2.0</v>
      </c>
    </row>
    <row r="27">
      <c r="A27" s="55">
        <v>26.0</v>
      </c>
      <c r="B27" s="203" t="s">
        <v>525</v>
      </c>
      <c r="C27" s="55">
        <v>25.0</v>
      </c>
      <c r="D27" s="56" t="s">
        <v>526</v>
      </c>
      <c r="E27" s="55">
        <v>200.0</v>
      </c>
      <c r="F27" s="55">
        <v>12.0</v>
      </c>
    </row>
    <row r="28">
      <c r="A28" s="55">
        <v>27.0</v>
      </c>
      <c r="B28" s="203" t="s">
        <v>527</v>
      </c>
      <c r="C28" s="55">
        <v>22.0</v>
      </c>
      <c r="D28" s="56" t="s">
        <v>528</v>
      </c>
      <c r="E28" s="55">
        <v>90.0</v>
      </c>
      <c r="F28" s="55">
        <v>8.0</v>
      </c>
    </row>
    <row r="29">
      <c r="A29" s="55">
        <v>28.0</v>
      </c>
      <c r="B29" s="203" t="s">
        <v>529</v>
      </c>
      <c r="C29" s="55">
        <v>14.0</v>
      </c>
      <c r="D29" s="56" t="s">
        <v>530</v>
      </c>
      <c r="E29" s="55">
        <v>70.0</v>
      </c>
      <c r="F29" s="55">
        <v>9.0</v>
      </c>
    </row>
    <row r="30">
      <c r="A30" s="55">
        <v>29.0</v>
      </c>
      <c r="B30" s="203" t="s">
        <v>531</v>
      </c>
      <c r="C30" s="55">
        <v>14.0</v>
      </c>
      <c r="D30" s="56" t="s">
        <v>532</v>
      </c>
      <c r="E30" s="55">
        <v>40.0</v>
      </c>
      <c r="F30" s="55">
        <v>11.0</v>
      </c>
    </row>
    <row r="31">
      <c r="A31" s="55">
        <v>30.0</v>
      </c>
      <c r="B31" s="203" t="s">
        <v>533</v>
      </c>
      <c r="C31" s="55">
        <v>13.0</v>
      </c>
      <c r="D31" s="56" t="s">
        <v>534</v>
      </c>
      <c r="E31" s="55">
        <v>50.0</v>
      </c>
      <c r="F31" s="55">
        <v>7.0</v>
      </c>
    </row>
    <row r="32">
      <c r="A32" s="55">
        <v>31.0</v>
      </c>
      <c r="B32" s="203" t="s">
        <v>535</v>
      </c>
      <c r="C32" s="55">
        <v>12.0</v>
      </c>
      <c r="D32" s="56" t="s">
        <v>536</v>
      </c>
      <c r="E32" s="55">
        <v>350.0</v>
      </c>
      <c r="F32" s="55">
        <v>19.0</v>
      </c>
    </row>
    <row r="33">
      <c r="A33" s="55">
        <v>32.0</v>
      </c>
      <c r="B33" s="203" t="s">
        <v>537</v>
      </c>
      <c r="C33" s="55">
        <v>11.0</v>
      </c>
      <c r="D33" s="56" t="s">
        <v>538</v>
      </c>
      <c r="E33" s="55">
        <v>200.0</v>
      </c>
      <c r="F33" s="55">
        <v>13.0</v>
      </c>
    </row>
    <row r="34">
      <c r="A34" s="55">
        <v>33.0</v>
      </c>
      <c r="B34" s="203" t="s">
        <v>539</v>
      </c>
      <c r="C34" s="55">
        <v>10.0</v>
      </c>
      <c r="D34" s="56" t="s">
        <v>540</v>
      </c>
      <c r="E34" s="55">
        <v>60.0</v>
      </c>
      <c r="F34" s="55">
        <v>7.0</v>
      </c>
    </row>
    <row r="35">
      <c r="A35" s="55">
        <v>34.0</v>
      </c>
      <c r="B35" s="203" t="s">
        <v>541</v>
      </c>
      <c r="C35" s="55">
        <v>9.0</v>
      </c>
      <c r="D35" s="56" t="s">
        <v>542</v>
      </c>
      <c r="E35" s="55">
        <v>150.0</v>
      </c>
      <c r="F35" s="55">
        <v>15.0</v>
      </c>
    </row>
    <row r="36">
      <c r="A36" s="55">
        <v>35.0</v>
      </c>
      <c r="B36" s="203" t="s">
        <v>543</v>
      </c>
      <c r="C36" s="55">
        <v>9.0</v>
      </c>
      <c r="D36" s="56" t="s">
        <v>544</v>
      </c>
      <c r="E36" s="55">
        <v>100.0</v>
      </c>
      <c r="F36" s="55">
        <v>15.0</v>
      </c>
    </row>
    <row r="37">
      <c r="A37" s="55">
        <v>36.0</v>
      </c>
      <c r="B37" s="203" t="s">
        <v>545</v>
      </c>
      <c r="C37" s="55">
        <v>7.0</v>
      </c>
      <c r="D37" s="56" t="s">
        <v>546</v>
      </c>
      <c r="E37" s="55">
        <v>20.0</v>
      </c>
      <c r="F37" s="55">
        <v>3.0</v>
      </c>
    </row>
    <row r="38">
      <c r="A38" s="55">
        <v>37.0</v>
      </c>
      <c r="B38" s="203" t="s">
        <v>547</v>
      </c>
      <c r="C38" s="55">
        <v>6.0</v>
      </c>
      <c r="D38" s="56" t="s">
        <v>548</v>
      </c>
      <c r="E38" s="55">
        <v>200.0</v>
      </c>
      <c r="F38" s="55">
        <v>21.0</v>
      </c>
    </row>
    <row r="39">
      <c r="A39" s="55">
        <v>38.0</v>
      </c>
      <c r="B39" s="203" t="s">
        <v>549</v>
      </c>
      <c r="C39" s="55">
        <v>5.0</v>
      </c>
      <c r="D39" s="56" t="s">
        <v>550</v>
      </c>
      <c r="E39" s="55">
        <v>70.0</v>
      </c>
      <c r="F39" s="55">
        <v>11.0</v>
      </c>
    </row>
    <row r="40">
      <c r="A40" s="55">
        <v>39.0</v>
      </c>
      <c r="B40" s="203" t="s">
        <v>551</v>
      </c>
      <c r="C40" s="55">
        <v>4.0</v>
      </c>
      <c r="D40" s="56" t="s">
        <v>552</v>
      </c>
      <c r="E40" s="55">
        <v>30.0</v>
      </c>
      <c r="F40" s="55">
        <v>7.0</v>
      </c>
    </row>
    <row r="41">
      <c r="A41" s="55">
        <v>40.0</v>
      </c>
      <c r="B41" s="203" t="s">
        <v>553</v>
      </c>
      <c r="C41" s="55">
        <v>4.0</v>
      </c>
      <c r="D41" s="56" t="s">
        <v>554</v>
      </c>
      <c r="E41" s="55">
        <v>150.0</v>
      </c>
      <c r="F41" s="55">
        <v>16.0</v>
      </c>
    </row>
    <row r="42">
      <c r="A42" s="55">
        <v>41.0</v>
      </c>
      <c r="B42" s="203" t="s">
        <v>555</v>
      </c>
      <c r="C42" s="55">
        <v>3.0</v>
      </c>
      <c r="D42" s="56" t="s">
        <v>556</v>
      </c>
      <c r="E42" s="55">
        <v>10.0</v>
      </c>
      <c r="F42" s="55">
        <v>5.0</v>
      </c>
    </row>
    <row r="43">
      <c r="A43" s="55">
        <v>42.0</v>
      </c>
      <c r="B43" s="203" t="s">
        <v>557</v>
      </c>
      <c r="C43" s="55">
        <v>2.0</v>
      </c>
      <c r="D43" s="56" t="s">
        <v>558</v>
      </c>
      <c r="E43" s="55">
        <v>20.0</v>
      </c>
      <c r="F43" s="55">
        <v>9.0</v>
      </c>
    </row>
    <row r="44">
      <c r="A44" s="55">
        <v>43.0</v>
      </c>
      <c r="B44" s="203" t="s">
        <v>559</v>
      </c>
      <c r="C44" s="55">
        <v>1.0</v>
      </c>
      <c r="D44" s="56" t="s">
        <v>560</v>
      </c>
      <c r="E44" s="55">
        <v>30.0</v>
      </c>
      <c r="F44" s="55">
        <v>9.0</v>
      </c>
    </row>
    <row r="45">
      <c r="A45" s="55">
        <v>44.0</v>
      </c>
      <c r="B45" s="203" t="s">
        <v>561</v>
      </c>
      <c r="C45" s="55">
        <v>1.0</v>
      </c>
      <c r="D45" s="56" t="s">
        <v>562</v>
      </c>
      <c r="E45" s="55">
        <v>30.0</v>
      </c>
      <c r="F45" s="55">
        <v>17.0</v>
      </c>
    </row>
    <row r="46">
      <c r="A46" s="55">
        <v>45.0</v>
      </c>
      <c r="B46" s="203" t="s">
        <v>563</v>
      </c>
      <c r="C46" s="55">
        <v>0.0</v>
      </c>
      <c r="D46" s="56" t="s">
        <v>564</v>
      </c>
      <c r="E46" s="55">
        <v>20.0</v>
      </c>
      <c r="F46" s="55">
        <v>20.0</v>
      </c>
    </row>
    <row r="47">
      <c r="A47" s="55">
        <v>46.0</v>
      </c>
      <c r="B47" s="203" t="s">
        <v>565</v>
      </c>
      <c r="C47" s="55">
        <v>0.0</v>
      </c>
      <c r="D47" s="56" t="s">
        <v>566</v>
      </c>
      <c r="E47" s="55">
        <v>10.0</v>
      </c>
      <c r="F47" s="55">
        <v>12.0</v>
      </c>
    </row>
    <row r="48">
      <c r="A48" s="55">
        <v>47.0</v>
      </c>
      <c r="B48" s="203" t="s">
        <v>567</v>
      </c>
      <c r="C48" s="55">
        <v>0.0</v>
      </c>
      <c r="D48" s="56" t="s">
        <v>568</v>
      </c>
      <c r="E48" s="55">
        <v>1300.0</v>
      </c>
      <c r="F48" s="55">
        <v>34.0</v>
      </c>
    </row>
    <row r="49">
      <c r="A49" s="55">
        <v>48.0</v>
      </c>
      <c r="B49" s="203" t="s">
        <v>569</v>
      </c>
      <c r="C49" s="55">
        <v>0.0</v>
      </c>
      <c r="D49" s="56" t="s">
        <v>570</v>
      </c>
      <c r="E49" s="55">
        <v>60.0</v>
      </c>
      <c r="F49" s="55">
        <v>43.0</v>
      </c>
    </row>
    <row r="50">
      <c r="A50" s="55">
        <v>49.0</v>
      </c>
      <c r="B50" s="203" t="s">
        <v>571</v>
      </c>
      <c r="C50" s="55">
        <v>0.0</v>
      </c>
      <c r="D50" s="203" t="s">
        <v>572</v>
      </c>
      <c r="E50" s="55">
        <v>80.0</v>
      </c>
      <c r="F50" s="55">
        <v>33.0</v>
      </c>
    </row>
    <row r="51">
      <c r="A51" s="55">
        <v>50.0</v>
      </c>
      <c r="B51" s="203" t="s">
        <v>573</v>
      </c>
      <c r="C51" s="55">
        <v>0.0</v>
      </c>
      <c r="D51" s="56" t="s">
        <v>574</v>
      </c>
      <c r="E51" s="55">
        <v>10.0</v>
      </c>
      <c r="F51" s="55">
        <v>37.0</v>
      </c>
    </row>
    <row r="52">
      <c r="A52" s="55">
        <v>51.0</v>
      </c>
      <c r="B52" s="203" t="s">
        <v>575</v>
      </c>
      <c r="C52" s="55">
        <v>0.0</v>
      </c>
      <c r="D52" s="56" t="s">
        <v>576</v>
      </c>
      <c r="E52" s="55">
        <v>40.0</v>
      </c>
      <c r="F52" s="55">
        <v>18.0</v>
      </c>
    </row>
  </sheetData>
  <autoFilter ref="$A$1:$F$1000"/>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D50"/>
    <hyperlink r:id="rId51" ref="B51"/>
    <hyperlink r:id="rId52" ref="B52"/>
  </hyperlinks>
  <drawing r:id="rId53"/>
</worksheet>
</file>