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EC ML Python Jan 2024\"/>
    </mc:Choice>
  </mc:AlternateContent>
  <xr:revisionPtr revIDLastSave="0" documentId="13_ncr:1_{CF6B3863-29D5-47B6-BD90-AC603802DC90}" xr6:coauthVersionLast="47" xr6:coauthVersionMax="47" xr10:uidLastSave="{00000000-0000-0000-0000-000000000000}"/>
  <bookViews>
    <workbookView xWindow="-108" yWindow="-108" windowWidth="23256" windowHeight="12576" xr2:uid="{8CC9547A-2696-4746-9FED-81AAE1334FA3}"/>
  </bookViews>
  <sheets>
    <sheet name="Correlation and Regres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H8" i="1"/>
  <c r="I8" i="1" s="1"/>
  <c r="H10" i="1"/>
  <c r="I10" i="1" s="1"/>
  <c r="C20" i="1"/>
  <c r="C19" i="1"/>
  <c r="C18" i="1"/>
  <c r="C17" i="1"/>
  <c r="G15" i="1" s="1"/>
  <c r="C15" i="1"/>
  <c r="C14" i="1"/>
  <c r="C13" i="1"/>
  <c r="C12" i="1"/>
  <c r="C11" i="1"/>
  <c r="D11" i="1"/>
  <c r="E11" i="1"/>
  <c r="F11" i="1"/>
  <c r="G11" i="1"/>
  <c r="F5" i="1"/>
  <c r="G5" i="1"/>
  <c r="F6" i="1"/>
  <c r="G6" i="1"/>
  <c r="F7" i="1"/>
  <c r="G7" i="1"/>
  <c r="F8" i="1"/>
  <c r="G8" i="1"/>
  <c r="F9" i="1"/>
  <c r="G9" i="1"/>
  <c r="F10" i="1"/>
  <c r="G10" i="1"/>
  <c r="G4" i="1"/>
  <c r="F4" i="1"/>
  <c r="E5" i="1"/>
  <c r="E6" i="1"/>
  <c r="E7" i="1"/>
  <c r="E8" i="1"/>
  <c r="E9" i="1"/>
  <c r="E10" i="1"/>
  <c r="E4" i="1"/>
  <c r="H9" i="1" l="1"/>
  <c r="I9" i="1" s="1"/>
  <c r="H7" i="1"/>
  <c r="I7" i="1" s="1"/>
  <c r="H4" i="1"/>
  <c r="I4" i="1" s="1"/>
  <c r="H5" i="1"/>
  <c r="I5" i="1" s="1"/>
  <c r="G14" i="1"/>
  <c r="H6" i="1"/>
  <c r="I6" i="1" s="1"/>
</calcChain>
</file>

<file path=xl/sharedStrings.xml><?xml version="1.0" encoding="utf-8"?>
<sst xmlns="http://schemas.openxmlformats.org/spreadsheetml/2006/main" count="30" uniqueCount="23">
  <si>
    <t>Student</t>
  </si>
  <si>
    <t>x</t>
  </si>
  <si>
    <t>y</t>
  </si>
  <si>
    <t>x * y</t>
  </si>
  <si>
    <t>x ^ 2</t>
  </si>
  <si>
    <t>y ^ 2</t>
  </si>
  <si>
    <t>A</t>
  </si>
  <si>
    <t>B</t>
  </si>
  <si>
    <t>C</t>
  </si>
  <si>
    <t>D</t>
  </si>
  <si>
    <t>E</t>
  </si>
  <si>
    <t>F</t>
  </si>
  <si>
    <t>G</t>
  </si>
  <si>
    <t>n =</t>
  </si>
  <si>
    <t>r =</t>
  </si>
  <si>
    <t>y’ = a + bx</t>
  </si>
  <si>
    <t>(Intercept) a =</t>
  </si>
  <si>
    <t>(Slope) b =</t>
  </si>
  <si>
    <t>y'</t>
  </si>
  <si>
    <t>y - y'</t>
  </si>
  <si>
    <t>X</t>
  </si>
  <si>
    <t>Y</t>
  </si>
  <si>
    <t>r^2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</si>
</sst>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10" xfId="0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2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9" xfId="0" applyBorder="1"/>
    <xf numFmtId="0" fontId="0" fillId="0" borderId="4" xfId="0" applyBorder="1"/>
    <xf numFmtId="0" fontId="0" fillId="0" borderId="6" xfId="0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2" fillId="0" borderId="0" xfId="0" applyFont="1" applyAlignment="1">
      <alignment horizontal="center" vertical="center" readingOrder="1"/>
    </xf>
    <xf numFmtId="0" fontId="0" fillId="0" borderId="0" xfId="0" applyFill="1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Students Marks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Student Marks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522681539807523"/>
                  <c:y val="-0.328933571891477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and Regression'!$C$4:$C$10</c:f>
              <c:numCache>
                <c:formatCode>General</c:formatCode>
                <c:ptCount val="7"/>
                <c:pt idx="0">
                  <c:v>6</c:v>
                </c:pt>
                <c:pt idx="1">
                  <c:v>2</c:v>
                </c:pt>
                <c:pt idx="2">
                  <c:v>15</c:v>
                </c:pt>
                <c:pt idx="3">
                  <c:v>9</c:v>
                </c:pt>
                <c:pt idx="4">
                  <c:v>12</c:v>
                </c:pt>
                <c:pt idx="5">
                  <c:v>5</c:v>
                </c:pt>
                <c:pt idx="6">
                  <c:v>8</c:v>
                </c:pt>
              </c:numCache>
            </c:numRef>
          </c:xVal>
          <c:yVal>
            <c:numRef>
              <c:f>'Correlation and Regression'!$D$4:$D$10</c:f>
              <c:numCache>
                <c:formatCode>General</c:formatCode>
                <c:ptCount val="7"/>
                <c:pt idx="0">
                  <c:v>82</c:v>
                </c:pt>
                <c:pt idx="1">
                  <c:v>86</c:v>
                </c:pt>
                <c:pt idx="2">
                  <c:v>43</c:v>
                </c:pt>
                <c:pt idx="3">
                  <c:v>74</c:v>
                </c:pt>
                <c:pt idx="4">
                  <c:v>58</c:v>
                </c:pt>
                <c:pt idx="5">
                  <c:v>90</c:v>
                </c:pt>
                <c:pt idx="6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A4-4CB1-941E-E9200576E69D}"/>
            </c:ext>
          </c:extLst>
        </c:ser>
        <c:ser>
          <c:idx val="0"/>
          <c:order val="1"/>
          <c:tx>
            <c:v>Test Data-1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'Correlation and Regression'!$F$14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'Correlation and Regression'!$G$14</c:f>
              <c:numCache>
                <c:formatCode>General</c:formatCode>
                <c:ptCount val="1"/>
                <c:pt idx="0">
                  <c:v>66.273631840796014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A4-4CB1-941E-E9200576E69D}"/>
            </c:ext>
          </c:extLst>
        </c:ser>
        <c:ser>
          <c:idx val="2"/>
          <c:order val="2"/>
          <c:tx>
            <c:v>Test Data-2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'Correlation and Regression'!$F$15</c:f>
              <c:numCache>
                <c:formatCode>General</c:formatCode>
                <c:ptCount val="1"/>
                <c:pt idx="0">
                  <c:v>11</c:v>
                </c:pt>
              </c:numCache>
            </c:numRef>
          </c:xVal>
          <c:yVal>
            <c:numRef>
              <c:f>'Correlation and Regression'!$G$15</c:f>
              <c:numCache>
                <c:formatCode>General</c:formatCode>
                <c:ptCount val="1"/>
                <c:pt idx="0">
                  <c:v>62.651741293532339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A4-4CB1-941E-E9200576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13455"/>
        <c:axId val="197354895"/>
      </c:scatterChart>
      <c:valAx>
        <c:axId val="195513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 Absent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54895"/>
        <c:crosses val="autoZero"/>
        <c:crossBetween val="midCat"/>
      </c:valAx>
      <c:valAx>
        <c:axId val="19735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Final Exam 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1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C00000"/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201386</xdr:colOff>
      <xdr:row>0</xdr:row>
      <xdr:rowOff>136072</xdr:rowOff>
    </xdr:from>
    <xdr:to>
      <xdr:col>18</xdr:col>
      <xdr:colOff>608167</xdr:colOff>
      <xdr:row>4</xdr:row>
      <xdr:rowOff>93219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6">
              <a:extLst>
                <a:ext uri="{FF2B5EF4-FFF2-40B4-BE49-F238E27FC236}">
                  <a16:creationId xmlns:a16="http://schemas.microsoft.com/office/drawing/2014/main" id="{47EFAE94-EE03-5A6E-4D40-54FCAB87C18E}"/>
                </a:ext>
              </a:extLst>
            </xdr:cNvPr>
            <xdr:cNvSpPr txBox="1"/>
          </xdr:nvSpPr>
          <xdr:spPr>
            <a:xfrm>
              <a:off x="7516586" y="136072"/>
              <a:ext cx="4064381" cy="67560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𝑛</m:t>
                        </m:r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e>
                        </m:d>
                        <m:r>
                          <a:rPr lang="en-US" b="0" i="1">
                            <a:latin typeface="Cambria Math" panose="02040503050406030204" pitchFamily="18" charset="0"/>
                          </a:rPr>
                          <m:t>−(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∑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)(∑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[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d>
                              <m:dPr>
                                <m:ctrlPr>
                                  <a:rPr lang="en-US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latin typeface="Cambria Math" panose="02040503050406030204" pitchFamily="18" charset="0"/>
                                  </a:rPr>
                                  <m:t>∑</m:t>
                                </m:r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n-US" b="0" i="1" baseline="3000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e>
                            </m:d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latin typeface="Cambria Math" panose="02040503050406030204" pitchFamily="18" charset="0"/>
                                  </a:rPr>
                                  <m:t>∑</m:t>
                                </m:r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d>
                            <m:r>
                              <a:rPr lang="en-US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][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(∑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)−</m:t>
                            </m:r>
                            <m:d>
                              <m:dPr>
                                <m:ctrlPr>
                                  <a:rPr lang="en-US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latin typeface="Cambria Math" panose="02040503050406030204" pitchFamily="18" charset="0"/>
                                  </a:rPr>
                                  <m:t>∑</m:t>
                                </m:r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</m:d>
                            <m:r>
                              <a:rPr lang="en-US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]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US"/>
            </a:p>
          </xdr:txBody>
        </xdr:sp>
      </mc:Choice>
      <mc:Fallback>
        <xdr:sp macro="" textlink="">
          <xdr:nvSpPr>
            <xdr:cNvPr id="2" name="TextBox 6">
              <a:extLst>
                <a:ext uri="{FF2B5EF4-FFF2-40B4-BE49-F238E27FC236}">
                  <a16:creationId xmlns:a16="http://schemas.microsoft.com/office/drawing/2014/main" id="{47EFAE94-EE03-5A6E-4D40-54FCAB87C18E}"/>
                </a:ext>
              </a:extLst>
            </xdr:cNvPr>
            <xdr:cNvSpPr txBox="1"/>
          </xdr:nvSpPr>
          <xdr:spPr>
            <a:xfrm>
              <a:off x="7516586" y="136072"/>
              <a:ext cx="4064381" cy="67560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𝑟=(𝑛(∑𝑥𝑦)−(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𝑥)(∑𝑦))/√([𝑛(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</a:t>
              </a:r>
              <a:r>
                <a:rPr lang="en-US" b="0" i="0" baseline="30000">
                  <a:latin typeface="Cambria Math" panose="02040503050406030204" pitchFamily="18" charset="0"/>
                </a:rPr>
                <a:t>2)</a:t>
              </a:r>
              <a:r>
                <a:rPr lang="en-US" b="0" i="0">
                  <a:latin typeface="Cambria Math" panose="02040503050406030204" pitchFamily="18" charset="0"/>
                </a:rPr>
                <a:t>−(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𝑥)</a:t>
              </a:r>
              <a:r>
                <a:rPr lang="en-US" b="0" i="0" baseline="30000">
                  <a:latin typeface="Cambria Math" panose="02040503050406030204" pitchFamily="18" charset="0"/>
                </a:rPr>
                <a:t>2</a:t>
              </a:r>
              <a:r>
                <a:rPr lang="en-US" b="0" i="0">
                  <a:latin typeface="Cambria Math" panose="02040503050406030204" pitchFamily="18" charset="0"/>
                </a:rPr>
                <a:t>][𝑛(∑𝑦</a:t>
              </a:r>
              <a:r>
                <a:rPr lang="en-US" b="0" i="0" baseline="30000">
                  <a:latin typeface="Cambria Math" panose="02040503050406030204" pitchFamily="18" charset="0"/>
                </a:rPr>
                <a:t>2</a:t>
              </a:r>
              <a:r>
                <a:rPr lang="en-US" b="0" i="0">
                  <a:latin typeface="Cambria Math" panose="02040503050406030204" pitchFamily="18" charset="0"/>
                </a:rPr>
                <a:t>)−(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𝑦)</a:t>
              </a:r>
              <a:r>
                <a:rPr lang="en-US" b="0" i="0" baseline="30000">
                  <a:latin typeface="Cambria Math" panose="02040503050406030204" pitchFamily="18" charset="0"/>
                </a:rPr>
                <a:t>2</a:t>
              </a:r>
              <a:r>
                <a:rPr lang="en-US" b="0" i="0">
                  <a:latin typeface="Cambria Math" panose="02040503050406030204" pitchFamily="18" charset="0"/>
                </a:rPr>
                <a:t>])</a:t>
              </a:r>
              <a:endParaRPr lang="en-US"/>
            </a:p>
          </xdr:txBody>
        </xdr:sp>
      </mc:Fallback>
    </mc:AlternateContent>
    <xdr:clientData/>
  </xdr:twoCellAnchor>
  <xdr:twoCellAnchor>
    <xdr:from>
      <xdr:col>12</xdr:col>
      <xdr:colOff>185057</xdr:colOff>
      <xdr:row>4</xdr:row>
      <xdr:rowOff>114300</xdr:rowOff>
    </xdr:from>
    <xdr:to>
      <xdr:col>16</xdr:col>
      <xdr:colOff>232081</xdr:colOff>
      <xdr:row>8</xdr:row>
      <xdr:rowOff>1813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5">
              <a:extLst>
                <a:ext uri="{FF2B5EF4-FFF2-40B4-BE49-F238E27FC236}">
                  <a16:creationId xmlns:a16="http://schemas.microsoft.com/office/drawing/2014/main" id="{EE0AD9FD-E849-9FF3-897B-AF73C74650AD}"/>
                </a:ext>
              </a:extLst>
            </xdr:cNvPr>
            <xdr:cNvSpPr txBox="1"/>
          </xdr:nvSpPr>
          <xdr:spPr>
            <a:xfrm>
              <a:off x="7500257" y="832757"/>
              <a:ext cx="2485424" cy="5841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𝑛</m:t>
                        </m:r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e>
                        </m:d>
                        <m:r>
                          <a:rPr lang="en-US" b="0" i="1">
                            <a:latin typeface="Cambria Math" panose="02040503050406030204" pitchFamily="18" charset="0"/>
                          </a:rPr>
                          <m:t>−(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∑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)(∑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𝑛</m:t>
                        </m:r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</m:d>
                        <m:r>
                          <a:rPr lang="en-US" b="0" i="1">
                            <a:latin typeface="Cambria Math" panose="02040503050406030204" pitchFamily="18" charset="0"/>
                          </a:rPr>
                          <m:t>−</m:t>
                        </m:r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en-US" b="0" i="1" baseline="30000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/>
            </a:p>
          </xdr:txBody>
        </xdr:sp>
      </mc:Choice>
      <mc:Fallback>
        <xdr:sp macro="" textlink="">
          <xdr:nvSpPr>
            <xdr:cNvPr id="4" name="TextBox 5">
              <a:extLst>
                <a:ext uri="{FF2B5EF4-FFF2-40B4-BE49-F238E27FC236}">
                  <a16:creationId xmlns:a16="http://schemas.microsoft.com/office/drawing/2014/main" id="{EE0AD9FD-E849-9FF3-897B-AF73C74650AD}"/>
                </a:ext>
              </a:extLst>
            </xdr:cNvPr>
            <xdr:cNvSpPr txBox="1"/>
          </xdr:nvSpPr>
          <xdr:spPr>
            <a:xfrm>
              <a:off x="7500257" y="832757"/>
              <a:ext cx="2485424" cy="5841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𝑏=(𝑛(∑𝑥𝑦)−(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𝑥)(∑𝑦))/(𝑛(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</a:t>
              </a:r>
              <a:r>
                <a:rPr lang="en-US" b="0" i="0" baseline="30000">
                  <a:latin typeface="Cambria Math" panose="02040503050406030204" pitchFamily="18" charset="0"/>
                </a:rPr>
                <a:t>2)</a:t>
              </a:r>
              <a:r>
                <a:rPr lang="en-US" b="0" i="0">
                  <a:latin typeface="Cambria Math" panose="02040503050406030204" pitchFamily="18" charset="0"/>
                </a:rPr>
                <a:t>−(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𝑥)</a:t>
              </a:r>
              <a:r>
                <a:rPr lang="en-US" b="0" i="0" baseline="30000">
                  <a:latin typeface="Cambria Math" panose="02040503050406030204" pitchFamily="18" charset="0"/>
                </a:rPr>
                <a:t>2)</a:t>
              </a:r>
              <a:endParaRPr lang="en-US"/>
            </a:p>
          </xdr:txBody>
        </xdr:sp>
      </mc:Fallback>
    </mc:AlternateContent>
    <xdr:clientData/>
  </xdr:twoCellAnchor>
  <xdr:twoCellAnchor>
    <xdr:from>
      <xdr:col>12</xdr:col>
      <xdr:colOff>141513</xdr:colOff>
      <xdr:row>8</xdr:row>
      <xdr:rowOff>48985</xdr:rowOff>
    </xdr:from>
    <xdr:to>
      <xdr:col>17</xdr:col>
      <xdr:colOff>52465</xdr:colOff>
      <xdr:row>11</xdr:row>
      <xdr:rowOff>91398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1">
              <a:extLst>
                <a:ext uri="{FF2B5EF4-FFF2-40B4-BE49-F238E27FC236}">
                  <a16:creationId xmlns:a16="http://schemas.microsoft.com/office/drawing/2014/main" id="{AEDB1231-8CA1-8EB3-4811-5A81339329A3}"/>
                </a:ext>
              </a:extLst>
            </xdr:cNvPr>
            <xdr:cNvSpPr txBox="1"/>
          </xdr:nvSpPr>
          <xdr:spPr>
            <a:xfrm>
              <a:off x="7456713" y="1464128"/>
              <a:ext cx="2958952" cy="5866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d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</m:d>
                        <m:r>
                          <a:rPr lang="en-US" b="0" i="1">
                            <a:latin typeface="Cambria Math" panose="02040503050406030204" pitchFamily="18" charset="0"/>
                          </a:rPr>
                          <m:t>−(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∑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)(∑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𝑥𝑦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𝑛</m:t>
                        </m:r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</m:d>
                        <m:r>
                          <a:rPr lang="en-US" b="0" i="1">
                            <a:latin typeface="Cambria Math" panose="02040503050406030204" pitchFamily="18" charset="0"/>
                          </a:rPr>
                          <m:t>−</m:t>
                        </m:r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en-US" b="0" i="1" baseline="30000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/>
            </a:p>
          </xdr:txBody>
        </xdr:sp>
      </mc:Choice>
      <mc:Fallback>
        <xdr:sp macro="" textlink="">
          <xdr:nvSpPr>
            <xdr:cNvPr id="5" name="TextBox 1">
              <a:extLst>
                <a:ext uri="{FF2B5EF4-FFF2-40B4-BE49-F238E27FC236}">
                  <a16:creationId xmlns:a16="http://schemas.microsoft.com/office/drawing/2014/main" id="{AEDB1231-8CA1-8EB3-4811-5A81339329A3}"/>
                </a:ext>
              </a:extLst>
            </xdr:cNvPr>
            <xdr:cNvSpPr txBox="1"/>
          </xdr:nvSpPr>
          <xdr:spPr>
            <a:xfrm>
              <a:off x="7456713" y="1464128"/>
              <a:ext cx="2958952" cy="5866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𝑎=((∑𝑦)(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</a:t>
              </a:r>
              <a:r>
                <a:rPr lang="en-US" b="0" i="0" baseline="30000">
                  <a:latin typeface="Cambria Math" panose="02040503050406030204" pitchFamily="18" charset="0"/>
                </a:rPr>
                <a:t>2)</a:t>
              </a:r>
              <a:r>
                <a:rPr lang="en-US" b="0" i="0">
                  <a:latin typeface="Cambria Math" panose="02040503050406030204" pitchFamily="18" charset="0"/>
                </a:rPr>
                <a:t>−(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𝑥)(∑𝑥𝑦))/(𝑛(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</a:t>
              </a:r>
              <a:r>
                <a:rPr lang="en-US" b="0" i="0" baseline="30000">
                  <a:latin typeface="Cambria Math" panose="02040503050406030204" pitchFamily="18" charset="0"/>
                </a:rPr>
                <a:t>2)</a:t>
              </a:r>
              <a:r>
                <a:rPr lang="en-US" b="0" i="0">
                  <a:latin typeface="Cambria Math" panose="02040503050406030204" pitchFamily="18" charset="0"/>
                </a:rPr>
                <a:t>−(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𝑥)</a:t>
              </a:r>
              <a:r>
                <a:rPr lang="en-US" b="0" i="0" baseline="30000">
                  <a:latin typeface="Cambria Math" panose="02040503050406030204" pitchFamily="18" charset="0"/>
                </a:rPr>
                <a:t>2)</a:t>
              </a:r>
              <a:endParaRPr lang="en-US"/>
            </a:p>
          </xdr:txBody>
        </xdr:sp>
      </mc:Fallback>
    </mc:AlternateContent>
    <xdr:clientData/>
  </xdr:twoCellAnchor>
  <xdr:twoCellAnchor>
    <xdr:from>
      <xdr:col>7</xdr:col>
      <xdr:colOff>275770</xdr:colOff>
      <xdr:row>11</xdr:row>
      <xdr:rowOff>101599</xdr:rowOff>
    </xdr:from>
    <xdr:to>
      <xdr:col>14</xdr:col>
      <xdr:colOff>580570</xdr:colOff>
      <xdr:row>26</xdr:row>
      <xdr:rowOff>143328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DF550B-06DE-DEEE-4527-F9643E428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25556-842E-4D4A-829E-493366EFA1AA}">
  <dimension ref="B2:K20"/>
  <sheetViews>
    <sheetView tabSelected="1" topLeftCell="A6" zoomScale="120" zoomScaleNormal="120" workbookViewId="0">
      <selection activeCell="K11" sqref="K11"/>
    </sheetView>
  </sheetViews>
  <sheetFormatPr defaultRowHeight="13.8" x14ac:dyDescent="0.3"/>
  <sheetData>
    <row r="2" spans="2:11" ht="14.4" thickBot="1" x14ac:dyDescent="0.35"/>
    <row r="3" spans="2:11" ht="14.4" thickBot="1" x14ac:dyDescent="0.35">
      <c r="B3" s="15" t="s">
        <v>0</v>
      </c>
      <c r="C3" s="8" t="s">
        <v>1</v>
      </c>
      <c r="D3" s="10" t="s">
        <v>2</v>
      </c>
      <c r="E3" s="11" t="s">
        <v>3</v>
      </c>
      <c r="F3" s="9" t="s">
        <v>4</v>
      </c>
      <c r="G3" s="10" t="s">
        <v>5</v>
      </c>
      <c r="H3" s="15" t="s">
        <v>18</v>
      </c>
      <c r="I3" s="15" t="s">
        <v>19</v>
      </c>
    </row>
    <row r="4" spans="2:11" x14ac:dyDescent="0.3">
      <c r="B4" s="16" t="s">
        <v>6</v>
      </c>
      <c r="C4" s="19">
        <v>6</v>
      </c>
      <c r="D4" s="7">
        <v>82</v>
      </c>
      <c r="E4" s="12">
        <f>C4*D4</f>
        <v>492</v>
      </c>
      <c r="F4" s="6">
        <f>C4^2</f>
        <v>36</v>
      </c>
      <c r="G4" s="7">
        <f>D4^2</f>
        <v>6724</v>
      </c>
      <c r="H4" s="16">
        <f>$C$17+$C$18*$C4</f>
        <v>80.761194029850742</v>
      </c>
      <c r="I4" s="16">
        <f>D4-H4</f>
        <v>1.238805970149258</v>
      </c>
    </row>
    <row r="5" spans="2:11" x14ac:dyDescent="0.3">
      <c r="B5" s="17" t="s">
        <v>7</v>
      </c>
      <c r="C5" s="20">
        <v>2</v>
      </c>
      <c r="D5" s="3">
        <v>86</v>
      </c>
      <c r="E5" s="13">
        <f t="shared" ref="E5:E10" si="0">C5*D5</f>
        <v>172</v>
      </c>
      <c r="F5" s="2">
        <f t="shared" ref="F5:F10" si="1">C5^2</f>
        <v>4</v>
      </c>
      <c r="G5" s="3">
        <f t="shared" ref="G5:G10" si="2">D5^2</f>
        <v>7396</v>
      </c>
      <c r="H5" s="17">
        <f>$C$17+$C$18*$C5</f>
        <v>95.24875621890547</v>
      </c>
      <c r="I5" s="17">
        <f t="shared" ref="I5:I10" si="3">D5-H5</f>
        <v>-9.24875621890547</v>
      </c>
    </row>
    <row r="6" spans="2:11" x14ac:dyDescent="0.3">
      <c r="B6" s="17" t="s">
        <v>8</v>
      </c>
      <c r="C6" s="20">
        <v>15</v>
      </c>
      <c r="D6" s="3">
        <v>43</v>
      </c>
      <c r="E6" s="13">
        <f t="shared" si="0"/>
        <v>645</v>
      </c>
      <c r="F6" s="2">
        <f t="shared" si="1"/>
        <v>225</v>
      </c>
      <c r="G6" s="3">
        <f t="shared" si="2"/>
        <v>1849</v>
      </c>
      <c r="H6" s="17">
        <f>$C$17+$C$18*$C6</f>
        <v>48.164179104477611</v>
      </c>
      <c r="I6" s="17">
        <f t="shared" si="3"/>
        <v>-5.1641791044776113</v>
      </c>
    </row>
    <row r="7" spans="2:11" x14ac:dyDescent="0.3">
      <c r="B7" s="17" t="s">
        <v>9</v>
      </c>
      <c r="C7" s="20">
        <v>9</v>
      </c>
      <c r="D7" s="3">
        <v>74</v>
      </c>
      <c r="E7" s="13">
        <f t="shared" si="0"/>
        <v>666</v>
      </c>
      <c r="F7" s="2">
        <f t="shared" si="1"/>
        <v>81</v>
      </c>
      <c r="G7" s="3">
        <f t="shared" si="2"/>
        <v>5476</v>
      </c>
      <c r="H7" s="17">
        <f>$C$17+$C$18*$C7</f>
        <v>69.895522388059703</v>
      </c>
      <c r="I7" s="17">
        <f t="shared" si="3"/>
        <v>4.1044776119402968</v>
      </c>
    </row>
    <row r="8" spans="2:11" ht="18" x14ac:dyDescent="0.35">
      <c r="B8" s="17" t="s">
        <v>10</v>
      </c>
      <c r="C8" s="20">
        <v>12</v>
      </c>
      <c r="D8" s="3">
        <v>58</v>
      </c>
      <c r="E8" s="13">
        <f t="shared" si="0"/>
        <v>696</v>
      </c>
      <c r="F8" s="2">
        <f t="shared" si="1"/>
        <v>144</v>
      </c>
      <c r="G8" s="3">
        <f t="shared" si="2"/>
        <v>3364</v>
      </c>
      <c r="H8" s="17">
        <f>$C$17+$C$18*$C8</f>
        <v>59.029850746268657</v>
      </c>
      <c r="I8" s="17">
        <f t="shared" si="3"/>
        <v>-1.0298507462686572</v>
      </c>
      <c r="K8" s="29" t="s">
        <v>15</v>
      </c>
    </row>
    <row r="9" spans="2:11" x14ac:dyDescent="0.3">
      <c r="B9" s="17" t="s">
        <v>11</v>
      </c>
      <c r="C9" s="20">
        <v>5</v>
      </c>
      <c r="D9" s="3">
        <v>90</v>
      </c>
      <c r="E9" s="13">
        <f t="shared" si="0"/>
        <v>450</v>
      </c>
      <c r="F9" s="2">
        <f t="shared" si="1"/>
        <v>25</v>
      </c>
      <c r="G9" s="3">
        <f t="shared" si="2"/>
        <v>8100</v>
      </c>
      <c r="H9" s="17">
        <f>$C$17+$C$18*$C9</f>
        <v>84.383084577114431</v>
      </c>
      <c r="I9" s="17">
        <f t="shared" si="3"/>
        <v>5.6169154228855689</v>
      </c>
    </row>
    <row r="10" spans="2:11" ht="14.4" thickBot="1" x14ac:dyDescent="0.35">
      <c r="B10" s="18" t="s">
        <v>12</v>
      </c>
      <c r="C10" s="21">
        <v>8</v>
      </c>
      <c r="D10" s="5">
        <v>78</v>
      </c>
      <c r="E10" s="14">
        <f t="shared" si="0"/>
        <v>624</v>
      </c>
      <c r="F10" s="4">
        <f t="shared" si="1"/>
        <v>64</v>
      </c>
      <c r="G10" s="5">
        <f t="shared" si="2"/>
        <v>6084</v>
      </c>
      <c r="H10" s="18">
        <f>$C$17+$C$18*$C10</f>
        <v>73.517412935323378</v>
      </c>
      <c r="I10" s="18">
        <f t="shared" si="3"/>
        <v>4.4825870646766219</v>
      </c>
    </row>
    <row r="11" spans="2:11" ht="14.4" thickBot="1" x14ac:dyDescent="0.35">
      <c r="C11" s="22">
        <f t="shared" ref="C11:G11" si="4">SUM(C4:C10)</f>
        <v>57</v>
      </c>
      <c r="D11" s="23">
        <f t="shared" si="4"/>
        <v>511</v>
      </c>
      <c r="E11" s="23">
        <f t="shared" si="4"/>
        <v>3745</v>
      </c>
      <c r="F11" s="23">
        <f t="shared" si="4"/>
        <v>579</v>
      </c>
      <c r="G11" s="24">
        <f t="shared" si="4"/>
        <v>38993</v>
      </c>
    </row>
    <row r="12" spans="2:11" ht="21" customHeight="1" thickBot="1" x14ac:dyDescent="0.35">
      <c r="B12" s="1" t="s">
        <v>13</v>
      </c>
      <c r="C12">
        <f>COUNTA(B4:B10)</f>
        <v>7</v>
      </c>
      <c r="K12" s="25"/>
    </row>
    <row r="13" spans="2:11" ht="14.4" thickBot="1" x14ac:dyDescent="0.35">
      <c r="B13" s="1" t="s">
        <v>14</v>
      </c>
      <c r="C13" s="27">
        <f>(C12*E11-C11*D11)/SQRT((C12*F11-C11^2)*(C12*G11-D11^2))</f>
        <v>-0.94421517068791783</v>
      </c>
      <c r="E13" s="15" t="s">
        <v>0</v>
      </c>
      <c r="F13" s="8" t="s">
        <v>1</v>
      </c>
      <c r="G13" s="10" t="s">
        <v>18</v>
      </c>
    </row>
    <row r="14" spans="2:11" x14ac:dyDescent="0.3">
      <c r="B14" s="1" t="s">
        <v>14</v>
      </c>
      <c r="C14" s="28">
        <f>CORREL(C4:C10,D4:D10)</f>
        <v>-0.94421517068791805</v>
      </c>
      <c r="E14" s="16" t="s">
        <v>20</v>
      </c>
      <c r="F14" s="19">
        <v>10</v>
      </c>
      <c r="G14" s="7">
        <f>$C$17+$C$18*F14</f>
        <v>66.273631840796014</v>
      </c>
    </row>
    <row r="15" spans="2:11" ht="14.4" thickBot="1" x14ac:dyDescent="0.35">
      <c r="B15" s="1" t="s">
        <v>14</v>
      </c>
      <c r="C15" s="27">
        <f>CORREL(D4:D10,C4:C10)</f>
        <v>-0.94421517068791805</v>
      </c>
      <c r="E15" s="18" t="s">
        <v>21</v>
      </c>
      <c r="F15" s="21">
        <v>11</v>
      </c>
      <c r="G15" s="5">
        <f>$C$17+$C$18*F15</f>
        <v>62.651741293532339</v>
      </c>
    </row>
    <row r="16" spans="2:11" x14ac:dyDescent="0.3">
      <c r="B16" s="26" t="s">
        <v>22</v>
      </c>
      <c r="C16" s="27">
        <f>C15^2</f>
        <v>0.89154228855721418</v>
      </c>
    </row>
    <row r="17" spans="2:3" x14ac:dyDescent="0.3">
      <c r="B17" s="1" t="s">
        <v>16</v>
      </c>
      <c r="C17" s="27">
        <f>(D11*F11-C11*E11)/(C12*F11-C11^2)</f>
        <v>102.49253731343283</v>
      </c>
    </row>
    <row r="18" spans="2:3" x14ac:dyDescent="0.3">
      <c r="B18" s="1" t="s">
        <v>17</v>
      </c>
      <c r="C18" s="27">
        <f>(C12*E11-C11*D11)/(C12*F11-C11^2)</f>
        <v>-3.6218905472636815</v>
      </c>
    </row>
    <row r="19" spans="2:3" x14ac:dyDescent="0.3">
      <c r="B19" s="1" t="s">
        <v>16</v>
      </c>
      <c r="C19" s="27">
        <f>INTERCEPT(D4:D10,C4:C10)</f>
        <v>102.49253731343283</v>
      </c>
    </row>
    <row r="20" spans="2:3" x14ac:dyDescent="0.3">
      <c r="B20" s="1" t="s">
        <v>17</v>
      </c>
      <c r="C20" s="27">
        <f>SLOPE(D4:D10,C4:C10)</f>
        <v>-3.621890547263682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 and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Chakraborty</dc:creator>
  <cp:lastModifiedBy>Arnab Chakraborty</cp:lastModifiedBy>
  <dcterms:created xsi:type="dcterms:W3CDTF">2024-01-07T08:38:44Z</dcterms:created>
  <dcterms:modified xsi:type="dcterms:W3CDTF">2024-01-07T09:55:51Z</dcterms:modified>
</cp:coreProperties>
</file>