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mc:AlternateContent xmlns:mc="http://schemas.openxmlformats.org/markup-compatibility/2006">
    <mc:Choice Requires="x15">
      <x15ac:absPath xmlns:x15ac="http://schemas.microsoft.com/office/spreadsheetml/2010/11/ac" url="C:\Users\joyar\OneDrive\Desktop\Training with Wijes\Excel Training\"/>
    </mc:Choice>
  </mc:AlternateContent>
  <xr:revisionPtr revIDLastSave="0" documentId="13_ncr:1_{E7F9CE8A-B9B8-41DF-92A7-B2C3A6930CEA}" xr6:coauthVersionLast="47" xr6:coauthVersionMax="47" xr10:uidLastSave="{00000000-0000-0000-0000-000000000000}"/>
  <bookViews>
    <workbookView xWindow="-120" yWindow="-120" windowWidth="20730" windowHeight="11160" xr2:uid="{00000000-000D-0000-FFFF-FFFF00000000}"/>
  </bookViews>
  <sheets>
    <sheet name="Dashboard" sheetId="13" r:id="rId1"/>
    <sheet name="Renewable Energy" sheetId="1" r:id="rId2"/>
    <sheet name="Investment" sheetId="8" r:id="rId3"/>
    <sheet name="Capacity by Year" sheetId="3" r:id="rId4"/>
    <sheet name="Capacity by Region Alt" sheetId="22" r:id="rId5"/>
    <sheet name="2000" sheetId="11" r:id="rId6"/>
    <sheet name="2010" sheetId="10" r:id="rId7"/>
    <sheet name="2019" sheetId="9" r:id="rId8"/>
    <sheet name="Jobs" sheetId="15" r:id="rId9"/>
    <sheet name="Consumption" sheetId="17" r:id="rId10"/>
    <sheet name="Jobs Data" sheetId="14" r:id="rId11"/>
    <sheet name="World Consumption" sheetId="16" r:id="rId12"/>
    <sheet name="Map-Coordinates" sheetId="23" r:id="rId13"/>
  </sheets>
  <definedNames>
    <definedName name="Capacity" localSheetId="4">tblRE[Electricity Capacity (MW)]</definedName>
    <definedName name="Capacity">tblRE[Electricity Capacity (MW)]</definedName>
    <definedName name="Slicer_Region">#N/A</definedName>
    <definedName name="Slicer_Year">#N/A</definedName>
    <definedName name="Slicer_Year1">#N/A</definedName>
    <definedName name="Slicer_Year2">#N/A</definedName>
    <definedName name="Tech" localSheetId="4">tblRE[Main Technology]</definedName>
    <definedName name="Tech">tblRE[Main Technology]</definedName>
    <definedName name="Year" localSheetId="4">tblRE[Year]</definedName>
    <definedName name="Year">tblRE[Year]</definedName>
  </definedNames>
  <calcPr calcId="191029"/>
  <pivotCaches>
    <pivotCache cacheId="65" r:id="rId14"/>
    <pivotCache cacheId="66" r:id="rId15"/>
    <pivotCache cacheId="67" r:id="rId16"/>
    <pivotCache cacheId="68"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1" i="1"/>
  <c r="P1" i="1"/>
  <c r="D226" i="22"/>
  <c r="D225" i="22"/>
  <c r="D224" i="22"/>
  <c r="D223" i="22"/>
  <c r="D222" i="22"/>
  <c r="H222" i="22" s="1"/>
  <c r="D221" i="22"/>
  <c r="D220" i="22"/>
  <c r="D219" i="22"/>
  <c r="D218" i="22"/>
  <c r="D217" i="22"/>
  <c r="D216" i="22"/>
  <c r="D215" i="22"/>
  <c r="D214" i="22"/>
  <c r="H214" i="22" s="1"/>
  <c r="D213" i="22"/>
  <c r="E213" i="22" s="1"/>
  <c r="D212" i="22"/>
  <c r="D211" i="22"/>
  <c r="D210" i="22"/>
  <c r="D209" i="22"/>
  <c r="D208" i="22"/>
  <c r="D207" i="22"/>
  <c r="D206" i="22"/>
  <c r="H206" i="22" s="1"/>
  <c r="D205" i="22"/>
  <c r="E205" i="22" s="1"/>
  <c r="D204" i="22"/>
  <c r="D203" i="22"/>
  <c r="D202" i="22"/>
  <c r="D201" i="22"/>
  <c r="D200" i="22"/>
  <c r="D199" i="22"/>
  <c r="D198" i="22"/>
  <c r="H198" i="22" s="1"/>
  <c r="D197" i="22"/>
  <c r="H197" i="22" s="1"/>
  <c r="D196" i="22"/>
  <c r="D195" i="22"/>
  <c r="D194" i="22"/>
  <c r="H194" i="22" s="1"/>
  <c r="D193" i="22"/>
  <c r="H193" i="22" s="1"/>
  <c r="D192" i="22"/>
  <c r="D191" i="22"/>
  <c r="D190" i="22"/>
  <c r="F190" i="22" s="1"/>
  <c r="D189" i="22"/>
  <c r="E189" i="22" s="1"/>
  <c r="G189" i="22" s="1"/>
  <c r="D188" i="22"/>
  <c r="D187" i="22"/>
  <c r="D186" i="22"/>
  <c r="F186" i="22" s="1"/>
  <c r="D185" i="22"/>
  <c r="E185" i="22" s="1"/>
  <c r="G185" i="22" s="1"/>
  <c r="D184" i="22"/>
  <c r="D183" i="22"/>
  <c r="D182" i="22"/>
  <c r="H182" i="22" s="1"/>
  <c r="D181" i="22"/>
  <c r="E181" i="22" s="1"/>
  <c r="G181" i="22" s="1"/>
  <c r="D180" i="22"/>
  <c r="D179" i="22"/>
  <c r="D178" i="22"/>
  <c r="E178" i="22" s="1"/>
  <c r="G178" i="22" s="1"/>
  <c r="D177" i="22"/>
  <c r="F177" i="22" s="1"/>
  <c r="D176" i="22"/>
  <c r="D175" i="22"/>
  <c r="D174" i="22"/>
  <c r="H174" i="22" s="1"/>
  <c r="D173" i="22"/>
  <c r="H173" i="22" s="1"/>
  <c r="D172" i="22"/>
  <c r="D171" i="22"/>
  <c r="D170" i="22"/>
  <c r="D169" i="22"/>
  <c r="F169" i="22" s="1"/>
  <c r="D168" i="22"/>
  <c r="D167" i="22"/>
  <c r="D166" i="22"/>
  <c r="H166" i="22" s="1"/>
  <c r="D165" i="22"/>
  <c r="E165" i="22" s="1"/>
  <c r="G165" i="22" s="1"/>
  <c r="D164" i="22"/>
  <c r="D163" i="22"/>
  <c r="D162" i="22"/>
  <c r="F162" i="22" s="1"/>
  <c r="D161" i="22"/>
  <c r="F161" i="22" s="1"/>
  <c r="D160" i="22"/>
  <c r="D159" i="22"/>
  <c r="D158" i="22"/>
  <c r="H158" i="22" s="1"/>
  <c r="D157" i="22"/>
  <c r="E157" i="22" s="1"/>
  <c r="G157" i="22" s="1"/>
  <c r="D156" i="22"/>
  <c r="D155" i="22"/>
  <c r="D154" i="22"/>
  <c r="H154" i="22" s="1"/>
  <c r="D153" i="22"/>
  <c r="H153" i="22" s="1"/>
  <c r="D152" i="22"/>
  <c r="D151" i="22"/>
  <c r="D150" i="22"/>
  <c r="H150" i="22" s="1"/>
  <c r="D149" i="22"/>
  <c r="E149" i="22" s="1"/>
  <c r="G149" i="22" s="1"/>
  <c r="D148" i="22"/>
  <c r="D147" i="22"/>
  <c r="D146" i="22"/>
  <c r="E146" i="22" s="1"/>
  <c r="G146" i="22" s="1"/>
  <c r="D145" i="22"/>
  <c r="H145" i="22" s="1"/>
  <c r="D144" i="22"/>
  <c r="D143" i="22"/>
  <c r="D142" i="22"/>
  <c r="H142" i="22" s="1"/>
  <c r="D141" i="22"/>
  <c r="H141" i="22" s="1"/>
  <c r="D140" i="22"/>
  <c r="D139" i="22"/>
  <c r="D138" i="22"/>
  <c r="H138" i="22" s="1"/>
  <c r="D137" i="22"/>
  <c r="F137" i="22" s="1"/>
  <c r="D136" i="22"/>
  <c r="D135" i="22"/>
  <c r="D134" i="22"/>
  <c r="F134" i="22" s="1"/>
  <c r="D133" i="22"/>
  <c r="F133" i="22" s="1"/>
  <c r="D132" i="22"/>
  <c r="D131" i="22"/>
  <c r="D130" i="22"/>
  <c r="H130" i="22" s="1"/>
  <c r="D129" i="22"/>
  <c r="H129" i="22" s="1"/>
  <c r="D128" i="22"/>
  <c r="D127" i="22"/>
  <c r="D126" i="22"/>
  <c r="H126" i="22" s="1"/>
  <c r="D125" i="22"/>
  <c r="E125" i="22" s="1"/>
  <c r="G125" i="22" s="1"/>
  <c r="D124" i="22"/>
  <c r="D123" i="22"/>
  <c r="D122" i="22"/>
  <c r="E122" i="22" s="1"/>
  <c r="G122" i="22" s="1"/>
  <c r="D121" i="22"/>
  <c r="H121" i="22" s="1"/>
  <c r="D120" i="22"/>
  <c r="D119" i="22"/>
  <c r="D118" i="22"/>
  <c r="H118" i="22" s="1"/>
  <c r="D117" i="22"/>
  <c r="E117" i="22" s="1"/>
  <c r="G117" i="22" s="1"/>
  <c r="D116" i="22"/>
  <c r="D115" i="22"/>
  <c r="D114" i="22"/>
  <c r="E114" i="22" s="1"/>
  <c r="G114" i="22" s="1"/>
  <c r="D113" i="22"/>
  <c r="H113" i="22" s="1"/>
  <c r="D112" i="22"/>
  <c r="D111" i="22"/>
  <c r="D110" i="22"/>
  <c r="H110" i="22" s="1"/>
  <c r="D109" i="22"/>
  <c r="H109" i="22" s="1"/>
  <c r="D108" i="22"/>
  <c r="D107" i="22"/>
  <c r="D106" i="22"/>
  <c r="E106" i="22" s="1"/>
  <c r="G106" i="22" s="1"/>
  <c r="D105" i="22"/>
  <c r="F105" i="22" s="1"/>
  <c r="D104" i="22"/>
  <c r="D103" i="22"/>
  <c r="D102" i="22"/>
  <c r="H102" i="22" s="1"/>
  <c r="D101" i="22"/>
  <c r="H101" i="22" s="1"/>
  <c r="D100" i="22"/>
  <c r="D99" i="22"/>
  <c r="D98" i="22"/>
  <c r="D97" i="22"/>
  <c r="F97" i="22" s="1"/>
  <c r="D96" i="22"/>
  <c r="D95" i="22"/>
  <c r="D94" i="22"/>
  <c r="H94" i="22" s="1"/>
  <c r="D93" i="22"/>
  <c r="E93" i="22" s="1"/>
  <c r="G93" i="22" s="1"/>
  <c r="D92" i="22"/>
  <c r="D91" i="22"/>
  <c r="D90" i="22"/>
  <c r="E90" i="22" s="1"/>
  <c r="G90" i="22" s="1"/>
  <c r="D89" i="22"/>
  <c r="E89" i="22" s="1"/>
  <c r="G89" i="22" s="1"/>
  <c r="D88" i="22"/>
  <c r="D87" i="22"/>
  <c r="D86" i="22"/>
  <c r="H86" i="22" s="1"/>
  <c r="D85" i="22"/>
  <c r="H85" i="22" s="1"/>
  <c r="D84" i="22"/>
  <c r="D83" i="22"/>
  <c r="D82" i="22"/>
  <c r="E82" i="22" s="1"/>
  <c r="G82" i="22" s="1"/>
  <c r="D81" i="22"/>
  <c r="H81" i="22" s="1"/>
  <c r="D80" i="22"/>
  <c r="D79" i="22"/>
  <c r="D78" i="22"/>
  <c r="H78" i="22" s="1"/>
  <c r="D77" i="22"/>
  <c r="F77" i="22" s="1"/>
  <c r="D76" i="22"/>
  <c r="D75" i="22"/>
  <c r="D74" i="22"/>
  <c r="E74" i="22" s="1"/>
  <c r="G74" i="22" s="1"/>
  <c r="D73" i="22"/>
  <c r="F73" i="22" s="1"/>
  <c r="D72" i="22"/>
  <c r="D71" i="22"/>
  <c r="D70" i="22"/>
  <c r="F70" i="22" s="1"/>
  <c r="D69" i="22"/>
  <c r="E69" i="22" s="1"/>
  <c r="G69" i="22" s="1"/>
  <c r="D68" i="22"/>
  <c r="D67" i="22"/>
  <c r="D66" i="22"/>
  <c r="D65" i="22"/>
  <c r="E65" i="22" s="1"/>
  <c r="G65" i="22" s="1"/>
  <c r="D64" i="22"/>
  <c r="D63" i="22"/>
  <c r="D62" i="22"/>
  <c r="H62" i="22" s="1"/>
  <c r="D61" i="22"/>
  <c r="H61" i="22" s="1"/>
  <c r="D60" i="22"/>
  <c r="D59" i="22"/>
  <c r="D58" i="22"/>
  <c r="E58" i="22" s="1"/>
  <c r="G58" i="22" s="1"/>
  <c r="D57" i="22"/>
  <c r="H57" i="22" s="1"/>
  <c r="D56" i="22"/>
  <c r="D55" i="22"/>
  <c r="D54" i="22"/>
  <c r="F54" i="22" s="1"/>
  <c r="D53" i="22"/>
  <c r="F53" i="22" s="1"/>
  <c r="D52" i="22"/>
  <c r="D51" i="22"/>
  <c r="D50" i="22"/>
  <c r="E50" i="22" s="1"/>
  <c r="G50" i="22" s="1"/>
  <c r="D49" i="22"/>
  <c r="H49" i="22" s="1"/>
  <c r="D48" i="22"/>
  <c r="D47" i="22"/>
  <c r="D46" i="22"/>
  <c r="H46" i="22" s="1"/>
  <c r="D45" i="22"/>
  <c r="H45" i="22" s="1"/>
  <c r="D44" i="22"/>
  <c r="D43" i="22"/>
  <c r="D42" i="22"/>
  <c r="E42" i="22" s="1"/>
  <c r="G42" i="22" s="1"/>
  <c r="D41" i="22"/>
  <c r="F41" i="22" s="1"/>
  <c r="D40" i="22"/>
  <c r="D39" i="22"/>
  <c r="D38" i="22"/>
  <c r="H38" i="22" s="1"/>
  <c r="D37" i="22"/>
  <c r="H37" i="22" s="1"/>
  <c r="D36" i="22"/>
  <c r="D35" i="22"/>
  <c r="D34" i="22"/>
  <c r="D33" i="22"/>
  <c r="E33" i="22" s="1"/>
  <c r="G33" i="22" s="1"/>
  <c r="D32" i="22"/>
  <c r="D31" i="22"/>
  <c r="F31" i="22" s="1"/>
  <c r="D30" i="22"/>
  <c r="H30" i="22" s="1"/>
  <c r="D29" i="22"/>
  <c r="E29" i="22" s="1"/>
  <c r="G29" i="22" s="1"/>
  <c r="D28" i="22"/>
  <c r="D27" i="22"/>
  <c r="F27" i="22" s="1"/>
  <c r="D26" i="22"/>
  <c r="E26" i="22" s="1"/>
  <c r="G26" i="22" s="1"/>
  <c r="D25" i="22"/>
  <c r="F25" i="22" s="1"/>
  <c r="D24" i="22"/>
  <c r="D23" i="22"/>
  <c r="H23" i="22" s="1"/>
  <c r="D22" i="22"/>
  <c r="H22" i="22" s="1"/>
  <c r="D21" i="22"/>
  <c r="H21" i="22" s="1"/>
  <c r="D20" i="22"/>
  <c r="D19" i="22"/>
  <c r="E19" i="22" s="1"/>
  <c r="G19" i="22" s="1"/>
  <c r="D18" i="22"/>
  <c r="D17" i="22"/>
  <c r="H17" i="22" s="1"/>
  <c r="D16" i="22"/>
  <c r="D15" i="22"/>
  <c r="H15" i="22" s="1"/>
  <c r="D14" i="22"/>
  <c r="H14" i="22" s="1"/>
  <c r="D13" i="22"/>
  <c r="H13" i="22" s="1"/>
  <c r="D12" i="22"/>
  <c r="D11" i="22"/>
  <c r="E11" i="22" s="1"/>
  <c r="G11" i="22" s="1"/>
  <c r="D10" i="22"/>
  <c r="E10" i="22" s="1"/>
  <c r="G10" i="22" s="1"/>
  <c r="D9" i="22"/>
  <c r="H9" i="22" s="1"/>
  <c r="D8" i="22"/>
  <c r="D7" i="22"/>
  <c r="E7" i="22" s="1"/>
  <c r="G7" i="22" s="1"/>
  <c r="D6" i="22"/>
  <c r="F6" i="22" s="1"/>
  <c r="D5" i="22"/>
  <c r="F5" i="22" s="1"/>
  <c r="E15" i="22"/>
  <c r="G15" i="22" s="1"/>
  <c r="H47" i="22"/>
  <c r="F47" i="22"/>
  <c r="E47" i="22"/>
  <c r="G47" i="22" s="1"/>
  <c r="E71" i="22"/>
  <c r="G71" i="22" s="1"/>
  <c r="F71" i="22"/>
  <c r="H71" i="22"/>
  <c r="H79" i="22"/>
  <c r="E79" i="22"/>
  <c r="G79" i="22" s="1"/>
  <c r="F79" i="22"/>
  <c r="E103" i="22"/>
  <c r="G103" i="22" s="1"/>
  <c r="H103" i="22"/>
  <c r="F103" i="22"/>
  <c r="H111" i="22"/>
  <c r="E111" i="22"/>
  <c r="G111" i="22"/>
  <c r="F111" i="22"/>
  <c r="E135" i="22"/>
  <c r="G135" i="22" s="1"/>
  <c r="H135" i="22"/>
  <c r="F135" i="22"/>
  <c r="H159" i="22"/>
  <c r="E159" i="22"/>
  <c r="G159" i="22" s="1"/>
  <c r="F159" i="22"/>
  <c r="E167" i="22"/>
  <c r="G167" i="22" s="1"/>
  <c r="H167" i="22"/>
  <c r="F167" i="22"/>
  <c r="F82" i="22"/>
  <c r="F11" i="22"/>
  <c r="F19" i="22"/>
  <c r="E27" i="22"/>
  <c r="G27" i="22" s="1"/>
  <c r="H27" i="22"/>
  <c r="H35" i="22"/>
  <c r="E35" i="22"/>
  <c r="G35" i="22" s="1"/>
  <c r="F35" i="22"/>
  <c r="E43" i="22"/>
  <c r="G43" i="22" s="1"/>
  <c r="H43" i="22"/>
  <c r="F43" i="22"/>
  <c r="E51" i="22"/>
  <c r="G51" i="22" s="1"/>
  <c r="F51" i="22"/>
  <c r="H51" i="22"/>
  <c r="E59" i="22"/>
  <c r="G59" i="22" s="1"/>
  <c r="F59" i="22"/>
  <c r="H59" i="22"/>
  <c r="F67" i="22"/>
  <c r="H67" i="22"/>
  <c r="E67" i="22"/>
  <c r="G67" i="22" s="1"/>
  <c r="E75" i="22"/>
  <c r="G75" i="22" s="1"/>
  <c r="F75" i="22"/>
  <c r="H75" i="22"/>
  <c r="E83" i="22"/>
  <c r="G83" i="22" s="1"/>
  <c r="F83" i="22"/>
  <c r="H83" i="22"/>
  <c r="H91" i="22"/>
  <c r="E91" i="22"/>
  <c r="G91" i="22" s="1"/>
  <c r="F91" i="22"/>
  <c r="E99" i="22"/>
  <c r="G99" i="22" s="1"/>
  <c r="H99" i="22"/>
  <c r="F99" i="22"/>
  <c r="H107" i="22"/>
  <c r="E107" i="22"/>
  <c r="G107" i="22" s="1"/>
  <c r="F107" i="22"/>
  <c r="E115" i="22"/>
  <c r="G115" i="22" s="1"/>
  <c r="F115" i="22"/>
  <c r="H115" i="22"/>
  <c r="E123" i="22"/>
  <c r="G123" i="22" s="1"/>
  <c r="F123" i="22"/>
  <c r="H123" i="22"/>
  <c r="E131" i="22"/>
  <c r="G131" i="22" s="1"/>
  <c r="F131" i="22"/>
  <c r="H131" i="22"/>
  <c r="F139" i="22"/>
  <c r="H139" i="22"/>
  <c r="E139" i="22"/>
  <c r="G139" i="22" s="1"/>
  <c r="E147" i="22"/>
  <c r="G147" i="22" s="1"/>
  <c r="H147" i="22"/>
  <c r="F147" i="22"/>
  <c r="H155" i="22"/>
  <c r="E155" i="22"/>
  <c r="G155" i="22" s="1"/>
  <c r="F155" i="22"/>
  <c r="E163" i="22"/>
  <c r="G163" i="22" s="1"/>
  <c r="H163" i="22"/>
  <c r="F163" i="22"/>
  <c r="E171" i="22"/>
  <c r="G171" i="22" s="1"/>
  <c r="F171" i="22"/>
  <c r="H171" i="22"/>
  <c r="E179" i="22"/>
  <c r="G179" i="22" s="1"/>
  <c r="F179" i="22"/>
  <c r="H179" i="22"/>
  <c r="E187" i="22"/>
  <c r="G187" i="22" s="1"/>
  <c r="F187" i="22"/>
  <c r="H187" i="22"/>
  <c r="E195" i="22"/>
  <c r="G195" i="22" s="1"/>
  <c r="F195" i="22"/>
  <c r="H195" i="22"/>
  <c r="E203" i="22"/>
  <c r="G203" i="22" s="1"/>
  <c r="F203" i="22"/>
  <c r="H203" i="22"/>
  <c r="E211" i="22"/>
  <c r="G211" i="22" s="1"/>
  <c r="H211" i="22"/>
  <c r="F211" i="22"/>
  <c r="E219" i="22"/>
  <c r="G219" i="22" s="1"/>
  <c r="H219" i="22"/>
  <c r="F219" i="22"/>
  <c r="E12" i="22"/>
  <c r="G12" i="22" s="1"/>
  <c r="F12" i="22"/>
  <c r="H12" i="22"/>
  <c r="E36" i="22"/>
  <c r="G36" i="22" s="1"/>
  <c r="F36" i="22"/>
  <c r="H36" i="22"/>
  <c r="E52" i="22"/>
  <c r="G52" i="22" s="1"/>
  <c r="F52" i="22"/>
  <c r="H52" i="22"/>
  <c r="E68" i="22"/>
  <c r="G68" i="22" s="1"/>
  <c r="F68" i="22"/>
  <c r="H68" i="22"/>
  <c r="F92" i="22"/>
  <c r="H92" i="22"/>
  <c r="E92" i="22"/>
  <c r="G92" i="22" s="1"/>
  <c r="E108" i="22"/>
  <c r="G108" i="22" s="1"/>
  <c r="H108" i="22"/>
  <c r="F108" i="22"/>
  <c r="E124" i="22"/>
  <c r="G124" i="22" s="1"/>
  <c r="F124" i="22"/>
  <c r="H124" i="22"/>
  <c r="E140" i="22"/>
  <c r="G140" i="22" s="1"/>
  <c r="F140" i="22"/>
  <c r="H140" i="22"/>
  <c r="F156" i="22"/>
  <c r="H156" i="22"/>
  <c r="E156" i="22"/>
  <c r="G156" i="22" s="1"/>
  <c r="E180" i="22"/>
  <c r="G180" i="22" s="1"/>
  <c r="F180" i="22"/>
  <c r="H180" i="22"/>
  <c r="H220" i="22"/>
  <c r="F220" i="22"/>
  <c r="E220" i="22"/>
  <c r="G220" i="22" s="1"/>
  <c r="F37" i="22"/>
  <c r="E53" i="22"/>
  <c r="G53" i="22" s="1"/>
  <c r="E61" i="22"/>
  <c r="G61" i="22" s="1"/>
  <c r="E77" i="22"/>
  <c r="G77" i="22" s="1"/>
  <c r="F85" i="22"/>
  <c r="H93" i="22"/>
  <c r="F109" i="22"/>
  <c r="F117" i="22"/>
  <c r="E133" i="22"/>
  <c r="G133" i="22" s="1"/>
  <c r="F141" i="22"/>
  <c r="H149" i="22"/>
  <c r="F165" i="22"/>
  <c r="F173" i="22"/>
  <c r="H181" i="22"/>
  <c r="E197" i="22"/>
  <c r="G197" i="22" s="1"/>
  <c r="F205" i="22"/>
  <c r="G205" i="22"/>
  <c r="H205" i="22"/>
  <c r="F213" i="22"/>
  <c r="G213" i="22"/>
  <c r="H213" i="22"/>
  <c r="E221" i="22"/>
  <c r="G221" i="22" s="1"/>
  <c r="F221" i="22"/>
  <c r="H221" i="22"/>
  <c r="H31" i="22"/>
  <c r="E31" i="22"/>
  <c r="G31" i="22" s="1"/>
  <c r="E20" i="22"/>
  <c r="G20" i="22" s="1"/>
  <c r="H20" i="22"/>
  <c r="F20" i="22"/>
  <c r="E28" i="22"/>
  <c r="G28" i="22" s="1"/>
  <c r="F28" i="22"/>
  <c r="H28" i="22"/>
  <c r="H44" i="22"/>
  <c r="E44" i="22"/>
  <c r="G44" i="22" s="1"/>
  <c r="F44" i="22"/>
  <c r="E60" i="22"/>
  <c r="G60" i="22" s="1"/>
  <c r="F60" i="22"/>
  <c r="H60" i="22"/>
  <c r="H76" i="22"/>
  <c r="F76" i="22"/>
  <c r="E76" i="22"/>
  <c r="G76" i="22" s="1"/>
  <c r="E84" i="22"/>
  <c r="G84" i="22" s="1"/>
  <c r="F84" i="22"/>
  <c r="H84" i="22"/>
  <c r="E100" i="22"/>
  <c r="G100" i="22" s="1"/>
  <c r="H100" i="22"/>
  <c r="F100" i="22"/>
  <c r="E116" i="22"/>
  <c r="G116" i="22" s="1"/>
  <c r="H116" i="22"/>
  <c r="F116" i="22"/>
  <c r="E132" i="22"/>
  <c r="G132" i="22" s="1"/>
  <c r="F132" i="22"/>
  <c r="H132" i="22"/>
  <c r="E148" i="22"/>
  <c r="G148" i="22" s="1"/>
  <c r="F148" i="22"/>
  <c r="H148" i="22"/>
  <c r="E164" i="22"/>
  <c r="G164" i="22" s="1"/>
  <c r="H164" i="22"/>
  <c r="F164" i="22"/>
  <c r="E172" i="22"/>
  <c r="G172" i="22" s="1"/>
  <c r="H172" i="22"/>
  <c r="F172" i="22"/>
  <c r="E188" i="22"/>
  <c r="G188" i="22" s="1"/>
  <c r="F188" i="22"/>
  <c r="H188" i="22"/>
  <c r="E196" i="22"/>
  <c r="G196" i="22" s="1"/>
  <c r="F196" i="22"/>
  <c r="H196" i="22"/>
  <c r="E204" i="22"/>
  <c r="G204" i="22" s="1"/>
  <c r="H204" i="22"/>
  <c r="F204" i="22"/>
  <c r="F212" i="22"/>
  <c r="H212" i="22"/>
  <c r="E212" i="22"/>
  <c r="G212" i="22" s="1"/>
  <c r="F62" i="22"/>
  <c r="E126" i="22"/>
  <c r="G126" i="22" s="1"/>
  <c r="E134" i="22"/>
  <c r="G134" i="22" s="1"/>
  <c r="F174" i="22"/>
  <c r="E190" i="22"/>
  <c r="G190" i="22" s="1"/>
  <c r="F206" i="22"/>
  <c r="F214" i="22"/>
  <c r="F222" i="22"/>
  <c r="H191" i="22"/>
  <c r="E191" i="22"/>
  <c r="G191" i="22" s="1"/>
  <c r="F191" i="22"/>
  <c r="E199" i="22"/>
  <c r="G199" i="22" s="1"/>
  <c r="H199" i="22"/>
  <c r="F199" i="22"/>
  <c r="H207" i="22"/>
  <c r="E207" i="22"/>
  <c r="G207" i="22"/>
  <c r="F207" i="22"/>
  <c r="H215" i="22"/>
  <c r="E215" i="22"/>
  <c r="G215" i="22"/>
  <c r="F215" i="22"/>
  <c r="H223" i="22"/>
  <c r="E223" i="22"/>
  <c r="G223" i="22"/>
  <c r="F223" i="22"/>
  <c r="E39" i="22"/>
  <c r="G39" i="22" s="1"/>
  <c r="F39" i="22"/>
  <c r="H39" i="22"/>
  <c r="H63" i="22"/>
  <c r="E63" i="22"/>
  <c r="G63" i="22" s="1"/>
  <c r="F63" i="22"/>
  <c r="H95" i="22"/>
  <c r="E95" i="22"/>
  <c r="G95" i="22" s="1"/>
  <c r="F95" i="22"/>
  <c r="H127" i="22"/>
  <c r="E127" i="22"/>
  <c r="G127" i="22" s="1"/>
  <c r="F127" i="22"/>
  <c r="F143" i="22"/>
  <c r="H143" i="22"/>
  <c r="E143" i="22"/>
  <c r="G143" i="22" s="1"/>
  <c r="E183" i="22"/>
  <c r="G183" i="22" s="1"/>
  <c r="H183" i="22"/>
  <c r="F183" i="22"/>
  <c r="H8" i="22"/>
  <c r="E8" i="22"/>
  <c r="G8" i="22" s="1"/>
  <c r="F8" i="22"/>
  <c r="E16" i="22"/>
  <c r="G16" i="22" s="1"/>
  <c r="F16" i="22"/>
  <c r="H16" i="22"/>
  <c r="E24" i="22"/>
  <c r="G24" i="22" s="1"/>
  <c r="F24" i="22"/>
  <c r="H24" i="22"/>
  <c r="E32" i="22"/>
  <c r="G32" i="22" s="1"/>
  <c r="F32" i="22"/>
  <c r="H32" i="22"/>
  <c r="E40" i="22"/>
  <c r="G40" i="22" s="1"/>
  <c r="F40" i="22"/>
  <c r="H40" i="22"/>
  <c r="E48" i="22"/>
  <c r="G48" i="22" s="1"/>
  <c r="F48" i="22"/>
  <c r="H48" i="22"/>
  <c r="E56" i="22"/>
  <c r="G56" i="22" s="1"/>
  <c r="H56" i="22"/>
  <c r="F56" i="22"/>
  <c r="E64" i="22"/>
  <c r="G64" i="22" s="1"/>
  <c r="H64" i="22"/>
  <c r="F64" i="22"/>
  <c r="H72" i="22"/>
  <c r="F72" i="22"/>
  <c r="E72" i="22"/>
  <c r="G72" i="22" s="1"/>
  <c r="E80" i="22"/>
  <c r="G80" i="22" s="1"/>
  <c r="F80" i="22"/>
  <c r="H80" i="22"/>
  <c r="E88" i="22"/>
  <c r="G88" i="22" s="1"/>
  <c r="F88" i="22"/>
  <c r="H88" i="22"/>
  <c r="E96" i="22"/>
  <c r="G96" i="22" s="1"/>
  <c r="F96" i="22"/>
  <c r="H96" i="22"/>
  <c r="E104" i="22"/>
  <c r="G104" i="22" s="1"/>
  <c r="H104" i="22"/>
  <c r="F104" i="22"/>
  <c r="E112" i="22"/>
  <c r="G112" i="22" s="1"/>
  <c r="H112" i="22"/>
  <c r="F112" i="22"/>
  <c r="E120" i="22"/>
  <c r="G120" i="22" s="1"/>
  <c r="H120" i="22"/>
  <c r="F120" i="22"/>
  <c r="E128" i="22"/>
  <c r="G128" i="22" s="1"/>
  <c r="F128" i="22"/>
  <c r="H128" i="22"/>
  <c r="E136" i="22"/>
  <c r="G136" i="22" s="1"/>
  <c r="F136" i="22"/>
  <c r="H136" i="22"/>
  <c r="E144" i="22"/>
  <c r="G144" i="22" s="1"/>
  <c r="H144" i="22"/>
  <c r="F144" i="22"/>
  <c r="F152" i="22"/>
  <c r="H152" i="22"/>
  <c r="E152" i="22"/>
  <c r="G152" i="22" s="1"/>
  <c r="E160" i="22"/>
  <c r="G160" i="22" s="1"/>
  <c r="F160" i="22"/>
  <c r="H160" i="22"/>
  <c r="E168" i="22"/>
  <c r="G168" i="22" s="1"/>
  <c r="H168" i="22"/>
  <c r="F168" i="22"/>
  <c r="E176" i="22"/>
  <c r="G176" i="22" s="1"/>
  <c r="F176" i="22"/>
  <c r="H176" i="22"/>
  <c r="E184" i="22"/>
  <c r="G184" i="22" s="1"/>
  <c r="F184" i="22"/>
  <c r="H184" i="22"/>
  <c r="E192" i="22"/>
  <c r="G192" i="22" s="1"/>
  <c r="F192" i="22"/>
  <c r="H192" i="22"/>
  <c r="E200" i="22"/>
  <c r="G200" i="22" s="1"/>
  <c r="F200" i="22"/>
  <c r="H200" i="22"/>
  <c r="E208" i="22"/>
  <c r="G208" i="22" s="1"/>
  <c r="H208" i="22"/>
  <c r="F208" i="22"/>
  <c r="E216" i="22"/>
  <c r="G216" i="22" s="1"/>
  <c r="F216" i="22"/>
  <c r="H216" i="22"/>
  <c r="F224" i="22"/>
  <c r="H224" i="22"/>
  <c r="E224" i="22"/>
  <c r="G224" i="22" s="1"/>
  <c r="E23" i="22"/>
  <c r="G23" i="22" s="1"/>
  <c r="F23" i="22"/>
  <c r="E55" i="22"/>
  <c r="G55" i="22" s="1"/>
  <c r="F55" i="22"/>
  <c r="H55" i="22"/>
  <c r="E87" i="22"/>
  <c r="G87" i="22" s="1"/>
  <c r="H87" i="22"/>
  <c r="F87" i="22"/>
  <c r="E119" i="22"/>
  <c r="G119" i="22" s="1"/>
  <c r="H119" i="22"/>
  <c r="F119" i="22"/>
  <c r="E151" i="22"/>
  <c r="G151" i="22" s="1"/>
  <c r="H151" i="22"/>
  <c r="F151" i="22"/>
  <c r="H175" i="22"/>
  <c r="E175" i="22"/>
  <c r="G175" i="22" s="1"/>
  <c r="F175" i="22"/>
  <c r="F17" i="22"/>
  <c r="E25" i="22"/>
  <c r="G25" i="22" s="1"/>
  <c r="E41" i="22"/>
  <c r="G41" i="22" s="1"/>
  <c r="F49" i="22"/>
  <c r="E57" i="22"/>
  <c r="G57" i="22" s="1"/>
  <c r="E73" i="22"/>
  <c r="G73" i="22" s="1"/>
  <c r="E81" i="22"/>
  <c r="G81" i="22" s="1"/>
  <c r="H89" i="22"/>
  <c r="H97" i="22"/>
  <c r="H105" i="22"/>
  <c r="F121" i="22"/>
  <c r="E129" i="22"/>
  <c r="G129" i="22" s="1"/>
  <c r="E137" i="22"/>
  <c r="G137" i="22" s="1"/>
  <c r="F145" i="22"/>
  <c r="H161" i="22"/>
  <c r="H169" i="22"/>
  <c r="F185" i="22"/>
  <c r="E193" i="22"/>
  <c r="G193" i="22" s="1"/>
  <c r="F201" i="22"/>
  <c r="E201" i="22"/>
  <c r="G201" i="22"/>
  <c r="H201" i="22"/>
  <c r="E209" i="22"/>
  <c r="G209" i="22" s="1"/>
  <c r="F209" i="22"/>
  <c r="H209" i="22"/>
  <c r="E217" i="22"/>
  <c r="G217" i="22" s="1"/>
  <c r="F217" i="22"/>
  <c r="H217" i="22"/>
  <c r="E225" i="22"/>
  <c r="G225" i="22" s="1"/>
  <c r="F225" i="22"/>
  <c r="H225" i="22"/>
  <c r="E130" i="22"/>
  <c r="G130" i="22" s="1"/>
  <c r="E138" i="22"/>
  <c r="G138" i="22" s="1"/>
  <c r="H146" i="22"/>
  <c r="F146" i="22"/>
  <c r="E154" i="22"/>
  <c r="G154" i="22" s="1"/>
  <c r="F154" i="22"/>
  <c r="E162" i="22"/>
  <c r="G162" i="22" s="1"/>
  <c r="H162" i="22"/>
  <c r="E170" i="22"/>
  <c r="G170" i="22" s="1"/>
  <c r="F170" i="22"/>
  <c r="H170" i="22"/>
  <c r="F178" i="22"/>
  <c r="H178" i="22"/>
  <c r="E186" i="22"/>
  <c r="G186" i="22" s="1"/>
  <c r="H186" i="22"/>
  <c r="E194" i="22"/>
  <c r="G194" i="22" s="1"/>
  <c r="F194" i="22"/>
  <c r="E202" i="22"/>
  <c r="G202" i="22" s="1"/>
  <c r="F202" i="22"/>
  <c r="H202" i="22"/>
  <c r="E210" i="22"/>
  <c r="G210" i="22" s="1"/>
  <c r="F210" i="22"/>
  <c r="H210" i="22"/>
  <c r="E218" i="22"/>
  <c r="G218" i="22" s="1"/>
  <c r="H218" i="22"/>
  <c r="F218" i="22"/>
  <c r="E226" i="22"/>
  <c r="G226" i="22" s="1"/>
  <c r="H226" i="22"/>
  <c r="F226" i="22"/>
  <c r="N4" i="1" a="1"/>
  <c r="N4" i="1"/>
  <c r="L5" i="1"/>
  <c r="O4" i="1" a="1"/>
  <c r="O4" i="1"/>
  <c r="M4" i="1" a="1"/>
  <c r="M4" i="1"/>
  <c r="N5" i="1" a="1"/>
  <c r="N5" i="1"/>
  <c r="N6" i="1"/>
  <c r="M5" i="1" a="1"/>
  <c r="M5" i="1"/>
  <c r="M6" i="1"/>
  <c r="O5" i="1" a="1"/>
  <c r="O5" i="1"/>
  <c r="O6" i="1"/>
  <c r="D1" i="11"/>
  <c r="F7" i="22" l="1"/>
  <c r="H11" i="22"/>
  <c r="H7" i="22"/>
  <c r="H19" i="22"/>
  <c r="F15" i="22"/>
  <c r="F30" i="22"/>
  <c r="E9" i="22"/>
  <c r="G9" i="22" s="1"/>
  <c r="F138" i="22"/>
  <c r="F130" i="22"/>
  <c r="F158" i="22"/>
  <c r="F110" i="22"/>
  <c r="H54" i="22"/>
  <c r="F22" i="22"/>
  <c r="F13" i="22"/>
  <c r="F50" i="22"/>
  <c r="F198" i="22"/>
  <c r="F142" i="22"/>
  <c r="F94" i="22"/>
  <c r="F46" i="22"/>
  <c r="F14" i="22"/>
  <c r="F78" i="22"/>
  <c r="F38" i="22"/>
  <c r="E6" i="22"/>
  <c r="G6" i="22" s="1"/>
  <c r="H189" i="22"/>
  <c r="F181" i="22"/>
  <c r="E173" i="22"/>
  <c r="G173" i="22" s="1"/>
  <c r="H157" i="22"/>
  <c r="F149" i="22"/>
  <c r="E141" i="22"/>
  <c r="G141" i="22" s="1"/>
  <c r="F125" i="22"/>
  <c r="E109" i="22"/>
  <c r="G109" i="22" s="1"/>
  <c r="F93" i="22"/>
  <c r="E85" i="22"/>
  <c r="G85" i="22" s="1"/>
  <c r="H69" i="22"/>
  <c r="F61" i="22"/>
  <c r="E45" i="22"/>
  <c r="G45" i="22" s="1"/>
  <c r="H29" i="22"/>
  <c r="E21" i="22"/>
  <c r="G21" i="22" s="1"/>
  <c r="E13" i="22"/>
  <c r="G13" i="22" s="1"/>
  <c r="E5" i="22"/>
  <c r="G5" i="22" s="1"/>
  <c r="F193" i="22"/>
  <c r="H177" i="22"/>
  <c r="E169" i="22"/>
  <c r="G169" i="22" s="1"/>
  <c r="E161" i="22"/>
  <c r="G161" i="22" s="1"/>
  <c r="F153" i="22"/>
  <c r="H137" i="22"/>
  <c r="F129" i="22"/>
  <c r="E121" i="22"/>
  <c r="G121" i="22" s="1"/>
  <c r="F113" i="22"/>
  <c r="E105" i="22"/>
  <c r="G105" i="22" s="1"/>
  <c r="E97" i="22"/>
  <c r="G97" i="22" s="1"/>
  <c r="F81" i="22"/>
  <c r="H73" i="22"/>
  <c r="F65" i="22"/>
  <c r="F57" i="22"/>
  <c r="H41" i="22"/>
  <c r="F33" i="22"/>
  <c r="H25" i="22"/>
  <c r="F9" i="22"/>
  <c r="H5" i="22"/>
  <c r="F197" i="22"/>
  <c r="F189" i="22"/>
  <c r="H165" i="22"/>
  <c r="F157" i="22"/>
  <c r="H133" i="22"/>
  <c r="H125" i="22"/>
  <c r="H117" i="22"/>
  <c r="E101" i="22"/>
  <c r="G101" i="22" s="1"/>
  <c r="H77" i="22"/>
  <c r="F69" i="22"/>
  <c r="H53" i="22"/>
  <c r="F45" i="22"/>
  <c r="F21" i="22"/>
  <c r="H185" i="22"/>
  <c r="E177" i="22"/>
  <c r="G177" i="22" s="1"/>
  <c r="E153" i="22"/>
  <c r="G153" i="22" s="1"/>
  <c r="E145" i="22"/>
  <c r="G145" i="22" s="1"/>
  <c r="E113" i="22"/>
  <c r="G113" i="22" s="1"/>
  <c r="F89" i="22"/>
  <c r="H65" i="22"/>
  <c r="E49" i="22"/>
  <c r="G49" i="22" s="1"/>
  <c r="H33" i="22"/>
  <c r="E17" i="22"/>
  <c r="G17" i="22" s="1"/>
  <c r="F101" i="22"/>
  <c r="E37" i="22"/>
  <c r="G37" i="22" s="1"/>
  <c r="F29" i="22"/>
  <c r="F114" i="22"/>
  <c r="H18" i="22"/>
  <c r="E18" i="22"/>
  <c r="G18" i="22" s="1"/>
  <c r="H34" i="22"/>
  <c r="E34" i="22"/>
  <c r="G34" i="22" s="1"/>
  <c r="H66" i="22"/>
  <c r="E66" i="22"/>
  <c r="G66" i="22" s="1"/>
  <c r="H98" i="22"/>
  <c r="E98" i="22"/>
  <c r="G98" i="22" s="1"/>
  <c r="H190" i="22"/>
  <c r="E182" i="22"/>
  <c r="G182" i="22" s="1"/>
  <c r="E166" i="22"/>
  <c r="G166" i="22" s="1"/>
  <c r="E150" i="22"/>
  <c r="G150" i="22" s="1"/>
  <c r="H134" i="22"/>
  <c r="F126" i="22"/>
  <c r="E118" i="22"/>
  <c r="G118" i="22" s="1"/>
  <c r="E102" i="22"/>
  <c r="G102" i="22" s="1"/>
  <c r="E86" i="22"/>
  <c r="G86" i="22" s="1"/>
  <c r="E70" i="22"/>
  <c r="G70" i="22" s="1"/>
  <c r="H6" i="22"/>
  <c r="H122" i="22"/>
  <c r="H106" i="22"/>
  <c r="H90" i="22"/>
  <c r="H74" i="22"/>
  <c r="H58" i="22"/>
  <c r="H42" i="22"/>
  <c r="H26" i="22"/>
  <c r="H10" i="22"/>
  <c r="E222" i="22"/>
  <c r="G222" i="22" s="1"/>
  <c r="E214" i="22"/>
  <c r="G214" i="22" s="1"/>
  <c r="E206" i="22"/>
  <c r="G206" i="22" s="1"/>
  <c r="E198" i="22"/>
  <c r="G198" i="22" s="1"/>
  <c r="F182" i="22"/>
  <c r="E174" i="22"/>
  <c r="G174" i="22" s="1"/>
  <c r="F166" i="22"/>
  <c r="E158" i="22"/>
  <c r="G158" i="22" s="1"/>
  <c r="F150" i="22"/>
  <c r="E142" i="22"/>
  <c r="G142" i="22" s="1"/>
  <c r="F118" i="22"/>
  <c r="E110" i="22"/>
  <c r="G110" i="22" s="1"/>
  <c r="F102" i="22"/>
  <c r="E94" i="22"/>
  <c r="G94" i="22" s="1"/>
  <c r="F86" i="22"/>
  <c r="E78" i="22"/>
  <c r="G78" i="22" s="1"/>
  <c r="H70" i="22"/>
  <c r="E62" i="22"/>
  <c r="G62" i="22" s="1"/>
  <c r="E54" i="22"/>
  <c r="G54" i="22" s="1"/>
  <c r="E46" i="22"/>
  <c r="G46" i="22" s="1"/>
  <c r="E38" i="22"/>
  <c r="G38" i="22" s="1"/>
  <c r="E30" i="22"/>
  <c r="G30" i="22" s="1"/>
  <c r="E22" i="22"/>
  <c r="G22" i="22" s="1"/>
  <c r="E14" i="22"/>
  <c r="G14" i="22" s="1"/>
  <c r="F122" i="22"/>
  <c r="F106" i="22"/>
  <c r="F90" i="22"/>
  <c r="F74" i="22"/>
  <c r="F58" i="22"/>
  <c r="F42" i="22"/>
  <c r="F26" i="22"/>
  <c r="F10" i="22"/>
  <c r="H114" i="22"/>
  <c r="F98" i="22"/>
  <c r="H82" i="22"/>
  <c r="F66" i="22"/>
  <c r="H50" i="22"/>
  <c r="F34" i="22"/>
  <c r="F18" i="2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<sst xmlns="http://schemas.openxmlformats.org/spreadsheetml/2006/main" count="129828" uniqueCount="753">
  <si>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</si>
  <si>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</si>
  <si>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</si>
  <si>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</si>
  <si>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</si>
  <si>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</si>
  <si>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</si>
  <si>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</si>
  <si>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</si>
  <si>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</si>
  <si>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</si>
  <si>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</si>
  <si>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</si>
  <si>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</si>
  <si>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</si>
  <si>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</si>
  <si>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</si>
  <si>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</si>
  <si>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</si>
  <si>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</si>
  <si>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</si>
  <si>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</si>
  <si>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</si>
  <si>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</si>
  <si>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</si>
  <si>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</si>
  <si>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</si>
  <si>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</si>
  <si>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</si>
  <si>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</si>
  <si>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</si>
  <si>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</si>
  <si>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</si>
  <si>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</si>
  <si>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</si>
  <si>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</si>
  <si>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</si>
  <si>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</si>
  <si>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</si>
  <si>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</si>
  <si>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</si>
  <si>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</si>
  <si>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</si>
  <si>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</si>
  <si>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</si>
  <si>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</si>
  <si>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</si>
  <si>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</si>
  <si>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</si>
  <si>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</si>
  <si>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</si>
  <si>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</si>
  <si>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</si>
  <si>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</si>
  <si>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</si>
  <si>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</si>
  <si>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</si>
  <si>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</si>
  <si>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</si>
  <si>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</si>
  <si>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</si>
  <si>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</si>
  <si>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</si>
  <si>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</si>
  <si>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</si>
  <si>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</si>
  <si>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</si>
  <si>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</si>
  <si>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</si>
  <si>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</si>
  <si>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</si>
  <si>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</si>
  <si>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</si>
  <si>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</si>
  <si>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</si>
  <si>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</si>
  <si>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</si>
  <si>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</si>
  <si>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</si>
  <si>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</si>
  <si>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</si>
  <si>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</si>
  <si>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</si>
  <si>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</si>
  <si>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</si>
  <si>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</si>
  <si>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</si>
  <si>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</si>
  <si>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</si>
  <si>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</si>
  <si>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</si>
  <si>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</si>
  <si>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</si>
  <si>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</si>
  <si>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</si>
  <si>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</si>
  <si>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</si>
  <si>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</si>
  <si>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</si>
  <si>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</si>
  <si>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</si>
  <si>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</si>
  <si>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</si>
  <si>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</si>
  <si>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</si>
  <si>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</si>
  <si>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</si>
  <si>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</si>
  <si>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</si>
  <si>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</si>
  <si>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</si>
  <si>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</si>
  <si>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</si>
  <si>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</si>
  <si>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</si>
  <si>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</si>
  <si>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</si>
  <si>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</si>
  <si>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</si>
  <si>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</si>
  <si>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</si>
  <si>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</si>
  <si>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</si>
  <si>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</si>
  <si>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</si>
  <si>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</si>
  <si>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</si>
  <si>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</si>
  <si>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</si>
  <si>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</si>
  <si>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</si>
  <si>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</si>
  <si>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</si>
  <si>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</si>
  <si>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</si>
  <si>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</si>
  <si>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</si>
  <si>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</si>
  <si>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</si>
  <si>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</si>
  <si>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</si>
  <si>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</si>
  <si>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</si>
  <si>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</si>
  <si>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</si>
  <si>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</si>
  <si>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</si>
  <si>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</si>
  <si>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</si>
  <si>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</si>
  <si>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</si>
  <si>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</si>
  <si>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</si>
  <si>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</si>
  <si>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</si>
  <si>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</si>
  <si>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</si>
  <si>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</si>
  <si>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</si>
  <si>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</si>
  <si>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</si>
  <si>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</si>
  <si>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</si>
  <si>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</si>
  <si>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</si>
  <si>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</si>
  <si>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</si>
  <si>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</si>
  <si>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</si>
  <si>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</si>
  <si>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</si>
  <si>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</si>
  <si>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</si>
  <si>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</si>
  <si>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</si>
  <si>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</si>
  <si>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</si>
  <si>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</si>
  <si>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</si>
  <si>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</si>
  <si>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</si>
  <si>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</si>
  <si>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</si>
  <si>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</si>
  <si>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</si>
  <si>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</si>
  <si>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</si>
  <si>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</si>
  <si>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</si>
  <si>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</si>
  <si>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</si>
  <si>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</si>
  <si>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</si>
  <si>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</si>
  <si>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</si>
  <si>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</si>
  <si>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</si>
  <si>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</si>
  <si>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</si>
  <si>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</si>
  <si>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</si>
  <si>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</si>
  <si>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</si>
  <si>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</si>
  <si>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</si>
  <si>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</si>
  <si>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</si>
  <si>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</si>
  <si>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</si>
  <si>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</si>
  <si>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</si>
  <si>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</si>
  <si>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</si>
  <si>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</si>
  <si>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</si>
  <si>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</si>
  <si>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</si>
  <si>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</si>
  <si>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</si>
  <si>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</si>
  <si>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</si>
  <si>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</si>
  <si>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</si>
  <si>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</si>
  <si>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</si>
  <si>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</si>
  <si>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</si>
  <si>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</si>
  <si>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</si>
  <si>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</si>
  <si>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</si>
  <si>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</si>
  <si>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</si>
  <si>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</si>
  <si>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</si>
  <si>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</si>
  <si>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</si>
  <si>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</si>
  <si>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</si>
  <si>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</si>
  <si>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</si>
  <si>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</si>
  <si>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</si>
  <si>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</si>
  <si>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</si>
  <si>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</si>
  <si>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</si>
  <si>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</si>
  <si>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</si>
  <si>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</si>
  <si>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</si>
  <si>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</si>
  <si>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</si>
  <si>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</si>
  <si>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</si>
  <si>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</si>
  <si>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</si>
  <si>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</si>
  <si>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</si>
  <si>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</si>
  <si>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</si>
  <si>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</si>
  <si>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</si>
  <si>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</si>
  <si>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</si>
  <si>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</si>
  <si>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</si>
  <si>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</si>
  <si>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</si>
  <si>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</si>
  <si>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</si>
  <si>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</si>
  <si>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</si>
  <si>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</si>
  <si>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</si>
  <si>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</si>
  <si>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</si>
  <si>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</si>
  <si>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</si>
  <si>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</si>
  <si>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</si>
  <si>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</si>
  <si>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</si>
  <si>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</si>
  <si>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</si>
  <si>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</si>
  <si>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</si>
  <si>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</si>
  <si>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</si>
  <si>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</si>
  <si>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</si>
  <si>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</si>
  <si>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</si>
  <si>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</si>
  <si>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</si>
  <si>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</si>
  <si>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</si>
  <si>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</si>
  <si>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</si>
  <si>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</si>
  <si>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</si>
  <si>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</si>
  <si>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</si>
  <si>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</si>
  <si>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</si>
  <si>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</si>
  <si>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</si>
  <si>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</si>
  <si>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</si>
  <si>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</si>
  <si>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</si>
  <si>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</si>
  <si>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</si>
  <si>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</si>
  <si>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</si>
  <si>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</si>
  <si>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</si>
  <si>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</si>
  <si>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</si>
  <si>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</si>
  <si>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</si>
  <si>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</si>
  <si>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</si>
  <si>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</si>
  <si>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</si>
  <si>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</si>
  <si>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</si>
  <si>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</si>
  <si>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</si>
  <si>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</si>
  <si>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</si>
  <si>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</si>
  <si>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</si>
  <si>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</si>
  <si>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</si>
  <si>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</si>
  <si>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</si>
  <si>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</si>
  <si>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</si>
  <si>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</si>
  <si>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</si>
  <si>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</si>
  <si>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</si>
  <si>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</si>
  <si>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</si>
  <si>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</si>
  <si>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</si>
  <si>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</si>
  <si>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</si>
  <si>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</si>
  <si>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</si>
  <si>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</si>
  <si>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</si>
  <si>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</si>
  <si>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</si>
  <si>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</si>
  <si>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</si>
  <si>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</si>
  <si>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</si>
  <si>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</si>
  <si>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</si>
  <si>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</si>
  <si>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</si>
  <si>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</si>
  <si>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</si>
  <si>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</si>
  <si>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</si>
  <si>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</si>
  <si>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</si>
  <si>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</si>
  <si>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</si>
  <si>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</si>
  <si>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</si>
  <si>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</si>
  <si>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</si>
  <si>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</si>
  <si>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</si>
  <si>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</si>
  <si>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</si>
  <si>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</si>
  <si>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</si>
  <si>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</si>
  <si>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</si>
  <si>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</si>
  <si>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</si>
  <si>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</si>
  <si>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</si>
  <si>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</si>
  <si>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</si>
  <si>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</si>
  <si>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</si>
  <si>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</si>
  <si>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</si>
  <si>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</si>
  <si>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</si>
  <si>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</si>
  <si>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</si>
  <si>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</si>
  <si>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</si>
  <si>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</si>
  <si>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</si>
  <si>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</si>
  <si>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</si>
  <si>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</si>
  <si>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</si>
  <si>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</si>
  <si>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</si>
  <si>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</si>
  <si>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</si>
  <si>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</si>
  <si>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</si>
  <si>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</si>
  <si>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</si>
  <si>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</si>
  <si>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</si>
  <si>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</si>
  <si>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</si>
  <si>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</si>
  <si>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</si>
  <si>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</si>
  <si>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</si>
  <si>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</si>
  <si>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</si>
  <si>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</si>
  <si>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</si>
  <si>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</si>
  <si>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</si>
  <si>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</si>
  <si>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</si>
  <si>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</si>
  <si>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</si>
  <si>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</si>
  <si>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</si>
  <si>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</si>
  <si>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</si>
  <si>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</si>
  <si>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</si>
  <si>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</si>
  <si>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</si>
  <si>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</si>
  <si>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</si>
  <si>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</si>
  <si>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</si>
  <si>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</si>
  <si>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</si>
  <si>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</si>
  <si>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</si>
  <si>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</si>
  <si>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</si>
  <si>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</si>
  <si>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</si>
  <si>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</si>
  <si>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</si>
  <si>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</si>
  <si>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</si>
  <si>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</si>
  <si>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</si>
  <si>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</si>
  <si>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</si>
  <si>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</si>
  <si>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</si>
  <si>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</si>
  <si>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</si>
  <si>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</si>
  <si>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</si>
  <si>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</si>
  <si>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</si>
  <si>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</si>
  <si>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</si>
  <si>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</si>
  <si>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</si>
  <si>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</si>
  <si>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</si>
  <si>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</si>
  <si>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</si>
  <si>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</si>
  <si>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</si>
  <si>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</si>
  <si>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</si>
  <si>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</si>
  <si>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</si>
  <si>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</si>
  <si>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</si>
  <si>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</si>
  <si>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</si>
  <si>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</si>
  <si>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</si>
  <si>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Capacity (MW)</t>
  </si>
  <si>
    <t>Column Labels</t>
  </si>
  <si>
    <t>Technology</t>
  </si>
  <si>
    <t>Date</t>
  </si>
  <si>
    <t>UK</t>
  </si>
  <si>
    <t>Renewable Energy Capacity and Generation</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</si>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</sst>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4">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28">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00000000-0011-0000-FFFF-FFFF00000000}">
      <tableStyleElement type="wholeTable" dxfId="27"/>
      <tableStyleElement type="headerRow" dxfId="26"/>
    </tableStyle>
    <tableStyle name="V Dark" pivot="0" table="0" count="10" xr9:uid="{00000000-0011-0000-FFFF-FFFF01000000}">
      <tableStyleElement type="wholeTable" dxfId="25"/>
      <tableStyleElement type="headerRow" dxfId="24"/>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2.png"/></Relationships>
</file>

<file path=xl/charts/_rels/chart9.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2.png"/></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293818736"/>
        <c:axId val="293819520"/>
      </c:areaChart>
      <c:catAx>
        <c:axId val="293818736"/>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293819520"/>
        <c:crosses val="autoZero"/>
        <c:auto val="1"/>
        <c:lblAlgn val="ctr"/>
        <c:lblOffset val="100"/>
        <c:noMultiLvlLbl val="0"/>
      </c:catAx>
      <c:valAx>
        <c:axId val="293819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93818736"/>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c:f>
              <c:strCache>
                <c:ptCount val="1"/>
                <c:pt idx="0">
                  <c:v>2001</c:v>
                </c:pt>
              </c:strCache>
            </c:strRef>
          </c:cat>
          <c:val>
            <c:numRef>
              <c:f>'Capacity by Year'!$B$5</c:f>
              <c:numCache>
                <c:formatCode>#,##0</c:formatCode>
                <c:ptCount val="1"/>
                <c:pt idx="0">
                  <c:v>4497.6100000000006</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c:f>
              <c:strCache>
                <c:ptCount val="1"/>
                <c:pt idx="0">
                  <c:v>2001</c:v>
                </c:pt>
              </c:strCache>
            </c:strRef>
          </c:cat>
          <c:val>
            <c:numRef>
              <c:f>'Capacity by Year'!$C$5</c:f>
              <c:numCache>
                <c:formatCode>#,##0</c:formatCode>
                <c:ptCount val="1"/>
                <c:pt idx="0">
                  <c:v>0.35499999999999998</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c:f>
              <c:strCache>
                <c:ptCount val="1"/>
                <c:pt idx="0">
                  <c:v>2001</c:v>
                </c:pt>
              </c:strCache>
            </c:strRef>
          </c:cat>
          <c:val>
            <c:numRef>
              <c:f>'Capacity by Year'!$D$5</c:f>
              <c:numCache>
                <c:formatCode>#,##0</c:formatCode>
                <c:ptCount val="1"/>
                <c:pt idx="0">
                  <c:v>12.4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c:f>
              <c:strCache>
                <c:ptCount val="1"/>
                <c:pt idx="0">
                  <c:v>2001</c:v>
                </c:pt>
              </c:strCache>
            </c:strRef>
          </c:cat>
          <c:val>
            <c:numRef>
              <c:f>'Capacity by Year'!$E$5</c:f>
              <c:numCache>
                <c:formatCode>#,##0</c:formatCode>
                <c:ptCount val="1"/>
                <c:pt idx="0">
                  <c:v>7.7050000000000001</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293688872"/>
        <c:axId val="293689656"/>
      </c:barChart>
      <c:catAx>
        <c:axId val="293688872"/>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293689656"/>
        <c:crosses val="autoZero"/>
        <c:auto val="1"/>
        <c:lblAlgn val="ctr"/>
        <c:lblOffset val="100"/>
        <c:noMultiLvlLbl val="0"/>
      </c:catAx>
      <c:valAx>
        <c:axId val="2936896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29368887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53.688046</c:v>
                </c:pt>
                <c:pt idx="1">
                  <c:v>38.996814999999998</c:v>
                </c:pt>
                <c:pt idx="2">
                  <c:v>43.679290999999999</c:v>
                </c:pt>
                <c:pt idx="3">
                  <c:v>35.862285</c:v>
                </c:pt>
                <c:pt idx="4">
                  <c:v>36.238413999999999</c:v>
                </c:pt>
                <c:pt idx="5">
                  <c:v>34.851612000000003</c:v>
                </c:pt>
                <c:pt idx="6">
                  <c:v>45.079161999999997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32.427908000000002</c:v>
                </c:pt>
                <c:pt idx="1">
                  <c:v>34.802075000000002</c:v>
                </c:pt>
                <c:pt idx="2">
                  <c:v>33.223191</c:v>
                </c:pt>
                <c:pt idx="3">
                  <c:v>33.854720999999998</c:v>
                </c:pt>
                <c:pt idx="4">
                  <c:v>30.585163999999999</c:v>
                </c:pt>
                <c:pt idx="5">
                  <c:v>31.046050999999999</c:v>
                </c:pt>
                <c:pt idx="6">
                  <c:v>23.885942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2010.0050000000001</c:v>
                </c:pt>
                <c:pt idx="1">
                  <c:v>1534.7049999999999</c:v>
                </c:pt>
                <c:pt idx="2">
                  <c:v>670</c:v>
                </c:pt>
                <c:pt idx="3">
                  <c:v>282</c:v>
                </c:pt>
                <c:pt idx="4">
                  <c:v>14.4</c:v>
                </c:pt>
                <c:pt idx="5">
                  <c:v>6.61</c:v>
                </c:pt>
                <c:pt idx="6">
                  <c:v>0.35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293687304"/>
        <c:axId val="293687696"/>
      </c:bubbleChart>
      <c:valAx>
        <c:axId val="293687304"/>
        <c:scaling>
          <c:orientation val="minMax"/>
          <c:max val="190"/>
          <c:min val="-180"/>
        </c:scaling>
        <c:delete val="1"/>
        <c:axPos val="b"/>
        <c:numFmt formatCode="General" sourceLinked="1"/>
        <c:majorTickMark val="out"/>
        <c:minorTickMark val="none"/>
        <c:tickLblPos val="nextTo"/>
        <c:crossAx val="293687696"/>
        <c:crosses val="autoZero"/>
        <c:crossBetween val="midCat"/>
        <c:majorUnit val="40"/>
      </c:valAx>
      <c:valAx>
        <c:axId val="293687696"/>
        <c:scaling>
          <c:orientation val="minMax"/>
          <c:max val="90"/>
          <c:min val="-90"/>
        </c:scaling>
        <c:delete val="1"/>
        <c:axPos val="l"/>
        <c:numFmt formatCode="General" sourceLinked="1"/>
        <c:majorTickMark val="out"/>
        <c:minorTickMark val="none"/>
        <c:tickLblPos val="nextTo"/>
        <c:crossAx val="293687304"/>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4.1726697505894104E-2</c:v>
                </c:pt>
                <c:pt idx="1">
                  <c:v>0.95827330249410592</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4.1726697505894104E-2</c:v>
                </c:pt>
                <c:pt idx="1">
                  <c:v>0.95827330249410592</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4.1726697505894104E-2</c:v>
                </c:pt>
                <c:pt idx="1">
                  <c:v>0.95827330249410592</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alt-Copy.xlsm]Jobs!PivotTable12</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2882000</c:v>
                </c:pt>
              </c:numCache>
            </c:numRef>
          </c:val>
          <c:extLst>
            <c:ext xmlns:c16="http://schemas.microsoft.com/office/drawing/2014/chart" uri="{C3380CC4-5D6E-409C-BE32-E72D297353CC}">
              <c16:uniqueId val="{00000000-3C6D-4C72-A3CA-AC557168455D}"/>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3710000</c:v>
                </c:pt>
              </c:numCache>
            </c:numRef>
          </c:val>
          <c:extLst>
            <c:ext xmlns:c16="http://schemas.microsoft.com/office/drawing/2014/chart" uri="{C3380CC4-5D6E-409C-BE32-E72D297353CC}">
              <c16:uniqueId val="{00000001-3C6D-4C72-A3CA-AC557168455D}"/>
            </c:ext>
          </c:extLst>
        </c:ser>
        <c:ser>
          <c:idx val="2"/>
          <c:order val="2"/>
          <c:tx>
            <c:strRef>
              <c:f>Jobs!$D$3:$D$4</c:f>
              <c:strCache>
                <c:ptCount val="1"/>
                <c:pt idx="0">
                  <c:v>Hydrpower</c:v>
                </c:pt>
              </c:strCache>
            </c:strRef>
          </c:tx>
          <c:spPr>
            <a:solidFill>
              <a:schemeClr val="bg2">
                <a:lumMod val="50000"/>
              </a:schemeClr>
            </a:solidFill>
            <a:ln>
              <a:noFill/>
            </a:ln>
            <a:effectLst/>
          </c:spPr>
          <c:invertIfNegative val="0"/>
          <c:cat>
            <c:strRef>
              <c:f>Jobs!$A$5</c:f>
              <c:strCache>
                <c:ptCount val="1"/>
                <c:pt idx="0">
                  <c:v>Total</c:v>
                </c:pt>
              </c:strCache>
            </c:strRef>
          </c:cat>
          <c:val>
            <c:numRef>
              <c:f>Jobs!$D$5</c:f>
              <c:numCache>
                <c:formatCode>General</c:formatCode>
                <c:ptCount val="1"/>
                <c:pt idx="0">
                  <c:v>2164000</c:v>
                </c:pt>
              </c:numCache>
            </c:numRef>
          </c:val>
          <c:extLst>
            <c:ext xmlns:c16="http://schemas.microsoft.com/office/drawing/2014/chart" uri="{C3380CC4-5D6E-409C-BE32-E72D297353CC}">
              <c16:uniqueId val="{00000002-3C6D-4C72-A3CA-AC557168455D}"/>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1081000</c:v>
                </c:pt>
              </c:numCache>
            </c:numRef>
          </c:val>
          <c:extLst>
            <c:ext xmlns:c16="http://schemas.microsoft.com/office/drawing/2014/chart" uri="{C3380CC4-5D6E-409C-BE32-E72D297353CC}">
              <c16:uniqueId val="{00000003-3C6D-4C72-A3CA-AC557168455D}"/>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200000</c:v>
                </c:pt>
              </c:numCache>
            </c:numRef>
          </c:val>
          <c:extLst>
            <c:ext xmlns:c16="http://schemas.microsoft.com/office/drawing/2014/chart" uri="{C3380CC4-5D6E-409C-BE32-E72D297353CC}">
              <c16:uniqueId val="{00000004-3C6D-4C72-A3CA-AC557168455D}"/>
            </c:ext>
          </c:extLst>
        </c:ser>
        <c:dLbls>
          <c:showLegendKey val="0"/>
          <c:showVal val="0"/>
          <c:showCatName val="0"/>
          <c:showSerName val="0"/>
          <c:showPercent val="0"/>
          <c:showBubbleSize val="0"/>
        </c:dLbls>
        <c:gapWidth val="182"/>
        <c:axId val="299569760"/>
        <c:axId val="299570544"/>
      </c:barChart>
      <c:catAx>
        <c:axId val="299569760"/>
        <c:scaling>
          <c:orientation val="minMax"/>
        </c:scaling>
        <c:delete val="1"/>
        <c:axPos val="l"/>
        <c:numFmt formatCode="General" sourceLinked="1"/>
        <c:majorTickMark val="out"/>
        <c:minorTickMark val="none"/>
        <c:tickLblPos val="nextTo"/>
        <c:crossAx val="299570544"/>
        <c:crosses val="autoZero"/>
        <c:auto val="1"/>
        <c:lblAlgn val="ctr"/>
        <c:lblOffset val="100"/>
        <c:noMultiLvlLbl val="0"/>
      </c:catAx>
      <c:valAx>
        <c:axId val="299570544"/>
        <c:scaling>
          <c:orientation val="minMax"/>
          <c:max val="5000000"/>
          <c:min val="0"/>
        </c:scaling>
        <c:delete val="1"/>
        <c:axPos val="b"/>
        <c:numFmt formatCode="General" sourceLinked="1"/>
        <c:majorTickMark val="out"/>
        <c:minorTickMark val="none"/>
        <c:tickLblPos val="nextTo"/>
        <c:crossAx val="299569760"/>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alt-Copy.xlsm]Investment!pvt_Investment</c:name>
    <c:fmtId val="29"/>
  </c:pivotSource>
  <c:chart>
    <c:autoTitleDeleted val="1"/>
    <c:pivotFmts>
      <c:pivotFmt>
        <c:idx val="0"/>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c:spPr>
        <c:marker>
          <c:symbol val="none"/>
        </c:marker>
      </c:pivotFmt>
      <c:pivotFmt>
        <c:idx val="6"/>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2371008492892149"/>
          <c:w val="0.89792208978398869"/>
          <c:h val="0.80160847462786522"/>
        </c:manualLayout>
      </c:layout>
      <c:barChart>
        <c:barDir val="col"/>
        <c:grouping val="stacked"/>
        <c:varyColors val="0"/>
        <c:ser>
          <c:idx val="0"/>
          <c:order val="0"/>
          <c:tx>
            <c:strRef>
              <c:f>Investment!$B$3</c:f>
              <c:strCache>
                <c:ptCount val="1"/>
                <c:pt idx="0">
                  <c:v>Sum of Amount (USD million)</c:v>
                </c:pt>
              </c:strCache>
            </c:strRef>
          </c:tx>
          <c:spPr>
            <a:noFill/>
            <a:ln>
              <a:solidFill>
                <a:schemeClr val="accent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CE19-4A40-BCDB-BDE00FF13563}"/>
            </c:ext>
          </c:extLst>
        </c:ser>
        <c:dLbls>
          <c:showLegendKey val="0"/>
          <c:showVal val="0"/>
          <c:showCatName val="0"/>
          <c:showSerName val="0"/>
          <c:showPercent val="0"/>
          <c:showBubbleSize val="0"/>
        </c:dLbls>
        <c:gapWidth val="100"/>
        <c:overlap val="100"/>
        <c:axId val="295347136"/>
        <c:axId val="295347528"/>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CE19-4A40-BCDB-BDE00FF13563}"/>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CE19-4A40-BCDB-BDE00FF13563}"/>
            </c:ext>
          </c:extLst>
        </c:ser>
        <c:dLbls>
          <c:showLegendKey val="0"/>
          <c:showVal val="0"/>
          <c:showCatName val="0"/>
          <c:showSerName val="0"/>
          <c:showPercent val="0"/>
          <c:showBubbleSize val="0"/>
        </c:dLbls>
        <c:gapWidth val="100"/>
        <c:overlap val="100"/>
        <c:axId val="800370536"/>
        <c:axId val="800370864"/>
      </c:barChart>
      <c:catAx>
        <c:axId val="295347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295347528"/>
        <c:crosses val="autoZero"/>
        <c:auto val="1"/>
        <c:lblAlgn val="ctr"/>
        <c:lblOffset val="100"/>
        <c:noMultiLvlLbl val="0"/>
      </c:catAx>
      <c:valAx>
        <c:axId val="295347528"/>
        <c:scaling>
          <c:orientation val="minMax"/>
          <c:max val="5000"/>
          <c:min val="0"/>
        </c:scaling>
        <c:delete val="1"/>
        <c:axPos val="l"/>
        <c:numFmt formatCode="0" sourceLinked="1"/>
        <c:majorTickMark val="out"/>
        <c:minorTickMark val="none"/>
        <c:tickLblPos val="nextTo"/>
        <c:crossAx val="295347136"/>
        <c:crosses val="autoZero"/>
        <c:crossBetween val="between"/>
      </c:valAx>
      <c:valAx>
        <c:axId val="800370864"/>
        <c:scaling>
          <c:orientation val="minMax"/>
        </c:scaling>
        <c:delete val="1"/>
        <c:axPos val="r"/>
        <c:numFmt formatCode="0" sourceLinked="1"/>
        <c:majorTickMark val="out"/>
        <c:minorTickMark val="none"/>
        <c:tickLblPos val="nextTo"/>
        <c:crossAx val="800370536"/>
        <c:crosses val="max"/>
        <c:crossBetween val="between"/>
      </c:valAx>
      <c:catAx>
        <c:axId val="800370536"/>
        <c:scaling>
          <c:orientation val="minMax"/>
        </c:scaling>
        <c:delete val="1"/>
        <c:axPos val="b"/>
        <c:numFmt formatCode="General" sourceLinked="1"/>
        <c:majorTickMark val="out"/>
        <c:minorTickMark val="none"/>
        <c:tickLblPos val="nextTo"/>
        <c:crossAx val="8003708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alt-Copy.xlsm]Investment!pvt_Investment</c:name>
    <c:fmtId val="18"/>
  </c:pivotSource>
  <c:chart>
    <c:autoTitleDeleted val="1"/>
    <c:pivotFmts>
      <c:pivotFmt>
        <c:idx val="0"/>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solidFill>
                <a:schemeClr val="accent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295347136"/>
        <c:axId val="295347528"/>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DC1-416D-9557-5945F933623B}"/>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3-1DC1-416D-9557-5945F933623B}"/>
            </c:ext>
          </c:extLst>
        </c:ser>
        <c:dLbls>
          <c:showLegendKey val="0"/>
          <c:showVal val="0"/>
          <c:showCatName val="0"/>
          <c:showSerName val="0"/>
          <c:showPercent val="0"/>
          <c:showBubbleSize val="0"/>
        </c:dLbls>
        <c:gapWidth val="100"/>
        <c:overlap val="100"/>
        <c:axId val="800370536"/>
        <c:axId val="800370864"/>
      </c:barChart>
      <c:catAx>
        <c:axId val="295347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295347528"/>
        <c:crosses val="autoZero"/>
        <c:auto val="1"/>
        <c:lblAlgn val="ctr"/>
        <c:lblOffset val="100"/>
        <c:noMultiLvlLbl val="0"/>
      </c:catAx>
      <c:valAx>
        <c:axId val="295347528"/>
        <c:scaling>
          <c:orientation val="minMax"/>
          <c:max val="5000"/>
          <c:min val="0"/>
        </c:scaling>
        <c:delete val="1"/>
        <c:axPos val="l"/>
        <c:numFmt formatCode="0" sourceLinked="1"/>
        <c:majorTickMark val="out"/>
        <c:minorTickMark val="none"/>
        <c:tickLblPos val="nextTo"/>
        <c:crossAx val="295347136"/>
        <c:crosses val="autoZero"/>
        <c:crossBetween val="between"/>
      </c:valAx>
      <c:valAx>
        <c:axId val="800370864"/>
        <c:scaling>
          <c:orientation val="minMax"/>
        </c:scaling>
        <c:delete val="1"/>
        <c:axPos val="r"/>
        <c:numFmt formatCode="0" sourceLinked="1"/>
        <c:majorTickMark val="out"/>
        <c:minorTickMark val="none"/>
        <c:tickLblPos val="nextTo"/>
        <c:crossAx val="800370536"/>
        <c:crosses val="max"/>
        <c:crossBetween val="between"/>
      </c:valAx>
      <c:catAx>
        <c:axId val="800370536"/>
        <c:scaling>
          <c:orientation val="minMax"/>
        </c:scaling>
        <c:delete val="1"/>
        <c:axPos val="b"/>
        <c:numFmt formatCode="General" sourceLinked="1"/>
        <c:majorTickMark val="out"/>
        <c:minorTickMark val="none"/>
        <c:tickLblPos val="nextTo"/>
        <c:crossAx val="8003708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c:f>
              <c:strCache>
                <c:ptCount val="1"/>
                <c:pt idx="0">
                  <c:v>2001</c:v>
                </c:pt>
              </c:strCache>
            </c:strRef>
          </c:cat>
          <c:val>
            <c:numRef>
              <c:f>'Capacity by Year'!$B$5</c:f>
              <c:numCache>
                <c:formatCode>#,##0</c:formatCode>
                <c:ptCount val="1"/>
                <c:pt idx="0">
                  <c:v>4497.6100000000006</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c:f>
              <c:strCache>
                <c:ptCount val="1"/>
                <c:pt idx="0">
                  <c:v>2001</c:v>
                </c:pt>
              </c:strCache>
            </c:strRef>
          </c:cat>
          <c:val>
            <c:numRef>
              <c:f>'Capacity by Year'!$C$5</c:f>
              <c:numCache>
                <c:formatCode>#,##0</c:formatCode>
                <c:ptCount val="1"/>
                <c:pt idx="0">
                  <c:v>0.35499999999999998</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c:f>
              <c:strCache>
                <c:ptCount val="1"/>
                <c:pt idx="0">
                  <c:v>2001</c:v>
                </c:pt>
              </c:strCache>
            </c:strRef>
          </c:cat>
          <c:val>
            <c:numRef>
              <c:f>'Capacity by Year'!$D$5</c:f>
              <c:numCache>
                <c:formatCode>#,##0</c:formatCode>
                <c:ptCount val="1"/>
                <c:pt idx="0">
                  <c:v>12.4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c:f>
              <c:strCache>
                <c:ptCount val="1"/>
                <c:pt idx="0">
                  <c:v>2001</c:v>
                </c:pt>
              </c:strCache>
            </c:strRef>
          </c:cat>
          <c:val>
            <c:numRef>
              <c:f>'Capacity by Year'!$E$5</c:f>
              <c:numCache>
                <c:formatCode>#,##0</c:formatCode>
                <c:ptCount val="1"/>
                <c:pt idx="0">
                  <c:v>7.7050000000000001</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295348704"/>
        <c:axId val="295345176"/>
      </c:barChart>
      <c:catAx>
        <c:axId val="29534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345176"/>
        <c:crosses val="autoZero"/>
        <c:auto val="1"/>
        <c:lblAlgn val="ctr"/>
        <c:lblOffset val="100"/>
        <c:noMultiLvlLbl val="0"/>
      </c:catAx>
      <c:valAx>
        <c:axId val="29534517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34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53.688046</c:v>
                </c:pt>
                <c:pt idx="1">
                  <c:v>38.996814999999998</c:v>
                </c:pt>
                <c:pt idx="2">
                  <c:v>43.679290999999999</c:v>
                </c:pt>
                <c:pt idx="3">
                  <c:v>35.862285</c:v>
                </c:pt>
                <c:pt idx="4">
                  <c:v>36.238413999999999</c:v>
                </c:pt>
                <c:pt idx="5">
                  <c:v>34.851612000000003</c:v>
                </c:pt>
                <c:pt idx="6">
                  <c:v>45.079161999999997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32.427908000000002</c:v>
                </c:pt>
                <c:pt idx="1">
                  <c:v>34.802075000000002</c:v>
                </c:pt>
                <c:pt idx="2">
                  <c:v>33.223191</c:v>
                </c:pt>
                <c:pt idx="3">
                  <c:v>33.854720999999998</c:v>
                </c:pt>
                <c:pt idx="4">
                  <c:v>30.585163999999999</c:v>
                </c:pt>
                <c:pt idx="5">
                  <c:v>31.046050999999999</c:v>
                </c:pt>
                <c:pt idx="6">
                  <c:v>23.885942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2010.0050000000001</c:v>
                </c:pt>
                <c:pt idx="1">
                  <c:v>1534.7049999999999</c:v>
                </c:pt>
                <c:pt idx="2">
                  <c:v>670</c:v>
                </c:pt>
                <c:pt idx="3">
                  <c:v>282</c:v>
                </c:pt>
                <c:pt idx="4">
                  <c:v>14.4</c:v>
                </c:pt>
                <c:pt idx="5">
                  <c:v>6.61</c:v>
                </c:pt>
                <c:pt idx="6">
                  <c:v>0.35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299568192"/>
        <c:axId val="299570936"/>
      </c:bubbleChart>
      <c:valAx>
        <c:axId val="299568192"/>
        <c:scaling>
          <c:orientation val="minMax"/>
          <c:max val="190"/>
          <c:min val="-180"/>
        </c:scaling>
        <c:delete val="1"/>
        <c:axPos val="b"/>
        <c:numFmt formatCode="General" sourceLinked="1"/>
        <c:majorTickMark val="out"/>
        <c:minorTickMark val="none"/>
        <c:tickLblPos val="nextTo"/>
        <c:crossAx val="299570936"/>
        <c:crosses val="autoZero"/>
        <c:crossBetween val="midCat"/>
        <c:majorUnit val="40"/>
      </c:valAx>
      <c:valAx>
        <c:axId val="299570936"/>
        <c:scaling>
          <c:orientation val="minMax"/>
          <c:max val="90"/>
          <c:min val="-90"/>
        </c:scaling>
        <c:delete val="1"/>
        <c:axPos val="l"/>
        <c:numFmt formatCode="General" sourceLinked="1"/>
        <c:majorTickMark val="out"/>
        <c:minorTickMark val="none"/>
        <c:tickLblPos val="nextTo"/>
        <c:crossAx val="299568192"/>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4.1726697505894104E-2</c:v>
                </c:pt>
                <c:pt idx="1">
                  <c:v>0.95827330249410592</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4.1726697505894104E-2</c:v>
                </c:pt>
                <c:pt idx="1">
                  <c:v>0.95827330249410592</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4.1726697505894104E-2</c:v>
                </c:pt>
                <c:pt idx="1">
                  <c:v>0.95827330249410592</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2882000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3710000</c:v>
                </c:pt>
              </c:numCache>
            </c:numRef>
          </c:val>
          <c:extLst>
            <c:ext xmlns:c16="http://schemas.microsoft.com/office/drawing/2014/chart" uri="{C3380CC4-5D6E-409C-BE32-E72D297353CC}">
              <c16:uniqueId val="{00000001-6524-4BF1-AA76-B11F50C00063}"/>
            </c:ext>
          </c:extLst>
        </c:ser>
        <c:ser>
          <c:idx val="2"/>
          <c:order val="2"/>
          <c:tx>
            <c:strRef>
              <c:f>Jobs!$D$3:$D$4</c:f>
              <c:strCache>
                <c:ptCount val="1"/>
                <c:pt idx="0">
                  <c:v>Hydrpower</c:v>
                </c:pt>
              </c:strCache>
            </c:strRef>
          </c:tx>
          <c:spPr>
            <a:solidFill>
              <a:schemeClr val="bg2">
                <a:lumMod val="50000"/>
              </a:schemeClr>
            </a:solidFill>
            <a:ln>
              <a:noFill/>
            </a:ln>
            <a:effectLst/>
          </c:spPr>
          <c:invertIfNegative val="0"/>
          <c:cat>
            <c:strRef>
              <c:f>Jobs!$A$5</c:f>
              <c:strCache>
                <c:ptCount val="1"/>
                <c:pt idx="0">
                  <c:v>Total</c:v>
                </c:pt>
              </c:strCache>
            </c:strRef>
          </c:cat>
          <c:val>
            <c:numRef>
              <c:f>Jobs!$D$5</c:f>
              <c:numCache>
                <c:formatCode>General</c:formatCode>
                <c:ptCount val="1"/>
                <c:pt idx="0">
                  <c:v>2164000</c:v>
                </c:pt>
              </c:numCache>
            </c:numRef>
          </c:val>
          <c:extLst>
            <c:ext xmlns:c16="http://schemas.microsoft.com/office/drawing/2014/chart" uri="{C3380CC4-5D6E-409C-BE32-E72D297353CC}">
              <c16:uniqueId val="{00000002-6524-4BF1-AA76-B11F50C00063}"/>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1081000</c:v>
                </c:pt>
              </c:numCache>
            </c:numRef>
          </c:val>
          <c:extLst>
            <c:ext xmlns:c16="http://schemas.microsoft.com/office/drawing/2014/chart" uri="{C3380CC4-5D6E-409C-BE32-E72D297353CC}">
              <c16:uniqueId val="{00000003-6524-4BF1-AA76-B11F50C00063}"/>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200000</c:v>
                </c:pt>
              </c:numCache>
            </c:numRef>
          </c:val>
          <c:extLst>
            <c:ext xmlns:c16="http://schemas.microsoft.com/office/drawing/2014/chart" uri="{C3380CC4-5D6E-409C-BE32-E72D297353CC}">
              <c16:uniqueId val="{00000004-6524-4BF1-AA76-B11F50C00063}"/>
            </c:ext>
          </c:extLst>
        </c:ser>
        <c:dLbls>
          <c:showLegendKey val="0"/>
          <c:showVal val="0"/>
          <c:showCatName val="0"/>
          <c:showSerName val="0"/>
          <c:showPercent val="0"/>
          <c:showBubbleSize val="0"/>
        </c:dLbls>
        <c:gapWidth val="182"/>
        <c:axId val="299569760"/>
        <c:axId val="299570544"/>
      </c:barChart>
      <c:catAx>
        <c:axId val="299569760"/>
        <c:scaling>
          <c:orientation val="minMax"/>
        </c:scaling>
        <c:delete val="1"/>
        <c:axPos val="l"/>
        <c:numFmt formatCode="General" sourceLinked="1"/>
        <c:majorTickMark val="out"/>
        <c:minorTickMark val="none"/>
        <c:tickLblPos val="nextTo"/>
        <c:crossAx val="299570544"/>
        <c:crosses val="autoZero"/>
        <c:auto val="1"/>
        <c:lblAlgn val="ctr"/>
        <c:lblOffset val="100"/>
        <c:noMultiLvlLbl val="0"/>
      </c:catAx>
      <c:valAx>
        <c:axId val="299570544"/>
        <c:scaling>
          <c:orientation val="minMax"/>
          <c:max val="5000000"/>
          <c:min val="0"/>
        </c:scaling>
        <c:delete val="1"/>
        <c:axPos val="b"/>
        <c:numFmt formatCode="General" sourceLinked="1"/>
        <c:majorTickMark val="out"/>
        <c:minorTickMark val="none"/>
        <c:tickLblPos val="nextTo"/>
        <c:crossAx val="299569760"/>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3" Type="http://schemas.openxmlformats.org/officeDocument/2006/relationships/image" Target="../media/image20.svg"/><Relationship Id="rId2" Type="http://schemas.openxmlformats.org/officeDocument/2006/relationships/image" Target="../media/image19.png"/><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1</xdr:col>
      <xdr:colOff>49609</xdr:colOff>
      <xdr:row>0</xdr:row>
      <xdr:rowOff>0</xdr:rowOff>
    </xdr:from>
    <xdr:to>
      <xdr:col>18</xdr:col>
      <xdr:colOff>773907</xdr:colOff>
      <xdr:row>33</xdr:row>
      <xdr:rowOff>69453</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128984" y="0"/>
          <a:ext cx="11013282" cy="6171406"/>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19" y="3505200"/>
            <a:ext cx="3209679"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458860</xdr:colOff>
      <xdr:row>20</xdr:row>
      <xdr:rowOff>8890</xdr:rowOff>
    </xdr:from>
    <xdr:to>
      <xdr:col>12</xdr:col>
      <xdr:colOff>351863</xdr:colOff>
      <xdr:row>21</xdr:row>
      <xdr:rowOff>108590</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380110" y="3660140"/>
          <a:ext cx="1708706" cy="288216"/>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88436</xdr:colOff>
      <xdr:row>19</xdr:row>
      <xdr:rowOff>60741</xdr:rowOff>
    </xdr:from>
    <xdr:to>
      <xdr:col>16</xdr:col>
      <xdr:colOff>599387</xdr:colOff>
      <xdr:row>21</xdr:row>
      <xdr:rowOff>86761</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035858" y="3523475"/>
          <a:ext cx="1721420" cy="403052"/>
          <a:chOff x="152854" y="526732"/>
          <a:chExt cx="1616230" cy="399739"/>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40314" y="526732"/>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565746"/>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0335" y="3658870"/>
          <a:ext cx="1733392" cy="290756"/>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0335" y="628205"/>
          <a:ext cx="1748089" cy="296803"/>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124384" y="164703"/>
          <a:ext cx="482511" cy="378033"/>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127001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59531</xdr:colOff>
      <xdr:row>21</xdr:row>
      <xdr:rowOff>34923</xdr:rowOff>
    </xdr:from>
    <xdr:to>
      <xdr:col>18</xdr:col>
      <xdr:colOff>674687</xdr:colOff>
      <xdr:row>33</xdr:row>
      <xdr:rowOff>109142</xdr:rowOff>
    </xdr:to>
    <xdr:graphicFrame macro="">
      <xdr:nvGraphicFramePr>
        <xdr:cNvPr id="76" name="Chart 75">
          <a:extLst>
            <a:ext uri="{FF2B5EF4-FFF2-40B4-BE49-F238E27FC236}">
              <a16:creationId xmlns:a16="http://schemas.microsoft.com/office/drawing/2014/main" id="{94947F1F-AACD-4799-B077-C025646B3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187323</xdr:colOff>
      <xdr:row>24</xdr:row>
      <xdr:rowOff>111520</xdr:rowOff>
    </xdr:from>
    <xdr:to>
      <xdr:col>18</xdr:col>
      <xdr:colOff>387553</xdr:colOff>
      <xdr:row>31</xdr:row>
      <xdr:rowOff>124284</xdr:rowOff>
    </xdr:to>
    <xdr:grpSp>
      <xdr:nvGrpSpPr>
        <xdr:cNvPr id="77" name="Group 76">
          <a:extLst>
            <a:ext uri="{FF2B5EF4-FFF2-40B4-BE49-F238E27FC236}">
              <a16:creationId xmlns:a16="http://schemas.microsoft.com/office/drawing/2014/main" id="{F88ED1D6-0394-4F0A-BDEE-1A1AFB432F86}"/>
            </a:ext>
          </a:extLst>
        </xdr:cNvPr>
        <xdr:cNvGrpSpPr/>
      </xdr:nvGrpSpPr>
      <xdr:grpSpPr>
        <a:xfrm>
          <a:off x="8134745" y="4516833"/>
          <a:ext cx="2621167" cy="1332373"/>
          <a:chOff x="0" y="0"/>
          <a:chExt cx="2273547" cy="1273632"/>
        </a:xfrm>
        <a:solidFill>
          <a:schemeClr val="tx1"/>
        </a:solidFill>
      </xdr:grpSpPr>
      <xdr:grpSp>
        <xdr:nvGrpSpPr>
          <xdr:cNvPr id="78" name="Group 77">
            <a:extLst>
              <a:ext uri="{FF2B5EF4-FFF2-40B4-BE49-F238E27FC236}">
                <a16:creationId xmlns:a16="http://schemas.microsoft.com/office/drawing/2014/main" id="{5F67687C-E4EE-446A-BF13-9CECB243A5A5}"/>
              </a:ext>
            </a:extLst>
          </xdr:cNvPr>
          <xdr:cNvGrpSpPr/>
        </xdr:nvGrpSpPr>
        <xdr:grpSpPr>
          <a:xfrm>
            <a:off x="0" y="1013862"/>
            <a:ext cx="2273546" cy="259770"/>
            <a:chOff x="0" y="1013862"/>
            <a:chExt cx="2270773" cy="252144"/>
          </a:xfrm>
          <a:grpFill/>
        </xdr:grpSpPr>
        <xdr:pic>
          <xdr:nvPicPr>
            <xdr:cNvPr id="105" name="Graphic 90">
              <a:extLst>
                <a:ext uri="{FF2B5EF4-FFF2-40B4-BE49-F238E27FC236}">
                  <a16:creationId xmlns:a16="http://schemas.microsoft.com/office/drawing/2014/main" id="{E142631A-027C-4982-B13E-B67BD17A3D4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1013862"/>
              <a:ext cx="456261" cy="252144"/>
            </a:xfrm>
            <a:prstGeom prst="rect">
              <a:avLst/>
            </a:prstGeom>
          </xdr:spPr>
        </xdr:pic>
        <xdr:pic>
          <xdr:nvPicPr>
            <xdr:cNvPr id="106" name="Graphic 90">
              <a:extLst>
                <a:ext uri="{FF2B5EF4-FFF2-40B4-BE49-F238E27FC236}">
                  <a16:creationId xmlns:a16="http://schemas.microsoft.com/office/drawing/2014/main" id="{30D10CB4-6082-4B97-9986-3A29C734160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1013862"/>
              <a:ext cx="456261" cy="252144"/>
            </a:xfrm>
            <a:prstGeom prst="rect">
              <a:avLst/>
            </a:prstGeom>
          </xdr:spPr>
        </xdr:pic>
        <xdr:pic>
          <xdr:nvPicPr>
            <xdr:cNvPr id="107" name="Graphic 90">
              <a:extLst>
                <a:ext uri="{FF2B5EF4-FFF2-40B4-BE49-F238E27FC236}">
                  <a16:creationId xmlns:a16="http://schemas.microsoft.com/office/drawing/2014/main" id="{91617336-5F18-4BD4-9369-7A02CAD53BB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1013862"/>
              <a:ext cx="456261" cy="252144"/>
            </a:xfrm>
            <a:prstGeom prst="rect">
              <a:avLst/>
            </a:prstGeom>
          </xdr:spPr>
        </xdr:pic>
        <xdr:pic>
          <xdr:nvPicPr>
            <xdr:cNvPr id="108" name="Graphic 90">
              <a:extLst>
                <a:ext uri="{FF2B5EF4-FFF2-40B4-BE49-F238E27FC236}">
                  <a16:creationId xmlns:a16="http://schemas.microsoft.com/office/drawing/2014/main" id="{0BF5E022-A9B7-4CE3-AD34-E018FCD0AF8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1013862"/>
              <a:ext cx="456261" cy="252144"/>
            </a:xfrm>
            <a:prstGeom prst="rect">
              <a:avLst/>
            </a:prstGeom>
          </xdr:spPr>
        </xdr:pic>
        <xdr:pic>
          <xdr:nvPicPr>
            <xdr:cNvPr id="109" name="Graphic 90">
              <a:extLst>
                <a:ext uri="{FF2B5EF4-FFF2-40B4-BE49-F238E27FC236}">
                  <a16:creationId xmlns:a16="http://schemas.microsoft.com/office/drawing/2014/main" id="{ABEBBB82-1BCE-42DF-A28D-DB8AD62A5E9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1013862"/>
              <a:ext cx="456261" cy="252144"/>
            </a:xfrm>
            <a:prstGeom prst="rect">
              <a:avLst/>
            </a:prstGeom>
          </xdr:spPr>
        </xdr:pic>
      </xdr:grpSp>
      <xdr:grpSp>
        <xdr:nvGrpSpPr>
          <xdr:cNvPr id="81" name="Group 80">
            <a:extLst>
              <a:ext uri="{FF2B5EF4-FFF2-40B4-BE49-F238E27FC236}">
                <a16:creationId xmlns:a16="http://schemas.microsoft.com/office/drawing/2014/main" id="{179646D7-B57A-4754-9D3F-89BC1389743E}"/>
              </a:ext>
            </a:extLst>
          </xdr:cNvPr>
          <xdr:cNvGrpSpPr/>
        </xdr:nvGrpSpPr>
        <xdr:grpSpPr>
          <a:xfrm>
            <a:off x="0" y="760394"/>
            <a:ext cx="2273546" cy="259771"/>
            <a:chOff x="0" y="760394"/>
            <a:chExt cx="2270773" cy="252144"/>
          </a:xfrm>
          <a:grpFill/>
        </xdr:grpSpPr>
        <xdr:pic>
          <xdr:nvPicPr>
            <xdr:cNvPr id="100" name="Graphic 90">
              <a:extLst>
                <a:ext uri="{FF2B5EF4-FFF2-40B4-BE49-F238E27FC236}">
                  <a16:creationId xmlns:a16="http://schemas.microsoft.com/office/drawing/2014/main" id="{02F3F666-2D3B-452A-980F-A9010054E2B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760394"/>
              <a:ext cx="456261" cy="252144"/>
            </a:xfrm>
            <a:prstGeom prst="rect">
              <a:avLst/>
            </a:prstGeom>
          </xdr:spPr>
        </xdr:pic>
        <xdr:pic>
          <xdr:nvPicPr>
            <xdr:cNvPr id="101" name="Graphic 90">
              <a:extLst>
                <a:ext uri="{FF2B5EF4-FFF2-40B4-BE49-F238E27FC236}">
                  <a16:creationId xmlns:a16="http://schemas.microsoft.com/office/drawing/2014/main" id="{CE007120-0C22-43B9-9428-040DBBB5E994}"/>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760394"/>
              <a:ext cx="456261" cy="252144"/>
            </a:xfrm>
            <a:prstGeom prst="rect">
              <a:avLst/>
            </a:prstGeom>
          </xdr:spPr>
        </xdr:pic>
        <xdr:pic>
          <xdr:nvPicPr>
            <xdr:cNvPr id="102" name="Graphic 90">
              <a:extLst>
                <a:ext uri="{FF2B5EF4-FFF2-40B4-BE49-F238E27FC236}">
                  <a16:creationId xmlns:a16="http://schemas.microsoft.com/office/drawing/2014/main" id="{62FA6825-8A16-4FAA-92E4-3B74A0259F8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760394"/>
              <a:ext cx="456261" cy="252144"/>
            </a:xfrm>
            <a:prstGeom prst="rect">
              <a:avLst/>
            </a:prstGeom>
          </xdr:spPr>
        </xdr:pic>
        <xdr:pic>
          <xdr:nvPicPr>
            <xdr:cNvPr id="103" name="Graphic 90">
              <a:extLst>
                <a:ext uri="{FF2B5EF4-FFF2-40B4-BE49-F238E27FC236}">
                  <a16:creationId xmlns:a16="http://schemas.microsoft.com/office/drawing/2014/main" id="{35010B75-D12B-4650-945E-FA13F242FA14}"/>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760394"/>
              <a:ext cx="456261" cy="252144"/>
            </a:xfrm>
            <a:prstGeom prst="rect">
              <a:avLst/>
            </a:prstGeom>
          </xdr:spPr>
        </xdr:pic>
        <xdr:pic>
          <xdr:nvPicPr>
            <xdr:cNvPr id="104" name="Graphic 90">
              <a:extLst>
                <a:ext uri="{FF2B5EF4-FFF2-40B4-BE49-F238E27FC236}">
                  <a16:creationId xmlns:a16="http://schemas.microsoft.com/office/drawing/2014/main" id="{2A605F31-9D2B-4B59-B10C-407625273D8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760394"/>
              <a:ext cx="456261" cy="252144"/>
            </a:xfrm>
            <a:prstGeom prst="rect">
              <a:avLst/>
            </a:prstGeom>
          </xdr:spPr>
        </xdr:pic>
      </xdr:grpSp>
      <xdr:grpSp>
        <xdr:nvGrpSpPr>
          <xdr:cNvPr id="82" name="Group 81">
            <a:extLst>
              <a:ext uri="{FF2B5EF4-FFF2-40B4-BE49-F238E27FC236}">
                <a16:creationId xmlns:a16="http://schemas.microsoft.com/office/drawing/2014/main" id="{DC274F31-93F4-41FF-88A3-01E3A53427CC}"/>
              </a:ext>
            </a:extLst>
          </xdr:cNvPr>
          <xdr:cNvGrpSpPr/>
        </xdr:nvGrpSpPr>
        <xdr:grpSpPr>
          <a:xfrm>
            <a:off x="0" y="506929"/>
            <a:ext cx="2273546" cy="259770"/>
            <a:chOff x="0" y="506929"/>
            <a:chExt cx="2270773" cy="252144"/>
          </a:xfrm>
          <a:grpFill/>
        </xdr:grpSpPr>
        <xdr:pic>
          <xdr:nvPicPr>
            <xdr:cNvPr id="95" name="Graphic 90">
              <a:extLst>
                <a:ext uri="{FF2B5EF4-FFF2-40B4-BE49-F238E27FC236}">
                  <a16:creationId xmlns:a16="http://schemas.microsoft.com/office/drawing/2014/main" id="{F4B0D58E-4ABB-4496-88E8-CB3E19FF7F8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506929"/>
              <a:ext cx="456261" cy="252144"/>
            </a:xfrm>
            <a:prstGeom prst="rect">
              <a:avLst/>
            </a:prstGeom>
          </xdr:spPr>
        </xdr:pic>
        <xdr:pic>
          <xdr:nvPicPr>
            <xdr:cNvPr id="96" name="Graphic 90">
              <a:extLst>
                <a:ext uri="{FF2B5EF4-FFF2-40B4-BE49-F238E27FC236}">
                  <a16:creationId xmlns:a16="http://schemas.microsoft.com/office/drawing/2014/main" id="{733D8C56-BDC6-4A3E-8DF2-63D284CF7F1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506929"/>
              <a:ext cx="456261" cy="252144"/>
            </a:xfrm>
            <a:prstGeom prst="rect">
              <a:avLst/>
            </a:prstGeom>
          </xdr:spPr>
        </xdr:pic>
        <xdr:pic>
          <xdr:nvPicPr>
            <xdr:cNvPr id="97" name="Graphic 90">
              <a:extLst>
                <a:ext uri="{FF2B5EF4-FFF2-40B4-BE49-F238E27FC236}">
                  <a16:creationId xmlns:a16="http://schemas.microsoft.com/office/drawing/2014/main" id="{A8461DF4-7FC2-47C0-87A2-B1195BDD383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506929"/>
              <a:ext cx="456261" cy="252144"/>
            </a:xfrm>
            <a:prstGeom prst="rect">
              <a:avLst/>
            </a:prstGeom>
          </xdr:spPr>
        </xdr:pic>
        <xdr:pic>
          <xdr:nvPicPr>
            <xdr:cNvPr id="98" name="Graphic 90">
              <a:extLst>
                <a:ext uri="{FF2B5EF4-FFF2-40B4-BE49-F238E27FC236}">
                  <a16:creationId xmlns:a16="http://schemas.microsoft.com/office/drawing/2014/main" id="{5BD803BE-7253-45B3-A9CF-103EDADF106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506929"/>
              <a:ext cx="456261" cy="252144"/>
            </a:xfrm>
            <a:prstGeom prst="rect">
              <a:avLst/>
            </a:prstGeom>
          </xdr:spPr>
        </xdr:pic>
        <xdr:pic>
          <xdr:nvPicPr>
            <xdr:cNvPr id="99" name="Graphic 90">
              <a:extLst>
                <a:ext uri="{FF2B5EF4-FFF2-40B4-BE49-F238E27FC236}">
                  <a16:creationId xmlns:a16="http://schemas.microsoft.com/office/drawing/2014/main" id="{74E2D9EC-2BAB-4C69-AACD-163A088477C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506929"/>
              <a:ext cx="456261" cy="252144"/>
            </a:xfrm>
            <a:prstGeom prst="rect">
              <a:avLst/>
            </a:prstGeom>
          </xdr:spPr>
        </xdr:pic>
      </xdr:grpSp>
      <xdr:grpSp>
        <xdr:nvGrpSpPr>
          <xdr:cNvPr id="83" name="Group 82">
            <a:extLst>
              <a:ext uri="{FF2B5EF4-FFF2-40B4-BE49-F238E27FC236}">
                <a16:creationId xmlns:a16="http://schemas.microsoft.com/office/drawing/2014/main" id="{A579E52C-4226-4A43-B970-AE5ECC09FEB3}"/>
              </a:ext>
            </a:extLst>
          </xdr:cNvPr>
          <xdr:cNvGrpSpPr/>
        </xdr:nvGrpSpPr>
        <xdr:grpSpPr>
          <a:xfrm>
            <a:off x="0" y="253465"/>
            <a:ext cx="2273546" cy="259771"/>
            <a:chOff x="0" y="253465"/>
            <a:chExt cx="2270773" cy="252144"/>
          </a:xfrm>
          <a:grpFill/>
        </xdr:grpSpPr>
        <xdr:pic>
          <xdr:nvPicPr>
            <xdr:cNvPr id="90" name="Graphic 90">
              <a:extLst>
                <a:ext uri="{FF2B5EF4-FFF2-40B4-BE49-F238E27FC236}">
                  <a16:creationId xmlns:a16="http://schemas.microsoft.com/office/drawing/2014/main" id="{2E5E5EE2-3F95-48C0-8F54-92DCDF1B223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253465"/>
              <a:ext cx="456261" cy="252144"/>
            </a:xfrm>
            <a:prstGeom prst="rect">
              <a:avLst/>
            </a:prstGeom>
          </xdr:spPr>
        </xdr:pic>
        <xdr:pic>
          <xdr:nvPicPr>
            <xdr:cNvPr id="91" name="Graphic 90">
              <a:extLst>
                <a:ext uri="{FF2B5EF4-FFF2-40B4-BE49-F238E27FC236}">
                  <a16:creationId xmlns:a16="http://schemas.microsoft.com/office/drawing/2014/main" id="{A2396AFC-E169-4B9F-B035-F991340E956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253465"/>
              <a:ext cx="456261" cy="252144"/>
            </a:xfrm>
            <a:prstGeom prst="rect">
              <a:avLst/>
            </a:prstGeom>
          </xdr:spPr>
        </xdr:pic>
        <xdr:pic>
          <xdr:nvPicPr>
            <xdr:cNvPr id="92" name="Graphic 90">
              <a:extLst>
                <a:ext uri="{FF2B5EF4-FFF2-40B4-BE49-F238E27FC236}">
                  <a16:creationId xmlns:a16="http://schemas.microsoft.com/office/drawing/2014/main" id="{B5C76873-6C25-45C1-B735-E5FBB6C1A26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253465"/>
              <a:ext cx="456261" cy="252144"/>
            </a:xfrm>
            <a:prstGeom prst="rect">
              <a:avLst/>
            </a:prstGeom>
          </xdr:spPr>
        </xdr:pic>
        <xdr:pic>
          <xdr:nvPicPr>
            <xdr:cNvPr id="93" name="Graphic 90">
              <a:extLst>
                <a:ext uri="{FF2B5EF4-FFF2-40B4-BE49-F238E27FC236}">
                  <a16:creationId xmlns:a16="http://schemas.microsoft.com/office/drawing/2014/main" id="{CDB92FB4-6892-46D1-A055-ED119D28D89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253465"/>
              <a:ext cx="456261" cy="252144"/>
            </a:xfrm>
            <a:prstGeom prst="rect">
              <a:avLst/>
            </a:prstGeom>
          </xdr:spPr>
        </xdr:pic>
        <xdr:pic>
          <xdr:nvPicPr>
            <xdr:cNvPr id="94" name="Graphic 90">
              <a:extLst>
                <a:ext uri="{FF2B5EF4-FFF2-40B4-BE49-F238E27FC236}">
                  <a16:creationId xmlns:a16="http://schemas.microsoft.com/office/drawing/2014/main" id="{E150A05E-983C-4C74-A440-C3B871B76AA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253465"/>
              <a:ext cx="456261" cy="252144"/>
            </a:xfrm>
            <a:prstGeom prst="rect">
              <a:avLst/>
            </a:prstGeom>
          </xdr:spPr>
        </xdr:pic>
      </xdr:grpSp>
      <xdr:grpSp>
        <xdr:nvGrpSpPr>
          <xdr:cNvPr id="84" name="Group 83">
            <a:extLst>
              <a:ext uri="{FF2B5EF4-FFF2-40B4-BE49-F238E27FC236}">
                <a16:creationId xmlns:a16="http://schemas.microsoft.com/office/drawing/2014/main" id="{B92986A0-DCA6-4295-A207-FC496D93D373}"/>
              </a:ext>
            </a:extLst>
          </xdr:cNvPr>
          <xdr:cNvGrpSpPr/>
        </xdr:nvGrpSpPr>
        <xdr:grpSpPr>
          <a:xfrm>
            <a:off x="0" y="0"/>
            <a:ext cx="2273547" cy="259770"/>
            <a:chOff x="0" y="0"/>
            <a:chExt cx="2270774" cy="252144"/>
          </a:xfrm>
          <a:grpFill/>
        </xdr:grpSpPr>
        <xdr:pic>
          <xdr:nvPicPr>
            <xdr:cNvPr id="85" name="Graphic 90">
              <a:extLst>
                <a:ext uri="{FF2B5EF4-FFF2-40B4-BE49-F238E27FC236}">
                  <a16:creationId xmlns:a16="http://schemas.microsoft.com/office/drawing/2014/main" id="{E1220682-7D1D-4EB2-B2F1-C132E9F8601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0"/>
              <a:ext cx="456261" cy="252144"/>
            </a:xfrm>
            <a:prstGeom prst="rect">
              <a:avLst/>
            </a:prstGeom>
          </xdr:spPr>
        </xdr:pic>
        <xdr:pic>
          <xdr:nvPicPr>
            <xdr:cNvPr id="86" name="Graphic 90">
              <a:extLst>
                <a:ext uri="{FF2B5EF4-FFF2-40B4-BE49-F238E27FC236}">
                  <a16:creationId xmlns:a16="http://schemas.microsoft.com/office/drawing/2014/main" id="{6903AC05-CF08-4D1A-8AFA-299084DD509B}"/>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0"/>
              <a:ext cx="456261" cy="252144"/>
            </a:xfrm>
            <a:prstGeom prst="rect">
              <a:avLst/>
            </a:prstGeom>
          </xdr:spPr>
        </xdr:pic>
        <xdr:pic>
          <xdr:nvPicPr>
            <xdr:cNvPr id="87" name="Graphic 90">
              <a:extLst>
                <a:ext uri="{FF2B5EF4-FFF2-40B4-BE49-F238E27FC236}">
                  <a16:creationId xmlns:a16="http://schemas.microsoft.com/office/drawing/2014/main" id="{BF0FBEB8-B3CD-4549-9623-793DA644512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0"/>
              <a:ext cx="456261" cy="252144"/>
            </a:xfrm>
            <a:prstGeom prst="rect">
              <a:avLst/>
            </a:prstGeom>
          </xdr:spPr>
        </xdr:pic>
        <xdr:pic>
          <xdr:nvPicPr>
            <xdr:cNvPr id="88" name="Graphic 90">
              <a:extLst>
                <a:ext uri="{FF2B5EF4-FFF2-40B4-BE49-F238E27FC236}">
                  <a16:creationId xmlns:a16="http://schemas.microsoft.com/office/drawing/2014/main" id="{1E86E948-A84C-4219-B2C4-F9B43FF7423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3" y="0"/>
              <a:ext cx="456261" cy="252144"/>
            </a:xfrm>
            <a:prstGeom prst="rect">
              <a:avLst/>
            </a:prstGeom>
          </xdr:spPr>
        </xdr:pic>
        <xdr:pic>
          <xdr:nvPicPr>
            <xdr:cNvPr id="89" name="Graphic 90">
              <a:extLst>
                <a:ext uri="{FF2B5EF4-FFF2-40B4-BE49-F238E27FC236}">
                  <a16:creationId xmlns:a16="http://schemas.microsoft.com/office/drawing/2014/main" id="{DB36C7D7-40E9-4A76-9595-7E07D2EEDA1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2" y="0"/>
              <a:ext cx="456261" cy="252144"/>
            </a:xfrm>
            <a:prstGeom prst="rect">
              <a:avLst/>
            </a:prstGeom>
          </xdr:spPr>
        </xdr:pic>
      </xdr:grpSp>
    </xdr:grpSp>
    <xdr:clientData/>
  </xdr:twoCellAnchor>
  <xdr:twoCellAnchor>
    <xdr:from>
      <xdr:col>18</xdr:col>
      <xdr:colOff>187404</xdr:colOff>
      <xdr:row>19</xdr:row>
      <xdr:rowOff>178595</xdr:rowOff>
    </xdr:from>
    <xdr:to>
      <xdr:col>18</xdr:col>
      <xdr:colOff>647873</xdr:colOff>
      <xdr:row>21</xdr:row>
      <xdr:rowOff>111126</xdr:rowOff>
    </xdr:to>
    <xdr:grpSp>
      <xdr:nvGrpSpPr>
        <xdr:cNvPr id="110" name="Group 109">
          <a:extLst>
            <a:ext uri="{FF2B5EF4-FFF2-40B4-BE49-F238E27FC236}">
              <a16:creationId xmlns:a16="http://schemas.microsoft.com/office/drawing/2014/main" id="{BB79C834-A4A2-47CB-9175-EDED94499872}"/>
            </a:ext>
          </a:extLst>
        </xdr:cNvPr>
        <xdr:cNvGrpSpPr/>
      </xdr:nvGrpSpPr>
      <xdr:grpSpPr>
        <a:xfrm>
          <a:off x="10555763" y="3641329"/>
          <a:ext cx="460469" cy="309563"/>
          <a:chOff x="8715337" y="1161904"/>
          <a:chExt cx="409574" cy="300038"/>
        </a:xfrm>
      </xdr:grpSpPr>
      <xdr:sp macro="" textlink="">
        <xdr:nvSpPr>
          <xdr:cNvPr id="111" name="Rectangle 110">
            <a:extLst>
              <a:ext uri="{FF2B5EF4-FFF2-40B4-BE49-F238E27FC236}">
                <a16:creationId xmlns:a16="http://schemas.microsoft.com/office/drawing/2014/main" id="{415A2A40-3C66-4AF3-AC89-C7EF831FAC09}"/>
              </a:ext>
            </a:extLst>
          </xdr:cNvPr>
          <xdr:cNvSpPr/>
        </xdr:nvSpPr>
        <xdr:spPr>
          <a:xfrm>
            <a:off x="8715337" y="1161904"/>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2" name="Group 111">
            <a:extLst>
              <a:ext uri="{FF2B5EF4-FFF2-40B4-BE49-F238E27FC236}">
                <a16:creationId xmlns:a16="http://schemas.microsoft.com/office/drawing/2014/main" id="{FA3AC4C7-E99F-483B-8916-6F5A990A5E6F}"/>
              </a:ext>
            </a:extLst>
          </xdr:cNvPr>
          <xdr:cNvGrpSpPr>
            <a:grpSpLocks/>
          </xdr:cNvGrpSpPr>
        </xdr:nvGrpSpPr>
        <xdr:grpSpPr>
          <a:xfrm>
            <a:off x="8757795" y="1175746"/>
            <a:ext cx="119890" cy="246182"/>
            <a:chOff x="800222" y="1040065"/>
            <a:chExt cx="442383" cy="929503"/>
          </a:xfrm>
          <a:solidFill>
            <a:schemeClr val="bg1"/>
          </a:solidFill>
        </xdr:grpSpPr>
        <xdr:sp macro="" textlink="">
          <xdr:nvSpPr>
            <xdr:cNvPr id="113" name="Freeform: Shape 112">
              <a:extLst>
                <a:ext uri="{FF2B5EF4-FFF2-40B4-BE49-F238E27FC236}">
                  <a16:creationId xmlns:a16="http://schemas.microsoft.com/office/drawing/2014/main" id="{4CD1338B-4244-4C5C-953F-6A3DE3E06E0A}"/>
                </a:ext>
              </a:extLst>
            </xdr:cNvPr>
            <xdr:cNvSpPr/>
          </xdr:nvSpPr>
          <xdr:spPr>
            <a:xfrm flipV="1">
              <a:off x="895435" y="1040065"/>
              <a:ext cx="245733" cy="167309"/>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4" name="Freeform: Shape 113">
              <a:extLst>
                <a:ext uri="{FF2B5EF4-FFF2-40B4-BE49-F238E27FC236}">
                  <a16:creationId xmlns:a16="http://schemas.microsoft.com/office/drawing/2014/main" id="{91A3B8D4-AE10-4ACC-8F23-76D1DB3D36BE}"/>
                </a:ext>
              </a:extLst>
            </xdr:cNvPr>
            <xdr:cNvSpPr/>
          </xdr:nvSpPr>
          <xdr:spPr>
            <a:xfrm>
              <a:off x="800222" y="1304178"/>
              <a:ext cx="442383" cy="665390"/>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xdr:from>
      <xdr:col>9</xdr:col>
      <xdr:colOff>545704</xdr:colOff>
      <xdr:row>18</xdr:row>
      <xdr:rowOff>69454</xdr:rowOff>
    </xdr:from>
    <xdr:to>
      <xdr:col>14</xdr:col>
      <xdr:colOff>256657</xdr:colOff>
      <xdr:row>31</xdr:row>
      <xdr:rowOff>82576</xdr:rowOff>
    </xdr:to>
    <xdr:graphicFrame macro="">
      <xdr:nvGraphicFramePr>
        <xdr:cNvPr id="115" name="Chart 114">
          <a:extLst>
            <a:ext uri="{FF2B5EF4-FFF2-40B4-BE49-F238E27FC236}">
              <a16:creationId xmlns:a16="http://schemas.microsoft.com/office/drawing/2014/main" id="{1BAD5176-FB1A-4056-963E-EFD6821BC1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11</xdr:col>
      <xdr:colOff>504427</xdr:colOff>
      <xdr:row>15</xdr:row>
      <xdr:rowOff>96838</xdr:rowOff>
    </xdr:from>
    <xdr:to>
      <xdr:col>18</xdr:col>
      <xdr:colOff>119062</xdr:colOff>
      <xdr:row>19</xdr:row>
      <xdr:rowOff>29766</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40D97DF4-FC61-44C7-A74F-CCDA64E069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636146" y="2805510"/>
              <a:ext cx="3851275" cy="68699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534191</xdr:colOff>
      <xdr:row>33</xdr:row>
      <xdr:rowOff>108743</xdr:rowOff>
    </xdr:from>
    <xdr:to>
      <xdr:col>14</xdr:col>
      <xdr:colOff>99219</xdr:colOff>
      <xdr:row>37</xdr:row>
      <xdr:rowOff>9921</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55290871-2F34-4197-B2EB-E4F3F73846B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034504" y="6210696"/>
              <a:ext cx="5012137" cy="655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109139</xdr:colOff>
      <xdr:row>31</xdr:row>
      <xdr:rowOff>128984</xdr:rowOff>
    </xdr:from>
    <xdr:to>
      <xdr:col>18</xdr:col>
      <xdr:colOff>656826</xdr:colOff>
      <xdr:row>33</xdr:row>
      <xdr:rowOff>119063</xdr:rowOff>
    </xdr:to>
    <mc:AlternateContent xmlns:mc="http://schemas.openxmlformats.org/markup-compatibility/2006" xmlns:a14="http://schemas.microsoft.com/office/drawing/2010/main">
      <mc:Choice Requires="a14">
        <xdr:graphicFrame macro="">
          <xdr:nvGraphicFramePr>
            <xdr:cNvPr id="116" name="Year 5">
              <a:extLst>
                <a:ext uri="{FF2B5EF4-FFF2-40B4-BE49-F238E27FC236}">
                  <a16:creationId xmlns:a16="http://schemas.microsoft.com/office/drawing/2014/main" id="{7F0A6119-6D93-41DA-8758-3F91DA947E33}"/>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056561" y="5853906"/>
              <a:ext cx="2968624" cy="3671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1</xdr:col>
      <xdr:colOff>1600200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314326</xdr:colOff>
      <xdr:row>19</xdr:row>
      <xdr:rowOff>42864</xdr:rowOff>
    </xdr:from>
    <xdr:to>
      <xdr:col>7</xdr:col>
      <xdr:colOff>161925</xdr:colOff>
      <xdr:row>37</xdr:row>
      <xdr:rowOff>90488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264795</xdr:colOff>
      <xdr:row>3</xdr:row>
      <xdr:rowOff>60960</xdr:rowOff>
    </xdr:from>
    <xdr:to>
      <xdr:col>17</xdr:col>
      <xdr:colOff>49184</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4%</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461962</xdr:colOff>
      <xdr:row>13</xdr:row>
      <xdr:rowOff>133350</xdr:rowOff>
    </xdr:from>
    <xdr:to>
      <xdr:col>4</xdr:col>
      <xdr:colOff>24429</xdr:colOff>
      <xdr:row>20</xdr:row>
      <xdr:rowOff>132223</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461962" y="2609850"/>
          <a:ext cx="2667617" cy="13323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4</xdr:col>
      <xdr:colOff>45721</xdr:colOff>
      <xdr:row>8</xdr:row>
      <xdr:rowOff>71440</xdr:rowOff>
    </xdr:from>
    <xdr:to>
      <xdr:col>4</xdr:col>
      <xdr:colOff>514350</xdr:colOff>
      <xdr:row>10</xdr:row>
      <xdr:rowOff>3</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3150871" y="1595440"/>
          <a:ext cx="468629" cy="309563"/>
          <a:chOff x="8715337" y="1161904"/>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715337" y="1161904"/>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757795" y="1175746"/>
            <a:ext cx="119890" cy="246182"/>
            <a:chOff x="800222" y="1040065"/>
            <a:chExt cx="442383" cy="929503"/>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flipV="1">
              <a:off x="895435" y="1040065"/>
              <a:ext cx="245733" cy="167309"/>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800222" y="1304178"/>
              <a:ext cx="442383" cy="665390"/>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00000000-000A-0000-FFFF-FFFF00000000}">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00000000-000A-0000-FFFF-FFFF01000000}">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00000000-000A-0000-FFFF-FFFF02000000}">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00000000-000A-0000-FFFF-FFFF03000000}">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vt_Investment" cacheId="6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6">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5" series="1">
      <pivotArea type="data" outline="0" fieldPosition="0">
        <references count="1">
          <reference field="4294967294" count="1" selected="0">
            <x v="2"/>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vt_RE_Year" cacheId="68" applyNumberFormats="0" applyBorderFormats="0" applyFontFormats="0" applyPatternFormats="0" applyAlignmentFormats="0" applyWidthHeightFormats="1" dataCaption="Values" updatedVersion="7" minRefreshableVersion="3" showDrill="0" useAutoFormatting="1" rowGrandTotals="0" itemPrintTitles="1" createdVersion="6" indent="0" compact="0" compactData="0" multipleFieldFilters="0" chartFormat="12">
  <location ref="A3:F5" firstHeaderRow="1" firstDataRow="2" firstDataCol="1" rowPageCount="1" colPageCount="1"/>
  <pivotFields count="9">
    <pivotField compact="0" outline="0" showAll="0" insertBlankRow="1">
      <items count="9">
        <item h="1" x="0"/>
        <item h="1" x="1"/>
        <item h="1" x="3"/>
        <item h="1" x="4"/>
        <item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h="1" x="0"/>
        <item x="1"/>
        <item h="1" x="2"/>
        <item h="1" x="3"/>
        <item h="1" x="4"/>
        <item h="1" x="5"/>
        <item h="1" x="6"/>
        <item h="1" x="7"/>
        <item h="1" x="8"/>
        <item h="1" x="9"/>
        <item h="1" x="10"/>
        <item h="1" x="11"/>
        <item h="1" x="12"/>
        <item h="1" x="13"/>
        <item h="1" x="14"/>
        <item h="1" x="15"/>
        <item h="1" x="16"/>
        <item h="1" x="17"/>
        <item h="1" x="18"/>
        <item h="1" x="19"/>
        <item t="default"/>
      </items>
    </pivotField>
    <pivotField dataField="1" compact="0" outline="0" showAll="0" insertBlankRow="1"/>
    <pivotField compact="0" outline="0" showAll="0" insertBlankRow="1"/>
  </pivotFields>
  <rowFields count="1">
    <field x="6"/>
  </rowFields>
  <rowItems count="1">
    <i>
      <x v="1"/>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vt_RE_Region" cacheId="68"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11" firstHeaderRow="1" firstDataRow="1" firstDataCol="1" rowPageCount="2" colPageCount="1"/>
  <pivotFields count="9">
    <pivotField axis="axisPage" multipleItemSelectionAllowed="1" showAll="0">
      <items count="9">
        <item h="1" x="0"/>
        <item h="1" x="1"/>
        <item h="1" x="3"/>
        <item h="1" x="4"/>
        <item x="5"/>
        <item h="1" x="6"/>
        <item h="1" x="7"/>
        <item h="1"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items count="21">
        <item h="1" x="0"/>
        <item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2"/>
  </rowFields>
  <rowItems count="7">
    <i>
      <x v="94"/>
    </i>
    <i>
      <x v="189"/>
    </i>
    <i>
      <x v="95"/>
    </i>
    <i>
      <x v="111"/>
    </i>
    <i>
      <x v="100"/>
    </i>
    <i>
      <x v="97"/>
    </i>
    <i>
      <x v="170"/>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1"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h="1" x="0"/>
        <item h="1" x="1"/>
        <item h="1" x="3"/>
        <item h="1" x="4"/>
        <item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h="1" x="0"/>
        <item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22">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0"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h="1" x="0"/>
        <item h="1" x="1"/>
        <item h="1" x="3"/>
        <item h="1" x="4"/>
        <item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h="1" x="0"/>
        <item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21">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9"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h="1" x="0"/>
        <item h="1" x="1"/>
        <item h="1" x="3"/>
        <item h="1" x="4"/>
        <item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h="1" x="0"/>
        <item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20">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2"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6">
  <location ref="A3:G5" firstHeaderRow="1" firstDataRow="2" firstDataCol="1" rowPageCount="1" colPageCount="1"/>
  <pivotFields count="3">
    <pivotField axis="axisPage" multipleItemSelectionAllowed="1" showAll="0">
      <items count="8">
        <item h="1" m="1" x="6"/>
        <item h="1" x="0"/>
        <item h="1" x="1"/>
        <item x="2"/>
        <item h="1" x="3"/>
        <item h="1" x="4"/>
        <item h="1"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5" format="12" series="1">
      <pivotArea type="data" outline="0" fieldPosition="0">
        <references count="2">
          <reference field="4294967294" count="1" selected="0">
            <x v="0"/>
          </reference>
          <reference field="1" count="1" selected="0">
            <x v="0"/>
          </reference>
        </references>
      </pivotArea>
    </chartFormat>
    <chartFormat chart="15" format="13" series="1">
      <pivotArea type="data" outline="0" fieldPosition="0">
        <references count="2">
          <reference field="4294967294" count="1" selected="0">
            <x v="0"/>
          </reference>
          <reference field="1" count="1" selected="0">
            <x v="1"/>
          </reference>
        </references>
      </pivotArea>
    </chartFormat>
    <chartFormat chart="15" format="14" series="1">
      <pivotArea type="data" outline="0" fieldPosition="0">
        <references count="2">
          <reference field="4294967294" count="1" selected="0">
            <x v="0"/>
          </reference>
          <reference field="1" count="1" selected="0">
            <x v="2"/>
          </reference>
        </references>
      </pivotArea>
    </chartFormat>
    <chartFormat chart="15" format="15" series="1">
      <pivotArea type="data" outline="0" fieldPosition="0">
        <references count="2">
          <reference field="4294967294" count="1" selected="0">
            <x v="0"/>
          </reference>
          <reference field="1" count="1" selected="0">
            <x v="3"/>
          </reference>
        </references>
      </pivotArea>
    </chartFormat>
    <chartFormat chart="15"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3" cacheId="67"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2000000}" sourceName="Year">
  <pivotTables>
    <pivotTable tabId="15" name="PivotTable12"/>
  </pivotTables>
  <data>
    <tabular pivotCacheId="1724402026">
      <items count="7">
        <i x="0"/>
        <i x="1"/>
        <i x="2" s="1"/>
        <i x="3"/>
        <i x="4"/>
        <i x="5"/>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9941381-E9F5-448A-A8BE-A9027AEAB8AB}" sourceName="Region">
  <pivotTables>
    <pivotTable tabId="3" name="pvt_RE_Year"/>
    <pivotTable tabId="11" name="PivotTable11"/>
    <pivotTable tabId="10" name="PivotTable10"/>
    <pivotTable tabId="9" name="PivotTable9"/>
    <pivotTable tabId="22" name="pvt_RE_Region"/>
  </pivotTables>
  <data>
    <tabular pivotCacheId="711931308">
      <items count="8">
        <i x="0"/>
        <i x="1"/>
        <i x="3"/>
        <i x="4"/>
        <i x="5" s="1"/>
        <i x="6"/>
        <i x="7"/>
        <i x="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8B51CA7C-0183-4424-BAD4-DD2A044E8EAC}" sourceName="Year">
  <pivotTables>
    <pivotTable tabId="3" name="pvt_RE_Year"/>
    <pivotTable tabId="11" name="PivotTable11"/>
    <pivotTable tabId="10" name="PivotTable10"/>
    <pivotTable tabId="9" name="PivotTable9"/>
    <pivotTable tabId="22" name="pvt_RE_Region"/>
  </pivotTables>
  <data>
    <tabular pivotCacheId="711931308">
      <items count="20">
        <i x="0"/>
        <i x="1" s="1"/>
        <i x="2"/>
        <i x="3"/>
        <i x="4"/>
        <i x="5"/>
        <i x="6"/>
        <i x="7"/>
        <i x="8"/>
        <i x="9"/>
        <i x="10"/>
        <i x="11"/>
        <i x="12"/>
        <i x="13"/>
        <i x="14"/>
        <i x="15"/>
        <i x="16"/>
        <i x="17"/>
        <i x="18"/>
        <i x="1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99060A64-DCFA-47FD-8E1C-7839C247C644}" cache="Slicer_Year1" caption="Year" columnCount="6" showCaption="0" style="V Dark" rowHeight="241300"/>
  <slicer name="Region" xr10:uid="{8F72ABF0-9775-47CF-A6A3-F22D3A634623}" cache="Slicer_Region" caption="Region" columnCount="4" showCaption="0" style="SlicerStyleDark1" rowHeight="241300"/>
  <slicer name="Year 1" xr10:uid="{8E763350-F9D4-4E5B-BB53-A394110D26C4}" cache="Slicer_Year2" caption="Year" columnCount="10" showCaption="0" style="V Dark"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02000000}"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RE" displayName="tblRE" ref="A3:I21429" totalsRowShown="0" headerRowDxfId="23">
  <autoFilter ref="A3:I21429" xr:uid="{00000000-0009-0000-0100-000003000000}"/>
  <tableColumns count="9">
    <tableColumn id="1" xr3:uid="{00000000-0010-0000-0000-000001000000}" name="Region"/>
    <tableColumn id="2" xr3:uid="{00000000-0010-0000-0000-000002000000}" name="Country"/>
    <tableColumn id="3" xr3:uid="{00000000-0010-0000-0000-000003000000}" name="ISO Code"/>
    <tableColumn id="4" xr3:uid="{00000000-0010-0000-0000-000004000000}" name="RE or Non-RE"/>
    <tableColumn id="5" xr3:uid="{00000000-0010-0000-0000-000005000000}" name="Main Technology"/>
    <tableColumn id="6" xr3:uid="{00000000-0010-0000-0000-000006000000}" name="Technologies"/>
    <tableColumn id="7" xr3:uid="{00000000-0010-0000-0000-000007000000}" name="Year"/>
    <tableColumn id="8" xr3:uid="{00000000-0010-0000-0000-000008000000}" name="Electricity Capacity (MW)"/>
    <tableColumn id="9" xr3:uid="{00000000-0010-0000-0000-000009000000}"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Jobs" displayName="tblJobs" ref="A1:C31" totalsRowShown="0">
  <autoFilter ref="A1:C31" xr:uid="{00000000-0009-0000-0100-000005000000}"/>
  <tableColumns count="3">
    <tableColumn id="1" xr3:uid="{00000000-0010-0000-0100-000001000000}" name="Year"/>
    <tableColumn id="2" xr3:uid="{00000000-0010-0000-0100-000002000000}" name="Technology"/>
    <tableColumn id="3" xr3:uid="{00000000-0010-0000-0100-000003000000}" name="Job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blConsumption" displayName="tblConsumption" ref="A1:E266" totalsRowShown="0">
  <autoFilter ref="A1:E266" xr:uid="{00000000-0009-0000-0100-000006000000}"/>
  <tableColumns count="5">
    <tableColumn id="1" xr3:uid="{00000000-0010-0000-0200-000001000000}" name="Region"/>
    <tableColumn id="2" xr3:uid="{00000000-0010-0000-0200-000002000000}" name="Year"/>
    <tableColumn id="3" xr3:uid="{00000000-0010-0000-0200-000003000000}" name="Type"/>
    <tableColumn id="4" xr3:uid="{00000000-0010-0000-0200-000004000000}" name="Value"/>
    <tableColumn id="5" xr3:uid="{00000000-0010-0000-0200-000005000000}" name="Date" dataDxfId="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Coordinates" displayName="Coordinates" ref="A1:E201" totalsRowShown="0">
  <autoFilter ref="A1:E201" xr:uid="{00000000-0009-0000-0100-000002000000}"/>
  <sortState xmlns:xlrd2="http://schemas.microsoft.com/office/spreadsheetml/2017/richdata2" ref="B2:E201">
    <sortCondition ref="B15"/>
  </sortState>
  <tableColumns count="5">
    <tableColumn id="5" xr3:uid="{00000000-0010-0000-0300-000005000000}" name="Code" dataDxfId="18"/>
    <tableColumn id="1" xr3:uid="{00000000-0010-0000-0300-000001000000}" name="Country"/>
    <tableColumn id="2" xr3:uid="{00000000-0010-0000-0300-000002000000}" name="Geoid"/>
    <tableColumn id="3" xr3:uid="{00000000-0010-0000-0300-000003000000}" name="Latitude"/>
    <tableColumn id="4" xr3:uid="{00000000-0010-0000-0300-000004000000}"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http://resourceirena.irena.org/gateway/dashboard/" TargetMode="Externa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B1:R23"/>
  <sheetViews>
    <sheetView tabSelected="1" zoomScale="96" zoomScaleNormal="96" zoomScalePageLayoutView="80" workbookViewId="0">
      <selection activeCell="T15" sqref="T15"/>
    </sheetView>
  </sheetViews>
  <sheetFormatPr defaultColWidth="9.140625" defaultRowHeight="15" x14ac:dyDescent="0.25"/>
  <cols>
    <col min="1" max="1" width="1.140625" style="19" customWidth="1"/>
    <col min="2" max="18" width="9.140625" style="19" customWidth="1"/>
    <col min="19" max="19" width="14.85546875" style="19" customWidth="1"/>
    <col min="20" max="16384" width="9.140625" style="19"/>
  </cols>
  <sheetData>
    <row r="1" spans="2:18" ht="5.85" customHeight="1" x14ac:dyDescent="0.25"/>
    <row r="2" spans="2:18" x14ac:dyDescent="0.25">
      <c r="B2" s="20"/>
    </row>
    <row r="3" spans="2:18" s="21" customFormat="1" x14ac:dyDescent="0.25">
      <c r="D3" s="21" t="s">
        <v>513</v>
      </c>
      <c r="N3" s="21" t="s">
        <v>514</v>
      </c>
      <c r="P3" s="21" t="s">
        <v>515</v>
      </c>
      <c r="R3" s="21" t="s">
        <v>516</v>
      </c>
    </row>
    <row r="7" spans="2:18" x14ac:dyDescent="0.25">
      <c r="D7" s="19" t="s">
        <v>517</v>
      </c>
    </row>
    <row r="17" spans="4:17" x14ac:dyDescent="0.25">
      <c r="P17" s="19" t="s">
        <v>750</v>
      </c>
    </row>
    <row r="23" spans="4:17" s="21" customFormat="1" x14ac:dyDescent="0.25">
      <c r="D23" s="21" t="s">
        <v>512</v>
      </c>
      <c r="E23" s="22"/>
      <c r="L23" s="22" t="s">
        <v>510</v>
      </c>
      <c r="Q23" s="21" t="s">
        <v>511</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theme="9"/>
  </sheetPr>
  <dimension ref="A1:Y21429"/>
  <sheetViews>
    <sheetView topLeftCell="F1" zoomScale="102" workbookViewId="0">
      <selection activeCell="M6" sqref="M6"/>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25" x14ac:dyDescent="0.35">
      <c r="A1" s="1" t="s">
        <v>492</v>
      </c>
      <c r="L1" s="17" t="str">
        <f>"Renewable Energy Dashboard "&amp;L4</f>
        <v>Renewable Energy Dashboard 2019</v>
      </c>
      <c r="M1" s="17"/>
      <c r="N1" s="17"/>
      <c r="O1" s="17"/>
      <c r="P1" s="17" t="str">
        <f>"Renewable Energy Regional Focus "&amp;L4</f>
        <v>Renewable Energy Regional Focus 2019</v>
      </c>
      <c r="Q1" s="17"/>
      <c r="R1" s="17"/>
      <c r="S1" s="17"/>
      <c r="T1" s="17"/>
      <c r="U1" s="17"/>
    </row>
    <row r="2" spans="1:25" x14ac:dyDescent="0.25">
      <c r="Y2" s="3" t="s">
        <v>484</v>
      </c>
    </row>
    <row r="3" spans="1:25" x14ac:dyDescent="0.25">
      <c r="A3" s="2" t="s">
        <v>0</v>
      </c>
      <c r="B3" s="2" t="s">
        <v>1</v>
      </c>
      <c r="C3" s="2" t="s">
        <v>2</v>
      </c>
      <c r="D3" s="2" t="s">
        <v>3</v>
      </c>
      <c r="E3" s="2" t="s">
        <v>4</v>
      </c>
      <c r="F3" s="2" t="s">
        <v>5</v>
      </c>
      <c r="G3" s="2" t="s">
        <v>6</v>
      </c>
      <c r="H3" s="2" t="s">
        <v>7</v>
      </c>
      <c r="I3" s="2" t="s">
        <v>8</v>
      </c>
      <c r="L3" s="11"/>
      <c r="M3" s="12" t="s">
        <v>13</v>
      </c>
      <c r="N3" s="12" t="s">
        <v>15</v>
      </c>
      <c r="O3" s="12" t="s">
        <v>18</v>
      </c>
    </row>
    <row r="4" spans="1:25" x14ac:dyDescent="0.25">
      <c r="A4" t="s">
        <v>9</v>
      </c>
      <c r="B4" t="s">
        <v>10</v>
      </c>
      <c r="C4" t="s">
        <v>11</v>
      </c>
      <c r="D4" t="s">
        <v>482</v>
      </c>
      <c r="E4" t="s">
        <v>12</v>
      </c>
      <c r="F4" t="s">
        <v>12</v>
      </c>
      <c r="G4">
        <v>2000</v>
      </c>
      <c r="H4">
        <v>5630.01</v>
      </c>
      <c r="I4">
        <v>24954.17</v>
      </c>
      <c r="L4" s="11">
        <f>MAX(Year)</f>
        <v>2019</v>
      </c>
      <c r="M4" s="13" cm="1">
        <f t="array" ref="M4">SUMIFS(Capacity,Year,$L4,Tech,M$3)</f>
        <v>1189448.355</v>
      </c>
      <c r="N4" s="13" cm="1">
        <f t="array" ref="N4">SUMIFS(Capacity,Year,$L4,Tech,N$3)</f>
        <v>586433.93300000043</v>
      </c>
      <c r="O4" s="13" cm="1">
        <f t="array" ref="O4">SUMIFS(Capacity,Year,$L4,Tech,O$3)</f>
        <v>622704.30400000035</v>
      </c>
    </row>
    <row r="5" spans="1:25" x14ac:dyDescent="0.25">
      <c r="A5" t="s">
        <v>9</v>
      </c>
      <c r="B5" t="s">
        <v>10</v>
      </c>
      <c r="C5" t="s">
        <v>11</v>
      </c>
      <c r="D5" t="s">
        <v>482</v>
      </c>
      <c r="E5" t="s">
        <v>12</v>
      </c>
      <c r="F5" t="s">
        <v>12</v>
      </c>
      <c r="G5">
        <v>2001</v>
      </c>
      <c r="H5">
        <v>5626.5</v>
      </c>
      <c r="I5">
        <v>26187.5</v>
      </c>
      <c r="L5" s="11">
        <f>L4-1</f>
        <v>2018</v>
      </c>
      <c r="M5" s="13" cm="1">
        <f t="array" ref="M5">SUMIFS(Capacity,Year,$L5,Tech,M$3)</f>
        <v>1176969.1099999999</v>
      </c>
      <c r="N5" s="13" cm="1">
        <f t="array" ref="N5">SUMIFS(Capacity,Year,$L5,Tech,N$3)</f>
        <v>488752.13300000055</v>
      </c>
      <c r="O5" s="13" cm="1">
        <f t="array" ref="O5">SUMIFS(Capacity,Year,$L5,Tech,O$3)</f>
        <v>563819.9800000001</v>
      </c>
    </row>
    <row r="6" spans="1:25" x14ac:dyDescent="0.25">
      <c r="A6" t="s">
        <v>9</v>
      </c>
      <c r="B6" t="s">
        <v>10</v>
      </c>
      <c r="C6" t="s">
        <v>11</v>
      </c>
      <c r="D6" t="s">
        <v>482</v>
      </c>
      <c r="E6" t="s">
        <v>12</v>
      </c>
      <c r="F6" t="s">
        <v>12</v>
      </c>
      <c r="G6">
        <v>2002</v>
      </c>
      <c r="H6">
        <v>6062.01</v>
      </c>
      <c r="I6">
        <v>27345.3</v>
      </c>
      <c r="L6" s="11" t="s">
        <v>508</v>
      </c>
      <c r="M6" s="15">
        <f>(M4-M5)/M4</f>
        <v>1.049162407728086E-2</v>
      </c>
      <c r="N6" s="15">
        <f t="shared" ref="N6:O6" si="0">(N4-N5)/N4</f>
        <v>0.16656914701421244</v>
      </c>
      <c r="O6" s="15">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4"/>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xr:uid="{00000000-0004-0000-0100-000000000000}"/>
  </hyperlinks>
  <pageMargins left="0.7" right="0.7" top="0.75" bottom="0.75" header="0.3" footer="0.3"/>
  <pageSetup paperSize="9" orientation="portrait" horizontalDpi="1200" verticalDpi="120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sheetPr>
  <dimension ref="A1:I19"/>
  <sheetViews>
    <sheetView workbookViewId="0">
      <selection activeCell="H4" sqref="H4"/>
    </sheetView>
  </sheetViews>
  <sheetFormatPr defaultRowHeight="15" x14ac:dyDescent="0.25"/>
  <cols>
    <col min="1" max="1" width="13.140625" bestFit="1" customWidth="1"/>
    <col min="2" max="2" width="27.5703125" bestFit="1" customWidth="1"/>
    <col min="3" max="3" width="14.28515625" bestFit="1" customWidth="1"/>
    <col min="4" max="4" width="10.5703125" bestFit="1" customWidth="1"/>
    <col min="5" max="5" width="10.85546875" customWidth="1"/>
    <col min="6" max="20" width="11.85546875" bestFit="1" customWidth="1"/>
  </cols>
  <sheetData>
    <row r="1" spans="1:9" x14ac:dyDescent="0.25">
      <c r="A1" s="5" t="s">
        <v>6</v>
      </c>
      <c r="B1" s="6">
        <v>2017</v>
      </c>
    </row>
    <row r="3" spans="1:9" x14ac:dyDescent="0.25">
      <c r="A3" s="5" t="s">
        <v>485</v>
      </c>
      <c r="B3" t="s">
        <v>493</v>
      </c>
      <c r="C3" t="s">
        <v>751</v>
      </c>
      <c r="D3" t="s">
        <v>752</v>
      </c>
      <c r="F3" s="16"/>
      <c r="G3" s="16"/>
      <c r="H3" s="16"/>
      <c r="I3" s="16"/>
    </row>
    <row r="4" spans="1:9" x14ac:dyDescent="0.25">
      <c r="A4" s="6" t="s">
        <v>456</v>
      </c>
      <c r="B4" s="8">
        <v>3237.3500920823294</v>
      </c>
      <c r="C4" s="8">
        <v>2437.3500920823294</v>
      </c>
      <c r="D4" s="4">
        <v>800</v>
      </c>
      <c r="F4" s="16"/>
      <c r="G4" s="16"/>
      <c r="H4" s="16"/>
      <c r="I4" s="16"/>
    </row>
    <row r="5" spans="1:9" x14ac:dyDescent="0.25">
      <c r="A5" s="6" t="s">
        <v>53</v>
      </c>
      <c r="B5" s="8">
        <v>1629.3580945450758</v>
      </c>
      <c r="C5" s="8">
        <v>829.3580945450758</v>
      </c>
      <c r="D5" s="4">
        <v>800</v>
      </c>
      <c r="F5" s="16"/>
      <c r="G5" s="16"/>
      <c r="H5" s="16"/>
      <c r="I5" s="16"/>
    </row>
    <row r="6" spans="1:9" x14ac:dyDescent="0.25">
      <c r="A6" s="6" t="s">
        <v>313</v>
      </c>
      <c r="B6" s="8">
        <v>1315.8640994769344</v>
      </c>
      <c r="C6" s="8">
        <v>515.86409947693437</v>
      </c>
      <c r="D6" s="4">
        <v>800</v>
      </c>
      <c r="F6" s="16"/>
      <c r="G6" s="16"/>
      <c r="H6" s="16"/>
      <c r="I6" s="16"/>
    </row>
    <row r="7" spans="1:9" x14ac:dyDescent="0.25">
      <c r="A7" s="6" t="s">
        <v>105</v>
      </c>
      <c r="B7" s="8">
        <v>4961.2115200169601</v>
      </c>
      <c r="C7" s="8">
        <v>4161.2115200169601</v>
      </c>
      <c r="D7" s="4">
        <v>800</v>
      </c>
      <c r="F7" s="16"/>
      <c r="G7" s="16"/>
      <c r="H7" s="16"/>
      <c r="I7" s="16"/>
    </row>
    <row r="8" spans="1:9" x14ac:dyDescent="0.25">
      <c r="A8" s="6" t="s">
        <v>180</v>
      </c>
      <c r="B8" s="8">
        <v>1628.4234661049552</v>
      </c>
      <c r="C8" s="8">
        <v>828.4234661049552</v>
      </c>
      <c r="D8" s="4">
        <v>800</v>
      </c>
      <c r="F8" s="16"/>
      <c r="G8" s="16"/>
      <c r="H8" s="16"/>
      <c r="I8" s="16"/>
    </row>
    <row r="9" spans="1:9" x14ac:dyDescent="0.25">
      <c r="A9" s="6" t="s">
        <v>486</v>
      </c>
      <c r="B9" s="8">
        <v>12772.207272226256</v>
      </c>
      <c r="C9" s="8">
        <v>11972.207272226247</v>
      </c>
      <c r="D9" s="4">
        <v>800</v>
      </c>
      <c r="F9" s="16"/>
      <c r="G9" s="16"/>
      <c r="H9" s="16"/>
      <c r="I9" s="16"/>
    </row>
    <row r="10" spans="1:9" x14ac:dyDescent="0.25">
      <c r="F10" s="16"/>
      <c r="G10" s="16"/>
      <c r="H10" s="16"/>
      <c r="I10" s="16"/>
    </row>
    <row r="11" spans="1:9" x14ac:dyDescent="0.25">
      <c r="F11" s="16"/>
      <c r="G11" s="16"/>
      <c r="H11" s="16"/>
      <c r="I11" s="16"/>
    </row>
    <row r="12" spans="1:9" x14ac:dyDescent="0.25">
      <c r="F12" s="16"/>
      <c r="G12" s="16"/>
      <c r="H12" s="16"/>
      <c r="I12" s="16"/>
    </row>
    <row r="13" spans="1:9" x14ac:dyDescent="0.25">
      <c r="F13" s="16"/>
      <c r="G13" s="16"/>
      <c r="H13" s="16"/>
      <c r="I13" s="16"/>
    </row>
    <row r="14" spans="1:9" x14ac:dyDescent="0.25">
      <c r="F14" s="16"/>
      <c r="G14" s="16"/>
      <c r="H14" s="16"/>
      <c r="I14" s="16"/>
    </row>
    <row r="15" spans="1:9" x14ac:dyDescent="0.25">
      <c r="F15" s="16"/>
      <c r="G15" s="16"/>
      <c r="H15" s="16"/>
      <c r="I15" s="16"/>
    </row>
    <row r="16" spans="1:9" x14ac:dyDescent="0.25">
      <c r="F16" s="16"/>
      <c r="G16" s="16"/>
      <c r="H16" s="16"/>
      <c r="I16" s="16"/>
    </row>
    <row r="17" spans="6:9" x14ac:dyDescent="0.25">
      <c r="F17" s="16"/>
      <c r="G17" s="16"/>
      <c r="H17" s="16"/>
      <c r="I17" s="16"/>
    </row>
    <row r="18" spans="6:9" x14ac:dyDescent="0.25">
      <c r="F18" s="16"/>
      <c r="G18" s="16"/>
      <c r="H18" s="16"/>
      <c r="I18" s="16"/>
    </row>
    <row r="19" spans="6:9" x14ac:dyDescent="0.25">
      <c r="F19" s="16"/>
      <c r="G19" s="16"/>
      <c r="H19" s="16"/>
      <c r="I19"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A1:H9"/>
  <sheetViews>
    <sheetView showGridLines="0" topLeftCell="A19" workbookViewId="0">
      <selection activeCell="H9" sqref="H9"/>
    </sheetView>
  </sheetViews>
  <sheetFormatPr defaultRowHeight="15" x14ac:dyDescent="0.25"/>
  <cols>
    <col min="1" max="1" width="24.42578125" bestFit="1" customWidth="1"/>
    <col min="2" max="5" width="18.42578125" bestFit="1" customWidth="1"/>
    <col min="6" max="6" width="11.140625" bestFit="1" customWidth="1"/>
    <col min="7" max="7" width="9.140625"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25">
      <c r="A1" s="5" t="s">
        <v>3</v>
      </c>
      <c r="B1" t="s">
        <v>483</v>
      </c>
    </row>
    <row r="3" spans="1:8" x14ac:dyDescent="0.25">
      <c r="A3" s="5" t="s">
        <v>494</v>
      </c>
      <c r="B3" s="5" t="s">
        <v>4</v>
      </c>
    </row>
    <row r="4" spans="1:8" x14ac:dyDescent="0.25">
      <c r="A4" s="5" t="s">
        <v>6</v>
      </c>
      <c r="B4" t="s">
        <v>13</v>
      </c>
      <c r="C4" t="s">
        <v>15</v>
      </c>
      <c r="D4" t="s">
        <v>18</v>
      </c>
      <c r="E4" t="s">
        <v>495</v>
      </c>
      <c r="F4" t="s">
        <v>486</v>
      </c>
    </row>
    <row r="5" spans="1:8" x14ac:dyDescent="0.25">
      <c r="A5">
        <v>2001</v>
      </c>
      <c r="B5" s="9">
        <v>4497.6100000000006</v>
      </c>
      <c r="C5" s="9">
        <v>0.35499999999999998</v>
      </c>
      <c r="D5" s="9">
        <v>12.4</v>
      </c>
      <c r="E5" s="9">
        <v>7.7050000000000001</v>
      </c>
      <c r="F5" s="9">
        <v>4518.07</v>
      </c>
      <c r="H5" s="10"/>
    </row>
    <row r="8" spans="1:8" x14ac:dyDescent="0.25">
      <c r="H8" s="10"/>
    </row>
    <row r="9" spans="1:8" x14ac:dyDescent="0.25">
      <c r="H9" s="9"/>
    </row>
  </sheetData>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4"/>
  </sheetPr>
  <dimension ref="A1:V226"/>
  <sheetViews>
    <sheetView workbookViewId="0">
      <selection activeCell="E5" sqref="E5"/>
    </sheetView>
  </sheetViews>
  <sheetFormatPr defaultRowHeight="15" x14ac:dyDescent="0.25"/>
  <cols>
    <col min="1" max="1" width="13.140625" bestFit="1" customWidth="1"/>
    <col min="2" max="2" width="30.5703125" bestFit="1" customWidth="1"/>
    <col min="3" max="3" width="9.85546875" bestFit="1" customWidth="1"/>
    <col min="4" max="4" width="15.5703125" bestFit="1" customWidth="1"/>
    <col min="5" max="5" width="11.85546875" bestFit="1" customWidth="1"/>
    <col min="7" max="7" width="12.85546875" customWidth="1"/>
    <col min="19" max="21" width="8.85546875" style="23"/>
  </cols>
  <sheetData>
    <row r="1" spans="1:18" x14ac:dyDescent="0.25">
      <c r="A1" s="5" t="s">
        <v>0</v>
      </c>
      <c r="B1" t="s">
        <v>369</v>
      </c>
    </row>
    <row r="2" spans="1:18" x14ac:dyDescent="0.25">
      <c r="A2" s="5" t="s">
        <v>3</v>
      </c>
      <c r="B2" t="s">
        <v>483</v>
      </c>
    </row>
    <row r="3" spans="1:18" x14ac:dyDescent="0.25">
      <c r="J3" s="16"/>
      <c r="K3" s="16"/>
      <c r="L3" s="16"/>
      <c r="M3" s="16"/>
      <c r="N3" s="16"/>
      <c r="O3" s="16"/>
      <c r="P3" s="16"/>
      <c r="Q3" s="16"/>
      <c r="R3" s="16"/>
    </row>
    <row r="4" spans="1:18" x14ac:dyDescent="0.25">
      <c r="A4" s="5" t="s">
        <v>485</v>
      </c>
      <c r="B4" t="s">
        <v>487</v>
      </c>
      <c r="D4" t="s">
        <v>1</v>
      </c>
      <c r="E4" t="s">
        <v>518</v>
      </c>
      <c r="F4" t="s">
        <v>519</v>
      </c>
      <c r="G4" t="s">
        <v>509</v>
      </c>
      <c r="J4" s="16"/>
      <c r="K4" s="16"/>
      <c r="L4" s="16"/>
      <c r="M4" s="16"/>
      <c r="N4" s="16"/>
      <c r="O4" s="16"/>
      <c r="P4" s="16"/>
      <c r="Q4" s="16"/>
      <c r="R4" s="16"/>
    </row>
    <row r="5" spans="1:18" x14ac:dyDescent="0.25">
      <c r="A5" s="6" t="s">
        <v>373</v>
      </c>
      <c r="B5" s="9">
        <v>2010.0050000000001</v>
      </c>
      <c r="D5" t="str">
        <f>IF(A5=0,"",A5)</f>
        <v>IRN</v>
      </c>
      <c r="E5">
        <f>IFERROR(VLOOKUP(D5,Coordinates[],4,0),0)</f>
        <v>32.427908000000002</v>
      </c>
      <c r="F5">
        <f>IFERROR(VLOOKUP(D5,Coordinates[],5,0),0)</f>
        <v>53.688046</v>
      </c>
      <c r="G5">
        <f t="shared" ref="G5:G8" si="0">IF(E5=0,0,B5)</f>
        <v>2010.0050000000001</v>
      </c>
      <c r="H5" t="str">
        <f>IFERROR(VLOOKUP(D5,Coordinates[],2,0),"")</f>
        <v>Iran</v>
      </c>
      <c r="J5" s="16"/>
      <c r="K5" s="16"/>
      <c r="L5" s="16"/>
      <c r="M5" s="16"/>
      <c r="N5" s="16"/>
      <c r="O5" s="16"/>
      <c r="P5" s="16"/>
      <c r="Q5" s="16"/>
      <c r="R5" s="16"/>
    </row>
    <row r="6" spans="1:18" x14ac:dyDescent="0.25">
      <c r="A6" s="6" t="s">
        <v>393</v>
      </c>
      <c r="B6" s="9">
        <v>1534.7049999999999</v>
      </c>
      <c r="D6" t="str">
        <f t="shared" ref="D6:D69" si="1">IF(A6=0,"",A6)</f>
        <v>SYR</v>
      </c>
      <c r="E6">
        <f>IFERROR(VLOOKUP(D6,Coordinates[],4,0),0)</f>
        <v>34.802075000000002</v>
      </c>
      <c r="F6">
        <f>IFERROR(VLOOKUP(D6,Coordinates[],5,0),0)</f>
        <v>38.996814999999998</v>
      </c>
      <c r="G6">
        <f t="shared" si="0"/>
        <v>1534.7049999999999</v>
      </c>
      <c r="H6" t="str">
        <f>IFERROR(VLOOKUP(D6,Coordinates[],2,0),"")</f>
        <v>Syria</v>
      </c>
      <c r="J6" s="16"/>
      <c r="K6" s="16"/>
      <c r="L6" s="16"/>
      <c r="M6" s="16"/>
      <c r="N6" s="16"/>
      <c r="O6" s="16"/>
      <c r="P6" s="16"/>
      <c r="Q6" s="16"/>
      <c r="R6" s="16"/>
    </row>
    <row r="7" spans="1:18" x14ac:dyDescent="0.25">
      <c r="A7" s="6" t="s">
        <v>375</v>
      </c>
      <c r="B7" s="9">
        <v>670</v>
      </c>
      <c r="D7" t="str">
        <f t="shared" si="1"/>
        <v>IRQ</v>
      </c>
      <c r="E7">
        <f>IFERROR(VLOOKUP(D7,Coordinates[],4,0),0)</f>
        <v>33.223191</v>
      </c>
      <c r="F7">
        <f>IFERROR(VLOOKUP(D7,Coordinates[],5,0),0)</f>
        <v>43.679290999999999</v>
      </c>
      <c r="G7">
        <f t="shared" si="0"/>
        <v>670</v>
      </c>
      <c r="H7" t="str">
        <f>IFERROR(VLOOKUP(D7,Coordinates[],2,0),"")</f>
        <v>Iraq</v>
      </c>
      <c r="J7" s="16"/>
      <c r="K7" s="16"/>
      <c r="L7" s="16"/>
      <c r="M7" s="16"/>
      <c r="N7" s="16"/>
      <c r="O7" s="16"/>
      <c r="P7" s="16"/>
      <c r="Q7" s="16"/>
      <c r="R7" s="16"/>
    </row>
    <row r="8" spans="1:18" x14ac:dyDescent="0.25">
      <c r="A8" s="6" t="s">
        <v>383</v>
      </c>
      <c r="B8" s="9">
        <v>282</v>
      </c>
      <c r="D8" t="str">
        <f t="shared" si="1"/>
        <v>LBN</v>
      </c>
      <c r="E8">
        <f>IFERROR(VLOOKUP(D8,Coordinates[],4,0),0)</f>
        <v>33.854720999999998</v>
      </c>
      <c r="F8">
        <f>IFERROR(VLOOKUP(D8,Coordinates[],5,0),0)</f>
        <v>35.862285</v>
      </c>
      <c r="G8">
        <f t="shared" si="0"/>
        <v>282</v>
      </c>
      <c r="H8" t="str">
        <f>IFERROR(VLOOKUP(D8,Coordinates[],2,0),"")</f>
        <v>Lebanon</v>
      </c>
      <c r="J8" s="16"/>
      <c r="K8" s="16"/>
      <c r="L8" s="16"/>
      <c r="M8" s="16"/>
      <c r="N8" s="16"/>
      <c r="O8" s="16"/>
      <c r="P8" s="16"/>
      <c r="Q8" s="16"/>
      <c r="R8" s="16"/>
    </row>
    <row r="9" spans="1:18" x14ac:dyDescent="0.25">
      <c r="A9" s="6" t="s">
        <v>379</v>
      </c>
      <c r="B9" s="9">
        <v>14.4</v>
      </c>
      <c r="D9" t="str">
        <f t="shared" si="1"/>
        <v>JOR</v>
      </c>
      <c r="E9">
        <f>IFERROR(VLOOKUP(D9,Coordinates[],4,0),0)</f>
        <v>30.585163999999999</v>
      </c>
      <c r="F9">
        <f>IFERROR(VLOOKUP(D9,Coordinates[],5,0),0)</f>
        <v>36.238413999999999</v>
      </c>
      <c r="G9">
        <f>IF(E9=0,0,B9)</f>
        <v>14.4</v>
      </c>
      <c r="H9" t="str">
        <f>IFERROR(VLOOKUP(D9,Coordinates[],2,0),"")</f>
        <v>Jordan</v>
      </c>
      <c r="J9" s="16"/>
      <c r="K9" s="16"/>
      <c r="L9" s="16"/>
      <c r="M9" s="16"/>
      <c r="N9" s="16"/>
      <c r="O9" s="16"/>
      <c r="P9" s="16"/>
      <c r="Q9" s="16"/>
      <c r="R9" s="16"/>
    </row>
    <row r="10" spans="1:18" x14ac:dyDescent="0.25">
      <c r="A10" s="6" t="s">
        <v>377</v>
      </c>
      <c r="B10" s="9">
        <v>6.61</v>
      </c>
      <c r="D10" t="str">
        <f t="shared" si="1"/>
        <v>ISR</v>
      </c>
      <c r="E10">
        <f>IFERROR(VLOOKUP(D10,Coordinates[],4,0),0)</f>
        <v>31.046050999999999</v>
      </c>
      <c r="F10">
        <f>IFERROR(VLOOKUP(D10,Coordinates[],5,0),0)</f>
        <v>34.851612000000003</v>
      </c>
      <c r="G10">
        <f t="shared" ref="G10:G73" si="2">IF(E10=0,0,B10)</f>
        <v>6.61</v>
      </c>
      <c r="H10" t="str">
        <f>IFERROR(VLOOKUP(D10,Coordinates[],2,0),"")</f>
        <v>Israel</v>
      </c>
      <c r="J10" s="16"/>
      <c r="K10" s="16"/>
      <c r="L10" s="16"/>
      <c r="M10" s="16"/>
      <c r="N10" s="16"/>
      <c r="O10" s="16"/>
      <c r="P10" s="16"/>
      <c r="Q10" s="16"/>
      <c r="R10" s="16"/>
    </row>
    <row r="11" spans="1:18" x14ac:dyDescent="0.25">
      <c r="A11" s="6" t="s">
        <v>389</v>
      </c>
      <c r="B11" s="9">
        <v>0.35</v>
      </c>
      <c r="D11" t="str">
        <f t="shared" si="1"/>
        <v>SAU</v>
      </c>
      <c r="E11">
        <f>IFERROR(VLOOKUP(D11,Coordinates[],4,0),0)</f>
        <v>23.885942</v>
      </c>
      <c r="F11">
        <f>IFERROR(VLOOKUP(D11,Coordinates[],5,0),0)</f>
        <v>45.079161999999997</v>
      </c>
      <c r="G11">
        <f t="shared" si="2"/>
        <v>0.35</v>
      </c>
      <c r="H11" t="str">
        <f>IFERROR(VLOOKUP(D11,Coordinates[],2,0),"")</f>
        <v>Saudi Arabia</v>
      </c>
      <c r="J11" s="16"/>
      <c r="K11" s="16"/>
      <c r="L11" s="16"/>
      <c r="M11" s="16"/>
      <c r="N11" s="16"/>
      <c r="O11" s="16"/>
      <c r="P11" s="16"/>
      <c r="Q11" s="16"/>
      <c r="R11" s="16"/>
    </row>
    <row r="12" spans="1:18" x14ac:dyDescent="0.25">
      <c r="D12" t="str">
        <f t="shared" si="1"/>
        <v/>
      </c>
      <c r="E12">
        <f>IFERROR(VLOOKUP(D12,Coordinates[],4,0),0)</f>
        <v>0</v>
      </c>
      <c r="F12">
        <f>IFERROR(VLOOKUP(D12,Coordinates[],5,0),0)</f>
        <v>0</v>
      </c>
      <c r="G12">
        <f t="shared" si="2"/>
        <v>0</v>
      </c>
      <c r="H12" t="str">
        <f>IFERROR(VLOOKUP(D12,Coordinates[],2,0),"")</f>
        <v/>
      </c>
      <c r="J12" s="16"/>
      <c r="K12" s="16"/>
      <c r="L12" s="16"/>
      <c r="M12" s="16"/>
      <c r="N12" s="16"/>
      <c r="O12" s="16"/>
      <c r="P12" s="16"/>
      <c r="Q12" s="16"/>
      <c r="R12" s="16"/>
    </row>
    <row r="13" spans="1:18" x14ac:dyDescent="0.25">
      <c r="D13" t="str">
        <f t="shared" si="1"/>
        <v/>
      </c>
      <c r="E13">
        <f>IFERROR(VLOOKUP(D13,Coordinates[],4,0),0)</f>
        <v>0</v>
      </c>
      <c r="F13">
        <f>IFERROR(VLOOKUP(D13,Coordinates[],5,0),0)</f>
        <v>0</v>
      </c>
      <c r="G13">
        <f t="shared" si="2"/>
        <v>0</v>
      </c>
      <c r="H13" t="str">
        <f>IFERROR(VLOOKUP(D13,Coordinates[],2,0),"")</f>
        <v/>
      </c>
      <c r="J13" s="16"/>
      <c r="K13" s="16"/>
      <c r="L13" s="16"/>
      <c r="M13" s="16"/>
      <c r="N13" s="16"/>
      <c r="O13" s="16"/>
      <c r="P13" s="16"/>
      <c r="Q13" s="16"/>
      <c r="R13" s="16"/>
    </row>
    <row r="14" spans="1:18" x14ac:dyDescent="0.25">
      <c r="D14" t="str">
        <f t="shared" si="1"/>
        <v/>
      </c>
      <c r="E14">
        <f>IFERROR(VLOOKUP(D14,Coordinates[],4,0),0)</f>
        <v>0</v>
      </c>
      <c r="F14">
        <f>IFERROR(VLOOKUP(D14,Coordinates[],5,0),0)</f>
        <v>0</v>
      </c>
      <c r="G14">
        <f t="shared" si="2"/>
        <v>0</v>
      </c>
      <c r="H14" t="str">
        <f>IFERROR(VLOOKUP(D14,Coordinates[],2,0),"")</f>
        <v/>
      </c>
      <c r="J14" s="16"/>
      <c r="K14" s="16"/>
      <c r="L14" s="16"/>
      <c r="M14" s="16"/>
      <c r="N14" s="16"/>
      <c r="O14" s="16"/>
      <c r="P14" s="16"/>
      <c r="Q14" s="16"/>
      <c r="R14" s="16"/>
    </row>
    <row r="15" spans="1:18" x14ac:dyDescent="0.25">
      <c r="D15" t="str">
        <f t="shared" si="1"/>
        <v/>
      </c>
      <c r="E15">
        <f>IFERROR(VLOOKUP(D15,Coordinates[],4,0),0)</f>
        <v>0</v>
      </c>
      <c r="F15">
        <f>IFERROR(VLOOKUP(D15,Coordinates[],5,0),0)</f>
        <v>0</v>
      </c>
      <c r="G15">
        <f t="shared" si="2"/>
        <v>0</v>
      </c>
      <c r="H15" t="str">
        <f>IFERROR(VLOOKUP(D15,Coordinates[],2,0),"")</f>
        <v/>
      </c>
      <c r="J15" s="16"/>
      <c r="K15" s="16"/>
      <c r="L15" s="16"/>
      <c r="M15" s="16"/>
      <c r="N15" s="16"/>
      <c r="O15" s="16"/>
      <c r="P15" s="16"/>
      <c r="Q15" s="16"/>
      <c r="R15" s="16"/>
    </row>
    <row r="16" spans="1:18" x14ac:dyDescent="0.25">
      <c r="D16" t="str">
        <f t="shared" si="1"/>
        <v/>
      </c>
      <c r="E16">
        <f>IFERROR(VLOOKUP(D16,Coordinates[],4,0),0)</f>
        <v>0</v>
      </c>
      <c r="F16">
        <f>IFERROR(VLOOKUP(D16,Coordinates[],5,0),0)</f>
        <v>0</v>
      </c>
      <c r="G16">
        <f t="shared" si="2"/>
        <v>0</v>
      </c>
      <c r="H16" t="str">
        <f>IFERROR(VLOOKUP(D16,Coordinates[],2,0),"")</f>
        <v/>
      </c>
      <c r="J16" s="16"/>
      <c r="K16" s="16"/>
      <c r="L16" s="16"/>
      <c r="M16" s="16"/>
      <c r="N16" s="16"/>
      <c r="O16" s="16"/>
      <c r="P16" s="16"/>
      <c r="Q16" s="16"/>
      <c r="R16" s="16"/>
    </row>
    <row r="17" spans="4:22" x14ac:dyDescent="0.25">
      <c r="D17" t="str">
        <f t="shared" si="1"/>
        <v/>
      </c>
      <c r="E17">
        <f>IFERROR(VLOOKUP(D17,Coordinates[],4,0),0)</f>
        <v>0</v>
      </c>
      <c r="F17">
        <f>IFERROR(VLOOKUP(D17,Coordinates[],5,0),0)</f>
        <v>0</v>
      </c>
      <c r="G17">
        <f t="shared" si="2"/>
        <v>0</v>
      </c>
      <c r="H17" t="str">
        <f>IFERROR(VLOOKUP(D17,Coordinates[],2,0),"")</f>
        <v/>
      </c>
      <c r="J17" s="16"/>
      <c r="K17" s="16"/>
      <c r="L17" s="16"/>
      <c r="M17" s="16"/>
      <c r="N17" s="16"/>
      <c r="O17" s="16"/>
      <c r="P17" s="16"/>
      <c r="Q17" s="16"/>
      <c r="R17" s="16"/>
    </row>
    <row r="18" spans="4:22" x14ac:dyDescent="0.25">
      <c r="D18" t="str">
        <f t="shared" si="1"/>
        <v/>
      </c>
      <c r="E18">
        <f>IFERROR(VLOOKUP(D18,Coordinates[],4,0),0)</f>
        <v>0</v>
      </c>
      <c r="F18">
        <f>IFERROR(VLOOKUP(D18,Coordinates[],5,0),0)</f>
        <v>0</v>
      </c>
      <c r="G18">
        <f t="shared" si="2"/>
        <v>0</v>
      </c>
      <c r="H18" t="str">
        <f>IFERROR(VLOOKUP(D18,Coordinates[],2,0),"")</f>
        <v/>
      </c>
      <c r="J18" s="16"/>
      <c r="K18" s="16"/>
      <c r="L18" s="16"/>
      <c r="M18" s="16"/>
      <c r="N18" s="16"/>
      <c r="O18" s="16"/>
      <c r="P18" s="16"/>
      <c r="Q18" s="16"/>
      <c r="R18" s="16"/>
    </row>
    <row r="19" spans="4:22" x14ac:dyDescent="0.25">
      <c r="D19" t="str">
        <f t="shared" si="1"/>
        <v/>
      </c>
      <c r="E19">
        <f>IFERROR(VLOOKUP(D19,Coordinates[],4,0),0)</f>
        <v>0</v>
      </c>
      <c r="F19">
        <f>IFERROR(VLOOKUP(D19,Coordinates[],5,0),0)</f>
        <v>0</v>
      </c>
      <c r="G19">
        <f t="shared" si="2"/>
        <v>0</v>
      </c>
      <c r="H19" t="str">
        <f>IFERROR(VLOOKUP(D19,Coordinates[],2,0),"")</f>
        <v/>
      </c>
      <c r="J19" s="16"/>
      <c r="K19" s="16"/>
      <c r="L19" s="16"/>
      <c r="M19" s="16"/>
      <c r="N19" s="16"/>
      <c r="O19" s="16"/>
      <c r="P19" s="16"/>
      <c r="Q19" s="16"/>
      <c r="R19" s="16"/>
    </row>
    <row r="20" spans="4:22" x14ac:dyDescent="0.25">
      <c r="D20" t="str">
        <f t="shared" si="1"/>
        <v/>
      </c>
      <c r="E20">
        <f>IFERROR(VLOOKUP(D20,Coordinates[],4,0),0)</f>
        <v>0</v>
      </c>
      <c r="F20">
        <f>IFERROR(VLOOKUP(D20,Coordinates[],5,0),0)</f>
        <v>0</v>
      </c>
      <c r="G20">
        <f t="shared" si="2"/>
        <v>0</v>
      </c>
      <c r="H20" t="str">
        <f>IFERROR(VLOOKUP(D20,Coordinates[],2,0),"")</f>
        <v/>
      </c>
      <c r="J20" s="16"/>
      <c r="K20" s="16"/>
      <c r="L20" s="16"/>
      <c r="M20" s="16"/>
      <c r="N20" s="16"/>
      <c r="O20" s="16"/>
      <c r="P20" s="16"/>
      <c r="Q20" s="16"/>
      <c r="R20" s="16"/>
    </row>
    <row r="21" spans="4:22" x14ac:dyDescent="0.25">
      <c r="D21" t="str">
        <f t="shared" si="1"/>
        <v/>
      </c>
      <c r="E21">
        <f>IFERROR(VLOOKUP(D21,Coordinates[],4,0),0)</f>
        <v>0</v>
      </c>
      <c r="F21">
        <f>IFERROR(VLOOKUP(D21,Coordinates[],5,0),0)</f>
        <v>0</v>
      </c>
      <c r="G21">
        <f t="shared" si="2"/>
        <v>0</v>
      </c>
      <c r="H21" t="str">
        <f>IFERROR(VLOOKUP(D21,Coordinates[],2,0),"")</f>
        <v/>
      </c>
      <c r="J21" s="23"/>
      <c r="K21" s="23"/>
      <c r="L21" s="23"/>
      <c r="M21" s="23"/>
      <c r="N21" s="23"/>
      <c r="O21" s="23"/>
      <c r="P21" s="23"/>
      <c r="Q21" s="23"/>
      <c r="R21" s="23"/>
    </row>
    <row r="22" spans="4:22" x14ac:dyDescent="0.25">
      <c r="D22" t="str">
        <f t="shared" si="1"/>
        <v/>
      </c>
      <c r="E22">
        <f>IFERROR(VLOOKUP(D22,Coordinates[],4,0),0)</f>
        <v>0</v>
      </c>
      <c r="F22">
        <f>IFERROR(VLOOKUP(D22,Coordinates[],5,0),0)</f>
        <v>0</v>
      </c>
      <c r="G22">
        <f t="shared" si="2"/>
        <v>0</v>
      </c>
      <c r="H22" t="str">
        <f>IFERROR(VLOOKUP(D22,Coordinates[],2,0),"")</f>
        <v/>
      </c>
      <c r="J22" s="23"/>
      <c r="K22" s="23"/>
      <c r="L22" s="23"/>
      <c r="M22" s="23"/>
      <c r="N22" s="23"/>
      <c r="O22" s="23"/>
      <c r="P22" s="23"/>
      <c r="Q22" s="23"/>
      <c r="R22" s="23"/>
      <c r="V22" s="23"/>
    </row>
    <row r="23" spans="4:22" x14ac:dyDescent="0.25">
      <c r="D23" t="str">
        <f t="shared" si="1"/>
        <v/>
      </c>
      <c r="E23">
        <f>IFERROR(VLOOKUP(D23,Coordinates[],4,0),0)</f>
        <v>0</v>
      </c>
      <c r="F23">
        <f>IFERROR(VLOOKUP(D23,Coordinates[],5,0),0)</f>
        <v>0</v>
      </c>
      <c r="G23">
        <f t="shared" si="2"/>
        <v>0</v>
      </c>
      <c r="H23" t="str">
        <f>IFERROR(VLOOKUP(D23,Coordinates[],2,0),"")</f>
        <v/>
      </c>
      <c r="J23" s="23"/>
      <c r="K23" s="23"/>
      <c r="L23" s="23"/>
      <c r="M23" s="23"/>
      <c r="N23" s="23"/>
      <c r="O23" s="23"/>
      <c r="P23" s="23"/>
      <c r="Q23" s="23"/>
      <c r="R23" s="23"/>
      <c r="V23" s="23"/>
    </row>
    <row r="24" spans="4:22" x14ac:dyDescent="0.25">
      <c r="D24" t="str">
        <f t="shared" si="1"/>
        <v/>
      </c>
      <c r="E24">
        <f>IFERROR(VLOOKUP(D24,Coordinates[],4,0),0)</f>
        <v>0</v>
      </c>
      <c r="F24">
        <f>IFERROR(VLOOKUP(D24,Coordinates[],5,0),0)</f>
        <v>0</v>
      </c>
      <c r="G24">
        <f t="shared" si="2"/>
        <v>0</v>
      </c>
      <c r="H24" t="str">
        <f>IFERROR(VLOOKUP(D24,Coordinates[],2,0),"")</f>
        <v/>
      </c>
      <c r="J24" s="23"/>
      <c r="K24" s="23"/>
      <c r="L24" s="23"/>
      <c r="M24" s="23"/>
      <c r="N24" s="23"/>
      <c r="O24" s="23"/>
      <c r="P24" s="23"/>
      <c r="Q24" s="23"/>
      <c r="R24" s="23"/>
      <c r="V24" s="23"/>
    </row>
    <row r="25" spans="4:22" x14ac:dyDescent="0.25">
      <c r="D25" t="str">
        <f t="shared" si="1"/>
        <v/>
      </c>
      <c r="E25">
        <f>IFERROR(VLOOKUP(D25,Coordinates[],4,0),0)</f>
        <v>0</v>
      </c>
      <c r="F25">
        <f>IFERROR(VLOOKUP(D25,Coordinates[],5,0),0)</f>
        <v>0</v>
      </c>
      <c r="G25">
        <f t="shared" si="2"/>
        <v>0</v>
      </c>
      <c r="H25" t="str">
        <f>IFERROR(VLOOKUP(D25,Coordinates[],2,0),"")</f>
        <v/>
      </c>
      <c r="J25" s="23"/>
      <c r="K25" s="23"/>
      <c r="L25" s="23"/>
      <c r="M25" s="23"/>
      <c r="N25" s="23"/>
      <c r="O25" s="23"/>
      <c r="P25" s="23"/>
      <c r="Q25" s="23"/>
      <c r="R25" s="23"/>
      <c r="V25" s="23"/>
    </row>
    <row r="26" spans="4:22" x14ac:dyDescent="0.25">
      <c r="D26" t="str">
        <f t="shared" si="1"/>
        <v/>
      </c>
      <c r="E26">
        <f>IFERROR(VLOOKUP(D26,Coordinates[],4,0),0)</f>
        <v>0</v>
      </c>
      <c r="F26">
        <f>IFERROR(VLOOKUP(D26,Coordinates[],5,0),0)</f>
        <v>0</v>
      </c>
      <c r="G26">
        <f t="shared" si="2"/>
        <v>0</v>
      </c>
      <c r="H26" t="str">
        <f>IFERROR(VLOOKUP(D26,Coordinates[],2,0),"")</f>
        <v/>
      </c>
      <c r="J26" s="23"/>
      <c r="K26" s="23"/>
      <c r="L26" s="23"/>
      <c r="M26" s="23"/>
      <c r="N26" s="23"/>
      <c r="O26" s="23"/>
      <c r="P26" s="23"/>
      <c r="Q26" s="23"/>
      <c r="R26" s="23"/>
      <c r="V26" s="23"/>
    </row>
    <row r="27" spans="4:22" x14ac:dyDescent="0.25">
      <c r="D27" t="str">
        <f t="shared" si="1"/>
        <v/>
      </c>
      <c r="E27">
        <f>IFERROR(VLOOKUP(D27,Coordinates[],4,0),0)</f>
        <v>0</v>
      </c>
      <c r="F27">
        <f>IFERROR(VLOOKUP(D27,Coordinates[],5,0),0)</f>
        <v>0</v>
      </c>
      <c r="G27">
        <f t="shared" si="2"/>
        <v>0</v>
      </c>
      <c r="H27" t="str">
        <f>IFERROR(VLOOKUP(D27,Coordinates[],2,0),"")</f>
        <v/>
      </c>
      <c r="J27" s="23"/>
      <c r="K27" s="23"/>
      <c r="L27" s="23"/>
      <c r="M27" s="23"/>
      <c r="N27" s="23"/>
      <c r="O27" s="23"/>
      <c r="P27" s="23"/>
      <c r="Q27" s="23"/>
      <c r="R27" s="23"/>
      <c r="V27" s="23"/>
    </row>
    <row r="28" spans="4:22" x14ac:dyDescent="0.25">
      <c r="D28" t="str">
        <f t="shared" si="1"/>
        <v/>
      </c>
      <c r="E28">
        <f>IFERROR(VLOOKUP(D28,Coordinates[],4,0),0)</f>
        <v>0</v>
      </c>
      <c r="F28">
        <f>IFERROR(VLOOKUP(D28,Coordinates[],5,0),0)</f>
        <v>0</v>
      </c>
      <c r="G28">
        <f t="shared" si="2"/>
        <v>0</v>
      </c>
      <c r="H28" t="str">
        <f>IFERROR(VLOOKUP(D28,Coordinates[],2,0),"")</f>
        <v/>
      </c>
      <c r="J28" s="23"/>
      <c r="K28" s="23"/>
      <c r="L28" s="23"/>
      <c r="M28" s="23"/>
      <c r="N28" s="23"/>
      <c r="O28" s="23"/>
      <c r="P28" s="23"/>
      <c r="Q28" s="23"/>
      <c r="R28" s="23"/>
      <c r="V28" s="23"/>
    </row>
    <row r="29" spans="4:22" x14ac:dyDescent="0.25">
      <c r="D29" t="str">
        <f t="shared" si="1"/>
        <v/>
      </c>
      <c r="E29">
        <f>IFERROR(VLOOKUP(D29,Coordinates[],4,0),0)</f>
        <v>0</v>
      </c>
      <c r="F29">
        <f>IFERROR(VLOOKUP(D29,Coordinates[],5,0),0)</f>
        <v>0</v>
      </c>
      <c r="G29">
        <f t="shared" si="2"/>
        <v>0</v>
      </c>
      <c r="H29" t="str">
        <f>IFERROR(VLOOKUP(D29,Coordinates[],2,0),"")</f>
        <v/>
      </c>
    </row>
    <row r="30" spans="4:22" x14ac:dyDescent="0.25">
      <c r="D30" t="str">
        <f t="shared" si="1"/>
        <v/>
      </c>
      <c r="E30">
        <f>IFERROR(VLOOKUP(D30,Coordinates[],4,0),0)</f>
        <v>0</v>
      </c>
      <c r="F30">
        <f>IFERROR(VLOOKUP(D30,Coordinates[],5,0),0)</f>
        <v>0</v>
      </c>
      <c r="G30">
        <f t="shared" si="2"/>
        <v>0</v>
      </c>
      <c r="H30" t="str">
        <f>IFERROR(VLOOKUP(D30,Coordinates[],2,0),"")</f>
        <v/>
      </c>
    </row>
    <row r="31" spans="4:22" x14ac:dyDescent="0.25">
      <c r="D31" t="str">
        <f t="shared" si="1"/>
        <v/>
      </c>
      <c r="E31">
        <f>IFERROR(VLOOKUP(D31,Coordinates[],4,0),0)</f>
        <v>0</v>
      </c>
      <c r="F31">
        <f>IFERROR(VLOOKUP(D31,Coordinates[],5,0),0)</f>
        <v>0</v>
      </c>
      <c r="G31">
        <f t="shared" si="2"/>
        <v>0</v>
      </c>
      <c r="H31" t="str">
        <f>IFERROR(VLOOKUP(D31,Coordinates[],2,0),"")</f>
        <v/>
      </c>
    </row>
    <row r="32" spans="4:22" x14ac:dyDescent="0.25">
      <c r="D32" t="str">
        <f t="shared" si="1"/>
        <v/>
      </c>
      <c r="E32">
        <f>IFERROR(VLOOKUP(D32,Coordinates[],4,0),0)</f>
        <v>0</v>
      </c>
      <c r="F32">
        <f>IFERROR(VLOOKUP(D32,Coordinates[],5,0),0)</f>
        <v>0</v>
      </c>
      <c r="G32">
        <f t="shared" si="2"/>
        <v>0</v>
      </c>
      <c r="H32" t="str">
        <f>IFERROR(VLOOKUP(D32,Coordinates[],2,0),"")</f>
        <v/>
      </c>
    </row>
    <row r="33" spans="4:8" x14ac:dyDescent="0.25">
      <c r="D33" t="str">
        <f t="shared" si="1"/>
        <v/>
      </c>
      <c r="E33">
        <f>IFERROR(VLOOKUP(D33,Coordinates[],4,0),0)</f>
        <v>0</v>
      </c>
      <c r="F33">
        <f>IFERROR(VLOOKUP(D33,Coordinates[],5,0),0)</f>
        <v>0</v>
      </c>
      <c r="G33">
        <f t="shared" si="2"/>
        <v>0</v>
      </c>
      <c r="H33" t="str">
        <f>IFERROR(VLOOKUP(D33,Coordinates[],2,0),"")</f>
        <v/>
      </c>
    </row>
    <row r="34" spans="4:8" x14ac:dyDescent="0.25">
      <c r="D34" t="str">
        <f t="shared" si="1"/>
        <v/>
      </c>
      <c r="E34">
        <f>IFERROR(VLOOKUP(D34,Coordinates[],4,0),0)</f>
        <v>0</v>
      </c>
      <c r="F34">
        <f>IFERROR(VLOOKUP(D34,Coordinates[],5,0),0)</f>
        <v>0</v>
      </c>
      <c r="G34">
        <f t="shared" si="2"/>
        <v>0</v>
      </c>
      <c r="H34" t="str">
        <f>IFERROR(VLOOKUP(D34,Coordinates[],2,0),"")</f>
        <v/>
      </c>
    </row>
    <row r="35" spans="4:8" x14ac:dyDescent="0.25">
      <c r="D35" t="str">
        <f t="shared" si="1"/>
        <v/>
      </c>
      <c r="E35">
        <f>IFERROR(VLOOKUP(D35,Coordinates[],4,0),0)</f>
        <v>0</v>
      </c>
      <c r="F35">
        <f>IFERROR(VLOOKUP(D35,Coordinates[],5,0),0)</f>
        <v>0</v>
      </c>
      <c r="G35">
        <f t="shared" si="2"/>
        <v>0</v>
      </c>
      <c r="H35" t="str">
        <f>IFERROR(VLOOKUP(D35,Coordinates[],2,0),"")</f>
        <v/>
      </c>
    </row>
    <row r="36" spans="4:8" x14ac:dyDescent="0.25">
      <c r="D36" t="str">
        <f t="shared" si="1"/>
        <v/>
      </c>
      <c r="E36">
        <f>IFERROR(VLOOKUP(D36,Coordinates[],4,0),0)</f>
        <v>0</v>
      </c>
      <c r="F36">
        <f>IFERROR(VLOOKUP(D36,Coordinates[],5,0),0)</f>
        <v>0</v>
      </c>
      <c r="G36">
        <f t="shared" si="2"/>
        <v>0</v>
      </c>
      <c r="H36" t="str">
        <f>IFERROR(VLOOKUP(D36,Coordinates[],2,0),"")</f>
        <v/>
      </c>
    </row>
    <row r="37" spans="4:8" x14ac:dyDescent="0.25">
      <c r="D37" t="str">
        <f t="shared" si="1"/>
        <v/>
      </c>
      <c r="E37">
        <f>IFERROR(VLOOKUP(D37,Coordinates[],4,0),0)</f>
        <v>0</v>
      </c>
      <c r="F37">
        <f>IFERROR(VLOOKUP(D37,Coordinates[],5,0),0)</f>
        <v>0</v>
      </c>
      <c r="G37">
        <f t="shared" si="2"/>
        <v>0</v>
      </c>
      <c r="H37" t="str">
        <f>IFERROR(VLOOKUP(D37,Coordinates[],2,0),"")</f>
        <v/>
      </c>
    </row>
    <row r="38" spans="4:8" x14ac:dyDescent="0.25">
      <c r="D38" t="str">
        <f t="shared" si="1"/>
        <v/>
      </c>
      <c r="E38">
        <f>IFERROR(VLOOKUP(D38,Coordinates[],4,0),0)</f>
        <v>0</v>
      </c>
      <c r="F38">
        <f>IFERROR(VLOOKUP(D38,Coordinates[],5,0),0)</f>
        <v>0</v>
      </c>
      <c r="G38">
        <f t="shared" si="2"/>
        <v>0</v>
      </c>
      <c r="H38" t="str">
        <f>IFERROR(VLOOKUP(D38,Coordinates[],2,0),"")</f>
        <v/>
      </c>
    </row>
    <row r="39" spans="4:8" x14ac:dyDescent="0.25">
      <c r="D39" t="str">
        <f t="shared" si="1"/>
        <v/>
      </c>
      <c r="E39">
        <f>IFERROR(VLOOKUP(D39,Coordinates[],4,0),0)</f>
        <v>0</v>
      </c>
      <c r="F39">
        <f>IFERROR(VLOOKUP(D39,Coordinates[],5,0),0)</f>
        <v>0</v>
      </c>
      <c r="G39">
        <f t="shared" si="2"/>
        <v>0</v>
      </c>
      <c r="H39" t="str">
        <f>IFERROR(VLOOKUP(D39,Coordinates[],2,0),"")</f>
        <v/>
      </c>
    </row>
    <row r="40" spans="4:8" x14ac:dyDescent="0.25">
      <c r="D40" t="str">
        <f t="shared" si="1"/>
        <v/>
      </c>
      <c r="E40">
        <f>IFERROR(VLOOKUP(D40,Coordinates[],4,0),0)</f>
        <v>0</v>
      </c>
      <c r="F40">
        <f>IFERROR(VLOOKUP(D40,Coordinates[],5,0),0)</f>
        <v>0</v>
      </c>
      <c r="G40">
        <f t="shared" si="2"/>
        <v>0</v>
      </c>
      <c r="H40" t="str">
        <f>IFERROR(VLOOKUP(D40,Coordinates[],2,0),"")</f>
        <v/>
      </c>
    </row>
    <row r="41" spans="4:8" x14ac:dyDescent="0.25">
      <c r="D41" t="str">
        <f t="shared" si="1"/>
        <v/>
      </c>
      <c r="E41">
        <f>IFERROR(VLOOKUP(D41,Coordinates[],4,0),0)</f>
        <v>0</v>
      </c>
      <c r="F41">
        <f>IFERROR(VLOOKUP(D41,Coordinates[],5,0),0)</f>
        <v>0</v>
      </c>
      <c r="G41">
        <f t="shared" si="2"/>
        <v>0</v>
      </c>
      <c r="H41" t="str">
        <f>IFERROR(VLOOKUP(D41,Coordinates[],2,0),"")</f>
        <v/>
      </c>
    </row>
    <row r="42" spans="4:8" x14ac:dyDescent="0.25">
      <c r="D42" t="str">
        <f t="shared" si="1"/>
        <v/>
      </c>
      <c r="E42">
        <f>IFERROR(VLOOKUP(D42,Coordinates[],4,0),0)</f>
        <v>0</v>
      </c>
      <c r="F42">
        <f>IFERROR(VLOOKUP(D42,Coordinates[],5,0),0)</f>
        <v>0</v>
      </c>
      <c r="G42">
        <f t="shared" si="2"/>
        <v>0</v>
      </c>
      <c r="H42" t="str">
        <f>IFERROR(VLOOKUP(D42,Coordinates[],2,0),"")</f>
        <v/>
      </c>
    </row>
    <row r="43" spans="4:8" x14ac:dyDescent="0.25">
      <c r="D43" t="str">
        <f t="shared" si="1"/>
        <v/>
      </c>
      <c r="E43">
        <f>IFERROR(VLOOKUP(D43,Coordinates[],4,0),0)</f>
        <v>0</v>
      </c>
      <c r="F43">
        <f>IFERROR(VLOOKUP(D43,Coordinates[],5,0),0)</f>
        <v>0</v>
      </c>
      <c r="G43">
        <f t="shared" si="2"/>
        <v>0</v>
      </c>
      <c r="H43" t="str">
        <f>IFERROR(VLOOKUP(D43,Coordinates[],2,0),"")</f>
        <v/>
      </c>
    </row>
    <row r="44" spans="4:8" x14ac:dyDescent="0.25">
      <c r="D44" t="str">
        <f t="shared" si="1"/>
        <v/>
      </c>
      <c r="E44">
        <f>IFERROR(VLOOKUP(D44,Coordinates[],4,0),0)</f>
        <v>0</v>
      </c>
      <c r="F44">
        <f>IFERROR(VLOOKUP(D44,Coordinates[],5,0),0)</f>
        <v>0</v>
      </c>
      <c r="G44">
        <f t="shared" si="2"/>
        <v>0</v>
      </c>
      <c r="H44" t="str">
        <f>IFERROR(VLOOKUP(D44,Coordinates[],2,0),"")</f>
        <v/>
      </c>
    </row>
    <row r="45" spans="4:8" x14ac:dyDescent="0.25">
      <c r="D45" t="str">
        <f t="shared" si="1"/>
        <v/>
      </c>
      <c r="E45">
        <f>IFERROR(VLOOKUP(D45,Coordinates[],4,0),0)</f>
        <v>0</v>
      </c>
      <c r="F45">
        <f>IFERROR(VLOOKUP(D45,Coordinates[],5,0),0)</f>
        <v>0</v>
      </c>
      <c r="G45">
        <f t="shared" si="2"/>
        <v>0</v>
      </c>
      <c r="H45" t="str">
        <f>IFERROR(VLOOKUP(D45,Coordinates[],2,0),"")</f>
        <v/>
      </c>
    </row>
    <row r="46" spans="4:8" x14ac:dyDescent="0.25">
      <c r="D46" t="str">
        <f t="shared" si="1"/>
        <v/>
      </c>
      <c r="E46">
        <f>IFERROR(VLOOKUP(D46,Coordinates[],4,0),0)</f>
        <v>0</v>
      </c>
      <c r="F46">
        <f>IFERROR(VLOOKUP(D46,Coordinates[],5,0),0)</f>
        <v>0</v>
      </c>
      <c r="G46">
        <f t="shared" si="2"/>
        <v>0</v>
      </c>
      <c r="H46" t="str">
        <f>IFERROR(VLOOKUP(D46,Coordinates[],2,0),"")</f>
        <v/>
      </c>
    </row>
    <row r="47" spans="4:8" x14ac:dyDescent="0.25">
      <c r="D47" t="str">
        <f t="shared" si="1"/>
        <v/>
      </c>
      <c r="E47">
        <f>IFERROR(VLOOKUP(D47,Coordinates[],4,0),0)</f>
        <v>0</v>
      </c>
      <c r="F47">
        <f>IFERROR(VLOOKUP(D47,Coordinates[],5,0),0)</f>
        <v>0</v>
      </c>
      <c r="G47">
        <f t="shared" si="2"/>
        <v>0</v>
      </c>
      <c r="H47" t="str">
        <f>IFERROR(VLOOKUP(D47,Coordinates[],2,0),"")</f>
        <v/>
      </c>
    </row>
    <row r="48" spans="4:8" x14ac:dyDescent="0.25">
      <c r="D48" t="str">
        <f t="shared" si="1"/>
        <v/>
      </c>
      <c r="E48">
        <f>IFERROR(VLOOKUP(D48,Coordinates[],4,0),0)</f>
        <v>0</v>
      </c>
      <c r="F48">
        <f>IFERROR(VLOOKUP(D48,Coordinates[],5,0),0)</f>
        <v>0</v>
      </c>
      <c r="G48">
        <f t="shared" si="2"/>
        <v>0</v>
      </c>
      <c r="H48" t="str">
        <f>IFERROR(VLOOKUP(D48,Coordinates[],2,0),"")</f>
        <v/>
      </c>
    </row>
    <row r="49" spans="4:8" x14ac:dyDescent="0.25">
      <c r="D49" t="str">
        <f t="shared" si="1"/>
        <v/>
      </c>
      <c r="E49">
        <f>IFERROR(VLOOKUP(D49,Coordinates[],4,0),0)</f>
        <v>0</v>
      </c>
      <c r="F49">
        <f>IFERROR(VLOOKUP(D49,Coordinates[],5,0),0)</f>
        <v>0</v>
      </c>
      <c r="G49">
        <f t="shared" si="2"/>
        <v>0</v>
      </c>
      <c r="H49" t="str">
        <f>IFERROR(VLOOKUP(D49,Coordinates[],2,0),"")</f>
        <v/>
      </c>
    </row>
    <row r="50" spans="4:8" x14ac:dyDescent="0.25">
      <c r="D50" t="str">
        <f t="shared" si="1"/>
        <v/>
      </c>
      <c r="E50">
        <f>IFERROR(VLOOKUP(D50,Coordinates[],4,0),0)</f>
        <v>0</v>
      </c>
      <c r="F50">
        <f>IFERROR(VLOOKUP(D50,Coordinates[],5,0),0)</f>
        <v>0</v>
      </c>
      <c r="G50">
        <f t="shared" si="2"/>
        <v>0</v>
      </c>
      <c r="H50" t="str">
        <f>IFERROR(VLOOKUP(D50,Coordinates[],2,0),"")</f>
        <v/>
      </c>
    </row>
    <row r="51" spans="4:8" x14ac:dyDescent="0.25">
      <c r="D51" t="str">
        <f t="shared" si="1"/>
        <v/>
      </c>
      <c r="E51">
        <f>IFERROR(VLOOKUP(D51,Coordinates[],4,0),0)</f>
        <v>0</v>
      </c>
      <c r="F51">
        <f>IFERROR(VLOOKUP(D51,Coordinates[],5,0),0)</f>
        <v>0</v>
      </c>
      <c r="G51">
        <f t="shared" si="2"/>
        <v>0</v>
      </c>
      <c r="H51" t="str">
        <f>IFERROR(VLOOKUP(D51,Coordinates[],2,0),"")</f>
        <v/>
      </c>
    </row>
    <row r="52" spans="4:8" x14ac:dyDescent="0.25">
      <c r="D52" t="str">
        <f t="shared" si="1"/>
        <v/>
      </c>
      <c r="E52">
        <f>IFERROR(VLOOKUP(D52,Coordinates[],4,0),0)</f>
        <v>0</v>
      </c>
      <c r="F52">
        <f>IFERROR(VLOOKUP(D52,Coordinates[],5,0),0)</f>
        <v>0</v>
      </c>
      <c r="G52">
        <f t="shared" si="2"/>
        <v>0</v>
      </c>
      <c r="H52" t="str">
        <f>IFERROR(VLOOKUP(D52,Coordinates[],2,0),"")</f>
        <v/>
      </c>
    </row>
    <row r="53" spans="4:8" x14ac:dyDescent="0.25">
      <c r="D53" t="str">
        <f t="shared" si="1"/>
        <v/>
      </c>
      <c r="E53">
        <f>IFERROR(VLOOKUP(D53,Coordinates[],4,0),0)</f>
        <v>0</v>
      </c>
      <c r="F53">
        <f>IFERROR(VLOOKUP(D53,Coordinates[],5,0),0)</f>
        <v>0</v>
      </c>
      <c r="G53">
        <f t="shared" si="2"/>
        <v>0</v>
      </c>
      <c r="H53" t="str">
        <f>IFERROR(VLOOKUP(D53,Coordinates[],2,0),"")</f>
        <v/>
      </c>
    </row>
    <row r="54" spans="4:8" x14ac:dyDescent="0.25">
      <c r="D54" t="str">
        <f t="shared" si="1"/>
        <v/>
      </c>
      <c r="E54">
        <f>IFERROR(VLOOKUP(D54,Coordinates[],4,0),0)</f>
        <v>0</v>
      </c>
      <c r="F54">
        <f>IFERROR(VLOOKUP(D54,Coordinates[],5,0),0)</f>
        <v>0</v>
      </c>
      <c r="G54">
        <f t="shared" si="2"/>
        <v>0</v>
      </c>
      <c r="H54" t="str">
        <f>IFERROR(VLOOKUP(D54,Coordinates[],2,0),"")</f>
        <v/>
      </c>
    </row>
    <row r="55" spans="4:8" x14ac:dyDescent="0.25">
      <c r="D55" t="str">
        <f t="shared" si="1"/>
        <v/>
      </c>
      <c r="E55">
        <f>IFERROR(VLOOKUP(D55,Coordinates[],4,0),0)</f>
        <v>0</v>
      </c>
      <c r="F55">
        <f>IFERROR(VLOOKUP(D55,Coordinates[],5,0),0)</f>
        <v>0</v>
      </c>
      <c r="G55">
        <f t="shared" si="2"/>
        <v>0</v>
      </c>
      <c r="H55" t="str">
        <f>IFERROR(VLOOKUP(D55,Coordinates[],2,0),"")</f>
        <v/>
      </c>
    </row>
    <row r="56" spans="4:8" x14ac:dyDescent="0.25">
      <c r="D56" t="str">
        <f t="shared" si="1"/>
        <v/>
      </c>
      <c r="E56">
        <f>IFERROR(VLOOKUP(D56,Coordinates[],4,0),0)</f>
        <v>0</v>
      </c>
      <c r="F56">
        <f>IFERROR(VLOOKUP(D56,Coordinates[],5,0),0)</f>
        <v>0</v>
      </c>
      <c r="G56">
        <f t="shared" si="2"/>
        <v>0</v>
      </c>
      <c r="H56" t="str">
        <f>IFERROR(VLOOKUP(D56,Coordinates[],2,0),"")</f>
        <v/>
      </c>
    </row>
    <row r="57" spans="4:8" x14ac:dyDescent="0.25">
      <c r="D57" t="str">
        <f t="shared" si="1"/>
        <v/>
      </c>
      <c r="E57">
        <f>IFERROR(VLOOKUP(D57,Coordinates[],4,0),0)</f>
        <v>0</v>
      </c>
      <c r="F57">
        <f>IFERROR(VLOOKUP(D57,Coordinates[],5,0),0)</f>
        <v>0</v>
      </c>
      <c r="G57">
        <f t="shared" si="2"/>
        <v>0</v>
      </c>
      <c r="H57" t="str">
        <f>IFERROR(VLOOKUP(D57,Coordinates[],2,0),"")</f>
        <v/>
      </c>
    </row>
    <row r="58" spans="4:8" x14ac:dyDescent="0.25">
      <c r="D58" t="str">
        <f t="shared" si="1"/>
        <v/>
      </c>
      <c r="E58">
        <f>IFERROR(VLOOKUP(D58,Coordinates[],4,0),0)</f>
        <v>0</v>
      </c>
      <c r="F58">
        <f>IFERROR(VLOOKUP(D58,Coordinates[],5,0),0)</f>
        <v>0</v>
      </c>
      <c r="G58">
        <f t="shared" si="2"/>
        <v>0</v>
      </c>
      <c r="H58" t="str">
        <f>IFERROR(VLOOKUP(D58,Coordinates[],2,0),"")</f>
        <v/>
      </c>
    </row>
    <row r="59" spans="4:8" x14ac:dyDescent="0.25">
      <c r="D59" t="str">
        <f t="shared" si="1"/>
        <v/>
      </c>
      <c r="E59">
        <f>IFERROR(VLOOKUP(D59,Coordinates[],4,0),0)</f>
        <v>0</v>
      </c>
      <c r="F59">
        <f>IFERROR(VLOOKUP(D59,Coordinates[],5,0),0)</f>
        <v>0</v>
      </c>
      <c r="G59">
        <f t="shared" si="2"/>
        <v>0</v>
      </c>
      <c r="H59" t="str">
        <f>IFERROR(VLOOKUP(D59,Coordinates[],2,0),"")</f>
        <v/>
      </c>
    </row>
    <row r="60" spans="4:8" x14ac:dyDescent="0.25">
      <c r="D60" t="str">
        <f t="shared" si="1"/>
        <v/>
      </c>
      <c r="E60">
        <f>IFERROR(VLOOKUP(D60,Coordinates[],4,0),0)</f>
        <v>0</v>
      </c>
      <c r="F60">
        <f>IFERROR(VLOOKUP(D60,Coordinates[],5,0),0)</f>
        <v>0</v>
      </c>
      <c r="G60">
        <f t="shared" si="2"/>
        <v>0</v>
      </c>
      <c r="H60" t="str">
        <f>IFERROR(VLOOKUP(D60,Coordinates[],2,0),"")</f>
        <v/>
      </c>
    </row>
    <row r="61" spans="4:8" x14ac:dyDescent="0.25">
      <c r="D61" t="str">
        <f t="shared" si="1"/>
        <v/>
      </c>
      <c r="E61">
        <f>IFERROR(VLOOKUP(D61,Coordinates[],4,0),0)</f>
        <v>0</v>
      </c>
      <c r="F61">
        <f>IFERROR(VLOOKUP(D61,Coordinates[],5,0),0)</f>
        <v>0</v>
      </c>
      <c r="G61">
        <f t="shared" si="2"/>
        <v>0</v>
      </c>
      <c r="H61" t="str">
        <f>IFERROR(VLOOKUP(D61,Coordinates[],2,0),"")</f>
        <v/>
      </c>
    </row>
    <row r="62" spans="4:8" x14ac:dyDescent="0.25">
      <c r="D62" t="str">
        <f t="shared" si="1"/>
        <v/>
      </c>
      <c r="E62">
        <f>IFERROR(VLOOKUP(D62,Coordinates[],4,0),0)</f>
        <v>0</v>
      </c>
      <c r="F62">
        <f>IFERROR(VLOOKUP(D62,Coordinates[],5,0),0)</f>
        <v>0</v>
      </c>
      <c r="G62">
        <f t="shared" si="2"/>
        <v>0</v>
      </c>
      <c r="H62" t="str">
        <f>IFERROR(VLOOKUP(D62,Coordinates[],2,0),"")</f>
        <v/>
      </c>
    </row>
    <row r="63" spans="4:8" x14ac:dyDescent="0.25">
      <c r="D63" t="str">
        <f t="shared" si="1"/>
        <v/>
      </c>
      <c r="E63">
        <f>IFERROR(VLOOKUP(D63,Coordinates[],4,0),0)</f>
        <v>0</v>
      </c>
      <c r="F63">
        <f>IFERROR(VLOOKUP(D63,Coordinates[],5,0),0)</f>
        <v>0</v>
      </c>
      <c r="G63">
        <f t="shared" si="2"/>
        <v>0</v>
      </c>
      <c r="H63" t="str">
        <f>IFERROR(VLOOKUP(D63,Coordinates[],2,0),"")</f>
        <v/>
      </c>
    </row>
    <row r="64" spans="4:8" x14ac:dyDescent="0.25">
      <c r="D64" t="str">
        <f t="shared" si="1"/>
        <v/>
      </c>
      <c r="E64">
        <f>IFERROR(VLOOKUP(D64,Coordinates[],4,0),0)</f>
        <v>0</v>
      </c>
      <c r="F64">
        <f>IFERROR(VLOOKUP(D64,Coordinates[],5,0),0)</f>
        <v>0</v>
      </c>
      <c r="G64">
        <f t="shared" si="2"/>
        <v>0</v>
      </c>
      <c r="H64" t="str">
        <f>IFERROR(VLOOKUP(D64,Coordinates[],2,0),"")</f>
        <v/>
      </c>
    </row>
    <row r="65" spans="4:8" x14ac:dyDescent="0.25">
      <c r="D65" t="str">
        <f t="shared" si="1"/>
        <v/>
      </c>
      <c r="E65">
        <f>IFERROR(VLOOKUP(D65,Coordinates[],4,0),0)</f>
        <v>0</v>
      </c>
      <c r="F65">
        <f>IFERROR(VLOOKUP(D65,Coordinates[],5,0),0)</f>
        <v>0</v>
      </c>
      <c r="G65">
        <f t="shared" si="2"/>
        <v>0</v>
      </c>
      <c r="H65" t="str">
        <f>IFERROR(VLOOKUP(D65,Coordinates[],2,0),"")</f>
        <v/>
      </c>
    </row>
    <row r="66" spans="4:8" x14ac:dyDescent="0.25">
      <c r="D66" t="str">
        <f t="shared" si="1"/>
        <v/>
      </c>
      <c r="E66">
        <f>IFERROR(VLOOKUP(D66,Coordinates[],4,0),0)</f>
        <v>0</v>
      </c>
      <c r="F66">
        <f>IFERROR(VLOOKUP(D66,Coordinates[],5,0),0)</f>
        <v>0</v>
      </c>
      <c r="G66">
        <f t="shared" si="2"/>
        <v>0</v>
      </c>
      <c r="H66" t="str">
        <f>IFERROR(VLOOKUP(D66,Coordinates[],2,0),"")</f>
        <v/>
      </c>
    </row>
    <row r="67" spans="4:8" x14ac:dyDescent="0.25">
      <c r="D67" t="str">
        <f t="shared" si="1"/>
        <v/>
      </c>
      <c r="E67">
        <f>IFERROR(VLOOKUP(D67,Coordinates[],4,0),0)</f>
        <v>0</v>
      </c>
      <c r="F67">
        <f>IFERROR(VLOOKUP(D67,Coordinates[],5,0),0)</f>
        <v>0</v>
      </c>
      <c r="G67">
        <f t="shared" si="2"/>
        <v>0</v>
      </c>
      <c r="H67" t="str">
        <f>IFERROR(VLOOKUP(D67,Coordinates[],2,0),"")</f>
        <v/>
      </c>
    </row>
    <row r="68" spans="4:8" x14ac:dyDescent="0.25">
      <c r="D68" t="str">
        <f t="shared" si="1"/>
        <v/>
      </c>
      <c r="E68">
        <f>IFERROR(VLOOKUP(D68,Coordinates[],4,0),0)</f>
        <v>0</v>
      </c>
      <c r="F68">
        <f>IFERROR(VLOOKUP(D68,Coordinates[],5,0),0)</f>
        <v>0</v>
      </c>
      <c r="G68">
        <f t="shared" si="2"/>
        <v>0</v>
      </c>
      <c r="H68" t="str">
        <f>IFERROR(VLOOKUP(D68,Coordinates[],2,0),"")</f>
        <v/>
      </c>
    </row>
    <row r="69" spans="4:8" x14ac:dyDescent="0.25">
      <c r="D69" t="str">
        <f t="shared" si="1"/>
        <v/>
      </c>
      <c r="E69">
        <f>IFERROR(VLOOKUP(D69,Coordinates[],4,0),0)</f>
        <v>0</v>
      </c>
      <c r="F69">
        <f>IFERROR(VLOOKUP(D69,Coordinates[],5,0),0)</f>
        <v>0</v>
      </c>
      <c r="G69">
        <f t="shared" si="2"/>
        <v>0</v>
      </c>
      <c r="H69" t="str">
        <f>IFERROR(VLOOKUP(D69,Coordinates[],2,0),"")</f>
        <v/>
      </c>
    </row>
    <row r="70" spans="4:8" x14ac:dyDescent="0.25">
      <c r="D70" t="str">
        <f t="shared" ref="D70:D133" si="3">IF(A70=0,"",A70)</f>
        <v/>
      </c>
      <c r="E70">
        <f>IFERROR(VLOOKUP(D70,Coordinates[],4,0),0)</f>
        <v>0</v>
      </c>
      <c r="F70">
        <f>IFERROR(VLOOKUP(D70,Coordinates[],5,0),0)</f>
        <v>0</v>
      </c>
      <c r="G70">
        <f t="shared" si="2"/>
        <v>0</v>
      </c>
      <c r="H70" t="str">
        <f>IFERROR(VLOOKUP(D70,Coordinates[],2,0),"")</f>
        <v/>
      </c>
    </row>
    <row r="71" spans="4:8" x14ac:dyDescent="0.25">
      <c r="D71" t="str">
        <f t="shared" si="3"/>
        <v/>
      </c>
      <c r="E71">
        <f>IFERROR(VLOOKUP(D71,Coordinates[],4,0),0)</f>
        <v>0</v>
      </c>
      <c r="F71">
        <f>IFERROR(VLOOKUP(D71,Coordinates[],5,0),0)</f>
        <v>0</v>
      </c>
      <c r="G71">
        <f t="shared" si="2"/>
        <v>0</v>
      </c>
      <c r="H71" t="str">
        <f>IFERROR(VLOOKUP(D71,Coordinates[],2,0),"")</f>
        <v/>
      </c>
    </row>
    <row r="72" spans="4:8" x14ac:dyDescent="0.25">
      <c r="D72" t="str">
        <f t="shared" si="3"/>
        <v/>
      </c>
      <c r="E72">
        <f>IFERROR(VLOOKUP(D72,Coordinates[],4,0),0)</f>
        <v>0</v>
      </c>
      <c r="F72">
        <f>IFERROR(VLOOKUP(D72,Coordinates[],5,0),0)</f>
        <v>0</v>
      </c>
      <c r="G72">
        <f t="shared" si="2"/>
        <v>0</v>
      </c>
      <c r="H72" t="str">
        <f>IFERROR(VLOOKUP(D72,Coordinates[],2,0),"")</f>
        <v/>
      </c>
    </row>
    <row r="73" spans="4:8" x14ac:dyDescent="0.25">
      <c r="D73" t="str">
        <f t="shared" si="3"/>
        <v/>
      </c>
      <c r="E73">
        <f>IFERROR(VLOOKUP(D73,Coordinates[],4,0),0)</f>
        <v>0</v>
      </c>
      <c r="F73">
        <f>IFERROR(VLOOKUP(D73,Coordinates[],5,0),0)</f>
        <v>0</v>
      </c>
      <c r="G73">
        <f t="shared" si="2"/>
        <v>0</v>
      </c>
      <c r="H73" t="str">
        <f>IFERROR(VLOOKUP(D73,Coordinates[],2,0),"")</f>
        <v/>
      </c>
    </row>
    <row r="74" spans="4:8" x14ac:dyDescent="0.25">
      <c r="D74" t="str">
        <f t="shared" si="3"/>
        <v/>
      </c>
      <c r="E74">
        <f>IFERROR(VLOOKUP(D74,Coordinates[],4,0),0)</f>
        <v>0</v>
      </c>
      <c r="F74">
        <f>IFERROR(VLOOKUP(D74,Coordinates[],5,0),0)</f>
        <v>0</v>
      </c>
      <c r="G74">
        <f t="shared" ref="G74:G137" si="4">IF(E74=0,0,B74)</f>
        <v>0</v>
      </c>
      <c r="H74" t="str">
        <f>IFERROR(VLOOKUP(D74,Coordinates[],2,0),"")</f>
        <v/>
      </c>
    </row>
    <row r="75" spans="4:8" x14ac:dyDescent="0.25">
      <c r="D75" t="str">
        <f t="shared" si="3"/>
        <v/>
      </c>
      <c r="E75">
        <f>IFERROR(VLOOKUP(D75,Coordinates[],4,0),0)</f>
        <v>0</v>
      </c>
      <c r="F75">
        <f>IFERROR(VLOOKUP(D75,Coordinates[],5,0),0)</f>
        <v>0</v>
      </c>
      <c r="G75">
        <f t="shared" si="4"/>
        <v>0</v>
      </c>
      <c r="H75" t="str">
        <f>IFERROR(VLOOKUP(D75,Coordinates[],2,0),"")</f>
        <v/>
      </c>
    </row>
    <row r="76" spans="4:8" x14ac:dyDescent="0.25">
      <c r="D76" t="str">
        <f t="shared" si="3"/>
        <v/>
      </c>
      <c r="E76">
        <f>IFERROR(VLOOKUP(D76,Coordinates[],4,0),0)</f>
        <v>0</v>
      </c>
      <c r="F76">
        <f>IFERROR(VLOOKUP(D76,Coordinates[],5,0),0)</f>
        <v>0</v>
      </c>
      <c r="G76">
        <f t="shared" si="4"/>
        <v>0</v>
      </c>
      <c r="H76" t="str">
        <f>IFERROR(VLOOKUP(D76,Coordinates[],2,0),"")</f>
        <v/>
      </c>
    </row>
    <row r="77" spans="4:8" x14ac:dyDescent="0.25">
      <c r="D77" t="str">
        <f t="shared" si="3"/>
        <v/>
      </c>
      <c r="E77">
        <f>IFERROR(VLOOKUP(D77,Coordinates[],4,0),0)</f>
        <v>0</v>
      </c>
      <c r="F77">
        <f>IFERROR(VLOOKUP(D77,Coordinates[],5,0),0)</f>
        <v>0</v>
      </c>
      <c r="G77">
        <f t="shared" si="4"/>
        <v>0</v>
      </c>
      <c r="H77" t="str">
        <f>IFERROR(VLOOKUP(D77,Coordinates[],2,0),"")</f>
        <v/>
      </c>
    </row>
    <row r="78" spans="4:8" x14ac:dyDescent="0.25">
      <c r="D78" t="str">
        <f t="shared" si="3"/>
        <v/>
      </c>
      <c r="E78">
        <f>IFERROR(VLOOKUP(D78,Coordinates[],4,0),0)</f>
        <v>0</v>
      </c>
      <c r="F78">
        <f>IFERROR(VLOOKUP(D78,Coordinates[],5,0),0)</f>
        <v>0</v>
      </c>
      <c r="G78">
        <f t="shared" si="4"/>
        <v>0</v>
      </c>
      <c r="H78" t="str">
        <f>IFERROR(VLOOKUP(D78,Coordinates[],2,0),"")</f>
        <v/>
      </c>
    </row>
    <row r="79" spans="4:8" x14ac:dyDescent="0.25">
      <c r="D79" t="str">
        <f t="shared" si="3"/>
        <v/>
      </c>
      <c r="E79">
        <f>IFERROR(VLOOKUP(D79,Coordinates[],4,0),0)</f>
        <v>0</v>
      </c>
      <c r="F79">
        <f>IFERROR(VLOOKUP(D79,Coordinates[],5,0),0)</f>
        <v>0</v>
      </c>
      <c r="G79">
        <f t="shared" si="4"/>
        <v>0</v>
      </c>
      <c r="H79" t="str">
        <f>IFERROR(VLOOKUP(D79,Coordinates[],2,0),"")</f>
        <v/>
      </c>
    </row>
    <row r="80" spans="4:8" x14ac:dyDescent="0.25">
      <c r="D80" t="str">
        <f t="shared" si="3"/>
        <v/>
      </c>
      <c r="E80">
        <f>IFERROR(VLOOKUP(D80,Coordinates[],4,0),0)</f>
        <v>0</v>
      </c>
      <c r="F80">
        <f>IFERROR(VLOOKUP(D80,Coordinates[],5,0),0)</f>
        <v>0</v>
      </c>
      <c r="G80">
        <f t="shared" si="4"/>
        <v>0</v>
      </c>
      <c r="H80" t="str">
        <f>IFERROR(VLOOKUP(D80,Coordinates[],2,0),"")</f>
        <v/>
      </c>
    </row>
    <row r="81" spans="4:8" x14ac:dyDescent="0.25">
      <c r="D81" t="str">
        <f t="shared" si="3"/>
        <v/>
      </c>
      <c r="E81">
        <f>IFERROR(VLOOKUP(D81,Coordinates[],4,0),0)</f>
        <v>0</v>
      </c>
      <c r="F81">
        <f>IFERROR(VLOOKUP(D81,Coordinates[],5,0),0)</f>
        <v>0</v>
      </c>
      <c r="G81">
        <f t="shared" si="4"/>
        <v>0</v>
      </c>
      <c r="H81" t="str">
        <f>IFERROR(VLOOKUP(D81,Coordinates[],2,0),"")</f>
        <v/>
      </c>
    </row>
    <row r="82" spans="4:8" x14ac:dyDescent="0.25">
      <c r="D82" t="str">
        <f t="shared" si="3"/>
        <v/>
      </c>
      <c r="E82">
        <f>IFERROR(VLOOKUP(D82,Coordinates[],4,0),0)</f>
        <v>0</v>
      </c>
      <c r="F82">
        <f>IFERROR(VLOOKUP(D82,Coordinates[],5,0),0)</f>
        <v>0</v>
      </c>
      <c r="G82">
        <f t="shared" si="4"/>
        <v>0</v>
      </c>
      <c r="H82" t="str">
        <f>IFERROR(VLOOKUP(D82,Coordinates[],2,0),"")</f>
        <v/>
      </c>
    </row>
    <row r="83" spans="4:8" x14ac:dyDescent="0.25">
      <c r="D83" t="str">
        <f t="shared" si="3"/>
        <v/>
      </c>
      <c r="E83">
        <f>IFERROR(VLOOKUP(D83,Coordinates[],4,0),0)</f>
        <v>0</v>
      </c>
      <c r="F83">
        <f>IFERROR(VLOOKUP(D83,Coordinates[],5,0),0)</f>
        <v>0</v>
      </c>
      <c r="G83">
        <f t="shared" si="4"/>
        <v>0</v>
      </c>
      <c r="H83" t="str">
        <f>IFERROR(VLOOKUP(D83,Coordinates[],2,0),"")</f>
        <v/>
      </c>
    </row>
    <row r="84" spans="4:8" x14ac:dyDescent="0.25">
      <c r="D84" t="str">
        <f t="shared" si="3"/>
        <v/>
      </c>
      <c r="E84">
        <f>IFERROR(VLOOKUP(D84,Coordinates[],4,0),0)</f>
        <v>0</v>
      </c>
      <c r="F84">
        <f>IFERROR(VLOOKUP(D84,Coordinates[],5,0),0)</f>
        <v>0</v>
      </c>
      <c r="G84">
        <f t="shared" si="4"/>
        <v>0</v>
      </c>
      <c r="H84" t="str">
        <f>IFERROR(VLOOKUP(D84,Coordinates[],2,0),"")</f>
        <v/>
      </c>
    </row>
    <row r="85" spans="4:8" x14ac:dyDescent="0.25">
      <c r="D85" t="str">
        <f t="shared" si="3"/>
        <v/>
      </c>
      <c r="E85">
        <f>IFERROR(VLOOKUP(D85,Coordinates[],4,0),0)</f>
        <v>0</v>
      </c>
      <c r="F85">
        <f>IFERROR(VLOOKUP(D85,Coordinates[],5,0),0)</f>
        <v>0</v>
      </c>
      <c r="G85">
        <f t="shared" si="4"/>
        <v>0</v>
      </c>
      <c r="H85" t="str">
        <f>IFERROR(VLOOKUP(D85,Coordinates[],2,0),"")</f>
        <v/>
      </c>
    </row>
    <row r="86" spans="4:8" x14ac:dyDescent="0.25">
      <c r="D86" t="str">
        <f t="shared" si="3"/>
        <v/>
      </c>
      <c r="E86">
        <f>IFERROR(VLOOKUP(D86,Coordinates[],4,0),0)</f>
        <v>0</v>
      </c>
      <c r="F86">
        <f>IFERROR(VLOOKUP(D86,Coordinates[],5,0),0)</f>
        <v>0</v>
      </c>
      <c r="G86">
        <f t="shared" si="4"/>
        <v>0</v>
      </c>
      <c r="H86" t="str">
        <f>IFERROR(VLOOKUP(D86,Coordinates[],2,0),"")</f>
        <v/>
      </c>
    </row>
    <row r="87" spans="4:8" x14ac:dyDescent="0.25">
      <c r="D87" t="str">
        <f t="shared" si="3"/>
        <v/>
      </c>
      <c r="E87">
        <f>IFERROR(VLOOKUP(D87,Coordinates[],4,0),0)</f>
        <v>0</v>
      </c>
      <c r="F87">
        <f>IFERROR(VLOOKUP(D87,Coordinates[],5,0),0)</f>
        <v>0</v>
      </c>
      <c r="G87">
        <f t="shared" si="4"/>
        <v>0</v>
      </c>
      <c r="H87" t="str">
        <f>IFERROR(VLOOKUP(D87,Coordinates[],2,0),"")</f>
        <v/>
      </c>
    </row>
    <row r="88" spans="4:8" x14ac:dyDescent="0.25">
      <c r="D88" t="str">
        <f t="shared" si="3"/>
        <v/>
      </c>
      <c r="E88">
        <f>IFERROR(VLOOKUP(D88,Coordinates[],4,0),0)</f>
        <v>0</v>
      </c>
      <c r="F88">
        <f>IFERROR(VLOOKUP(D88,Coordinates[],5,0),0)</f>
        <v>0</v>
      </c>
      <c r="G88">
        <f t="shared" si="4"/>
        <v>0</v>
      </c>
      <c r="H88" t="str">
        <f>IFERROR(VLOOKUP(D88,Coordinates[],2,0),"")</f>
        <v/>
      </c>
    </row>
    <row r="89" spans="4:8" x14ac:dyDescent="0.25">
      <c r="D89" t="str">
        <f t="shared" si="3"/>
        <v/>
      </c>
      <c r="E89">
        <f>IFERROR(VLOOKUP(D89,Coordinates[],4,0),0)</f>
        <v>0</v>
      </c>
      <c r="F89">
        <f>IFERROR(VLOOKUP(D89,Coordinates[],5,0),0)</f>
        <v>0</v>
      </c>
      <c r="G89">
        <f t="shared" si="4"/>
        <v>0</v>
      </c>
      <c r="H89" t="str">
        <f>IFERROR(VLOOKUP(D89,Coordinates[],2,0),"")</f>
        <v/>
      </c>
    </row>
    <row r="90" spans="4:8" x14ac:dyDescent="0.25">
      <c r="D90" t="str">
        <f t="shared" si="3"/>
        <v/>
      </c>
      <c r="E90">
        <f>IFERROR(VLOOKUP(D90,Coordinates[],4,0),0)</f>
        <v>0</v>
      </c>
      <c r="F90">
        <f>IFERROR(VLOOKUP(D90,Coordinates[],5,0),0)</f>
        <v>0</v>
      </c>
      <c r="G90">
        <f t="shared" si="4"/>
        <v>0</v>
      </c>
      <c r="H90" t="str">
        <f>IFERROR(VLOOKUP(D90,Coordinates[],2,0),"")</f>
        <v/>
      </c>
    </row>
    <row r="91" spans="4:8" x14ac:dyDescent="0.25">
      <c r="D91" t="str">
        <f t="shared" si="3"/>
        <v/>
      </c>
      <c r="E91">
        <f>IFERROR(VLOOKUP(D91,Coordinates[],4,0),0)</f>
        <v>0</v>
      </c>
      <c r="F91">
        <f>IFERROR(VLOOKUP(D91,Coordinates[],5,0),0)</f>
        <v>0</v>
      </c>
      <c r="G91">
        <f t="shared" si="4"/>
        <v>0</v>
      </c>
      <c r="H91" t="str">
        <f>IFERROR(VLOOKUP(D91,Coordinates[],2,0),"")</f>
        <v/>
      </c>
    </row>
    <row r="92" spans="4:8" x14ac:dyDescent="0.25">
      <c r="D92" t="str">
        <f t="shared" si="3"/>
        <v/>
      </c>
      <c r="E92">
        <f>IFERROR(VLOOKUP(D92,Coordinates[],4,0),0)</f>
        <v>0</v>
      </c>
      <c r="F92">
        <f>IFERROR(VLOOKUP(D92,Coordinates[],5,0),0)</f>
        <v>0</v>
      </c>
      <c r="G92">
        <f t="shared" si="4"/>
        <v>0</v>
      </c>
      <c r="H92" t="str">
        <f>IFERROR(VLOOKUP(D92,Coordinates[],2,0),"")</f>
        <v/>
      </c>
    </row>
    <row r="93" spans="4:8" x14ac:dyDescent="0.25">
      <c r="D93" t="str">
        <f t="shared" si="3"/>
        <v/>
      </c>
      <c r="E93">
        <f>IFERROR(VLOOKUP(D93,Coordinates[],4,0),0)</f>
        <v>0</v>
      </c>
      <c r="F93">
        <f>IFERROR(VLOOKUP(D93,Coordinates[],5,0),0)</f>
        <v>0</v>
      </c>
      <c r="G93">
        <f t="shared" si="4"/>
        <v>0</v>
      </c>
      <c r="H93" t="str">
        <f>IFERROR(VLOOKUP(D93,Coordinates[],2,0),"")</f>
        <v/>
      </c>
    </row>
    <row r="94" spans="4:8" x14ac:dyDescent="0.25">
      <c r="D94" t="str">
        <f t="shared" si="3"/>
        <v/>
      </c>
      <c r="E94">
        <f>IFERROR(VLOOKUP(D94,Coordinates[],4,0),0)</f>
        <v>0</v>
      </c>
      <c r="F94">
        <f>IFERROR(VLOOKUP(D94,Coordinates[],5,0),0)</f>
        <v>0</v>
      </c>
      <c r="G94">
        <f t="shared" si="4"/>
        <v>0</v>
      </c>
      <c r="H94" t="str">
        <f>IFERROR(VLOOKUP(D94,Coordinates[],2,0),"")</f>
        <v/>
      </c>
    </row>
    <row r="95" spans="4:8" x14ac:dyDescent="0.25">
      <c r="D95" t="str">
        <f t="shared" si="3"/>
        <v/>
      </c>
      <c r="E95">
        <f>IFERROR(VLOOKUP(D95,Coordinates[],4,0),0)</f>
        <v>0</v>
      </c>
      <c r="F95">
        <f>IFERROR(VLOOKUP(D95,Coordinates[],5,0),0)</f>
        <v>0</v>
      </c>
      <c r="G95">
        <f t="shared" si="4"/>
        <v>0</v>
      </c>
      <c r="H95" t="str">
        <f>IFERROR(VLOOKUP(D95,Coordinates[],2,0),"")</f>
        <v/>
      </c>
    </row>
    <row r="96" spans="4:8" x14ac:dyDescent="0.25">
      <c r="D96" t="str">
        <f t="shared" si="3"/>
        <v/>
      </c>
      <c r="E96">
        <f>IFERROR(VLOOKUP(D96,Coordinates[],4,0),0)</f>
        <v>0</v>
      </c>
      <c r="F96">
        <f>IFERROR(VLOOKUP(D96,Coordinates[],5,0),0)</f>
        <v>0</v>
      </c>
      <c r="G96">
        <f t="shared" si="4"/>
        <v>0</v>
      </c>
      <c r="H96" t="str">
        <f>IFERROR(VLOOKUP(D96,Coordinates[],2,0),"")</f>
        <v/>
      </c>
    </row>
    <row r="97" spans="4:8" x14ac:dyDescent="0.25">
      <c r="D97" t="str">
        <f t="shared" si="3"/>
        <v/>
      </c>
      <c r="E97">
        <f>IFERROR(VLOOKUP(D97,Coordinates[],4,0),0)</f>
        <v>0</v>
      </c>
      <c r="F97">
        <f>IFERROR(VLOOKUP(D97,Coordinates[],5,0),0)</f>
        <v>0</v>
      </c>
      <c r="G97">
        <f t="shared" si="4"/>
        <v>0</v>
      </c>
      <c r="H97" t="str">
        <f>IFERROR(VLOOKUP(D97,Coordinates[],2,0),"")</f>
        <v/>
      </c>
    </row>
    <row r="98" spans="4:8" x14ac:dyDescent="0.25">
      <c r="D98" t="str">
        <f t="shared" si="3"/>
        <v/>
      </c>
      <c r="E98">
        <f>IFERROR(VLOOKUP(D98,Coordinates[],4,0),0)</f>
        <v>0</v>
      </c>
      <c r="F98">
        <f>IFERROR(VLOOKUP(D98,Coordinates[],5,0),0)</f>
        <v>0</v>
      </c>
      <c r="G98">
        <f t="shared" si="4"/>
        <v>0</v>
      </c>
      <c r="H98" t="str">
        <f>IFERROR(VLOOKUP(D98,Coordinates[],2,0),"")</f>
        <v/>
      </c>
    </row>
    <row r="99" spans="4:8" x14ac:dyDescent="0.25">
      <c r="D99" t="str">
        <f t="shared" si="3"/>
        <v/>
      </c>
      <c r="E99">
        <f>IFERROR(VLOOKUP(D99,Coordinates[],4,0),0)</f>
        <v>0</v>
      </c>
      <c r="F99">
        <f>IFERROR(VLOOKUP(D99,Coordinates[],5,0),0)</f>
        <v>0</v>
      </c>
      <c r="G99">
        <f t="shared" si="4"/>
        <v>0</v>
      </c>
      <c r="H99" t="str">
        <f>IFERROR(VLOOKUP(D99,Coordinates[],2,0),"")</f>
        <v/>
      </c>
    </row>
    <row r="100" spans="4:8" x14ac:dyDescent="0.25">
      <c r="D100" t="str">
        <f t="shared" si="3"/>
        <v/>
      </c>
      <c r="E100">
        <f>IFERROR(VLOOKUP(D100,Coordinates[],4,0),0)</f>
        <v>0</v>
      </c>
      <c r="F100">
        <f>IFERROR(VLOOKUP(D100,Coordinates[],5,0),0)</f>
        <v>0</v>
      </c>
      <c r="G100">
        <f t="shared" si="4"/>
        <v>0</v>
      </c>
      <c r="H100" t="str">
        <f>IFERROR(VLOOKUP(D100,Coordinates[],2,0),"")</f>
        <v/>
      </c>
    </row>
    <row r="101" spans="4:8" x14ac:dyDescent="0.25">
      <c r="D101" t="str">
        <f t="shared" si="3"/>
        <v/>
      </c>
      <c r="E101">
        <f>IFERROR(VLOOKUP(D101,Coordinates[],4,0),0)</f>
        <v>0</v>
      </c>
      <c r="F101">
        <f>IFERROR(VLOOKUP(D101,Coordinates[],5,0),0)</f>
        <v>0</v>
      </c>
      <c r="G101">
        <f t="shared" si="4"/>
        <v>0</v>
      </c>
      <c r="H101" t="str">
        <f>IFERROR(VLOOKUP(D101,Coordinates[],2,0),"")</f>
        <v/>
      </c>
    </row>
    <row r="102" spans="4:8" x14ac:dyDescent="0.25">
      <c r="D102" t="str">
        <f t="shared" si="3"/>
        <v/>
      </c>
      <c r="E102">
        <f>IFERROR(VLOOKUP(D102,Coordinates[],4,0),0)</f>
        <v>0</v>
      </c>
      <c r="F102">
        <f>IFERROR(VLOOKUP(D102,Coordinates[],5,0),0)</f>
        <v>0</v>
      </c>
      <c r="G102">
        <f t="shared" si="4"/>
        <v>0</v>
      </c>
      <c r="H102" t="str">
        <f>IFERROR(VLOOKUP(D102,Coordinates[],2,0),"")</f>
        <v/>
      </c>
    </row>
    <row r="103" spans="4:8" x14ac:dyDescent="0.25">
      <c r="D103" t="str">
        <f t="shared" si="3"/>
        <v/>
      </c>
      <c r="E103">
        <f>IFERROR(VLOOKUP(D103,Coordinates[],4,0),0)</f>
        <v>0</v>
      </c>
      <c r="F103">
        <f>IFERROR(VLOOKUP(D103,Coordinates[],5,0),0)</f>
        <v>0</v>
      </c>
      <c r="G103">
        <f t="shared" si="4"/>
        <v>0</v>
      </c>
      <c r="H103" t="str">
        <f>IFERROR(VLOOKUP(D103,Coordinates[],2,0),"")</f>
        <v/>
      </c>
    </row>
    <row r="104" spans="4:8" x14ac:dyDescent="0.25">
      <c r="D104" t="str">
        <f t="shared" si="3"/>
        <v/>
      </c>
      <c r="E104">
        <f>IFERROR(VLOOKUP(D104,Coordinates[],4,0),0)</f>
        <v>0</v>
      </c>
      <c r="F104">
        <f>IFERROR(VLOOKUP(D104,Coordinates[],5,0),0)</f>
        <v>0</v>
      </c>
      <c r="G104">
        <f t="shared" si="4"/>
        <v>0</v>
      </c>
      <c r="H104" t="str">
        <f>IFERROR(VLOOKUP(D104,Coordinates[],2,0),"")</f>
        <v/>
      </c>
    </row>
    <row r="105" spans="4:8" x14ac:dyDescent="0.25">
      <c r="D105" t="str">
        <f t="shared" si="3"/>
        <v/>
      </c>
      <c r="E105">
        <f>IFERROR(VLOOKUP(D105,Coordinates[],4,0),0)</f>
        <v>0</v>
      </c>
      <c r="F105">
        <f>IFERROR(VLOOKUP(D105,Coordinates[],5,0),0)</f>
        <v>0</v>
      </c>
      <c r="G105">
        <f t="shared" si="4"/>
        <v>0</v>
      </c>
      <c r="H105" t="str">
        <f>IFERROR(VLOOKUP(D105,Coordinates[],2,0),"")</f>
        <v/>
      </c>
    </row>
    <row r="106" spans="4:8" x14ac:dyDescent="0.25">
      <c r="D106" t="str">
        <f t="shared" si="3"/>
        <v/>
      </c>
      <c r="E106">
        <f>IFERROR(VLOOKUP(D106,Coordinates[],4,0),0)</f>
        <v>0</v>
      </c>
      <c r="F106">
        <f>IFERROR(VLOOKUP(D106,Coordinates[],5,0),0)</f>
        <v>0</v>
      </c>
      <c r="G106">
        <f t="shared" si="4"/>
        <v>0</v>
      </c>
      <c r="H106" t="str">
        <f>IFERROR(VLOOKUP(D106,Coordinates[],2,0),"")</f>
        <v/>
      </c>
    </row>
    <row r="107" spans="4:8" x14ac:dyDescent="0.25">
      <c r="D107" t="str">
        <f t="shared" si="3"/>
        <v/>
      </c>
      <c r="E107">
        <f>IFERROR(VLOOKUP(D107,Coordinates[],4,0),0)</f>
        <v>0</v>
      </c>
      <c r="F107">
        <f>IFERROR(VLOOKUP(D107,Coordinates[],5,0),0)</f>
        <v>0</v>
      </c>
      <c r="G107">
        <f t="shared" si="4"/>
        <v>0</v>
      </c>
      <c r="H107" t="str">
        <f>IFERROR(VLOOKUP(D107,Coordinates[],2,0),"")</f>
        <v/>
      </c>
    </row>
    <row r="108" spans="4:8" x14ac:dyDescent="0.25">
      <c r="D108" t="str">
        <f t="shared" si="3"/>
        <v/>
      </c>
      <c r="E108">
        <f>IFERROR(VLOOKUP(D108,Coordinates[],4,0),0)</f>
        <v>0</v>
      </c>
      <c r="F108">
        <f>IFERROR(VLOOKUP(D108,Coordinates[],5,0),0)</f>
        <v>0</v>
      </c>
      <c r="G108">
        <f t="shared" si="4"/>
        <v>0</v>
      </c>
      <c r="H108" t="str">
        <f>IFERROR(VLOOKUP(D108,Coordinates[],2,0),"")</f>
        <v/>
      </c>
    </row>
    <row r="109" spans="4:8" x14ac:dyDescent="0.25">
      <c r="D109" t="str">
        <f t="shared" si="3"/>
        <v/>
      </c>
      <c r="E109">
        <f>IFERROR(VLOOKUP(D109,Coordinates[],4,0),0)</f>
        <v>0</v>
      </c>
      <c r="F109">
        <f>IFERROR(VLOOKUP(D109,Coordinates[],5,0),0)</f>
        <v>0</v>
      </c>
      <c r="G109">
        <f t="shared" si="4"/>
        <v>0</v>
      </c>
      <c r="H109" t="str">
        <f>IFERROR(VLOOKUP(D109,Coordinates[],2,0),"")</f>
        <v/>
      </c>
    </row>
    <row r="110" spans="4:8" x14ac:dyDescent="0.25">
      <c r="D110" t="str">
        <f t="shared" si="3"/>
        <v/>
      </c>
      <c r="E110">
        <f>IFERROR(VLOOKUP(D110,Coordinates[],4,0),0)</f>
        <v>0</v>
      </c>
      <c r="F110">
        <f>IFERROR(VLOOKUP(D110,Coordinates[],5,0),0)</f>
        <v>0</v>
      </c>
      <c r="G110">
        <f t="shared" si="4"/>
        <v>0</v>
      </c>
      <c r="H110" t="str">
        <f>IFERROR(VLOOKUP(D110,Coordinates[],2,0),"")</f>
        <v/>
      </c>
    </row>
    <row r="111" spans="4:8" x14ac:dyDescent="0.25">
      <c r="D111" t="str">
        <f t="shared" si="3"/>
        <v/>
      </c>
      <c r="E111">
        <f>IFERROR(VLOOKUP(D111,Coordinates[],4,0),0)</f>
        <v>0</v>
      </c>
      <c r="F111">
        <f>IFERROR(VLOOKUP(D111,Coordinates[],5,0),0)</f>
        <v>0</v>
      </c>
      <c r="G111">
        <f t="shared" si="4"/>
        <v>0</v>
      </c>
      <c r="H111" t="str">
        <f>IFERROR(VLOOKUP(D111,Coordinates[],2,0),"")</f>
        <v/>
      </c>
    </row>
    <row r="112" spans="4:8" x14ac:dyDescent="0.25">
      <c r="D112" t="str">
        <f t="shared" si="3"/>
        <v/>
      </c>
      <c r="E112">
        <f>IFERROR(VLOOKUP(D112,Coordinates[],4,0),0)</f>
        <v>0</v>
      </c>
      <c r="F112">
        <f>IFERROR(VLOOKUP(D112,Coordinates[],5,0),0)</f>
        <v>0</v>
      </c>
      <c r="G112">
        <f t="shared" si="4"/>
        <v>0</v>
      </c>
      <c r="H112" t="str">
        <f>IFERROR(VLOOKUP(D112,Coordinates[],2,0),"")</f>
        <v/>
      </c>
    </row>
    <row r="113" spans="4:8" x14ac:dyDescent="0.25">
      <c r="D113" t="str">
        <f t="shared" si="3"/>
        <v/>
      </c>
      <c r="E113">
        <f>IFERROR(VLOOKUP(D113,Coordinates[],4,0),0)</f>
        <v>0</v>
      </c>
      <c r="F113">
        <f>IFERROR(VLOOKUP(D113,Coordinates[],5,0),0)</f>
        <v>0</v>
      </c>
      <c r="G113">
        <f t="shared" si="4"/>
        <v>0</v>
      </c>
      <c r="H113" t="str">
        <f>IFERROR(VLOOKUP(D113,Coordinates[],2,0),"")</f>
        <v/>
      </c>
    </row>
    <row r="114" spans="4:8" x14ac:dyDescent="0.25">
      <c r="D114" t="str">
        <f t="shared" si="3"/>
        <v/>
      </c>
      <c r="E114">
        <f>IFERROR(VLOOKUP(D114,Coordinates[],4,0),0)</f>
        <v>0</v>
      </c>
      <c r="F114">
        <f>IFERROR(VLOOKUP(D114,Coordinates[],5,0),0)</f>
        <v>0</v>
      </c>
      <c r="G114">
        <f t="shared" si="4"/>
        <v>0</v>
      </c>
      <c r="H114" t="str">
        <f>IFERROR(VLOOKUP(D114,Coordinates[],2,0),"")</f>
        <v/>
      </c>
    </row>
    <row r="115" spans="4:8" x14ac:dyDescent="0.25">
      <c r="D115" t="str">
        <f t="shared" si="3"/>
        <v/>
      </c>
      <c r="E115">
        <f>IFERROR(VLOOKUP(D115,Coordinates[],4,0),0)</f>
        <v>0</v>
      </c>
      <c r="F115">
        <f>IFERROR(VLOOKUP(D115,Coordinates[],5,0),0)</f>
        <v>0</v>
      </c>
      <c r="G115">
        <f t="shared" si="4"/>
        <v>0</v>
      </c>
      <c r="H115" t="str">
        <f>IFERROR(VLOOKUP(D115,Coordinates[],2,0),"")</f>
        <v/>
      </c>
    </row>
    <row r="116" spans="4:8" x14ac:dyDescent="0.25">
      <c r="D116" t="str">
        <f t="shared" si="3"/>
        <v/>
      </c>
      <c r="E116">
        <f>IFERROR(VLOOKUP(D116,Coordinates[],4,0),0)</f>
        <v>0</v>
      </c>
      <c r="F116">
        <f>IFERROR(VLOOKUP(D116,Coordinates[],5,0),0)</f>
        <v>0</v>
      </c>
      <c r="G116">
        <f t="shared" si="4"/>
        <v>0</v>
      </c>
      <c r="H116" t="str">
        <f>IFERROR(VLOOKUP(D116,Coordinates[],2,0),"")</f>
        <v/>
      </c>
    </row>
    <row r="117" spans="4:8" x14ac:dyDescent="0.25">
      <c r="D117" t="str">
        <f t="shared" si="3"/>
        <v/>
      </c>
      <c r="E117">
        <f>IFERROR(VLOOKUP(D117,Coordinates[],4,0),0)</f>
        <v>0</v>
      </c>
      <c r="F117">
        <f>IFERROR(VLOOKUP(D117,Coordinates[],5,0),0)</f>
        <v>0</v>
      </c>
      <c r="G117">
        <f t="shared" si="4"/>
        <v>0</v>
      </c>
      <c r="H117" t="str">
        <f>IFERROR(VLOOKUP(D117,Coordinates[],2,0),"")</f>
        <v/>
      </c>
    </row>
    <row r="118" spans="4:8" x14ac:dyDescent="0.25">
      <c r="D118" t="str">
        <f t="shared" si="3"/>
        <v/>
      </c>
      <c r="E118">
        <f>IFERROR(VLOOKUP(D118,Coordinates[],4,0),0)</f>
        <v>0</v>
      </c>
      <c r="F118">
        <f>IFERROR(VLOOKUP(D118,Coordinates[],5,0),0)</f>
        <v>0</v>
      </c>
      <c r="G118">
        <f t="shared" si="4"/>
        <v>0</v>
      </c>
      <c r="H118" t="str">
        <f>IFERROR(VLOOKUP(D118,Coordinates[],2,0),"")</f>
        <v/>
      </c>
    </row>
    <row r="119" spans="4:8" x14ac:dyDescent="0.25">
      <c r="D119" t="str">
        <f t="shared" si="3"/>
        <v/>
      </c>
      <c r="E119">
        <f>IFERROR(VLOOKUP(D119,Coordinates[],4,0),0)</f>
        <v>0</v>
      </c>
      <c r="F119">
        <f>IFERROR(VLOOKUP(D119,Coordinates[],5,0),0)</f>
        <v>0</v>
      </c>
      <c r="G119">
        <f t="shared" si="4"/>
        <v>0</v>
      </c>
      <c r="H119" t="str">
        <f>IFERROR(VLOOKUP(D119,Coordinates[],2,0),"")</f>
        <v/>
      </c>
    </row>
    <row r="120" spans="4:8" x14ac:dyDescent="0.25">
      <c r="D120" t="str">
        <f t="shared" si="3"/>
        <v/>
      </c>
      <c r="E120">
        <f>IFERROR(VLOOKUP(D120,Coordinates[],4,0),0)</f>
        <v>0</v>
      </c>
      <c r="F120">
        <f>IFERROR(VLOOKUP(D120,Coordinates[],5,0),0)</f>
        <v>0</v>
      </c>
      <c r="G120">
        <f t="shared" si="4"/>
        <v>0</v>
      </c>
      <c r="H120" t="str">
        <f>IFERROR(VLOOKUP(D120,Coordinates[],2,0),"")</f>
        <v/>
      </c>
    </row>
    <row r="121" spans="4:8" x14ac:dyDescent="0.25">
      <c r="D121" t="str">
        <f t="shared" si="3"/>
        <v/>
      </c>
      <c r="E121">
        <f>IFERROR(VLOOKUP(D121,Coordinates[],4,0),0)</f>
        <v>0</v>
      </c>
      <c r="F121">
        <f>IFERROR(VLOOKUP(D121,Coordinates[],5,0),0)</f>
        <v>0</v>
      </c>
      <c r="G121">
        <f t="shared" si="4"/>
        <v>0</v>
      </c>
      <c r="H121" t="str">
        <f>IFERROR(VLOOKUP(D121,Coordinates[],2,0),"")</f>
        <v/>
      </c>
    </row>
    <row r="122" spans="4:8" x14ac:dyDescent="0.25">
      <c r="D122" t="str">
        <f t="shared" si="3"/>
        <v/>
      </c>
      <c r="E122">
        <f>IFERROR(VLOOKUP(D122,Coordinates[],4,0),0)</f>
        <v>0</v>
      </c>
      <c r="F122">
        <f>IFERROR(VLOOKUP(D122,Coordinates[],5,0),0)</f>
        <v>0</v>
      </c>
      <c r="G122">
        <f t="shared" si="4"/>
        <v>0</v>
      </c>
      <c r="H122" t="str">
        <f>IFERROR(VLOOKUP(D122,Coordinates[],2,0),"")</f>
        <v/>
      </c>
    </row>
    <row r="123" spans="4:8" x14ac:dyDescent="0.25">
      <c r="D123" t="str">
        <f t="shared" si="3"/>
        <v/>
      </c>
      <c r="E123">
        <f>IFERROR(VLOOKUP(D123,Coordinates[],4,0),0)</f>
        <v>0</v>
      </c>
      <c r="F123">
        <f>IFERROR(VLOOKUP(D123,Coordinates[],5,0),0)</f>
        <v>0</v>
      </c>
      <c r="G123">
        <f t="shared" si="4"/>
        <v>0</v>
      </c>
      <c r="H123" t="str">
        <f>IFERROR(VLOOKUP(D123,Coordinates[],2,0),"")</f>
        <v/>
      </c>
    </row>
    <row r="124" spans="4:8" x14ac:dyDescent="0.25">
      <c r="D124" t="str">
        <f t="shared" si="3"/>
        <v/>
      </c>
      <c r="E124">
        <f>IFERROR(VLOOKUP(D124,Coordinates[],4,0),0)</f>
        <v>0</v>
      </c>
      <c r="F124">
        <f>IFERROR(VLOOKUP(D124,Coordinates[],5,0),0)</f>
        <v>0</v>
      </c>
      <c r="G124">
        <f t="shared" si="4"/>
        <v>0</v>
      </c>
      <c r="H124" t="str">
        <f>IFERROR(VLOOKUP(D124,Coordinates[],2,0),"")</f>
        <v/>
      </c>
    </row>
    <row r="125" spans="4:8" x14ac:dyDescent="0.25">
      <c r="D125" t="str">
        <f t="shared" si="3"/>
        <v/>
      </c>
      <c r="E125">
        <f>IFERROR(VLOOKUP(D125,Coordinates[],4,0),0)</f>
        <v>0</v>
      </c>
      <c r="F125">
        <f>IFERROR(VLOOKUP(D125,Coordinates[],5,0),0)</f>
        <v>0</v>
      </c>
      <c r="G125">
        <f t="shared" si="4"/>
        <v>0</v>
      </c>
      <c r="H125" t="str">
        <f>IFERROR(VLOOKUP(D125,Coordinates[],2,0),"")</f>
        <v/>
      </c>
    </row>
    <row r="126" spans="4:8" x14ac:dyDescent="0.25">
      <c r="D126" t="str">
        <f t="shared" si="3"/>
        <v/>
      </c>
      <c r="E126">
        <f>IFERROR(VLOOKUP(D126,Coordinates[],4,0),0)</f>
        <v>0</v>
      </c>
      <c r="F126">
        <f>IFERROR(VLOOKUP(D126,Coordinates[],5,0),0)</f>
        <v>0</v>
      </c>
      <c r="G126">
        <f t="shared" si="4"/>
        <v>0</v>
      </c>
      <c r="H126" t="str">
        <f>IFERROR(VLOOKUP(D126,Coordinates[],2,0),"")</f>
        <v/>
      </c>
    </row>
    <row r="127" spans="4:8" x14ac:dyDescent="0.25">
      <c r="D127" t="str">
        <f t="shared" si="3"/>
        <v/>
      </c>
      <c r="E127">
        <f>IFERROR(VLOOKUP(D127,Coordinates[],4,0),0)</f>
        <v>0</v>
      </c>
      <c r="F127">
        <f>IFERROR(VLOOKUP(D127,Coordinates[],5,0),0)</f>
        <v>0</v>
      </c>
      <c r="G127">
        <f t="shared" si="4"/>
        <v>0</v>
      </c>
      <c r="H127" t="str">
        <f>IFERROR(VLOOKUP(D127,Coordinates[],2,0),"")</f>
        <v/>
      </c>
    </row>
    <row r="128" spans="4:8" x14ac:dyDescent="0.25">
      <c r="D128" t="str">
        <f t="shared" si="3"/>
        <v/>
      </c>
      <c r="E128">
        <f>IFERROR(VLOOKUP(D128,Coordinates[],4,0),0)</f>
        <v>0</v>
      </c>
      <c r="F128">
        <f>IFERROR(VLOOKUP(D128,Coordinates[],5,0),0)</f>
        <v>0</v>
      </c>
      <c r="G128">
        <f t="shared" si="4"/>
        <v>0</v>
      </c>
      <c r="H128" t="str">
        <f>IFERROR(VLOOKUP(D128,Coordinates[],2,0),"")</f>
        <v/>
      </c>
    </row>
    <row r="129" spans="4:8" x14ac:dyDescent="0.25">
      <c r="D129" t="str">
        <f t="shared" si="3"/>
        <v/>
      </c>
      <c r="E129">
        <f>IFERROR(VLOOKUP(D129,Coordinates[],4,0),0)</f>
        <v>0</v>
      </c>
      <c r="F129">
        <f>IFERROR(VLOOKUP(D129,Coordinates[],5,0),0)</f>
        <v>0</v>
      </c>
      <c r="G129">
        <f t="shared" si="4"/>
        <v>0</v>
      </c>
      <c r="H129" t="str">
        <f>IFERROR(VLOOKUP(D129,Coordinates[],2,0),"")</f>
        <v/>
      </c>
    </row>
    <row r="130" spans="4:8" x14ac:dyDescent="0.25">
      <c r="D130" t="str">
        <f t="shared" si="3"/>
        <v/>
      </c>
      <c r="E130">
        <f>IFERROR(VLOOKUP(D130,Coordinates[],4,0),0)</f>
        <v>0</v>
      </c>
      <c r="F130">
        <f>IFERROR(VLOOKUP(D130,Coordinates[],5,0),0)</f>
        <v>0</v>
      </c>
      <c r="G130">
        <f t="shared" si="4"/>
        <v>0</v>
      </c>
      <c r="H130" t="str">
        <f>IFERROR(VLOOKUP(D130,Coordinates[],2,0),"")</f>
        <v/>
      </c>
    </row>
    <row r="131" spans="4:8" x14ac:dyDescent="0.25">
      <c r="D131" t="str">
        <f t="shared" si="3"/>
        <v/>
      </c>
      <c r="E131">
        <f>IFERROR(VLOOKUP(D131,Coordinates[],4,0),0)</f>
        <v>0</v>
      </c>
      <c r="F131">
        <f>IFERROR(VLOOKUP(D131,Coordinates[],5,0),0)</f>
        <v>0</v>
      </c>
      <c r="G131">
        <f t="shared" si="4"/>
        <v>0</v>
      </c>
      <c r="H131" t="str">
        <f>IFERROR(VLOOKUP(D131,Coordinates[],2,0),"")</f>
        <v/>
      </c>
    </row>
    <row r="132" spans="4:8" x14ac:dyDescent="0.25">
      <c r="D132" t="str">
        <f t="shared" si="3"/>
        <v/>
      </c>
      <c r="E132">
        <f>IFERROR(VLOOKUP(D132,Coordinates[],4,0),0)</f>
        <v>0</v>
      </c>
      <c r="F132">
        <f>IFERROR(VLOOKUP(D132,Coordinates[],5,0),0)</f>
        <v>0</v>
      </c>
      <c r="G132">
        <f t="shared" si="4"/>
        <v>0</v>
      </c>
      <c r="H132" t="str">
        <f>IFERROR(VLOOKUP(D132,Coordinates[],2,0),"")</f>
        <v/>
      </c>
    </row>
    <row r="133" spans="4:8" x14ac:dyDescent="0.25">
      <c r="D133" t="str">
        <f t="shared" si="3"/>
        <v/>
      </c>
      <c r="E133">
        <f>IFERROR(VLOOKUP(D133,Coordinates[],4,0),0)</f>
        <v>0</v>
      </c>
      <c r="F133">
        <f>IFERROR(VLOOKUP(D133,Coordinates[],5,0),0)</f>
        <v>0</v>
      </c>
      <c r="G133">
        <f t="shared" si="4"/>
        <v>0</v>
      </c>
      <c r="H133" t="str">
        <f>IFERROR(VLOOKUP(D133,Coordinates[],2,0),"")</f>
        <v/>
      </c>
    </row>
    <row r="134" spans="4:8" x14ac:dyDescent="0.25">
      <c r="D134" t="str">
        <f t="shared" ref="D134:D197" si="5">IF(A134=0,"",A134)</f>
        <v/>
      </c>
      <c r="E134">
        <f>IFERROR(VLOOKUP(D134,Coordinates[],4,0),0)</f>
        <v>0</v>
      </c>
      <c r="F134">
        <f>IFERROR(VLOOKUP(D134,Coordinates[],5,0),0)</f>
        <v>0</v>
      </c>
      <c r="G134">
        <f t="shared" si="4"/>
        <v>0</v>
      </c>
      <c r="H134" t="str">
        <f>IFERROR(VLOOKUP(D134,Coordinates[],2,0),"")</f>
        <v/>
      </c>
    </row>
    <row r="135" spans="4:8" x14ac:dyDescent="0.25">
      <c r="D135" t="str">
        <f t="shared" si="5"/>
        <v/>
      </c>
      <c r="E135">
        <f>IFERROR(VLOOKUP(D135,Coordinates[],4,0),0)</f>
        <v>0</v>
      </c>
      <c r="F135">
        <f>IFERROR(VLOOKUP(D135,Coordinates[],5,0),0)</f>
        <v>0</v>
      </c>
      <c r="G135">
        <f t="shared" si="4"/>
        <v>0</v>
      </c>
      <c r="H135" t="str">
        <f>IFERROR(VLOOKUP(D135,Coordinates[],2,0),"")</f>
        <v/>
      </c>
    </row>
    <row r="136" spans="4:8" x14ac:dyDescent="0.25">
      <c r="D136" t="str">
        <f t="shared" si="5"/>
        <v/>
      </c>
      <c r="E136">
        <f>IFERROR(VLOOKUP(D136,Coordinates[],4,0),0)</f>
        <v>0</v>
      </c>
      <c r="F136">
        <f>IFERROR(VLOOKUP(D136,Coordinates[],5,0),0)</f>
        <v>0</v>
      </c>
      <c r="G136">
        <f t="shared" si="4"/>
        <v>0</v>
      </c>
      <c r="H136" t="str">
        <f>IFERROR(VLOOKUP(D136,Coordinates[],2,0),"")</f>
        <v/>
      </c>
    </row>
    <row r="137" spans="4:8" x14ac:dyDescent="0.25">
      <c r="D137" t="str">
        <f t="shared" si="5"/>
        <v/>
      </c>
      <c r="E137">
        <f>IFERROR(VLOOKUP(D137,Coordinates[],4,0),0)</f>
        <v>0</v>
      </c>
      <c r="F137">
        <f>IFERROR(VLOOKUP(D137,Coordinates[],5,0),0)</f>
        <v>0</v>
      </c>
      <c r="G137">
        <f t="shared" si="4"/>
        <v>0</v>
      </c>
      <c r="H137" t="str">
        <f>IFERROR(VLOOKUP(D137,Coordinates[],2,0),"")</f>
        <v/>
      </c>
    </row>
    <row r="138" spans="4:8" x14ac:dyDescent="0.25">
      <c r="D138" t="str">
        <f t="shared" si="5"/>
        <v/>
      </c>
      <c r="E138">
        <f>IFERROR(VLOOKUP(D138,Coordinates[],4,0),0)</f>
        <v>0</v>
      </c>
      <c r="F138">
        <f>IFERROR(VLOOKUP(D138,Coordinates[],5,0),0)</f>
        <v>0</v>
      </c>
      <c r="G138">
        <f t="shared" ref="G138:G201" si="6">IF(E138=0,0,B138)</f>
        <v>0</v>
      </c>
      <c r="H138" t="str">
        <f>IFERROR(VLOOKUP(D138,Coordinates[],2,0),"")</f>
        <v/>
      </c>
    </row>
    <row r="139" spans="4:8" x14ac:dyDescent="0.25">
      <c r="D139" t="str">
        <f t="shared" si="5"/>
        <v/>
      </c>
      <c r="E139">
        <f>IFERROR(VLOOKUP(D139,Coordinates[],4,0),0)</f>
        <v>0</v>
      </c>
      <c r="F139">
        <f>IFERROR(VLOOKUP(D139,Coordinates[],5,0),0)</f>
        <v>0</v>
      </c>
      <c r="G139">
        <f t="shared" si="6"/>
        <v>0</v>
      </c>
      <c r="H139" t="str">
        <f>IFERROR(VLOOKUP(D139,Coordinates[],2,0),"")</f>
        <v/>
      </c>
    </row>
    <row r="140" spans="4:8" x14ac:dyDescent="0.25">
      <c r="D140" t="str">
        <f t="shared" si="5"/>
        <v/>
      </c>
      <c r="E140">
        <f>IFERROR(VLOOKUP(D140,Coordinates[],4,0),0)</f>
        <v>0</v>
      </c>
      <c r="F140">
        <f>IFERROR(VLOOKUP(D140,Coordinates[],5,0),0)</f>
        <v>0</v>
      </c>
      <c r="G140">
        <f t="shared" si="6"/>
        <v>0</v>
      </c>
      <c r="H140" t="str">
        <f>IFERROR(VLOOKUP(D140,Coordinates[],2,0),"")</f>
        <v/>
      </c>
    </row>
    <row r="141" spans="4:8" x14ac:dyDescent="0.25">
      <c r="D141" t="str">
        <f t="shared" si="5"/>
        <v/>
      </c>
      <c r="E141">
        <f>IFERROR(VLOOKUP(D141,Coordinates[],4,0),0)</f>
        <v>0</v>
      </c>
      <c r="F141">
        <f>IFERROR(VLOOKUP(D141,Coordinates[],5,0),0)</f>
        <v>0</v>
      </c>
      <c r="G141">
        <f t="shared" si="6"/>
        <v>0</v>
      </c>
      <c r="H141" t="str">
        <f>IFERROR(VLOOKUP(D141,Coordinates[],2,0),"")</f>
        <v/>
      </c>
    </row>
    <row r="142" spans="4:8" x14ac:dyDescent="0.25">
      <c r="D142" t="str">
        <f t="shared" si="5"/>
        <v/>
      </c>
      <c r="E142">
        <f>IFERROR(VLOOKUP(D142,Coordinates[],4,0),0)</f>
        <v>0</v>
      </c>
      <c r="F142">
        <f>IFERROR(VLOOKUP(D142,Coordinates[],5,0),0)</f>
        <v>0</v>
      </c>
      <c r="G142">
        <f t="shared" si="6"/>
        <v>0</v>
      </c>
      <c r="H142" t="str">
        <f>IFERROR(VLOOKUP(D142,Coordinates[],2,0),"")</f>
        <v/>
      </c>
    </row>
    <row r="143" spans="4:8" x14ac:dyDescent="0.25">
      <c r="D143" t="str">
        <f t="shared" si="5"/>
        <v/>
      </c>
      <c r="E143">
        <f>IFERROR(VLOOKUP(D143,Coordinates[],4,0),0)</f>
        <v>0</v>
      </c>
      <c r="F143">
        <f>IFERROR(VLOOKUP(D143,Coordinates[],5,0),0)</f>
        <v>0</v>
      </c>
      <c r="G143">
        <f t="shared" si="6"/>
        <v>0</v>
      </c>
      <c r="H143" t="str">
        <f>IFERROR(VLOOKUP(D143,Coordinates[],2,0),"")</f>
        <v/>
      </c>
    </row>
    <row r="144" spans="4:8" x14ac:dyDescent="0.25">
      <c r="D144" t="str">
        <f t="shared" si="5"/>
        <v/>
      </c>
      <c r="E144">
        <f>IFERROR(VLOOKUP(D144,Coordinates[],4,0),0)</f>
        <v>0</v>
      </c>
      <c r="F144">
        <f>IFERROR(VLOOKUP(D144,Coordinates[],5,0),0)</f>
        <v>0</v>
      </c>
      <c r="G144">
        <f t="shared" si="6"/>
        <v>0</v>
      </c>
      <c r="H144" t="str">
        <f>IFERROR(VLOOKUP(D144,Coordinates[],2,0),"")</f>
        <v/>
      </c>
    </row>
    <row r="145" spans="4:8" x14ac:dyDescent="0.25">
      <c r="D145" t="str">
        <f t="shared" si="5"/>
        <v/>
      </c>
      <c r="E145">
        <f>IFERROR(VLOOKUP(D145,Coordinates[],4,0),0)</f>
        <v>0</v>
      </c>
      <c r="F145">
        <f>IFERROR(VLOOKUP(D145,Coordinates[],5,0),0)</f>
        <v>0</v>
      </c>
      <c r="G145">
        <f t="shared" si="6"/>
        <v>0</v>
      </c>
      <c r="H145" t="str">
        <f>IFERROR(VLOOKUP(D145,Coordinates[],2,0),"")</f>
        <v/>
      </c>
    </row>
    <row r="146" spans="4:8" x14ac:dyDescent="0.25">
      <c r="D146" t="str">
        <f t="shared" si="5"/>
        <v/>
      </c>
      <c r="E146">
        <f>IFERROR(VLOOKUP(D146,Coordinates[],4,0),0)</f>
        <v>0</v>
      </c>
      <c r="F146">
        <f>IFERROR(VLOOKUP(D146,Coordinates[],5,0),0)</f>
        <v>0</v>
      </c>
      <c r="G146">
        <f t="shared" si="6"/>
        <v>0</v>
      </c>
      <c r="H146" t="str">
        <f>IFERROR(VLOOKUP(D146,Coordinates[],2,0),"")</f>
        <v/>
      </c>
    </row>
    <row r="147" spans="4:8" x14ac:dyDescent="0.25">
      <c r="D147" t="str">
        <f t="shared" si="5"/>
        <v/>
      </c>
      <c r="E147">
        <f>IFERROR(VLOOKUP(D147,Coordinates[],4,0),0)</f>
        <v>0</v>
      </c>
      <c r="F147">
        <f>IFERROR(VLOOKUP(D147,Coordinates[],5,0),0)</f>
        <v>0</v>
      </c>
      <c r="G147">
        <f t="shared" si="6"/>
        <v>0</v>
      </c>
      <c r="H147" t="str">
        <f>IFERROR(VLOOKUP(D147,Coordinates[],2,0),"")</f>
        <v/>
      </c>
    </row>
    <row r="148" spans="4:8" x14ac:dyDescent="0.25">
      <c r="D148" t="str">
        <f t="shared" si="5"/>
        <v/>
      </c>
      <c r="E148">
        <f>IFERROR(VLOOKUP(D148,Coordinates[],4,0),0)</f>
        <v>0</v>
      </c>
      <c r="F148">
        <f>IFERROR(VLOOKUP(D148,Coordinates[],5,0),0)</f>
        <v>0</v>
      </c>
      <c r="G148">
        <f t="shared" si="6"/>
        <v>0</v>
      </c>
      <c r="H148" t="str">
        <f>IFERROR(VLOOKUP(D148,Coordinates[],2,0),"")</f>
        <v/>
      </c>
    </row>
    <row r="149" spans="4:8" x14ac:dyDescent="0.25">
      <c r="D149" t="str">
        <f t="shared" si="5"/>
        <v/>
      </c>
      <c r="E149">
        <f>IFERROR(VLOOKUP(D149,Coordinates[],4,0),0)</f>
        <v>0</v>
      </c>
      <c r="F149">
        <f>IFERROR(VLOOKUP(D149,Coordinates[],5,0),0)</f>
        <v>0</v>
      </c>
      <c r="G149">
        <f t="shared" si="6"/>
        <v>0</v>
      </c>
      <c r="H149" t="str">
        <f>IFERROR(VLOOKUP(D149,Coordinates[],2,0),"")</f>
        <v/>
      </c>
    </row>
    <row r="150" spans="4:8" x14ac:dyDescent="0.25">
      <c r="D150" t="str">
        <f t="shared" si="5"/>
        <v/>
      </c>
      <c r="E150">
        <f>IFERROR(VLOOKUP(D150,Coordinates[],4,0),0)</f>
        <v>0</v>
      </c>
      <c r="F150">
        <f>IFERROR(VLOOKUP(D150,Coordinates[],5,0),0)</f>
        <v>0</v>
      </c>
      <c r="G150">
        <f t="shared" si="6"/>
        <v>0</v>
      </c>
      <c r="H150" t="str">
        <f>IFERROR(VLOOKUP(D150,Coordinates[],2,0),"")</f>
        <v/>
      </c>
    </row>
    <row r="151" spans="4:8" x14ac:dyDescent="0.25">
      <c r="D151" t="str">
        <f t="shared" si="5"/>
        <v/>
      </c>
      <c r="E151">
        <f>IFERROR(VLOOKUP(D151,Coordinates[],4,0),0)</f>
        <v>0</v>
      </c>
      <c r="F151">
        <f>IFERROR(VLOOKUP(D151,Coordinates[],5,0),0)</f>
        <v>0</v>
      </c>
      <c r="G151">
        <f t="shared" si="6"/>
        <v>0</v>
      </c>
      <c r="H151" t="str">
        <f>IFERROR(VLOOKUP(D151,Coordinates[],2,0),"")</f>
        <v/>
      </c>
    </row>
    <row r="152" spans="4:8" x14ac:dyDescent="0.25">
      <c r="D152" t="str">
        <f t="shared" si="5"/>
        <v/>
      </c>
      <c r="E152">
        <f>IFERROR(VLOOKUP(D152,Coordinates[],4,0),0)</f>
        <v>0</v>
      </c>
      <c r="F152">
        <f>IFERROR(VLOOKUP(D152,Coordinates[],5,0),0)</f>
        <v>0</v>
      </c>
      <c r="G152">
        <f t="shared" si="6"/>
        <v>0</v>
      </c>
      <c r="H152" t="str">
        <f>IFERROR(VLOOKUP(D152,Coordinates[],2,0),"")</f>
        <v/>
      </c>
    </row>
    <row r="153" spans="4:8" x14ac:dyDescent="0.25">
      <c r="D153" t="str">
        <f t="shared" si="5"/>
        <v/>
      </c>
      <c r="E153">
        <f>IFERROR(VLOOKUP(D153,Coordinates[],4,0),0)</f>
        <v>0</v>
      </c>
      <c r="F153">
        <f>IFERROR(VLOOKUP(D153,Coordinates[],5,0),0)</f>
        <v>0</v>
      </c>
      <c r="G153">
        <f t="shared" si="6"/>
        <v>0</v>
      </c>
      <c r="H153" t="str">
        <f>IFERROR(VLOOKUP(D153,Coordinates[],2,0),"")</f>
        <v/>
      </c>
    </row>
    <row r="154" spans="4:8" x14ac:dyDescent="0.25">
      <c r="D154" t="str">
        <f t="shared" si="5"/>
        <v/>
      </c>
      <c r="E154">
        <f>IFERROR(VLOOKUP(D154,Coordinates[],4,0),0)</f>
        <v>0</v>
      </c>
      <c r="F154">
        <f>IFERROR(VLOOKUP(D154,Coordinates[],5,0),0)</f>
        <v>0</v>
      </c>
      <c r="G154">
        <f t="shared" si="6"/>
        <v>0</v>
      </c>
      <c r="H154" t="str">
        <f>IFERROR(VLOOKUP(D154,Coordinates[],2,0),"")</f>
        <v/>
      </c>
    </row>
    <row r="155" spans="4:8" x14ac:dyDescent="0.25">
      <c r="D155" t="str">
        <f t="shared" si="5"/>
        <v/>
      </c>
      <c r="E155">
        <f>IFERROR(VLOOKUP(D155,Coordinates[],4,0),0)</f>
        <v>0</v>
      </c>
      <c r="F155">
        <f>IFERROR(VLOOKUP(D155,Coordinates[],5,0),0)</f>
        <v>0</v>
      </c>
      <c r="G155">
        <f t="shared" si="6"/>
        <v>0</v>
      </c>
      <c r="H155" t="str">
        <f>IFERROR(VLOOKUP(D155,Coordinates[],2,0),"")</f>
        <v/>
      </c>
    </row>
    <row r="156" spans="4:8" x14ac:dyDescent="0.25">
      <c r="D156" t="str">
        <f t="shared" si="5"/>
        <v/>
      </c>
      <c r="E156">
        <f>IFERROR(VLOOKUP(D156,Coordinates[],4,0),0)</f>
        <v>0</v>
      </c>
      <c r="F156">
        <f>IFERROR(VLOOKUP(D156,Coordinates[],5,0),0)</f>
        <v>0</v>
      </c>
      <c r="G156">
        <f t="shared" si="6"/>
        <v>0</v>
      </c>
      <c r="H156" t="str">
        <f>IFERROR(VLOOKUP(D156,Coordinates[],2,0),"")</f>
        <v/>
      </c>
    </row>
    <row r="157" spans="4:8" x14ac:dyDescent="0.25">
      <c r="D157" t="str">
        <f t="shared" si="5"/>
        <v/>
      </c>
      <c r="E157">
        <f>IFERROR(VLOOKUP(D157,Coordinates[],4,0),0)</f>
        <v>0</v>
      </c>
      <c r="F157">
        <f>IFERROR(VLOOKUP(D157,Coordinates[],5,0),0)</f>
        <v>0</v>
      </c>
      <c r="G157">
        <f t="shared" si="6"/>
        <v>0</v>
      </c>
      <c r="H157" t="str">
        <f>IFERROR(VLOOKUP(D157,Coordinates[],2,0),"")</f>
        <v/>
      </c>
    </row>
    <row r="158" spans="4:8" x14ac:dyDescent="0.25">
      <c r="D158" t="str">
        <f t="shared" si="5"/>
        <v/>
      </c>
      <c r="E158">
        <f>IFERROR(VLOOKUP(D158,Coordinates[],4,0),0)</f>
        <v>0</v>
      </c>
      <c r="F158">
        <f>IFERROR(VLOOKUP(D158,Coordinates[],5,0),0)</f>
        <v>0</v>
      </c>
      <c r="G158">
        <f t="shared" si="6"/>
        <v>0</v>
      </c>
      <c r="H158" t="str">
        <f>IFERROR(VLOOKUP(D158,Coordinates[],2,0),"")</f>
        <v/>
      </c>
    </row>
    <row r="159" spans="4:8" x14ac:dyDescent="0.25">
      <c r="D159" t="str">
        <f t="shared" si="5"/>
        <v/>
      </c>
      <c r="E159">
        <f>IFERROR(VLOOKUP(D159,Coordinates[],4,0),0)</f>
        <v>0</v>
      </c>
      <c r="F159">
        <f>IFERROR(VLOOKUP(D159,Coordinates[],5,0),0)</f>
        <v>0</v>
      </c>
      <c r="G159">
        <f t="shared" si="6"/>
        <v>0</v>
      </c>
      <c r="H159" t="str">
        <f>IFERROR(VLOOKUP(D159,Coordinates[],2,0),"")</f>
        <v/>
      </c>
    </row>
    <row r="160" spans="4:8" x14ac:dyDescent="0.25">
      <c r="D160" t="str">
        <f t="shared" si="5"/>
        <v/>
      </c>
      <c r="E160">
        <f>IFERROR(VLOOKUP(D160,Coordinates[],4,0),0)</f>
        <v>0</v>
      </c>
      <c r="F160">
        <f>IFERROR(VLOOKUP(D160,Coordinates[],5,0),0)</f>
        <v>0</v>
      </c>
      <c r="G160">
        <f t="shared" si="6"/>
        <v>0</v>
      </c>
      <c r="H160" t="str">
        <f>IFERROR(VLOOKUP(D160,Coordinates[],2,0),"")</f>
        <v/>
      </c>
    </row>
    <row r="161" spans="4:8" x14ac:dyDescent="0.25">
      <c r="D161" t="str">
        <f t="shared" si="5"/>
        <v/>
      </c>
      <c r="E161">
        <f>IFERROR(VLOOKUP(D161,Coordinates[],4,0),0)</f>
        <v>0</v>
      </c>
      <c r="F161">
        <f>IFERROR(VLOOKUP(D161,Coordinates[],5,0),0)</f>
        <v>0</v>
      </c>
      <c r="G161">
        <f t="shared" si="6"/>
        <v>0</v>
      </c>
      <c r="H161" t="str">
        <f>IFERROR(VLOOKUP(D161,Coordinates[],2,0),"")</f>
        <v/>
      </c>
    </row>
    <row r="162" spans="4:8" x14ac:dyDescent="0.25">
      <c r="D162" t="str">
        <f t="shared" si="5"/>
        <v/>
      </c>
      <c r="E162">
        <f>IFERROR(VLOOKUP(D162,Coordinates[],4,0),0)</f>
        <v>0</v>
      </c>
      <c r="F162">
        <f>IFERROR(VLOOKUP(D162,Coordinates[],5,0),0)</f>
        <v>0</v>
      </c>
      <c r="G162">
        <f t="shared" si="6"/>
        <v>0</v>
      </c>
      <c r="H162" t="str">
        <f>IFERROR(VLOOKUP(D162,Coordinates[],2,0),"")</f>
        <v/>
      </c>
    </row>
    <row r="163" spans="4:8" x14ac:dyDescent="0.25">
      <c r="D163" t="str">
        <f t="shared" si="5"/>
        <v/>
      </c>
      <c r="E163">
        <f>IFERROR(VLOOKUP(D163,Coordinates[],4,0),0)</f>
        <v>0</v>
      </c>
      <c r="F163">
        <f>IFERROR(VLOOKUP(D163,Coordinates[],5,0),0)</f>
        <v>0</v>
      </c>
      <c r="G163">
        <f t="shared" si="6"/>
        <v>0</v>
      </c>
      <c r="H163" t="str">
        <f>IFERROR(VLOOKUP(D163,Coordinates[],2,0),"")</f>
        <v/>
      </c>
    </row>
    <row r="164" spans="4:8" x14ac:dyDescent="0.25">
      <c r="D164" t="str">
        <f t="shared" si="5"/>
        <v/>
      </c>
      <c r="E164">
        <f>IFERROR(VLOOKUP(D164,Coordinates[],4,0),0)</f>
        <v>0</v>
      </c>
      <c r="F164">
        <f>IFERROR(VLOOKUP(D164,Coordinates[],5,0),0)</f>
        <v>0</v>
      </c>
      <c r="G164">
        <f t="shared" si="6"/>
        <v>0</v>
      </c>
      <c r="H164" t="str">
        <f>IFERROR(VLOOKUP(D164,Coordinates[],2,0),"")</f>
        <v/>
      </c>
    </row>
    <row r="165" spans="4:8" x14ac:dyDescent="0.25">
      <c r="D165" t="str">
        <f t="shared" si="5"/>
        <v/>
      </c>
      <c r="E165">
        <f>IFERROR(VLOOKUP(D165,Coordinates[],4,0),0)</f>
        <v>0</v>
      </c>
      <c r="F165">
        <f>IFERROR(VLOOKUP(D165,Coordinates[],5,0),0)</f>
        <v>0</v>
      </c>
      <c r="G165">
        <f t="shared" si="6"/>
        <v>0</v>
      </c>
      <c r="H165" t="str">
        <f>IFERROR(VLOOKUP(D165,Coordinates[],2,0),"")</f>
        <v/>
      </c>
    </row>
    <row r="166" spans="4:8" x14ac:dyDescent="0.25">
      <c r="D166" t="str">
        <f t="shared" si="5"/>
        <v/>
      </c>
      <c r="E166">
        <f>IFERROR(VLOOKUP(D166,Coordinates[],4,0),0)</f>
        <v>0</v>
      </c>
      <c r="F166">
        <f>IFERROR(VLOOKUP(D166,Coordinates[],5,0),0)</f>
        <v>0</v>
      </c>
      <c r="G166">
        <f t="shared" si="6"/>
        <v>0</v>
      </c>
      <c r="H166" t="str">
        <f>IFERROR(VLOOKUP(D166,Coordinates[],2,0),"")</f>
        <v/>
      </c>
    </row>
    <row r="167" spans="4:8" x14ac:dyDescent="0.25">
      <c r="D167" t="str">
        <f t="shared" si="5"/>
        <v/>
      </c>
      <c r="E167">
        <f>IFERROR(VLOOKUP(D167,Coordinates[],4,0),0)</f>
        <v>0</v>
      </c>
      <c r="F167">
        <f>IFERROR(VLOOKUP(D167,Coordinates[],5,0),0)</f>
        <v>0</v>
      </c>
      <c r="G167">
        <f t="shared" si="6"/>
        <v>0</v>
      </c>
      <c r="H167" t="str">
        <f>IFERROR(VLOOKUP(D167,Coordinates[],2,0),"")</f>
        <v/>
      </c>
    </row>
    <row r="168" spans="4:8" x14ac:dyDescent="0.25">
      <c r="D168" t="str">
        <f t="shared" si="5"/>
        <v/>
      </c>
      <c r="E168">
        <f>IFERROR(VLOOKUP(D168,Coordinates[],4,0),0)</f>
        <v>0</v>
      </c>
      <c r="F168">
        <f>IFERROR(VLOOKUP(D168,Coordinates[],5,0),0)</f>
        <v>0</v>
      </c>
      <c r="G168">
        <f t="shared" si="6"/>
        <v>0</v>
      </c>
      <c r="H168" t="str">
        <f>IFERROR(VLOOKUP(D168,Coordinates[],2,0),"")</f>
        <v/>
      </c>
    </row>
    <row r="169" spans="4:8" x14ac:dyDescent="0.25">
      <c r="D169" t="str">
        <f t="shared" si="5"/>
        <v/>
      </c>
      <c r="E169">
        <f>IFERROR(VLOOKUP(D169,Coordinates[],4,0),0)</f>
        <v>0</v>
      </c>
      <c r="F169">
        <f>IFERROR(VLOOKUP(D169,Coordinates[],5,0),0)</f>
        <v>0</v>
      </c>
      <c r="G169">
        <f t="shared" si="6"/>
        <v>0</v>
      </c>
      <c r="H169" t="str">
        <f>IFERROR(VLOOKUP(D169,Coordinates[],2,0),"")</f>
        <v/>
      </c>
    </row>
    <row r="170" spans="4:8" x14ac:dyDescent="0.25">
      <c r="D170" t="str">
        <f t="shared" si="5"/>
        <v/>
      </c>
      <c r="E170">
        <f>IFERROR(VLOOKUP(D170,Coordinates[],4,0),0)</f>
        <v>0</v>
      </c>
      <c r="F170">
        <f>IFERROR(VLOOKUP(D170,Coordinates[],5,0),0)</f>
        <v>0</v>
      </c>
      <c r="G170">
        <f t="shared" si="6"/>
        <v>0</v>
      </c>
      <c r="H170" t="str">
        <f>IFERROR(VLOOKUP(D170,Coordinates[],2,0),"")</f>
        <v/>
      </c>
    </row>
    <row r="171" spans="4:8" x14ac:dyDescent="0.25">
      <c r="D171" t="str">
        <f t="shared" si="5"/>
        <v/>
      </c>
      <c r="E171">
        <f>IFERROR(VLOOKUP(D171,Coordinates[],4,0),0)</f>
        <v>0</v>
      </c>
      <c r="F171">
        <f>IFERROR(VLOOKUP(D171,Coordinates[],5,0),0)</f>
        <v>0</v>
      </c>
      <c r="G171">
        <f t="shared" si="6"/>
        <v>0</v>
      </c>
      <c r="H171" t="str">
        <f>IFERROR(VLOOKUP(D171,Coordinates[],2,0),"")</f>
        <v/>
      </c>
    </row>
    <row r="172" spans="4:8" x14ac:dyDescent="0.25">
      <c r="D172" t="str">
        <f t="shared" si="5"/>
        <v/>
      </c>
      <c r="E172">
        <f>IFERROR(VLOOKUP(D172,Coordinates[],4,0),0)</f>
        <v>0</v>
      </c>
      <c r="F172">
        <f>IFERROR(VLOOKUP(D172,Coordinates[],5,0),0)</f>
        <v>0</v>
      </c>
      <c r="G172">
        <f t="shared" si="6"/>
        <v>0</v>
      </c>
      <c r="H172" t="str">
        <f>IFERROR(VLOOKUP(D172,Coordinates[],2,0),"")</f>
        <v/>
      </c>
    </row>
    <row r="173" spans="4:8" x14ac:dyDescent="0.25">
      <c r="D173" t="str">
        <f t="shared" si="5"/>
        <v/>
      </c>
      <c r="E173">
        <f>IFERROR(VLOOKUP(D173,Coordinates[],4,0),0)</f>
        <v>0</v>
      </c>
      <c r="F173">
        <f>IFERROR(VLOOKUP(D173,Coordinates[],5,0),0)</f>
        <v>0</v>
      </c>
      <c r="G173">
        <f t="shared" si="6"/>
        <v>0</v>
      </c>
      <c r="H173" t="str">
        <f>IFERROR(VLOOKUP(D173,Coordinates[],2,0),"")</f>
        <v/>
      </c>
    </row>
    <row r="174" spans="4:8" x14ac:dyDescent="0.25">
      <c r="D174" t="str">
        <f t="shared" si="5"/>
        <v/>
      </c>
      <c r="E174">
        <f>IFERROR(VLOOKUP(D174,Coordinates[],4,0),0)</f>
        <v>0</v>
      </c>
      <c r="F174">
        <f>IFERROR(VLOOKUP(D174,Coordinates[],5,0),0)</f>
        <v>0</v>
      </c>
      <c r="G174">
        <f t="shared" si="6"/>
        <v>0</v>
      </c>
      <c r="H174" t="str">
        <f>IFERROR(VLOOKUP(D174,Coordinates[],2,0),"")</f>
        <v/>
      </c>
    </row>
    <row r="175" spans="4:8" x14ac:dyDescent="0.25">
      <c r="D175" t="str">
        <f t="shared" si="5"/>
        <v/>
      </c>
      <c r="E175">
        <f>IFERROR(VLOOKUP(D175,Coordinates[],4,0),0)</f>
        <v>0</v>
      </c>
      <c r="F175">
        <f>IFERROR(VLOOKUP(D175,Coordinates[],5,0),0)</f>
        <v>0</v>
      </c>
      <c r="G175">
        <f t="shared" si="6"/>
        <v>0</v>
      </c>
      <c r="H175" t="str">
        <f>IFERROR(VLOOKUP(D175,Coordinates[],2,0),"")</f>
        <v/>
      </c>
    </row>
    <row r="176" spans="4:8" x14ac:dyDescent="0.25">
      <c r="D176" t="str">
        <f t="shared" si="5"/>
        <v/>
      </c>
      <c r="E176">
        <f>IFERROR(VLOOKUP(D176,Coordinates[],4,0),0)</f>
        <v>0</v>
      </c>
      <c r="F176">
        <f>IFERROR(VLOOKUP(D176,Coordinates[],5,0),0)</f>
        <v>0</v>
      </c>
      <c r="G176">
        <f t="shared" si="6"/>
        <v>0</v>
      </c>
      <c r="H176" t="str">
        <f>IFERROR(VLOOKUP(D176,Coordinates[],2,0),"")</f>
        <v/>
      </c>
    </row>
    <row r="177" spans="4:8" x14ac:dyDescent="0.25">
      <c r="D177" t="str">
        <f t="shared" si="5"/>
        <v/>
      </c>
      <c r="E177">
        <f>IFERROR(VLOOKUP(D177,Coordinates[],4,0),0)</f>
        <v>0</v>
      </c>
      <c r="F177">
        <f>IFERROR(VLOOKUP(D177,Coordinates[],5,0),0)</f>
        <v>0</v>
      </c>
      <c r="G177">
        <f t="shared" si="6"/>
        <v>0</v>
      </c>
      <c r="H177" t="str">
        <f>IFERROR(VLOOKUP(D177,Coordinates[],2,0),"")</f>
        <v/>
      </c>
    </row>
    <row r="178" spans="4:8" x14ac:dyDescent="0.25">
      <c r="D178" t="str">
        <f t="shared" si="5"/>
        <v/>
      </c>
      <c r="E178">
        <f>IFERROR(VLOOKUP(D178,Coordinates[],4,0),0)</f>
        <v>0</v>
      </c>
      <c r="F178">
        <f>IFERROR(VLOOKUP(D178,Coordinates[],5,0),0)</f>
        <v>0</v>
      </c>
      <c r="G178">
        <f t="shared" si="6"/>
        <v>0</v>
      </c>
      <c r="H178" t="str">
        <f>IFERROR(VLOOKUP(D178,Coordinates[],2,0),"")</f>
        <v/>
      </c>
    </row>
    <row r="179" spans="4:8" x14ac:dyDescent="0.25">
      <c r="D179" t="str">
        <f t="shared" si="5"/>
        <v/>
      </c>
      <c r="E179">
        <f>IFERROR(VLOOKUP(D179,Coordinates[],4,0),0)</f>
        <v>0</v>
      </c>
      <c r="F179">
        <f>IFERROR(VLOOKUP(D179,Coordinates[],5,0),0)</f>
        <v>0</v>
      </c>
      <c r="G179">
        <f t="shared" si="6"/>
        <v>0</v>
      </c>
      <c r="H179" t="str">
        <f>IFERROR(VLOOKUP(D179,Coordinates[],2,0),"")</f>
        <v/>
      </c>
    </row>
    <row r="180" spans="4:8" x14ac:dyDescent="0.25">
      <c r="D180" t="str">
        <f t="shared" si="5"/>
        <v/>
      </c>
      <c r="E180">
        <f>IFERROR(VLOOKUP(D180,Coordinates[],4,0),0)</f>
        <v>0</v>
      </c>
      <c r="F180">
        <f>IFERROR(VLOOKUP(D180,Coordinates[],5,0),0)</f>
        <v>0</v>
      </c>
      <c r="G180">
        <f t="shared" si="6"/>
        <v>0</v>
      </c>
      <c r="H180" t="str">
        <f>IFERROR(VLOOKUP(D180,Coordinates[],2,0),"")</f>
        <v/>
      </c>
    </row>
    <row r="181" spans="4:8" x14ac:dyDescent="0.25">
      <c r="D181" t="str">
        <f t="shared" si="5"/>
        <v/>
      </c>
      <c r="E181">
        <f>IFERROR(VLOOKUP(D181,Coordinates[],4,0),0)</f>
        <v>0</v>
      </c>
      <c r="F181">
        <f>IFERROR(VLOOKUP(D181,Coordinates[],5,0),0)</f>
        <v>0</v>
      </c>
      <c r="G181">
        <f t="shared" si="6"/>
        <v>0</v>
      </c>
      <c r="H181" t="str">
        <f>IFERROR(VLOOKUP(D181,Coordinates[],2,0),"")</f>
        <v/>
      </c>
    </row>
    <row r="182" spans="4:8" x14ac:dyDescent="0.25">
      <c r="D182" t="str">
        <f t="shared" si="5"/>
        <v/>
      </c>
      <c r="E182">
        <f>IFERROR(VLOOKUP(D182,Coordinates[],4,0),0)</f>
        <v>0</v>
      </c>
      <c r="F182">
        <f>IFERROR(VLOOKUP(D182,Coordinates[],5,0),0)</f>
        <v>0</v>
      </c>
      <c r="G182">
        <f t="shared" si="6"/>
        <v>0</v>
      </c>
      <c r="H182" t="str">
        <f>IFERROR(VLOOKUP(D182,Coordinates[],2,0),"")</f>
        <v/>
      </c>
    </row>
    <row r="183" spans="4:8" x14ac:dyDescent="0.25">
      <c r="D183" t="str">
        <f t="shared" si="5"/>
        <v/>
      </c>
      <c r="E183">
        <f>IFERROR(VLOOKUP(D183,Coordinates[],4,0),0)</f>
        <v>0</v>
      </c>
      <c r="F183">
        <f>IFERROR(VLOOKUP(D183,Coordinates[],5,0),0)</f>
        <v>0</v>
      </c>
      <c r="G183">
        <f t="shared" si="6"/>
        <v>0</v>
      </c>
      <c r="H183" t="str">
        <f>IFERROR(VLOOKUP(D183,Coordinates[],2,0),"")</f>
        <v/>
      </c>
    </row>
    <row r="184" spans="4:8" x14ac:dyDescent="0.25">
      <c r="D184" t="str">
        <f t="shared" si="5"/>
        <v/>
      </c>
      <c r="E184">
        <f>IFERROR(VLOOKUP(D184,Coordinates[],4,0),0)</f>
        <v>0</v>
      </c>
      <c r="F184">
        <f>IFERROR(VLOOKUP(D184,Coordinates[],5,0),0)</f>
        <v>0</v>
      </c>
      <c r="G184">
        <f t="shared" si="6"/>
        <v>0</v>
      </c>
      <c r="H184" t="str">
        <f>IFERROR(VLOOKUP(D184,Coordinates[],2,0),"")</f>
        <v/>
      </c>
    </row>
    <row r="185" spans="4:8" x14ac:dyDescent="0.25">
      <c r="D185" t="str">
        <f t="shared" si="5"/>
        <v/>
      </c>
      <c r="E185">
        <f>IFERROR(VLOOKUP(D185,Coordinates[],4,0),0)</f>
        <v>0</v>
      </c>
      <c r="F185">
        <f>IFERROR(VLOOKUP(D185,Coordinates[],5,0),0)</f>
        <v>0</v>
      </c>
      <c r="G185">
        <f t="shared" si="6"/>
        <v>0</v>
      </c>
      <c r="H185" t="str">
        <f>IFERROR(VLOOKUP(D185,Coordinates[],2,0),"")</f>
        <v/>
      </c>
    </row>
    <row r="186" spans="4:8" x14ac:dyDescent="0.25">
      <c r="D186" t="str">
        <f t="shared" si="5"/>
        <v/>
      </c>
      <c r="E186">
        <f>IFERROR(VLOOKUP(D186,Coordinates[],4,0),0)</f>
        <v>0</v>
      </c>
      <c r="F186">
        <f>IFERROR(VLOOKUP(D186,Coordinates[],5,0),0)</f>
        <v>0</v>
      </c>
      <c r="G186">
        <f t="shared" si="6"/>
        <v>0</v>
      </c>
      <c r="H186" t="str">
        <f>IFERROR(VLOOKUP(D186,Coordinates[],2,0),"")</f>
        <v/>
      </c>
    </row>
    <row r="187" spans="4:8" x14ac:dyDescent="0.25">
      <c r="D187" t="str">
        <f t="shared" si="5"/>
        <v/>
      </c>
      <c r="E187">
        <f>IFERROR(VLOOKUP(D187,Coordinates[],4,0),0)</f>
        <v>0</v>
      </c>
      <c r="F187">
        <f>IFERROR(VLOOKUP(D187,Coordinates[],5,0),0)</f>
        <v>0</v>
      </c>
      <c r="G187">
        <f t="shared" si="6"/>
        <v>0</v>
      </c>
      <c r="H187" t="str">
        <f>IFERROR(VLOOKUP(D187,Coordinates[],2,0),"")</f>
        <v/>
      </c>
    </row>
    <row r="188" spans="4:8" x14ac:dyDescent="0.25">
      <c r="D188" t="str">
        <f t="shared" si="5"/>
        <v/>
      </c>
      <c r="E188">
        <f>IFERROR(VLOOKUP(D188,Coordinates[],4,0),0)</f>
        <v>0</v>
      </c>
      <c r="F188">
        <f>IFERROR(VLOOKUP(D188,Coordinates[],5,0),0)</f>
        <v>0</v>
      </c>
      <c r="G188">
        <f t="shared" si="6"/>
        <v>0</v>
      </c>
      <c r="H188" t="str">
        <f>IFERROR(VLOOKUP(D188,Coordinates[],2,0),"")</f>
        <v/>
      </c>
    </row>
    <row r="189" spans="4:8" x14ac:dyDescent="0.25">
      <c r="D189" t="str">
        <f t="shared" si="5"/>
        <v/>
      </c>
      <c r="E189">
        <f>IFERROR(VLOOKUP(D189,Coordinates[],4,0),0)</f>
        <v>0</v>
      </c>
      <c r="F189">
        <f>IFERROR(VLOOKUP(D189,Coordinates[],5,0),0)</f>
        <v>0</v>
      </c>
      <c r="G189">
        <f t="shared" si="6"/>
        <v>0</v>
      </c>
      <c r="H189" t="str">
        <f>IFERROR(VLOOKUP(D189,Coordinates[],2,0),"")</f>
        <v/>
      </c>
    </row>
    <row r="190" spans="4:8" x14ac:dyDescent="0.25">
      <c r="D190" t="str">
        <f t="shared" si="5"/>
        <v/>
      </c>
      <c r="E190">
        <f>IFERROR(VLOOKUP(D190,Coordinates[],4,0),0)</f>
        <v>0</v>
      </c>
      <c r="F190">
        <f>IFERROR(VLOOKUP(D190,Coordinates[],5,0),0)</f>
        <v>0</v>
      </c>
      <c r="G190">
        <f t="shared" si="6"/>
        <v>0</v>
      </c>
      <c r="H190" t="str">
        <f>IFERROR(VLOOKUP(D190,Coordinates[],2,0),"")</f>
        <v/>
      </c>
    </row>
    <row r="191" spans="4:8" x14ac:dyDescent="0.25">
      <c r="D191" t="str">
        <f t="shared" si="5"/>
        <v/>
      </c>
      <c r="E191">
        <f>IFERROR(VLOOKUP(D191,Coordinates[],4,0),0)</f>
        <v>0</v>
      </c>
      <c r="F191">
        <f>IFERROR(VLOOKUP(D191,Coordinates[],5,0),0)</f>
        <v>0</v>
      </c>
      <c r="G191">
        <f t="shared" si="6"/>
        <v>0</v>
      </c>
      <c r="H191" t="str">
        <f>IFERROR(VLOOKUP(D191,Coordinates[],2,0),"")</f>
        <v/>
      </c>
    </row>
    <row r="192" spans="4:8" x14ac:dyDescent="0.25">
      <c r="D192" t="str">
        <f t="shared" si="5"/>
        <v/>
      </c>
      <c r="E192">
        <f>IFERROR(VLOOKUP(D192,Coordinates[],4,0),0)</f>
        <v>0</v>
      </c>
      <c r="F192">
        <f>IFERROR(VLOOKUP(D192,Coordinates[],5,0),0)</f>
        <v>0</v>
      </c>
      <c r="G192">
        <f t="shared" si="6"/>
        <v>0</v>
      </c>
      <c r="H192" t="str">
        <f>IFERROR(VLOOKUP(D192,Coordinates[],2,0),"")</f>
        <v/>
      </c>
    </row>
    <row r="193" spans="4:8" x14ac:dyDescent="0.25">
      <c r="D193" t="str">
        <f t="shared" si="5"/>
        <v/>
      </c>
      <c r="E193">
        <f>IFERROR(VLOOKUP(D193,Coordinates[],4,0),0)</f>
        <v>0</v>
      </c>
      <c r="F193">
        <f>IFERROR(VLOOKUP(D193,Coordinates[],5,0),0)</f>
        <v>0</v>
      </c>
      <c r="G193">
        <f t="shared" si="6"/>
        <v>0</v>
      </c>
      <c r="H193" t="str">
        <f>IFERROR(VLOOKUP(D193,Coordinates[],2,0),"")</f>
        <v/>
      </c>
    </row>
    <row r="194" spans="4:8" x14ac:dyDescent="0.25">
      <c r="D194" t="str">
        <f t="shared" si="5"/>
        <v/>
      </c>
      <c r="E194">
        <f>IFERROR(VLOOKUP(D194,Coordinates[],4,0),0)</f>
        <v>0</v>
      </c>
      <c r="F194">
        <f>IFERROR(VLOOKUP(D194,Coordinates[],5,0),0)</f>
        <v>0</v>
      </c>
      <c r="G194">
        <f t="shared" si="6"/>
        <v>0</v>
      </c>
      <c r="H194" t="str">
        <f>IFERROR(VLOOKUP(D194,Coordinates[],2,0),"")</f>
        <v/>
      </c>
    </row>
    <row r="195" spans="4:8" x14ac:dyDescent="0.25">
      <c r="D195" t="str">
        <f t="shared" si="5"/>
        <v/>
      </c>
      <c r="E195">
        <f>IFERROR(VLOOKUP(D195,Coordinates[],4,0),0)</f>
        <v>0</v>
      </c>
      <c r="F195">
        <f>IFERROR(VLOOKUP(D195,Coordinates[],5,0),0)</f>
        <v>0</v>
      </c>
      <c r="G195">
        <f t="shared" si="6"/>
        <v>0</v>
      </c>
      <c r="H195" t="str">
        <f>IFERROR(VLOOKUP(D195,Coordinates[],2,0),"")</f>
        <v/>
      </c>
    </row>
    <row r="196" spans="4:8" x14ac:dyDescent="0.25">
      <c r="D196" t="str">
        <f t="shared" si="5"/>
        <v/>
      </c>
      <c r="E196">
        <f>IFERROR(VLOOKUP(D196,Coordinates[],4,0),0)</f>
        <v>0</v>
      </c>
      <c r="F196">
        <f>IFERROR(VLOOKUP(D196,Coordinates[],5,0),0)</f>
        <v>0</v>
      </c>
      <c r="G196">
        <f t="shared" si="6"/>
        <v>0</v>
      </c>
      <c r="H196" t="str">
        <f>IFERROR(VLOOKUP(D196,Coordinates[],2,0),"")</f>
        <v/>
      </c>
    </row>
    <row r="197" spans="4:8" x14ac:dyDescent="0.25">
      <c r="D197" t="str">
        <f t="shared" si="5"/>
        <v/>
      </c>
      <c r="E197">
        <f>IFERROR(VLOOKUP(D197,Coordinates[],4,0),0)</f>
        <v>0</v>
      </c>
      <c r="F197">
        <f>IFERROR(VLOOKUP(D197,Coordinates[],5,0),0)</f>
        <v>0</v>
      </c>
      <c r="G197">
        <f t="shared" si="6"/>
        <v>0</v>
      </c>
      <c r="H197" t="str">
        <f>IFERROR(VLOOKUP(D197,Coordinates[],2,0),"")</f>
        <v/>
      </c>
    </row>
    <row r="198" spans="4:8" x14ac:dyDescent="0.25">
      <c r="D198" t="str">
        <f t="shared" ref="D198:D226" si="7">IF(A198=0,"",A198)</f>
        <v/>
      </c>
      <c r="E198">
        <f>IFERROR(VLOOKUP(D198,Coordinates[],4,0),0)</f>
        <v>0</v>
      </c>
      <c r="F198">
        <f>IFERROR(VLOOKUP(D198,Coordinates[],5,0),0)</f>
        <v>0</v>
      </c>
      <c r="G198">
        <f t="shared" si="6"/>
        <v>0</v>
      </c>
      <c r="H198" t="str">
        <f>IFERROR(VLOOKUP(D198,Coordinates[],2,0),"")</f>
        <v/>
      </c>
    </row>
    <row r="199" spans="4:8" x14ac:dyDescent="0.25">
      <c r="D199" t="str">
        <f t="shared" si="7"/>
        <v/>
      </c>
      <c r="E199">
        <f>IFERROR(VLOOKUP(D199,Coordinates[],4,0),0)</f>
        <v>0</v>
      </c>
      <c r="F199">
        <f>IFERROR(VLOOKUP(D199,Coordinates[],5,0),0)</f>
        <v>0</v>
      </c>
      <c r="G199">
        <f t="shared" si="6"/>
        <v>0</v>
      </c>
      <c r="H199" t="str">
        <f>IFERROR(VLOOKUP(D199,Coordinates[],2,0),"")</f>
        <v/>
      </c>
    </row>
    <row r="200" spans="4:8" x14ac:dyDescent="0.25">
      <c r="D200" t="str">
        <f t="shared" si="7"/>
        <v/>
      </c>
      <c r="E200">
        <f>IFERROR(VLOOKUP(D200,Coordinates[],4,0),0)</f>
        <v>0</v>
      </c>
      <c r="F200">
        <f>IFERROR(VLOOKUP(D200,Coordinates[],5,0),0)</f>
        <v>0</v>
      </c>
      <c r="G200">
        <f t="shared" si="6"/>
        <v>0</v>
      </c>
      <c r="H200" t="str">
        <f>IFERROR(VLOOKUP(D200,Coordinates[],2,0),"")</f>
        <v/>
      </c>
    </row>
    <row r="201" spans="4:8" x14ac:dyDescent="0.25">
      <c r="D201" t="str">
        <f t="shared" si="7"/>
        <v/>
      </c>
      <c r="E201">
        <f>IFERROR(VLOOKUP(D201,Coordinates[],4,0),0)</f>
        <v>0</v>
      </c>
      <c r="F201">
        <f>IFERROR(VLOOKUP(D201,Coordinates[],5,0),0)</f>
        <v>0</v>
      </c>
      <c r="G201">
        <f t="shared" si="6"/>
        <v>0</v>
      </c>
      <c r="H201" t="str">
        <f>IFERROR(VLOOKUP(D201,Coordinates[],2,0),"")</f>
        <v/>
      </c>
    </row>
    <row r="202" spans="4:8" x14ac:dyDescent="0.25">
      <c r="D202" t="str">
        <f t="shared" si="7"/>
        <v/>
      </c>
      <c r="E202">
        <f>IFERROR(VLOOKUP(D202,Coordinates[],4,0),0)</f>
        <v>0</v>
      </c>
      <c r="F202">
        <f>IFERROR(VLOOKUP(D202,Coordinates[],5,0),0)</f>
        <v>0</v>
      </c>
      <c r="G202">
        <f t="shared" ref="G202:G226" si="8">IF(E202=0,0,B202)</f>
        <v>0</v>
      </c>
      <c r="H202" t="str">
        <f>IFERROR(VLOOKUP(D202,Coordinates[],2,0),"")</f>
        <v/>
      </c>
    </row>
    <row r="203" spans="4:8" x14ac:dyDescent="0.25">
      <c r="D203" t="str">
        <f t="shared" si="7"/>
        <v/>
      </c>
      <c r="E203">
        <f>IFERROR(VLOOKUP(D203,Coordinates[],4,0),0)</f>
        <v>0</v>
      </c>
      <c r="F203">
        <f>IFERROR(VLOOKUP(D203,Coordinates[],5,0),0)</f>
        <v>0</v>
      </c>
      <c r="G203">
        <f t="shared" si="8"/>
        <v>0</v>
      </c>
      <c r="H203" t="str">
        <f>IFERROR(VLOOKUP(D203,Coordinates[],2,0),"")</f>
        <v/>
      </c>
    </row>
    <row r="204" spans="4:8" x14ac:dyDescent="0.25">
      <c r="D204" t="str">
        <f t="shared" si="7"/>
        <v/>
      </c>
      <c r="E204">
        <f>IFERROR(VLOOKUP(D204,Coordinates[],4,0),0)</f>
        <v>0</v>
      </c>
      <c r="F204">
        <f>IFERROR(VLOOKUP(D204,Coordinates[],5,0),0)</f>
        <v>0</v>
      </c>
      <c r="G204">
        <f t="shared" si="8"/>
        <v>0</v>
      </c>
      <c r="H204" t="str">
        <f>IFERROR(VLOOKUP(D204,Coordinates[],2,0),"")</f>
        <v/>
      </c>
    </row>
    <row r="205" spans="4:8" x14ac:dyDescent="0.25">
      <c r="D205" t="str">
        <f t="shared" si="7"/>
        <v/>
      </c>
      <c r="E205">
        <f>IFERROR(VLOOKUP(D205,Coordinates[],4,0),0)</f>
        <v>0</v>
      </c>
      <c r="F205">
        <f>IFERROR(VLOOKUP(D205,Coordinates[],5,0),0)</f>
        <v>0</v>
      </c>
      <c r="G205">
        <f t="shared" si="8"/>
        <v>0</v>
      </c>
      <c r="H205" t="str">
        <f>IFERROR(VLOOKUP(D205,Coordinates[],2,0),"")</f>
        <v/>
      </c>
    </row>
    <row r="206" spans="4:8" x14ac:dyDescent="0.25">
      <c r="D206" t="str">
        <f t="shared" si="7"/>
        <v/>
      </c>
      <c r="E206">
        <f>IFERROR(VLOOKUP(D206,Coordinates[],4,0),0)</f>
        <v>0</v>
      </c>
      <c r="F206">
        <f>IFERROR(VLOOKUP(D206,Coordinates[],5,0),0)</f>
        <v>0</v>
      </c>
      <c r="G206">
        <f t="shared" si="8"/>
        <v>0</v>
      </c>
      <c r="H206" t="str">
        <f>IFERROR(VLOOKUP(D206,Coordinates[],2,0),"")</f>
        <v/>
      </c>
    </row>
    <row r="207" spans="4:8" x14ac:dyDescent="0.25">
      <c r="D207" t="str">
        <f t="shared" si="7"/>
        <v/>
      </c>
      <c r="E207">
        <f>IFERROR(VLOOKUP(D207,Coordinates[],4,0),0)</f>
        <v>0</v>
      </c>
      <c r="F207">
        <f>IFERROR(VLOOKUP(D207,Coordinates[],5,0),0)</f>
        <v>0</v>
      </c>
      <c r="G207">
        <f t="shared" si="8"/>
        <v>0</v>
      </c>
      <c r="H207" t="str">
        <f>IFERROR(VLOOKUP(D207,Coordinates[],2,0),"")</f>
        <v/>
      </c>
    </row>
    <row r="208" spans="4:8" x14ac:dyDescent="0.25">
      <c r="D208" t="str">
        <f t="shared" si="7"/>
        <v/>
      </c>
      <c r="E208">
        <f>IFERROR(VLOOKUP(D208,Coordinates[],4,0),0)</f>
        <v>0</v>
      </c>
      <c r="F208">
        <f>IFERROR(VLOOKUP(D208,Coordinates[],5,0),0)</f>
        <v>0</v>
      </c>
      <c r="G208">
        <f t="shared" si="8"/>
        <v>0</v>
      </c>
      <c r="H208" t="str">
        <f>IFERROR(VLOOKUP(D208,Coordinates[],2,0),"")</f>
        <v/>
      </c>
    </row>
    <row r="209" spans="4:8" x14ac:dyDescent="0.25">
      <c r="D209" t="str">
        <f t="shared" si="7"/>
        <v/>
      </c>
      <c r="E209">
        <f>IFERROR(VLOOKUP(D209,Coordinates[],4,0),0)</f>
        <v>0</v>
      </c>
      <c r="F209">
        <f>IFERROR(VLOOKUP(D209,Coordinates[],5,0),0)</f>
        <v>0</v>
      </c>
      <c r="G209">
        <f t="shared" si="8"/>
        <v>0</v>
      </c>
      <c r="H209" t="str">
        <f>IFERROR(VLOOKUP(D209,Coordinates[],2,0),"")</f>
        <v/>
      </c>
    </row>
    <row r="210" spans="4:8" x14ac:dyDescent="0.25">
      <c r="D210" t="str">
        <f t="shared" si="7"/>
        <v/>
      </c>
      <c r="E210">
        <f>IFERROR(VLOOKUP(D210,Coordinates[],4,0),0)</f>
        <v>0</v>
      </c>
      <c r="F210">
        <f>IFERROR(VLOOKUP(D210,Coordinates[],5,0),0)</f>
        <v>0</v>
      </c>
      <c r="G210">
        <f t="shared" si="8"/>
        <v>0</v>
      </c>
      <c r="H210" t="str">
        <f>IFERROR(VLOOKUP(D210,Coordinates[],2,0),"")</f>
        <v/>
      </c>
    </row>
    <row r="211" spans="4:8" x14ac:dyDescent="0.25">
      <c r="D211" t="str">
        <f t="shared" si="7"/>
        <v/>
      </c>
      <c r="E211">
        <f>IFERROR(VLOOKUP(D211,Coordinates[],4,0),0)</f>
        <v>0</v>
      </c>
      <c r="F211">
        <f>IFERROR(VLOOKUP(D211,Coordinates[],5,0),0)</f>
        <v>0</v>
      </c>
      <c r="G211">
        <f t="shared" si="8"/>
        <v>0</v>
      </c>
      <c r="H211" t="str">
        <f>IFERROR(VLOOKUP(D211,Coordinates[],2,0),"")</f>
        <v/>
      </c>
    </row>
    <row r="212" spans="4:8" x14ac:dyDescent="0.25">
      <c r="D212" t="str">
        <f t="shared" si="7"/>
        <v/>
      </c>
      <c r="E212">
        <f>IFERROR(VLOOKUP(D212,Coordinates[],4,0),0)</f>
        <v>0</v>
      </c>
      <c r="F212">
        <f>IFERROR(VLOOKUP(D212,Coordinates[],5,0),0)</f>
        <v>0</v>
      </c>
      <c r="G212">
        <f t="shared" si="8"/>
        <v>0</v>
      </c>
      <c r="H212" t="str">
        <f>IFERROR(VLOOKUP(D212,Coordinates[],2,0),"")</f>
        <v/>
      </c>
    </row>
    <row r="213" spans="4:8" x14ac:dyDescent="0.25">
      <c r="D213" t="str">
        <f t="shared" si="7"/>
        <v/>
      </c>
      <c r="E213">
        <f>IFERROR(VLOOKUP(D213,Coordinates[],4,0),0)</f>
        <v>0</v>
      </c>
      <c r="F213">
        <f>IFERROR(VLOOKUP(D213,Coordinates[],5,0),0)</f>
        <v>0</v>
      </c>
      <c r="G213">
        <f t="shared" si="8"/>
        <v>0</v>
      </c>
      <c r="H213" t="str">
        <f>IFERROR(VLOOKUP(D213,Coordinates[],2,0),"")</f>
        <v/>
      </c>
    </row>
    <row r="214" spans="4:8" x14ac:dyDescent="0.25">
      <c r="D214" t="str">
        <f t="shared" si="7"/>
        <v/>
      </c>
      <c r="E214">
        <f>IFERROR(VLOOKUP(D214,Coordinates[],4,0),0)</f>
        <v>0</v>
      </c>
      <c r="F214">
        <f>IFERROR(VLOOKUP(D214,Coordinates[],5,0),0)</f>
        <v>0</v>
      </c>
      <c r="G214">
        <f t="shared" si="8"/>
        <v>0</v>
      </c>
      <c r="H214" t="str">
        <f>IFERROR(VLOOKUP(D214,Coordinates[],2,0),"")</f>
        <v/>
      </c>
    </row>
    <row r="215" spans="4:8" x14ac:dyDescent="0.25">
      <c r="D215" t="str">
        <f t="shared" si="7"/>
        <v/>
      </c>
      <c r="E215">
        <f>IFERROR(VLOOKUP(D215,Coordinates[],4,0),0)</f>
        <v>0</v>
      </c>
      <c r="F215">
        <f>IFERROR(VLOOKUP(D215,Coordinates[],5,0),0)</f>
        <v>0</v>
      </c>
      <c r="G215">
        <f t="shared" si="8"/>
        <v>0</v>
      </c>
      <c r="H215" t="str">
        <f>IFERROR(VLOOKUP(D215,Coordinates[],2,0),"")</f>
        <v/>
      </c>
    </row>
    <row r="216" spans="4:8" x14ac:dyDescent="0.25">
      <c r="D216" t="str">
        <f t="shared" si="7"/>
        <v/>
      </c>
      <c r="E216">
        <f>IFERROR(VLOOKUP(D216,Coordinates[],4,0),0)</f>
        <v>0</v>
      </c>
      <c r="F216">
        <f>IFERROR(VLOOKUP(D216,Coordinates[],5,0),0)</f>
        <v>0</v>
      </c>
      <c r="G216">
        <f t="shared" si="8"/>
        <v>0</v>
      </c>
      <c r="H216" t="str">
        <f>IFERROR(VLOOKUP(D216,Coordinates[],2,0),"")</f>
        <v/>
      </c>
    </row>
    <row r="217" spans="4:8" x14ac:dyDescent="0.25">
      <c r="D217" t="str">
        <f t="shared" si="7"/>
        <v/>
      </c>
      <c r="E217">
        <f>IFERROR(VLOOKUP(D217,Coordinates[],4,0),0)</f>
        <v>0</v>
      </c>
      <c r="F217">
        <f>IFERROR(VLOOKUP(D217,Coordinates[],5,0),0)</f>
        <v>0</v>
      </c>
      <c r="G217">
        <f t="shared" si="8"/>
        <v>0</v>
      </c>
      <c r="H217" t="str">
        <f>IFERROR(VLOOKUP(D217,Coordinates[],2,0),"")</f>
        <v/>
      </c>
    </row>
    <row r="218" spans="4:8" x14ac:dyDescent="0.25">
      <c r="D218" t="str">
        <f t="shared" si="7"/>
        <v/>
      </c>
      <c r="E218">
        <f>IFERROR(VLOOKUP(D218,Coordinates[],4,0),0)</f>
        <v>0</v>
      </c>
      <c r="F218">
        <f>IFERROR(VLOOKUP(D218,Coordinates[],5,0),0)</f>
        <v>0</v>
      </c>
      <c r="G218">
        <f t="shared" si="8"/>
        <v>0</v>
      </c>
      <c r="H218" t="str">
        <f>IFERROR(VLOOKUP(D218,Coordinates[],2,0),"")</f>
        <v/>
      </c>
    </row>
    <row r="219" spans="4:8" x14ac:dyDescent="0.25">
      <c r="D219" t="str">
        <f t="shared" si="7"/>
        <v/>
      </c>
      <c r="E219">
        <f>IFERROR(VLOOKUP(D219,Coordinates[],4,0),0)</f>
        <v>0</v>
      </c>
      <c r="F219">
        <f>IFERROR(VLOOKUP(D219,Coordinates[],5,0),0)</f>
        <v>0</v>
      </c>
      <c r="G219">
        <f t="shared" si="8"/>
        <v>0</v>
      </c>
      <c r="H219" t="str">
        <f>IFERROR(VLOOKUP(D219,Coordinates[],2,0),"")</f>
        <v/>
      </c>
    </row>
    <row r="220" spans="4:8" x14ac:dyDescent="0.25">
      <c r="D220" t="str">
        <f t="shared" si="7"/>
        <v/>
      </c>
      <c r="E220">
        <f>IFERROR(VLOOKUP(D220,Coordinates[],4,0),0)</f>
        <v>0</v>
      </c>
      <c r="F220">
        <f>IFERROR(VLOOKUP(D220,Coordinates[],5,0),0)</f>
        <v>0</v>
      </c>
      <c r="G220">
        <f t="shared" si="8"/>
        <v>0</v>
      </c>
      <c r="H220" t="str">
        <f>IFERROR(VLOOKUP(D220,Coordinates[],2,0),"")</f>
        <v/>
      </c>
    </row>
    <row r="221" spans="4:8" x14ac:dyDescent="0.25">
      <c r="D221" t="str">
        <f t="shared" si="7"/>
        <v/>
      </c>
      <c r="E221">
        <f>IFERROR(VLOOKUP(D221,Coordinates[],4,0),0)</f>
        <v>0</v>
      </c>
      <c r="F221">
        <f>IFERROR(VLOOKUP(D221,Coordinates[],5,0),0)</f>
        <v>0</v>
      </c>
      <c r="G221">
        <f t="shared" si="8"/>
        <v>0</v>
      </c>
      <c r="H221" t="str">
        <f>IFERROR(VLOOKUP(D221,Coordinates[],2,0),"")</f>
        <v/>
      </c>
    </row>
    <row r="222" spans="4:8" x14ac:dyDescent="0.25">
      <c r="D222" t="str">
        <f t="shared" si="7"/>
        <v/>
      </c>
      <c r="E222">
        <f>IFERROR(VLOOKUP(D222,Coordinates[],4,0),0)</f>
        <v>0</v>
      </c>
      <c r="F222">
        <f>IFERROR(VLOOKUP(D222,Coordinates[],5,0),0)</f>
        <v>0</v>
      </c>
      <c r="G222">
        <f t="shared" si="8"/>
        <v>0</v>
      </c>
      <c r="H222" t="str">
        <f>IFERROR(VLOOKUP(D222,Coordinates[],2,0),"")</f>
        <v/>
      </c>
    </row>
    <row r="223" spans="4:8" x14ac:dyDescent="0.25">
      <c r="D223" t="str">
        <f t="shared" si="7"/>
        <v/>
      </c>
      <c r="E223">
        <f>IFERROR(VLOOKUP(D223,Coordinates[],4,0),0)</f>
        <v>0</v>
      </c>
      <c r="F223">
        <f>IFERROR(VLOOKUP(D223,Coordinates[],5,0),0)</f>
        <v>0</v>
      </c>
      <c r="G223">
        <f t="shared" si="8"/>
        <v>0</v>
      </c>
      <c r="H223" t="str">
        <f>IFERROR(VLOOKUP(D223,Coordinates[],2,0),"")</f>
        <v/>
      </c>
    </row>
    <row r="224" spans="4:8" x14ac:dyDescent="0.25">
      <c r="D224" t="str">
        <f t="shared" si="7"/>
        <v/>
      </c>
      <c r="E224">
        <f>IFERROR(VLOOKUP(D224,Coordinates[],4,0),0)</f>
        <v>0</v>
      </c>
      <c r="F224">
        <f>IFERROR(VLOOKUP(D224,Coordinates[],5,0),0)</f>
        <v>0</v>
      </c>
      <c r="G224">
        <f t="shared" si="8"/>
        <v>0</v>
      </c>
      <c r="H224" t="str">
        <f>IFERROR(VLOOKUP(D224,Coordinates[],2,0),"")</f>
        <v/>
      </c>
    </row>
    <row r="225" spans="4:8" x14ac:dyDescent="0.25">
      <c r="D225" t="str">
        <f t="shared" si="7"/>
        <v/>
      </c>
      <c r="E225">
        <f>IFERROR(VLOOKUP(D225,Coordinates[],4,0),0)</f>
        <v>0</v>
      </c>
      <c r="F225">
        <f>IFERROR(VLOOKUP(D225,Coordinates[],5,0),0)</f>
        <v>0</v>
      </c>
      <c r="G225">
        <f t="shared" si="8"/>
        <v>0</v>
      </c>
      <c r="H225" t="str">
        <f>IFERROR(VLOOKUP(D225,Coordinates[],2,0),"")</f>
        <v/>
      </c>
    </row>
    <row r="226" spans="4:8" x14ac:dyDescent="0.25">
      <c r="D226" t="str">
        <f t="shared" si="7"/>
        <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sheetPr>
  <dimension ref="A1:D6"/>
  <sheetViews>
    <sheetView zoomScale="170" zoomScaleNormal="170" workbookViewId="0">
      <selection activeCell="D5" sqref="D5"/>
    </sheetView>
  </sheetViews>
  <sheetFormatPr defaultRowHeight="15" x14ac:dyDescent="0.25"/>
  <cols>
    <col min="1" max="1" width="15.5703125" bestFit="1" customWidth="1"/>
    <col min="2" max="2" width="30.5703125" bestFit="1" customWidth="1"/>
  </cols>
  <sheetData>
    <row r="1" spans="1:4" x14ac:dyDescent="0.25">
      <c r="A1" s="5" t="s">
        <v>6</v>
      </c>
      <c r="B1" s="6">
        <v>2001</v>
      </c>
      <c r="D1" s="10">
        <f>GETPIVOTDATA("Electricity Capacity (MW)",$A$3,"RE or Non-RE","Renewable")</f>
        <v>4.1726697505894104E-2</v>
      </c>
    </row>
    <row r="3" spans="1:4" x14ac:dyDescent="0.25">
      <c r="A3" s="5" t="s">
        <v>485</v>
      </c>
      <c r="B3" t="s">
        <v>487</v>
      </c>
    </row>
    <row r="4" spans="1:4" x14ac:dyDescent="0.25">
      <c r="A4" s="6" t="s">
        <v>483</v>
      </c>
      <c r="B4" s="18">
        <v>4.1726697505894104E-2</v>
      </c>
    </row>
    <row r="5" spans="1:4" x14ac:dyDescent="0.25">
      <c r="A5" s="6" t="s">
        <v>482</v>
      </c>
      <c r="B5" s="18">
        <v>0.95827330249410592</v>
      </c>
    </row>
    <row r="6" spans="1:4" x14ac:dyDescent="0.25">
      <c r="A6" s="6" t="s">
        <v>486</v>
      </c>
      <c r="B6" s="18">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s="6">
        <v>2001</v>
      </c>
    </row>
    <row r="3" spans="1:2" x14ac:dyDescent="0.25">
      <c r="A3" s="5" t="s">
        <v>485</v>
      </c>
      <c r="B3" t="s">
        <v>487</v>
      </c>
    </row>
    <row r="4" spans="1:2" x14ac:dyDescent="0.25">
      <c r="A4" s="6" t="s">
        <v>483</v>
      </c>
      <c r="B4" s="18">
        <v>4.1726697505894104E-2</v>
      </c>
    </row>
    <row r="5" spans="1:2" x14ac:dyDescent="0.25">
      <c r="A5" s="6" t="s">
        <v>482</v>
      </c>
      <c r="B5" s="18">
        <v>0.95827330249410592</v>
      </c>
    </row>
    <row r="6" spans="1:2" x14ac:dyDescent="0.25">
      <c r="A6" s="6" t="s">
        <v>486</v>
      </c>
      <c r="B6" s="18">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s="6">
        <v>2001</v>
      </c>
    </row>
    <row r="3" spans="1:2" x14ac:dyDescent="0.25">
      <c r="A3" s="5" t="s">
        <v>485</v>
      </c>
      <c r="B3" t="s">
        <v>487</v>
      </c>
    </row>
    <row r="4" spans="1:2" x14ac:dyDescent="0.25">
      <c r="A4" s="6" t="s">
        <v>483</v>
      </c>
      <c r="B4" s="18">
        <v>4.1726697505894104E-2</v>
      </c>
    </row>
    <row r="5" spans="1:2" x14ac:dyDescent="0.25">
      <c r="A5" s="6" t="s">
        <v>482</v>
      </c>
      <c r="B5" s="18">
        <v>0.95827330249410592</v>
      </c>
    </row>
    <row r="6" spans="1:2" x14ac:dyDescent="0.25">
      <c r="A6" s="6" t="s">
        <v>486</v>
      </c>
      <c r="B6" s="18">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sheetPr>
  <dimension ref="A1:G23"/>
  <sheetViews>
    <sheetView topLeftCell="A2" workbookViewId="0">
      <selection activeCell="J8" sqref="J8"/>
    </sheetView>
  </sheetViews>
  <sheetFormatPr defaultRowHeight="15" x14ac:dyDescent="0.25"/>
  <cols>
    <col min="1" max="1" width="11.42578125" bestFit="1" customWidth="1"/>
    <col min="2" max="2" width="16.28515625" bestFit="1" customWidth="1"/>
    <col min="3" max="3" width="8" bestFit="1" customWidth="1"/>
    <col min="4" max="4" width="10.85546875" bestFit="1" customWidth="1"/>
    <col min="5" max="5" width="12.28515625" bestFit="1" customWidth="1"/>
    <col min="6" max="6" width="7" bestFit="1" customWidth="1"/>
    <col min="7" max="7" width="11.28515625" bestFit="1" customWidth="1"/>
  </cols>
  <sheetData>
    <row r="1" spans="1:7" x14ac:dyDescent="0.25">
      <c r="A1" s="5" t="s">
        <v>6</v>
      </c>
      <c r="B1" s="6">
        <v>2015</v>
      </c>
    </row>
    <row r="3" spans="1:7" x14ac:dyDescent="0.25">
      <c r="B3" s="5" t="s">
        <v>488</v>
      </c>
    </row>
    <row r="4" spans="1:7" x14ac:dyDescent="0.25">
      <c r="B4" t="s">
        <v>22</v>
      </c>
      <c r="C4" t="s">
        <v>497</v>
      </c>
      <c r="D4" t="s">
        <v>498</v>
      </c>
      <c r="E4" t="s">
        <v>499</v>
      </c>
      <c r="F4" t="s">
        <v>495</v>
      </c>
      <c r="G4" t="s">
        <v>486</v>
      </c>
    </row>
    <row r="5" spans="1:7" x14ac:dyDescent="0.25">
      <c r="A5" t="s">
        <v>500</v>
      </c>
      <c r="B5" s="4">
        <v>2882000</v>
      </c>
      <c r="C5" s="4">
        <v>3710000</v>
      </c>
      <c r="D5" s="4">
        <v>2164000</v>
      </c>
      <c r="E5" s="4">
        <v>1081000</v>
      </c>
      <c r="F5" s="4">
        <v>200000</v>
      </c>
      <c r="G5" s="4">
        <v>10037000</v>
      </c>
    </row>
    <row r="6" spans="1:7" x14ac:dyDescent="0.25">
      <c r="C6" s="4"/>
      <c r="D6" s="4"/>
      <c r="E6" s="4"/>
      <c r="F6" s="4"/>
      <c r="G6" s="4"/>
    </row>
    <row r="7" spans="1:7" x14ac:dyDescent="0.25">
      <c r="C7" s="4"/>
      <c r="D7" s="4"/>
      <c r="E7" s="4"/>
      <c r="F7" s="4"/>
      <c r="G7" s="4"/>
    </row>
    <row r="8" spans="1:7" x14ac:dyDescent="0.25">
      <c r="C8" s="4"/>
      <c r="D8" s="4"/>
      <c r="E8" s="4"/>
      <c r="F8" s="4"/>
      <c r="G8" s="4"/>
    </row>
    <row r="9" spans="1:7" x14ac:dyDescent="0.25">
      <c r="C9" s="4"/>
      <c r="D9" s="4"/>
      <c r="E9" s="4"/>
      <c r="F9" s="4"/>
      <c r="G9" s="4"/>
    </row>
    <row r="11" spans="1:7" x14ac:dyDescent="0.25">
      <c r="A11" s="16"/>
      <c r="B11" s="16"/>
      <c r="C11" s="16"/>
      <c r="D11" s="16"/>
      <c r="E11" s="16"/>
      <c r="F11" s="16"/>
      <c r="G11" s="16"/>
    </row>
    <row r="12" spans="1:7" x14ac:dyDescent="0.25">
      <c r="A12" s="16"/>
      <c r="B12" s="16"/>
      <c r="C12" s="16"/>
      <c r="D12" s="16"/>
      <c r="E12" s="16"/>
      <c r="F12" s="16"/>
      <c r="G12" s="16"/>
    </row>
    <row r="13" spans="1:7" x14ac:dyDescent="0.25">
      <c r="A13" s="16"/>
      <c r="B13" s="16"/>
      <c r="C13" s="16"/>
      <c r="D13" s="16"/>
      <c r="E13" s="16"/>
      <c r="F13" s="16"/>
      <c r="G13" s="16"/>
    </row>
    <row r="14" spans="1:7" x14ac:dyDescent="0.25">
      <c r="A14" s="16"/>
      <c r="B14" s="16"/>
      <c r="C14" s="16"/>
      <c r="D14" s="16"/>
      <c r="E14" s="16"/>
      <c r="F14" s="16"/>
      <c r="G14" s="16"/>
    </row>
    <row r="15" spans="1:7" x14ac:dyDescent="0.25">
      <c r="A15" s="16"/>
      <c r="B15" s="16"/>
      <c r="C15" s="16"/>
      <c r="D15" s="16"/>
      <c r="E15" s="16"/>
      <c r="F15" s="16"/>
      <c r="G15" s="16"/>
    </row>
    <row r="16" spans="1:7" x14ac:dyDescent="0.25">
      <c r="A16" s="16"/>
      <c r="B16" s="16"/>
      <c r="C16" s="16"/>
      <c r="D16" s="16"/>
      <c r="E16" s="16"/>
      <c r="F16" s="16"/>
      <c r="G16" s="16"/>
    </row>
    <row r="17" spans="1:7" x14ac:dyDescent="0.25">
      <c r="A17" s="16"/>
      <c r="B17" s="16"/>
      <c r="C17" s="16"/>
      <c r="D17" s="16"/>
      <c r="E17" s="16"/>
      <c r="F17" s="16"/>
      <c r="G17" s="16"/>
    </row>
    <row r="18" spans="1:7" x14ac:dyDescent="0.25">
      <c r="A18" s="16"/>
      <c r="B18" s="16"/>
      <c r="C18" s="16"/>
      <c r="D18" s="16"/>
      <c r="E18" s="16"/>
      <c r="F18" s="16"/>
      <c r="G18" s="16"/>
    </row>
    <row r="19" spans="1:7" x14ac:dyDescent="0.25">
      <c r="A19" s="16"/>
      <c r="B19" s="16"/>
      <c r="C19" s="16"/>
      <c r="D19" s="16"/>
      <c r="E19" s="16"/>
      <c r="F19" s="16"/>
      <c r="G19" s="16"/>
    </row>
    <row r="20" spans="1:7" x14ac:dyDescent="0.25">
      <c r="A20" s="16"/>
      <c r="B20" s="16"/>
      <c r="C20" s="16"/>
      <c r="D20" s="16"/>
      <c r="E20" s="16"/>
      <c r="F20" s="16"/>
      <c r="G20" s="16"/>
    </row>
    <row r="21" spans="1:7" x14ac:dyDescent="0.25">
      <c r="A21" s="16"/>
      <c r="B21" s="16"/>
      <c r="C21" s="16"/>
      <c r="D21" s="16"/>
      <c r="E21" s="16"/>
      <c r="F21" s="16"/>
      <c r="G21" s="16"/>
    </row>
    <row r="22" spans="1:7" x14ac:dyDescent="0.25">
      <c r="A22" s="16"/>
      <c r="B22" s="16"/>
      <c r="C22" s="16"/>
      <c r="D22" s="16"/>
      <c r="E22" s="16"/>
      <c r="F22" s="16"/>
      <c r="G22" s="16"/>
    </row>
    <row r="23" spans="1:7" x14ac:dyDescent="0.25">
      <c r="A23" s="16"/>
      <c r="B23" s="16"/>
      <c r="C23" s="16"/>
      <c r="D23" s="16"/>
      <c r="E23" s="16"/>
      <c r="F23" s="16"/>
      <c r="G23"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sheetPr>
  <dimension ref="A3:Q58"/>
  <sheetViews>
    <sheetView topLeftCell="C1" workbookViewId="0">
      <selection activeCell="K10" sqref="K10"/>
    </sheetView>
  </sheetViews>
  <sheetFormatPr defaultRowHeight="15" x14ac:dyDescent="0.25"/>
  <cols>
    <col min="1" max="1" width="12.140625" bestFit="1" customWidth="1"/>
    <col min="2" max="2" width="16.5703125" bestFit="1" customWidth="1"/>
    <col min="3" max="5" width="11.85546875" bestFit="1" customWidth="1"/>
    <col min="6" max="6" width="15.42578125" bestFit="1" customWidth="1"/>
    <col min="7" max="7" width="11.85546875" bestFit="1" customWidth="1"/>
  </cols>
  <sheetData>
    <row r="3" spans="1:17" x14ac:dyDescent="0.25">
      <c r="A3" s="5" t="s">
        <v>507</v>
      </c>
      <c r="B3" s="5" t="s">
        <v>488</v>
      </c>
      <c r="I3" s="16"/>
      <c r="J3" s="16"/>
      <c r="K3" s="16"/>
      <c r="L3" s="16"/>
      <c r="M3" s="16"/>
      <c r="N3" s="16"/>
      <c r="O3" s="16"/>
      <c r="P3" s="16"/>
      <c r="Q3" s="16"/>
    </row>
    <row r="4" spans="1:17" x14ac:dyDescent="0.25">
      <c r="A4" s="5" t="s">
        <v>485</v>
      </c>
      <c r="B4" t="s">
        <v>504</v>
      </c>
      <c r="C4" t="s">
        <v>13</v>
      </c>
      <c r="D4" t="s">
        <v>497</v>
      </c>
      <c r="E4" t="s">
        <v>505</v>
      </c>
      <c r="F4" t="s">
        <v>506</v>
      </c>
      <c r="G4" t="s">
        <v>486</v>
      </c>
      <c r="I4" s="16"/>
      <c r="J4" s="16"/>
      <c r="K4" s="16"/>
      <c r="L4" s="16"/>
      <c r="M4" s="16"/>
      <c r="N4" s="16"/>
      <c r="O4" s="16"/>
      <c r="P4" s="16"/>
      <c r="Q4" s="16"/>
    </row>
    <row r="5" spans="1:17" x14ac:dyDescent="0.25">
      <c r="A5" s="6">
        <v>1965</v>
      </c>
      <c r="B5" s="4">
        <v>9162.4569460000002</v>
      </c>
      <c r="C5" s="4">
        <v>919.77027574048805</v>
      </c>
      <c r="D5" s="4">
        <v>0</v>
      </c>
      <c r="E5" s="4">
        <v>0</v>
      </c>
      <c r="F5" s="4">
        <v>17.985232095652702</v>
      </c>
      <c r="G5" s="4">
        <v>10100.21245383614</v>
      </c>
      <c r="I5" s="16"/>
      <c r="J5" s="16"/>
      <c r="K5" s="16"/>
      <c r="L5" s="16"/>
      <c r="M5" s="16"/>
      <c r="N5" s="16"/>
      <c r="O5" s="16"/>
      <c r="P5" s="16"/>
      <c r="Q5" s="16"/>
    </row>
    <row r="6" spans="1:17" x14ac:dyDescent="0.25">
      <c r="A6" s="6">
        <v>1966</v>
      </c>
      <c r="B6" s="4">
        <v>9218.1727109999993</v>
      </c>
      <c r="C6" s="4">
        <v>986.28587172740902</v>
      </c>
      <c r="D6" s="4">
        <v>0</v>
      </c>
      <c r="E6" s="4">
        <v>0</v>
      </c>
      <c r="F6" s="4">
        <v>19.806006895272901</v>
      </c>
      <c r="G6" s="4">
        <v>10224.26458962268</v>
      </c>
      <c r="I6" s="16"/>
      <c r="J6" s="16"/>
      <c r="K6" s="16"/>
      <c r="L6" s="16"/>
      <c r="M6" s="16"/>
      <c r="N6" s="16"/>
      <c r="O6" s="16"/>
      <c r="P6" s="16"/>
      <c r="Q6" s="16"/>
    </row>
    <row r="7" spans="1:17" x14ac:dyDescent="0.25">
      <c r="A7" s="6">
        <v>1967</v>
      </c>
      <c r="B7" s="4">
        <v>9274.227277</v>
      </c>
      <c r="C7" s="4">
        <v>1009.2445694074401</v>
      </c>
      <c r="D7" s="4">
        <v>0</v>
      </c>
      <c r="E7" s="4">
        <v>0</v>
      </c>
      <c r="F7" s="4">
        <v>19.986570742648102</v>
      </c>
      <c r="G7" s="4">
        <v>10303.458417150088</v>
      </c>
      <c r="I7" s="16"/>
      <c r="J7" s="16"/>
      <c r="K7" s="16"/>
      <c r="L7" s="16"/>
      <c r="M7" s="16"/>
      <c r="N7" s="16"/>
      <c r="O7" s="16"/>
      <c r="P7" s="16"/>
      <c r="Q7" s="16"/>
    </row>
    <row r="8" spans="1:17" x14ac:dyDescent="0.25">
      <c r="A8" s="6">
        <v>1968</v>
      </c>
      <c r="B8" s="4">
        <v>9330.6227039999994</v>
      </c>
      <c r="C8" s="4">
        <v>1059.0628600114501</v>
      </c>
      <c r="D8" s="4">
        <v>0</v>
      </c>
      <c r="E8" s="4">
        <v>0</v>
      </c>
      <c r="F8" s="4">
        <v>22.120045096176099</v>
      </c>
      <c r="G8" s="4">
        <v>10411.805609107627</v>
      </c>
      <c r="I8" s="16"/>
      <c r="J8" s="16"/>
      <c r="K8" s="16"/>
      <c r="L8" s="16"/>
      <c r="M8" s="16"/>
      <c r="N8" s="16"/>
      <c r="O8" s="16"/>
      <c r="P8" s="16"/>
      <c r="Q8" s="16"/>
    </row>
    <row r="9" spans="1:17" x14ac:dyDescent="0.25">
      <c r="A9" s="6">
        <v>1969</v>
      </c>
      <c r="B9" s="4">
        <v>9387.3610649999991</v>
      </c>
      <c r="C9" s="4">
        <v>1122.44252576238</v>
      </c>
      <c r="D9" s="4">
        <v>0</v>
      </c>
      <c r="E9" s="4">
        <v>0</v>
      </c>
      <c r="F9" s="4">
        <v>23.257964376537299</v>
      </c>
      <c r="G9" s="4">
        <v>10533.061555138916</v>
      </c>
      <c r="I9" s="16"/>
      <c r="J9" s="16"/>
      <c r="K9" s="16"/>
      <c r="L9" s="16"/>
      <c r="M9" s="16"/>
      <c r="N9" s="16"/>
      <c r="O9" s="16"/>
      <c r="P9" s="16"/>
      <c r="Q9" s="16"/>
    </row>
    <row r="10" spans="1:17" x14ac:dyDescent="0.25">
      <c r="A10" s="6">
        <v>1970</v>
      </c>
      <c r="B10" s="4">
        <v>9444.4444440000007</v>
      </c>
      <c r="C10" s="4">
        <v>1174.5603475968901</v>
      </c>
      <c r="D10" s="4">
        <v>0</v>
      </c>
      <c r="E10" s="4">
        <v>0</v>
      </c>
      <c r="F10" s="4">
        <v>25.693195986508702</v>
      </c>
      <c r="G10" s="4">
        <v>10644.697987583399</v>
      </c>
      <c r="I10" s="16"/>
      <c r="J10" s="16"/>
      <c r="K10" s="16"/>
      <c r="L10" s="16"/>
      <c r="M10" s="16"/>
      <c r="N10" s="16"/>
      <c r="O10" s="16"/>
      <c r="P10" s="16"/>
      <c r="Q10" s="16"/>
    </row>
    <row r="11" spans="1:17" x14ac:dyDescent="0.25">
      <c r="A11" s="6">
        <v>1971</v>
      </c>
      <c r="B11" s="4">
        <v>9498.5819640000009</v>
      </c>
      <c r="C11" s="4">
        <v>1221.6327300969399</v>
      </c>
      <c r="D11" s="4">
        <v>0</v>
      </c>
      <c r="E11" s="4">
        <v>0</v>
      </c>
      <c r="F11" s="4">
        <v>27.879168463284099</v>
      </c>
      <c r="G11" s="4">
        <v>10748.093862560225</v>
      </c>
      <c r="I11" s="16"/>
      <c r="J11" s="16"/>
      <c r="K11" s="16"/>
      <c r="L11" s="16"/>
      <c r="M11" s="16"/>
      <c r="N11" s="16"/>
      <c r="O11" s="16"/>
      <c r="P11" s="16"/>
      <c r="Q11" s="16"/>
    </row>
    <row r="12" spans="1:17" x14ac:dyDescent="0.25">
      <c r="A12" s="6">
        <v>1972</v>
      </c>
      <c r="B12" s="4">
        <v>9553.0298110000003</v>
      </c>
      <c r="C12" s="4">
        <v>1276.76639592219</v>
      </c>
      <c r="D12" s="4">
        <v>0</v>
      </c>
      <c r="E12" s="4">
        <v>0</v>
      </c>
      <c r="F12" s="4">
        <v>29.8771008197199</v>
      </c>
      <c r="G12" s="4">
        <v>10859.67330774191</v>
      </c>
      <c r="I12" s="16"/>
      <c r="J12" s="16"/>
      <c r="K12" s="16"/>
      <c r="L12" s="16"/>
      <c r="M12" s="16"/>
      <c r="N12" s="16"/>
      <c r="O12" s="16"/>
      <c r="P12" s="16"/>
      <c r="Q12" s="16"/>
    </row>
    <row r="13" spans="1:17" x14ac:dyDescent="0.25">
      <c r="A13" s="6">
        <v>1973</v>
      </c>
      <c r="B13" s="4">
        <v>9607.7897649999995</v>
      </c>
      <c r="C13" s="4">
        <v>1292.75225066185</v>
      </c>
      <c r="D13" s="4">
        <v>0</v>
      </c>
      <c r="E13" s="4">
        <v>0</v>
      </c>
      <c r="F13" s="4">
        <v>32.084923820256797</v>
      </c>
      <c r="G13" s="4">
        <v>10932.626939482107</v>
      </c>
      <c r="I13" s="16"/>
      <c r="J13" s="16"/>
      <c r="K13" s="16"/>
      <c r="L13" s="16"/>
      <c r="M13" s="16"/>
      <c r="N13" s="16"/>
      <c r="O13" s="16"/>
      <c r="P13" s="16"/>
      <c r="Q13" s="16"/>
    </row>
    <row r="14" spans="1:17" x14ac:dyDescent="0.25">
      <c r="A14" s="6">
        <v>1974</v>
      </c>
      <c r="B14" s="4">
        <v>9662.8636139999999</v>
      </c>
      <c r="C14" s="4">
        <v>1419.0467206745</v>
      </c>
      <c r="D14" s="4">
        <v>0</v>
      </c>
      <c r="E14" s="4">
        <v>0</v>
      </c>
      <c r="F14" s="4">
        <v>33.958813582513201</v>
      </c>
      <c r="G14" s="4">
        <v>11115.869148257012</v>
      </c>
      <c r="I14" s="16"/>
      <c r="J14" s="16"/>
      <c r="K14" s="16"/>
      <c r="L14" s="16"/>
      <c r="M14" s="16"/>
      <c r="N14" s="16"/>
      <c r="O14" s="16"/>
      <c r="P14" s="16"/>
      <c r="Q14" s="16"/>
    </row>
    <row r="15" spans="1:17" x14ac:dyDescent="0.25">
      <c r="A15" s="6">
        <v>1975</v>
      </c>
      <c r="B15" s="4">
        <v>9718.2531579999995</v>
      </c>
      <c r="C15" s="4">
        <v>1440.45190301139</v>
      </c>
      <c r="D15" s="4">
        <v>0</v>
      </c>
      <c r="E15" s="4">
        <v>0</v>
      </c>
      <c r="F15" s="4">
        <v>34.483678627632003</v>
      </c>
      <c r="G15" s="4">
        <v>11193.188739639021</v>
      </c>
      <c r="I15" s="16"/>
      <c r="J15" s="16"/>
      <c r="K15" s="16"/>
      <c r="L15" s="16"/>
      <c r="M15" s="16"/>
      <c r="N15" s="16"/>
      <c r="O15" s="16"/>
      <c r="P15" s="16"/>
      <c r="Q15" s="16"/>
    </row>
    <row r="16" spans="1:17" x14ac:dyDescent="0.25">
      <c r="A16" s="6">
        <v>1976</v>
      </c>
      <c r="B16" s="4">
        <v>9773.9602059999997</v>
      </c>
      <c r="C16" s="4">
        <v>1435.2283353749301</v>
      </c>
      <c r="D16" s="4">
        <v>0</v>
      </c>
      <c r="E16" s="4">
        <v>0</v>
      </c>
      <c r="F16" s="4">
        <v>38.4609558693464</v>
      </c>
      <c r="G16" s="4">
        <v>11247.649497244276</v>
      </c>
      <c r="I16" s="16"/>
      <c r="J16" s="16"/>
      <c r="K16" s="16"/>
      <c r="L16" s="16"/>
      <c r="M16" s="16"/>
      <c r="N16" s="16"/>
      <c r="O16" s="16"/>
      <c r="P16" s="16"/>
      <c r="Q16" s="16"/>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theme="9"/>
  </sheetPr>
  <dimension ref="A1:C31"/>
  <sheetViews>
    <sheetView workbookViewId="0">
      <selection activeCell="B11" sqref="B11"/>
    </sheetView>
  </sheetViews>
  <sheetFormatPr defaultRowHeight="15" x14ac:dyDescent="0.25"/>
  <cols>
    <col min="2" max="2" width="14.5703125" customWidth="1"/>
  </cols>
  <sheetData>
    <row r="1" spans="1:3" x14ac:dyDescent="0.25">
      <c r="A1" t="s">
        <v>6</v>
      </c>
      <c r="B1" t="s">
        <v>489</v>
      </c>
      <c r="C1" t="s">
        <v>496</v>
      </c>
    </row>
    <row r="2" spans="1:3" x14ac:dyDescent="0.25">
      <c r="A2">
        <v>2013</v>
      </c>
      <c r="B2" t="s">
        <v>497</v>
      </c>
      <c r="C2">
        <v>2776000</v>
      </c>
    </row>
    <row r="3" spans="1:3" x14ac:dyDescent="0.25">
      <c r="A3">
        <v>2013</v>
      </c>
      <c r="B3" t="s">
        <v>22</v>
      </c>
      <c r="C3">
        <v>2499000</v>
      </c>
    </row>
    <row r="4" spans="1:3" x14ac:dyDescent="0.25">
      <c r="A4">
        <v>2013</v>
      </c>
      <c r="B4" t="s">
        <v>498</v>
      </c>
      <c r="C4">
        <v>2210000</v>
      </c>
    </row>
    <row r="5" spans="1:3" x14ac:dyDescent="0.25">
      <c r="A5">
        <v>2013</v>
      </c>
      <c r="B5" t="s">
        <v>499</v>
      </c>
      <c r="C5">
        <v>834000</v>
      </c>
    </row>
    <row r="6" spans="1:3" x14ac:dyDescent="0.25">
      <c r="A6">
        <v>2013</v>
      </c>
      <c r="B6" t="s">
        <v>495</v>
      </c>
      <c r="C6">
        <v>227000</v>
      </c>
    </row>
    <row r="7" spans="1:3" x14ac:dyDescent="0.25">
      <c r="A7">
        <v>2014</v>
      </c>
      <c r="B7" t="s">
        <v>497</v>
      </c>
      <c r="C7">
        <v>3258000</v>
      </c>
    </row>
    <row r="8" spans="1:3" x14ac:dyDescent="0.25">
      <c r="A8">
        <v>2014</v>
      </c>
      <c r="B8" t="s">
        <v>22</v>
      </c>
      <c r="C8">
        <v>2990000</v>
      </c>
    </row>
    <row r="9" spans="1:3" x14ac:dyDescent="0.25">
      <c r="A9">
        <v>2014</v>
      </c>
      <c r="B9" t="s">
        <v>498</v>
      </c>
      <c r="C9">
        <v>2036000</v>
      </c>
    </row>
    <row r="10" spans="1:3" x14ac:dyDescent="0.25">
      <c r="A10">
        <v>2014</v>
      </c>
      <c r="B10" t="s">
        <v>499</v>
      </c>
      <c r="C10">
        <v>1027000</v>
      </c>
    </row>
    <row r="11" spans="1:3" x14ac:dyDescent="0.25">
      <c r="A11">
        <v>2014</v>
      </c>
      <c r="B11" t="s">
        <v>495</v>
      </c>
      <c r="C11">
        <v>187000</v>
      </c>
    </row>
    <row r="12" spans="1:3" x14ac:dyDescent="0.25">
      <c r="A12">
        <v>2015</v>
      </c>
      <c r="B12" t="s">
        <v>497</v>
      </c>
      <c r="C12">
        <v>3710000</v>
      </c>
    </row>
    <row r="13" spans="1:3" x14ac:dyDescent="0.25">
      <c r="A13">
        <v>2015</v>
      </c>
      <c r="B13" t="s">
        <v>22</v>
      </c>
      <c r="C13">
        <v>2882000</v>
      </c>
    </row>
    <row r="14" spans="1:3" x14ac:dyDescent="0.25">
      <c r="A14">
        <v>2015</v>
      </c>
      <c r="B14" t="s">
        <v>498</v>
      </c>
      <c r="C14">
        <v>2164000</v>
      </c>
    </row>
    <row r="15" spans="1:3" x14ac:dyDescent="0.25">
      <c r="A15">
        <v>2015</v>
      </c>
      <c r="B15" t="s">
        <v>499</v>
      </c>
      <c r="C15">
        <v>1081000</v>
      </c>
    </row>
    <row r="16" spans="1:3" x14ac:dyDescent="0.25">
      <c r="A16">
        <v>2015</v>
      </c>
      <c r="B16" t="s">
        <v>495</v>
      </c>
      <c r="C16">
        <v>200000</v>
      </c>
    </row>
    <row r="17" spans="1:3" x14ac:dyDescent="0.25">
      <c r="A17">
        <v>2016</v>
      </c>
      <c r="B17" t="s">
        <v>497</v>
      </c>
      <c r="C17">
        <v>3918000</v>
      </c>
    </row>
    <row r="18" spans="1:3" x14ac:dyDescent="0.25">
      <c r="A18">
        <v>2016</v>
      </c>
      <c r="B18" t="s">
        <v>22</v>
      </c>
      <c r="C18">
        <v>2743000</v>
      </c>
    </row>
    <row r="19" spans="1:3" x14ac:dyDescent="0.25">
      <c r="A19">
        <v>2016</v>
      </c>
      <c r="B19" t="s">
        <v>498</v>
      </c>
      <c r="C19">
        <v>2062000</v>
      </c>
    </row>
    <row r="20" spans="1:3" x14ac:dyDescent="0.25">
      <c r="A20">
        <v>2016</v>
      </c>
      <c r="B20" t="s">
        <v>499</v>
      </c>
      <c r="C20">
        <v>1160000</v>
      </c>
    </row>
    <row r="21" spans="1:3" x14ac:dyDescent="0.25">
      <c r="A21">
        <v>2016</v>
      </c>
      <c r="B21" t="s">
        <v>495</v>
      </c>
      <c r="C21">
        <v>240000</v>
      </c>
    </row>
    <row r="22" spans="1:3" x14ac:dyDescent="0.25">
      <c r="A22">
        <v>2017</v>
      </c>
      <c r="B22" t="s">
        <v>497</v>
      </c>
      <c r="C22">
        <v>4172000</v>
      </c>
    </row>
    <row r="23" spans="1:3" x14ac:dyDescent="0.25">
      <c r="A23">
        <v>2017</v>
      </c>
      <c r="B23" t="s">
        <v>22</v>
      </c>
      <c r="C23">
        <v>3054000</v>
      </c>
    </row>
    <row r="24" spans="1:3" x14ac:dyDescent="0.25">
      <c r="A24">
        <v>2017</v>
      </c>
      <c r="B24" t="s">
        <v>498</v>
      </c>
      <c r="C24">
        <v>1994000</v>
      </c>
    </row>
    <row r="25" spans="1:3" x14ac:dyDescent="0.25">
      <c r="A25">
        <v>2017</v>
      </c>
      <c r="B25" t="s">
        <v>499</v>
      </c>
      <c r="C25">
        <v>1148000</v>
      </c>
    </row>
    <row r="26" spans="1:3" x14ac:dyDescent="0.25">
      <c r="A26">
        <v>2017</v>
      </c>
      <c r="B26" t="s">
        <v>495</v>
      </c>
      <c r="C26">
        <v>164000</v>
      </c>
    </row>
    <row r="27" spans="1:3" x14ac:dyDescent="0.25">
      <c r="A27">
        <v>2018</v>
      </c>
      <c r="B27" t="s">
        <v>497</v>
      </c>
      <c r="C27">
        <v>4406000</v>
      </c>
    </row>
    <row r="28" spans="1:3" x14ac:dyDescent="0.25">
      <c r="A28">
        <v>2018</v>
      </c>
      <c r="B28" t="s">
        <v>22</v>
      </c>
      <c r="C28">
        <v>3184000</v>
      </c>
    </row>
    <row r="29" spans="1:3" x14ac:dyDescent="0.25">
      <c r="A29">
        <v>2018</v>
      </c>
      <c r="B29" t="s">
        <v>498</v>
      </c>
      <c r="C29">
        <v>2053000</v>
      </c>
    </row>
    <row r="30" spans="1:3" x14ac:dyDescent="0.25">
      <c r="A30">
        <v>2018</v>
      </c>
      <c r="B30" t="s">
        <v>499</v>
      </c>
      <c r="C30">
        <v>1160000</v>
      </c>
    </row>
    <row r="31" spans="1:3" x14ac:dyDescent="0.25">
      <c r="A31">
        <v>2018</v>
      </c>
      <c r="B31" t="s">
        <v>495</v>
      </c>
      <c r="C31">
        <v>176000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9"/>
  </sheetPr>
  <dimension ref="A1:E266"/>
  <sheetViews>
    <sheetView workbookViewId="0">
      <selection activeCell="D16" sqref="D16"/>
    </sheetView>
  </sheetViews>
  <sheetFormatPr defaultRowHeight="15" x14ac:dyDescent="0.25"/>
  <cols>
    <col min="5" max="5" width="13.5703125" customWidth="1"/>
  </cols>
  <sheetData>
    <row r="1" spans="1:5" x14ac:dyDescent="0.25">
      <c r="A1" t="s">
        <v>0</v>
      </c>
      <c r="B1" t="s">
        <v>6</v>
      </c>
      <c r="C1" t="s">
        <v>501</v>
      </c>
      <c r="D1" t="s">
        <v>502</v>
      </c>
      <c r="E1" t="s">
        <v>490</v>
      </c>
    </row>
    <row r="2" spans="1:5" x14ac:dyDescent="0.25">
      <c r="A2" t="s">
        <v>503</v>
      </c>
      <c r="B2">
        <v>1965</v>
      </c>
      <c r="C2" t="s">
        <v>504</v>
      </c>
      <c r="D2">
        <v>9162.4569460000002</v>
      </c>
      <c r="E2" s="7">
        <v>23743</v>
      </c>
    </row>
    <row r="3" spans="1:5" x14ac:dyDescent="0.25">
      <c r="A3" t="s">
        <v>503</v>
      </c>
      <c r="B3">
        <v>1965</v>
      </c>
      <c r="C3" t="s">
        <v>13</v>
      </c>
      <c r="D3">
        <v>919.77027574048805</v>
      </c>
      <c r="E3" s="7">
        <v>23743</v>
      </c>
    </row>
    <row r="4" spans="1:5" x14ac:dyDescent="0.25">
      <c r="A4" t="s">
        <v>503</v>
      </c>
      <c r="B4">
        <v>1965</v>
      </c>
      <c r="C4" t="s">
        <v>497</v>
      </c>
      <c r="D4">
        <v>0</v>
      </c>
      <c r="E4" s="7">
        <v>23743</v>
      </c>
    </row>
    <row r="5" spans="1:5" x14ac:dyDescent="0.25">
      <c r="A5" t="s">
        <v>503</v>
      </c>
      <c r="B5">
        <v>1965</v>
      </c>
      <c r="C5" t="s">
        <v>505</v>
      </c>
      <c r="D5">
        <v>0</v>
      </c>
      <c r="E5" s="7">
        <v>23743</v>
      </c>
    </row>
    <row r="6" spans="1:5" x14ac:dyDescent="0.25">
      <c r="A6" t="s">
        <v>503</v>
      </c>
      <c r="B6">
        <v>1965</v>
      </c>
      <c r="C6" t="s">
        <v>506</v>
      </c>
      <c r="D6">
        <v>17.985232095652702</v>
      </c>
      <c r="E6" s="7">
        <v>23743</v>
      </c>
    </row>
    <row r="7" spans="1:5" x14ac:dyDescent="0.25">
      <c r="A7" t="s">
        <v>503</v>
      </c>
      <c r="B7">
        <v>1966</v>
      </c>
      <c r="C7" t="s">
        <v>504</v>
      </c>
      <c r="D7">
        <v>9218.1727109999993</v>
      </c>
      <c r="E7" s="7">
        <v>24108</v>
      </c>
    </row>
    <row r="8" spans="1:5" x14ac:dyDescent="0.25">
      <c r="A8" t="s">
        <v>503</v>
      </c>
      <c r="B8">
        <v>1966</v>
      </c>
      <c r="C8" t="s">
        <v>13</v>
      </c>
      <c r="D8">
        <v>986.28587172740902</v>
      </c>
      <c r="E8" s="7">
        <v>24108</v>
      </c>
    </row>
    <row r="9" spans="1:5" x14ac:dyDescent="0.25">
      <c r="A9" t="s">
        <v>503</v>
      </c>
      <c r="B9">
        <v>1966</v>
      </c>
      <c r="C9" t="s">
        <v>497</v>
      </c>
      <c r="D9">
        <v>0</v>
      </c>
      <c r="E9" s="7">
        <v>24108</v>
      </c>
    </row>
    <row r="10" spans="1:5" x14ac:dyDescent="0.25">
      <c r="A10" t="s">
        <v>503</v>
      </c>
      <c r="B10">
        <v>1966</v>
      </c>
      <c r="C10" t="s">
        <v>505</v>
      </c>
      <c r="D10">
        <v>0</v>
      </c>
      <c r="E10" s="7">
        <v>24108</v>
      </c>
    </row>
    <row r="11" spans="1:5" x14ac:dyDescent="0.25">
      <c r="A11" t="s">
        <v>503</v>
      </c>
      <c r="B11">
        <v>1966</v>
      </c>
      <c r="C11" t="s">
        <v>506</v>
      </c>
      <c r="D11">
        <v>19.806006895272901</v>
      </c>
      <c r="E11" s="7">
        <v>24108</v>
      </c>
    </row>
    <row r="12" spans="1:5" x14ac:dyDescent="0.25">
      <c r="A12" t="s">
        <v>503</v>
      </c>
      <c r="B12">
        <v>1967</v>
      </c>
      <c r="C12" t="s">
        <v>504</v>
      </c>
      <c r="D12">
        <v>9274.227277</v>
      </c>
      <c r="E12" s="7">
        <v>24473</v>
      </c>
    </row>
    <row r="13" spans="1:5" x14ac:dyDescent="0.25">
      <c r="A13" t="s">
        <v>503</v>
      </c>
      <c r="B13">
        <v>1967</v>
      </c>
      <c r="C13" t="s">
        <v>13</v>
      </c>
      <c r="D13">
        <v>1009.2445694074401</v>
      </c>
      <c r="E13" s="7">
        <v>24473</v>
      </c>
    </row>
    <row r="14" spans="1:5" x14ac:dyDescent="0.25">
      <c r="A14" t="s">
        <v>503</v>
      </c>
      <c r="B14">
        <v>1967</v>
      </c>
      <c r="C14" t="s">
        <v>497</v>
      </c>
      <c r="D14">
        <v>0</v>
      </c>
      <c r="E14" s="7">
        <v>24473</v>
      </c>
    </row>
    <row r="15" spans="1:5" x14ac:dyDescent="0.25">
      <c r="A15" t="s">
        <v>503</v>
      </c>
      <c r="B15">
        <v>1967</v>
      </c>
      <c r="C15" t="s">
        <v>505</v>
      </c>
      <c r="D15">
        <v>0</v>
      </c>
      <c r="E15" s="7">
        <v>24473</v>
      </c>
    </row>
    <row r="16" spans="1:5" x14ac:dyDescent="0.25">
      <c r="A16" t="s">
        <v>503</v>
      </c>
      <c r="B16">
        <v>1967</v>
      </c>
      <c r="C16" t="s">
        <v>506</v>
      </c>
      <c r="D16">
        <v>19.986570742648102</v>
      </c>
      <c r="E16" s="7">
        <v>24473</v>
      </c>
    </row>
    <row r="17" spans="1:5" x14ac:dyDescent="0.25">
      <c r="A17" t="s">
        <v>503</v>
      </c>
      <c r="B17">
        <v>1968</v>
      </c>
      <c r="C17" t="s">
        <v>504</v>
      </c>
      <c r="D17">
        <v>9330.6227039999994</v>
      </c>
      <c r="E17" s="7">
        <v>24838</v>
      </c>
    </row>
    <row r="18" spans="1:5" x14ac:dyDescent="0.25">
      <c r="A18" t="s">
        <v>503</v>
      </c>
      <c r="B18">
        <v>1968</v>
      </c>
      <c r="C18" t="s">
        <v>13</v>
      </c>
      <c r="D18">
        <v>1059.0628600114501</v>
      </c>
      <c r="E18" s="7">
        <v>24838</v>
      </c>
    </row>
    <row r="19" spans="1:5" x14ac:dyDescent="0.25">
      <c r="A19" t="s">
        <v>503</v>
      </c>
      <c r="B19">
        <v>1968</v>
      </c>
      <c r="C19" t="s">
        <v>497</v>
      </c>
      <c r="D19">
        <v>0</v>
      </c>
      <c r="E19" s="7">
        <v>24838</v>
      </c>
    </row>
    <row r="20" spans="1:5" x14ac:dyDescent="0.25">
      <c r="A20" t="s">
        <v>503</v>
      </c>
      <c r="B20">
        <v>1968</v>
      </c>
      <c r="C20" t="s">
        <v>505</v>
      </c>
      <c r="D20">
        <v>0</v>
      </c>
      <c r="E20" s="7">
        <v>24838</v>
      </c>
    </row>
    <row r="21" spans="1:5" x14ac:dyDescent="0.25">
      <c r="A21" t="s">
        <v>503</v>
      </c>
      <c r="B21">
        <v>1968</v>
      </c>
      <c r="C21" t="s">
        <v>506</v>
      </c>
      <c r="D21">
        <v>22.120045096176099</v>
      </c>
      <c r="E21" s="7">
        <v>24838</v>
      </c>
    </row>
    <row r="22" spans="1:5" x14ac:dyDescent="0.25">
      <c r="A22" t="s">
        <v>503</v>
      </c>
      <c r="B22">
        <v>1969</v>
      </c>
      <c r="C22" t="s">
        <v>504</v>
      </c>
      <c r="D22">
        <v>9387.3610649999991</v>
      </c>
      <c r="E22" s="7">
        <v>25204</v>
      </c>
    </row>
    <row r="23" spans="1:5" x14ac:dyDescent="0.25">
      <c r="A23" t="s">
        <v>503</v>
      </c>
      <c r="B23">
        <v>1969</v>
      </c>
      <c r="C23" t="s">
        <v>13</v>
      </c>
      <c r="D23">
        <v>1122.44252576238</v>
      </c>
      <c r="E23" s="7">
        <v>25204</v>
      </c>
    </row>
    <row r="24" spans="1:5" x14ac:dyDescent="0.25">
      <c r="A24" t="s">
        <v>503</v>
      </c>
      <c r="B24">
        <v>1969</v>
      </c>
      <c r="C24" t="s">
        <v>497</v>
      </c>
      <c r="D24">
        <v>0</v>
      </c>
      <c r="E24" s="7">
        <v>25204</v>
      </c>
    </row>
    <row r="25" spans="1:5" x14ac:dyDescent="0.25">
      <c r="A25" t="s">
        <v>503</v>
      </c>
      <c r="B25">
        <v>1969</v>
      </c>
      <c r="C25" t="s">
        <v>505</v>
      </c>
      <c r="D25">
        <v>0</v>
      </c>
      <c r="E25" s="7">
        <v>25204</v>
      </c>
    </row>
    <row r="26" spans="1:5" x14ac:dyDescent="0.25">
      <c r="A26" t="s">
        <v>503</v>
      </c>
      <c r="B26">
        <v>1969</v>
      </c>
      <c r="C26" t="s">
        <v>506</v>
      </c>
      <c r="D26">
        <v>23.257964376537299</v>
      </c>
      <c r="E26" s="7">
        <v>25204</v>
      </c>
    </row>
    <row r="27" spans="1:5" x14ac:dyDescent="0.25">
      <c r="A27" t="s">
        <v>503</v>
      </c>
      <c r="B27">
        <v>1970</v>
      </c>
      <c r="C27" t="s">
        <v>504</v>
      </c>
      <c r="D27">
        <v>9444.4444440000007</v>
      </c>
      <c r="E27" s="7">
        <v>25569</v>
      </c>
    </row>
    <row r="28" spans="1:5" x14ac:dyDescent="0.25">
      <c r="A28" t="s">
        <v>503</v>
      </c>
      <c r="B28">
        <v>1970</v>
      </c>
      <c r="C28" t="s">
        <v>13</v>
      </c>
      <c r="D28">
        <v>1174.5603475968901</v>
      </c>
      <c r="E28" s="7">
        <v>25569</v>
      </c>
    </row>
    <row r="29" spans="1:5" x14ac:dyDescent="0.25">
      <c r="A29" t="s">
        <v>503</v>
      </c>
      <c r="B29">
        <v>1970</v>
      </c>
      <c r="C29" t="s">
        <v>497</v>
      </c>
      <c r="D29">
        <v>0</v>
      </c>
      <c r="E29" s="7">
        <v>25569</v>
      </c>
    </row>
    <row r="30" spans="1:5" x14ac:dyDescent="0.25">
      <c r="A30" t="s">
        <v>503</v>
      </c>
      <c r="B30">
        <v>1970</v>
      </c>
      <c r="C30" t="s">
        <v>505</v>
      </c>
      <c r="D30">
        <v>0</v>
      </c>
      <c r="E30" s="7">
        <v>25569</v>
      </c>
    </row>
    <row r="31" spans="1:5" x14ac:dyDescent="0.25">
      <c r="A31" t="s">
        <v>503</v>
      </c>
      <c r="B31">
        <v>1970</v>
      </c>
      <c r="C31" t="s">
        <v>506</v>
      </c>
      <c r="D31">
        <v>25.693195986508702</v>
      </c>
      <c r="E31" s="7">
        <v>25569</v>
      </c>
    </row>
    <row r="32" spans="1:5" x14ac:dyDescent="0.25">
      <c r="A32" t="s">
        <v>503</v>
      </c>
      <c r="B32">
        <v>1971</v>
      </c>
      <c r="C32" t="s">
        <v>504</v>
      </c>
      <c r="D32">
        <v>9498.5819640000009</v>
      </c>
      <c r="E32" s="7">
        <v>25934</v>
      </c>
    </row>
    <row r="33" spans="1:5" x14ac:dyDescent="0.25">
      <c r="A33" t="s">
        <v>503</v>
      </c>
      <c r="B33">
        <v>1971</v>
      </c>
      <c r="C33" t="s">
        <v>13</v>
      </c>
      <c r="D33">
        <v>1221.6327300969399</v>
      </c>
      <c r="E33" s="7">
        <v>25934</v>
      </c>
    </row>
    <row r="34" spans="1:5" x14ac:dyDescent="0.25">
      <c r="A34" t="s">
        <v>503</v>
      </c>
      <c r="B34">
        <v>1971</v>
      </c>
      <c r="C34" t="s">
        <v>497</v>
      </c>
      <c r="D34">
        <v>0</v>
      </c>
      <c r="E34" s="7">
        <v>25934</v>
      </c>
    </row>
    <row r="35" spans="1:5" x14ac:dyDescent="0.25">
      <c r="A35" t="s">
        <v>503</v>
      </c>
      <c r="B35">
        <v>1971</v>
      </c>
      <c r="C35" t="s">
        <v>505</v>
      </c>
      <c r="D35">
        <v>0</v>
      </c>
      <c r="E35" s="7">
        <v>25934</v>
      </c>
    </row>
    <row r="36" spans="1:5" x14ac:dyDescent="0.25">
      <c r="A36" t="s">
        <v>503</v>
      </c>
      <c r="B36">
        <v>1971</v>
      </c>
      <c r="C36" t="s">
        <v>506</v>
      </c>
      <c r="D36">
        <v>27.879168463284099</v>
      </c>
      <c r="E36" s="7">
        <v>25934</v>
      </c>
    </row>
    <row r="37" spans="1:5" x14ac:dyDescent="0.25">
      <c r="A37" t="s">
        <v>503</v>
      </c>
      <c r="B37">
        <v>1972</v>
      </c>
      <c r="C37" t="s">
        <v>504</v>
      </c>
      <c r="D37">
        <v>9553.0298110000003</v>
      </c>
      <c r="E37" s="7">
        <v>26299</v>
      </c>
    </row>
    <row r="38" spans="1:5" x14ac:dyDescent="0.25">
      <c r="A38" t="s">
        <v>503</v>
      </c>
      <c r="B38">
        <v>1972</v>
      </c>
      <c r="C38" t="s">
        <v>13</v>
      </c>
      <c r="D38">
        <v>1276.76639592219</v>
      </c>
      <c r="E38" s="7">
        <v>26299</v>
      </c>
    </row>
    <row r="39" spans="1:5" x14ac:dyDescent="0.25">
      <c r="A39" t="s">
        <v>503</v>
      </c>
      <c r="B39">
        <v>1972</v>
      </c>
      <c r="C39" t="s">
        <v>497</v>
      </c>
      <c r="D39">
        <v>0</v>
      </c>
      <c r="E39" s="7">
        <v>26299</v>
      </c>
    </row>
    <row r="40" spans="1:5" x14ac:dyDescent="0.25">
      <c r="A40" t="s">
        <v>503</v>
      </c>
      <c r="B40">
        <v>1972</v>
      </c>
      <c r="C40" t="s">
        <v>505</v>
      </c>
      <c r="D40">
        <v>0</v>
      </c>
      <c r="E40" s="7">
        <v>26299</v>
      </c>
    </row>
    <row r="41" spans="1:5" x14ac:dyDescent="0.25">
      <c r="A41" t="s">
        <v>503</v>
      </c>
      <c r="B41">
        <v>1972</v>
      </c>
      <c r="C41" t="s">
        <v>506</v>
      </c>
      <c r="D41">
        <v>29.8771008197199</v>
      </c>
      <c r="E41" s="7">
        <v>26299</v>
      </c>
    </row>
    <row r="42" spans="1:5" x14ac:dyDescent="0.25">
      <c r="A42" t="s">
        <v>503</v>
      </c>
      <c r="B42">
        <v>1973</v>
      </c>
      <c r="C42" t="s">
        <v>504</v>
      </c>
      <c r="D42">
        <v>9607.7897649999995</v>
      </c>
      <c r="E42" s="7">
        <v>26665</v>
      </c>
    </row>
    <row r="43" spans="1:5" x14ac:dyDescent="0.25">
      <c r="A43" t="s">
        <v>503</v>
      </c>
      <c r="B43">
        <v>1973</v>
      </c>
      <c r="C43" t="s">
        <v>13</v>
      </c>
      <c r="D43">
        <v>1292.75225066185</v>
      </c>
      <c r="E43" s="7">
        <v>26665</v>
      </c>
    </row>
    <row r="44" spans="1:5" x14ac:dyDescent="0.25">
      <c r="A44" t="s">
        <v>503</v>
      </c>
      <c r="B44">
        <v>1973</v>
      </c>
      <c r="C44" t="s">
        <v>497</v>
      </c>
      <c r="D44">
        <v>0</v>
      </c>
      <c r="E44" s="7">
        <v>26665</v>
      </c>
    </row>
    <row r="45" spans="1:5" x14ac:dyDescent="0.25">
      <c r="A45" t="s">
        <v>503</v>
      </c>
      <c r="B45">
        <v>1973</v>
      </c>
      <c r="C45" t="s">
        <v>505</v>
      </c>
      <c r="D45">
        <v>0</v>
      </c>
      <c r="E45" s="7">
        <v>26665</v>
      </c>
    </row>
    <row r="46" spans="1:5" x14ac:dyDescent="0.25">
      <c r="A46" t="s">
        <v>503</v>
      </c>
      <c r="B46">
        <v>1973</v>
      </c>
      <c r="C46" t="s">
        <v>506</v>
      </c>
      <c r="D46">
        <v>32.084923820256797</v>
      </c>
      <c r="E46" s="7">
        <v>26665</v>
      </c>
    </row>
    <row r="47" spans="1:5" x14ac:dyDescent="0.25">
      <c r="A47" t="s">
        <v>503</v>
      </c>
      <c r="B47">
        <v>1974</v>
      </c>
      <c r="C47" t="s">
        <v>504</v>
      </c>
      <c r="D47">
        <v>9662.8636139999999</v>
      </c>
      <c r="E47" s="7">
        <v>27030</v>
      </c>
    </row>
    <row r="48" spans="1:5" x14ac:dyDescent="0.25">
      <c r="A48" t="s">
        <v>503</v>
      </c>
      <c r="B48">
        <v>1974</v>
      </c>
      <c r="C48" t="s">
        <v>13</v>
      </c>
      <c r="D48">
        <v>1419.0467206745</v>
      </c>
      <c r="E48" s="7">
        <v>27030</v>
      </c>
    </row>
    <row r="49" spans="1:5" x14ac:dyDescent="0.25">
      <c r="A49" t="s">
        <v>503</v>
      </c>
      <c r="B49">
        <v>1974</v>
      </c>
      <c r="C49" t="s">
        <v>497</v>
      </c>
      <c r="D49">
        <v>0</v>
      </c>
      <c r="E49" s="7">
        <v>27030</v>
      </c>
    </row>
    <row r="50" spans="1:5" x14ac:dyDescent="0.25">
      <c r="A50" t="s">
        <v>503</v>
      </c>
      <c r="B50">
        <v>1974</v>
      </c>
      <c r="C50" t="s">
        <v>505</v>
      </c>
      <c r="D50">
        <v>0</v>
      </c>
      <c r="E50" s="7">
        <v>27030</v>
      </c>
    </row>
    <row r="51" spans="1:5" x14ac:dyDescent="0.25">
      <c r="A51" t="s">
        <v>503</v>
      </c>
      <c r="B51">
        <v>1974</v>
      </c>
      <c r="C51" t="s">
        <v>506</v>
      </c>
      <c r="D51">
        <v>33.958813582513201</v>
      </c>
      <c r="E51" s="7">
        <v>27030</v>
      </c>
    </row>
    <row r="52" spans="1:5" x14ac:dyDescent="0.25">
      <c r="A52" t="s">
        <v>503</v>
      </c>
      <c r="B52">
        <v>1975</v>
      </c>
      <c r="C52" t="s">
        <v>504</v>
      </c>
      <c r="D52">
        <v>9718.2531579999995</v>
      </c>
      <c r="E52" s="7">
        <v>27395</v>
      </c>
    </row>
    <row r="53" spans="1:5" x14ac:dyDescent="0.25">
      <c r="A53" t="s">
        <v>503</v>
      </c>
      <c r="B53">
        <v>1975</v>
      </c>
      <c r="C53" t="s">
        <v>13</v>
      </c>
      <c r="D53">
        <v>1440.45190301139</v>
      </c>
      <c r="E53" s="7">
        <v>27395</v>
      </c>
    </row>
    <row r="54" spans="1:5" x14ac:dyDescent="0.25">
      <c r="A54" t="s">
        <v>503</v>
      </c>
      <c r="B54">
        <v>1975</v>
      </c>
      <c r="C54" t="s">
        <v>497</v>
      </c>
      <c r="D54">
        <v>0</v>
      </c>
      <c r="E54" s="7">
        <v>27395</v>
      </c>
    </row>
    <row r="55" spans="1:5" x14ac:dyDescent="0.25">
      <c r="A55" t="s">
        <v>503</v>
      </c>
      <c r="B55">
        <v>1975</v>
      </c>
      <c r="C55" t="s">
        <v>505</v>
      </c>
      <c r="D55">
        <v>0</v>
      </c>
      <c r="E55" s="7">
        <v>27395</v>
      </c>
    </row>
    <row r="56" spans="1:5" x14ac:dyDescent="0.25">
      <c r="A56" t="s">
        <v>503</v>
      </c>
      <c r="B56">
        <v>1975</v>
      </c>
      <c r="C56" t="s">
        <v>506</v>
      </c>
      <c r="D56">
        <v>34.483678627632003</v>
      </c>
      <c r="E56" s="7">
        <v>27395</v>
      </c>
    </row>
    <row r="57" spans="1:5" x14ac:dyDescent="0.25">
      <c r="A57" t="s">
        <v>503</v>
      </c>
      <c r="B57">
        <v>1976</v>
      </c>
      <c r="C57" t="s">
        <v>504</v>
      </c>
      <c r="D57">
        <v>9773.9602059999997</v>
      </c>
      <c r="E57" s="7">
        <v>27760</v>
      </c>
    </row>
    <row r="58" spans="1:5" x14ac:dyDescent="0.25">
      <c r="A58" t="s">
        <v>503</v>
      </c>
      <c r="B58">
        <v>1976</v>
      </c>
      <c r="C58" t="s">
        <v>13</v>
      </c>
      <c r="D58">
        <v>1435.2283353749301</v>
      </c>
      <c r="E58" s="7">
        <v>27760</v>
      </c>
    </row>
    <row r="59" spans="1:5" x14ac:dyDescent="0.25">
      <c r="A59" t="s">
        <v>503</v>
      </c>
      <c r="B59">
        <v>1976</v>
      </c>
      <c r="C59" t="s">
        <v>497</v>
      </c>
      <c r="D59">
        <v>0</v>
      </c>
      <c r="E59" s="7">
        <v>27760</v>
      </c>
    </row>
    <row r="60" spans="1:5" x14ac:dyDescent="0.25">
      <c r="A60" t="s">
        <v>503</v>
      </c>
      <c r="B60">
        <v>1976</v>
      </c>
      <c r="C60" t="s">
        <v>505</v>
      </c>
      <c r="D60">
        <v>0</v>
      </c>
      <c r="E60" s="7">
        <v>27760</v>
      </c>
    </row>
    <row r="61" spans="1:5" x14ac:dyDescent="0.25">
      <c r="A61" t="s">
        <v>503</v>
      </c>
      <c r="B61">
        <v>1976</v>
      </c>
      <c r="C61" t="s">
        <v>506</v>
      </c>
      <c r="D61">
        <v>38.4609558693464</v>
      </c>
      <c r="E61" s="7">
        <v>27760</v>
      </c>
    </row>
    <row r="62" spans="1:5" x14ac:dyDescent="0.25">
      <c r="A62" t="s">
        <v>503</v>
      </c>
      <c r="B62">
        <v>1977</v>
      </c>
      <c r="C62" t="s">
        <v>504</v>
      </c>
      <c r="D62">
        <v>9829.9865790000003</v>
      </c>
      <c r="E62" s="7">
        <v>28126</v>
      </c>
    </row>
    <row r="63" spans="1:5" x14ac:dyDescent="0.25">
      <c r="A63" t="s">
        <v>503</v>
      </c>
      <c r="B63">
        <v>1977</v>
      </c>
      <c r="C63" t="s">
        <v>13</v>
      </c>
      <c r="D63">
        <v>1472.5592631167999</v>
      </c>
      <c r="E63" s="7">
        <v>28126</v>
      </c>
    </row>
    <row r="64" spans="1:5" x14ac:dyDescent="0.25">
      <c r="A64" t="s">
        <v>503</v>
      </c>
      <c r="B64">
        <v>1977</v>
      </c>
      <c r="C64" t="s">
        <v>497</v>
      </c>
      <c r="D64">
        <v>0</v>
      </c>
      <c r="E64" s="7">
        <v>28126</v>
      </c>
    </row>
    <row r="65" spans="1:5" x14ac:dyDescent="0.25">
      <c r="A65" t="s">
        <v>503</v>
      </c>
      <c r="B65">
        <v>1977</v>
      </c>
      <c r="C65" t="s">
        <v>505</v>
      </c>
      <c r="D65">
        <v>0</v>
      </c>
      <c r="E65" s="7">
        <v>28126</v>
      </c>
    </row>
    <row r="66" spans="1:5" x14ac:dyDescent="0.25">
      <c r="A66" t="s">
        <v>503</v>
      </c>
      <c r="B66">
        <v>1977</v>
      </c>
      <c r="C66" t="s">
        <v>506</v>
      </c>
      <c r="D66">
        <v>40.562557227460303</v>
      </c>
      <c r="E66" s="7">
        <v>28126</v>
      </c>
    </row>
    <row r="67" spans="1:5" x14ac:dyDescent="0.25">
      <c r="A67" t="s">
        <v>503</v>
      </c>
      <c r="B67">
        <v>1978</v>
      </c>
      <c r="C67" t="s">
        <v>504</v>
      </c>
      <c r="D67">
        <v>9886.3341060000002</v>
      </c>
      <c r="E67" s="7">
        <v>28491</v>
      </c>
    </row>
    <row r="68" spans="1:5" x14ac:dyDescent="0.25">
      <c r="A68" t="s">
        <v>503</v>
      </c>
      <c r="B68">
        <v>1978</v>
      </c>
      <c r="C68" t="s">
        <v>13</v>
      </c>
      <c r="D68">
        <v>1588.7045022401101</v>
      </c>
      <c r="E68" s="7">
        <v>28491</v>
      </c>
    </row>
    <row r="69" spans="1:5" x14ac:dyDescent="0.25">
      <c r="A69" t="s">
        <v>503</v>
      </c>
      <c r="B69">
        <v>1978</v>
      </c>
      <c r="C69" t="s">
        <v>497</v>
      </c>
      <c r="D69">
        <v>0</v>
      </c>
      <c r="E69" s="7">
        <v>28491</v>
      </c>
    </row>
    <row r="70" spans="1:5" x14ac:dyDescent="0.25">
      <c r="A70" t="s">
        <v>503</v>
      </c>
      <c r="B70">
        <v>1978</v>
      </c>
      <c r="C70" t="s">
        <v>505</v>
      </c>
      <c r="D70">
        <v>3.0000000000000001E-3</v>
      </c>
      <c r="E70" s="7">
        <v>28491</v>
      </c>
    </row>
    <row r="71" spans="1:5" x14ac:dyDescent="0.25">
      <c r="A71" t="s">
        <v>503</v>
      </c>
      <c r="B71">
        <v>1978</v>
      </c>
      <c r="C71" t="s">
        <v>506</v>
      </c>
      <c r="D71">
        <v>42.967477840818802</v>
      </c>
      <c r="E71" s="7">
        <v>28491</v>
      </c>
    </row>
    <row r="72" spans="1:5" x14ac:dyDescent="0.25">
      <c r="A72" t="s">
        <v>503</v>
      </c>
      <c r="B72">
        <v>1979</v>
      </c>
      <c r="C72" t="s">
        <v>504</v>
      </c>
      <c r="D72">
        <v>9943.0046299999995</v>
      </c>
      <c r="E72" s="7">
        <v>28856</v>
      </c>
    </row>
    <row r="73" spans="1:5" x14ac:dyDescent="0.25">
      <c r="A73" t="s">
        <v>503</v>
      </c>
      <c r="B73">
        <v>1979</v>
      </c>
      <c r="C73" t="s">
        <v>13</v>
      </c>
      <c r="D73">
        <v>1667.5846706987199</v>
      </c>
      <c r="E73" s="7">
        <v>28856</v>
      </c>
    </row>
    <row r="74" spans="1:5" x14ac:dyDescent="0.25">
      <c r="A74" t="s">
        <v>503</v>
      </c>
      <c r="B74">
        <v>1979</v>
      </c>
      <c r="C74" t="s">
        <v>497</v>
      </c>
      <c r="D74">
        <v>0</v>
      </c>
      <c r="E74" s="7">
        <v>28856</v>
      </c>
    </row>
    <row r="75" spans="1:5" x14ac:dyDescent="0.25">
      <c r="A75" t="s">
        <v>503</v>
      </c>
      <c r="B75">
        <v>1979</v>
      </c>
      <c r="C75" t="s">
        <v>505</v>
      </c>
      <c r="D75">
        <v>6.0000000000000001E-3</v>
      </c>
      <c r="E75" s="7">
        <v>28856</v>
      </c>
    </row>
    <row r="76" spans="1:5" x14ac:dyDescent="0.25">
      <c r="A76" t="s">
        <v>503</v>
      </c>
      <c r="B76">
        <v>1979</v>
      </c>
      <c r="C76" t="s">
        <v>506</v>
      </c>
      <c r="D76">
        <v>46.169328818745001</v>
      </c>
      <c r="E76" s="7">
        <v>28856</v>
      </c>
    </row>
    <row r="77" spans="1:5" x14ac:dyDescent="0.25">
      <c r="A77" t="s">
        <v>503</v>
      </c>
      <c r="B77">
        <v>1980</v>
      </c>
      <c r="C77" t="s">
        <v>504</v>
      </c>
      <c r="D77">
        <v>10000</v>
      </c>
      <c r="E77" s="7">
        <v>29221</v>
      </c>
    </row>
    <row r="78" spans="1:5" x14ac:dyDescent="0.25">
      <c r="A78" t="s">
        <v>503</v>
      </c>
      <c r="B78">
        <v>1980</v>
      </c>
      <c r="C78" t="s">
        <v>13</v>
      </c>
      <c r="D78">
        <v>1698.6094429558</v>
      </c>
      <c r="E78" s="7">
        <v>29221</v>
      </c>
    </row>
    <row r="79" spans="1:5" x14ac:dyDescent="0.25">
      <c r="A79" t="s">
        <v>503</v>
      </c>
      <c r="B79">
        <v>1980</v>
      </c>
      <c r="C79" t="s">
        <v>497</v>
      </c>
      <c r="D79">
        <v>0</v>
      </c>
      <c r="E79" s="7">
        <v>29221</v>
      </c>
    </row>
    <row r="80" spans="1:5" x14ac:dyDescent="0.25">
      <c r="A80" t="s">
        <v>503</v>
      </c>
      <c r="B80">
        <v>1980</v>
      </c>
      <c r="C80" t="s">
        <v>505</v>
      </c>
      <c r="D80">
        <v>1.0500000000000001E-2</v>
      </c>
      <c r="E80" s="7">
        <v>29221</v>
      </c>
    </row>
    <row r="81" spans="1:5" x14ac:dyDescent="0.25">
      <c r="A81" t="s">
        <v>503</v>
      </c>
      <c r="B81">
        <v>1980</v>
      </c>
      <c r="C81" t="s">
        <v>506</v>
      </c>
      <c r="D81">
        <v>49.385363849620298</v>
      </c>
      <c r="E81" s="7">
        <v>29221</v>
      </c>
    </row>
    <row r="82" spans="1:5" x14ac:dyDescent="0.25">
      <c r="A82" t="s">
        <v>503</v>
      </c>
      <c r="B82">
        <v>1981</v>
      </c>
      <c r="C82" t="s">
        <v>504</v>
      </c>
      <c r="D82">
        <v>10105.917509999999</v>
      </c>
      <c r="E82" s="7">
        <v>29587</v>
      </c>
    </row>
    <row r="83" spans="1:5" x14ac:dyDescent="0.25">
      <c r="A83" t="s">
        <v>503</v>
      </c>
      <c r="B83">
        <v>1981</v>
      </c>
      <c r="C83" t="s">
        <v>13</v>
      </c>
      <c r="D83">
        <v>1725.23274579132</v>
      </c>
      <c r="E83" s="7">
        <v>29587</v>
      </c>
    </row>
    <row r="84" spans="1:5" x14ac:dyDescent="0.25">
      <c r="A84" t="s">
        <v>503</v>
      </c>
      <c r="B84">
        <v>1981</v>
      </c>
      <c r="C84" t="s">
        <v>497</v>
      </c>
      <c r="D84">
        <v>0</v>
      </c>
      <c r="E84" s="7">
        <v>29587</v>
      </c>
    </row>
    <row r="85" spans="1:5" x14ac:dyDescent="0.25">
      <c r="A85" t="s">
        <v>503</v>
      </c>
      <c r="B85">
        <v>1981</v>
      </c>
      <c r="C85" t="s">
        <v>505</v>
      </c>
      <c r="D85">
        <v>1.0500000000000001E-2</v>
      </c>
      <c r="E85" s="7">
        <v>29587</v>
      </c>
    </row>
    <row r="86" spans="1:5" x14ac:dyDescent="0.25">
      <c r="A86" t="s">
        <v>503</v>
      </c>
      <c r="B86">
        <v>1981</v>
      </c>
      <c r="C86" t="s">
        <v>506</v>
      </c>
      <c r="D86">
        <v>53.154542483501402</v>
      </c>
      <c r="E86" s="7">
        <v>29587</v>
      </c>
    </row>
    <row r="87" spans="1:5" x14ac:dyDescent="0.25">
      <c r="A87" t="s">
        <v>503</v>
      </c>
      <c r="B87">
        <v>1982</v>
      </c>
      <c r="C87" t="s">
        <v>504</v>
      </c>
      <c r="D87">
        <v>10212.95688</v>
      </c>
      <c r="E87" s="7">
        <v>29952</v>
      </c>
    </row>
    <row r="88" spans="1:5" x14ac:dyDescent="0.25">
      <c r="A88" t="s">
        <v>503</v>
      </c>
      <c r="B88">
        <v>1982</v>
      </c>
      <c r="C88" t="s">
        <v>13</v>
      </c>
      <c r="D88">
        <v>1796.8831715390399</v>
      </c>
      <c r="E88" s="7">
        <v>29952</v>
      </c>
    </row>
    <row r="89" spans="1:5" x14ac:dyDescent="0.25">
      <c r="A89" t="s">
        <v>503</v>
      </c>
      <c r="B89">
        <v>1982</v>
      </c>
      <c r="C89" t="s">
        <v>497</v>
      </c>
      <c r="D89">
        <v>0</v>
      </c>
      <c r="E89" s="7">
        <v>29952</v>
      </c>
    </row>
    <row r="90" spans="1:5" x14ac:dyDescent="0.25">
      <c r="A90" t="s">
        <v>503</v>
      </c>
      <c r="B90">
        <v>1982</v>
      </c>
      <c r="C90" t="s">
        <v>505</v>
      </c>
      <c r="D90">
        <v>1.8499999999999999E-2</v>
      </c>
      <c r="E90" s="7">
        <v>29952</v>
      </c>
    </row>
    <row r="91" spans="1:5" x14ac:dyDescent="0.25">
      <c r="A91" t="s">
        <v>503</v>
      </c>
      <c r="B91">
        <v>1982</v>
      </c>
      <c r="C91" t="s">
        <v>506</v>
      </c>
      <c r="D91">
        <v>61.3705564161098</v>
      </c>
      <c r="E91" s="7">
        <v>29952</v>
      </c>
    </row>
    <row r="92" spans="1:5" x14ac:dyDescent="0.25">
      <c r="A92" t="s">
        <v>503</v>
      </c>
      <c r="B92">
        <v>1983</v>
      </c>
      <c r="C92" t="s">
        <v>504</v>
      </c>
      <c r="D92">
        <v>10321.12997</v>
      </c>
      <c r="E92" s="7">
        <v>30317</v>
      </c>
    </row>
    <row r="93" spans="1:5" x14ac:dyDescent="0.25">
      <c r="A93" t="s">
        <v>503</v>
      </c>
      <c r="B93">
        <v>1983</v>
      </c>
      <c r="C93" t="s">
        <v>13</v>
      </c>
      <c r="D93">
        <v>1879.26897807464</v>
      </c>
      <c r="E93" s="7">
        <v>30317</v>
      </c>
    </row>
    <row r="94" spans="1:5" x14ac:dyDescent="0.25">
      <c r="A94" t="s">
        <v>503</v>
      </c>
      <c r="B94">
        <v>1983</v>
      </c>
      <c r="C94" t="s">
        <v>497</v>
      </c>
      <c r="D94">
        <v>3.0000000000000001E-3</v>
      </c>
      <c r="E94" s="7">
        <v>30317</v>
      </c>
    </row>
    <row r="95" spans="1:5" x14ac:dyDescent="0.25">
      <c r="A95" t="s">
        <v>503</v>
      </c>
      <c r="B95">
        <v>1983</v>
      </c>
      <c r="C95" t="s">
        <v>505</v>
      </c>
      <c r="D95">
        <v>3.2794949494949502E-2</v>
      </c>
      <c r="E95" s="7">
        <v>30317</v>
      </c>
    </row>
    <row r="96" spans="1:5" x14ac:dyDescent="0.25">
      <c r="A96" t="s">
        <v>503</v>
      </c>
      <c r="B96">
        <v>1983</v>
      </c>
      <c r="C96" t="s">
        <v>506</v>
      </c>
      <c r="D96">
        <v>68.017932737438201</v>
      </c>
      <c r="E96" s="7">
        <v>30317</v>
      </c>
    </row>
    <row r="97" spans="1:5" x14ac:dyDescent="0.25">
      <c r="A97" t="s">
        <v>503</v>
      </c>
      <c r="B97">
        <v>1984</v>
      </c>
      <c r="C97" t="s">
        <v>504</v>
      </c>
      <c r="D97">
        <v>10430.44881</v>
      </c>
      <c r="E97" s="7">
        <v>30682</v>
      </c>
    </row>
    <row r="98" spans="1:5" x14ac:dyDescent="0.25">
      <c r="A98" t="s">
        <v>503</v>
      </c>
      <c r="B98">
        <v>1984</v>
      </c>
      <c r="C98" t="s">
        <v>13</v>
      </c>
      <c r="D98">
        <v>1941.0591836147601</v>
      </c>
      <c r="E98" s="7">
        <v>30682</v>
      </c>
    </row>
    <row r="99" spans="1:5" x14ac:dyDescent="0.25">
      <c r="A99" t="s">
        <v>503</v>
      </c>
      <c r="B99">
        <v>1984</v>
      </c>
      <c r="C99" t="s">
        <v>497</v>
      </c>
      <c r="D99">
        <v>6.3111111111110998E-3</v>
      </c>
      <c r="E99" s="7">
        <v>30682</v>
      </c>
    </row>
    <row r="100" spans="1:5" x14ac:dyDescent="0.25">
      <c r="A100" t="s">
        <v>503</v>
      </c>
      <c r="B100">
        <v>1984</v>
      </c>
      <c r="C100" t="s">
        <v>505</v>
      </c>
      <c r="D100">
        <v>4.47555555555555E-2</v>
      </c>
      <c r="E100" s="7">
        <v>30682</v>
      </c>
    </row>
    <row r="101" spans="1:5" x14ac:dyDescent="0.25">
      <c r="A101" t="s">
        <v>503</v>
      </c>
      <c r="B101">
        <v>1984</v>
      </c>
      <c r="C101" t="s">
        <v>506</v>
      </c>
      <c r="D101">
        <v>76.009218306676004</v>
      </c>
      <c r="E101" s="7">
        <v>30682</v>
      </c>
    </row>
    <row r="102" spans="1:5" x14ac:dyDescent="0.25">
      <c r="A102" t="s">
        <v>503</v>
      </c>
      <c r="B102">
        <v>1985</v>
      </c>
      <c r="C102" t="s">
        <v>504</v>
      </c>
      <c r="D102">
        <v>10540.92553</v>
      </c>
      <c r="E102" s="7">
        <v>31048</v>
      </c>
    </row>
    <row r="103" spans="1:5" x14ac:dyDescent="0.25">
      <c r="A103" t="s">
        <v>503</v>
      </c>
      <c r="B103">
        <v>1985</v>
      </c>
      <c r="C103" t="s">
        <v>13</v>
      </c>
      <c r="D103">
        <v>1979.58977330018</v>
      </c>
      <c r="E103" s="7">
        <v>31048</v>
      </c>
    </row>
    <row r="104" spans="1:5" x14ac:dyDescent="0.25">
      <c r="A104" t="s">
        <v>503</v>
      </c>
      <c r="B104">
        <v>1985</v>
      </c>
      <c r="C104" t="s">
        <v>497</v>
      </c>
      <c r="D104">
        <v>1.1747474747474699E-2</v>
      </c>
      <c r="E104" s="7">
        <v>31048</v>
      </c>
    </row>
    <row r="105" spans="1:5" x14ac:dyDescent="0.25">
      <c r="A105" t="s">
        <v>503</v>
      </c>
      <c r="B105">
        <v>1985</v>
      </c>
      <c r="C105" t="s">
        <v>505</v>
      </c>
      <c r="D105">
        <v>6.4220202020201997E-2</v>
      </c>
      <c r="E105" s="7">
        <v>31048</v>
      </c>
    </row>
    <row r="106" spans="1:5" x14ac:dyDescent="0.25">
      <c r="A106" t="s">
        <v>503</v>
      </c>
      <c r="B106">
        <v>1985</v>
      </c>
      <c r="C106" t="s">
        <v>506</v>
      </c>
      <c r="D106">
        <v>77.792231179976</v>
      </c>
      <c r="E106" s="7">
        <v>31048</v>
      </c>
    </row>
    <row r="107" spans="1:5" x14ac:dyDescent="0.25">
      <c r="A107" t="s">
        <v>503</v>
      </c>
      <c r="B107">
        <v>1986</v>
      </c>
      <c r="C107" t="s">
        <v>504</v>
      </c>
      <c r="D107">
        <v>10652.572389999999</v>
      </c>
      <c r="E107" s="7">
        <v>31413</v>
      </c>
    </row>
    <row r="108" spans="1:5" x14ac:dyDescent="0.25">
      <c r="A108" t="s">
        <v>503</v>
      </c>
      <c r="B108">
        <v>1986</v>
      </c>
      <c r="C108" t="s">
        <v>13</v>
      </c>
      <c r="D108">
        <v>2006.7114039892001</v>
      </c>
      <c r="E108" s="7">
        <v>31413</v>
      </c>
    </row>
    <row r="109" spans="1:5" x14ac:dyDescent="0.25">
      <c r="A109" t="s">
        <v>503</v>
      </c>
      <c r="B109">
        <v>1986</v>
      </c>
      <c r="C109" t="s">
        <v>497</v>
      </c>
      <c r="D109">
        <v>1.51838383838384E-2</v>
      </c>
      <c r="E109" s="7">
        <v>31413</v>
      </c>
    </row>
    <row r="110" spans="1:5" x14ac:dyDescent="0.25">
      <c r="A110" t="s">
        <v>503</v>
      </c>
      <c r="B110">
        <v>1986</v>
      </c>
      <c r="C110" t="s">
        <v>505</v>
      </c>
      <c r="D110">
        <v>0.138831313131313</v>
      </c>
      <c r="E110" s="7">
        <v>31413</v>
      </c>
    </row>
    <row r="111" spans="1:5" x14ac:dyDescent="0.25">
      <c r="A111" t="s">
        <v>503</v>
      </c>
      <c r="B111">
        <v>1986</v>
      </c>
      <c r="C111" t="s">
        <v>506</v>
      </c>
      <c r="D111">
        <v>85.579132812453807</v>
      </c>
      <c r="E111" s="7">
        <v>31413</v>
      </c>
    </row>
    <row r="112" spans="1:5" x14ac:dyDescent="0.25">
      <c r="A112" t="s">
        <v>503</v>
      </c>
      <c r="B112">
        <v>1987</v>
      </c>
      <c r="C112" t="s">
        <v>504</v>
      </c>
      <c r="D112">
        <v>10765.40179</v>
      </c>
      <c r="E112" s="7">
        <v>31778</v>
      </c>
    </row>
    <row r="113" spans="1:5" x14ac:dyDescent="0.25">
      <c r="A113" t="s">
        <v>503</v>
      </c>
      <c r="B113">
        <v>1987</v>
      </c>
      <c r="C113" t="s">
        <v>13</v>
      </c>
      <c r="D113">
        <v>2034.51463334709</v>
      </c>
      <c r="E113" s="7">
        <v>31778</v>
      </c>
    </row>
    <row r="114" spans="1:5" x14ac:dyDescent="0.25">
      <c r="A114" t="s">
        <v>503</v>
      </c>
      <c r="B114">
        <v>1987</v>
      </c>
      <c r="C114" t="s">
        <v>497</v>
      </c>
      <c r="D114">
        <v>1.06030303030303E-2</v>
      </c>
      <c r="E114" s="7">
        <v>31778</v>
      </c>
    </row>
    <row r="115" spans="1:5" x14ac:dyDescent="0.25">
      <c r="A115" t="s">
        <v>503</v>
      </c>
      <c r="B115">
        <v>1987</v>
      </c>
      <c r="C115" t="s">
        <v>505</v>
      </c>
      <c r="D115">
        <v>0.19537676767676801</v>
      </c>
      <c r="E115" s="7">
        <v>31778</v>
      </c>
    </row>
    <row r="116" spans="1:5" x14ac:dyDescent="0.25">
      <c r="A116" t="s">
        <v>503</v>
      </c>
      <c r="B116">
        <v>1987</v>
      </c>
      <c r="C116" t="s">
        <v>506</v>
      </c>
      <c r="D116">
        <v>91.642854344668507</v>
      </c>
      <c r="E116" s="7">
        <v>31778</v>
      </c>
    </row>
    <row r="117" spans="1:5" x14ac:dyDescent="0.25">
      <c r="A117" t="s">
        <v>503</v>
      </c>
      <c r="B117">
        <v>1988</v>
      </c>
      <c r="C117" t="s">
        <v>504</v>
      </c>
      <c r="D117">
        <v>10879.42625</v>
      </c>
      <c r="E117" s="7">
        <v>32143</v>
      </c>
    </row>
    <row r="118" spans="1:5" x14ac:dyDescent="0.25">
      <c r="A118" t="s">
        <v>503</v>
      </c>
      <c r="B118">
        <v>1988</v>
      </c>
      <c r="C118" t="s">
        <v>13</v>
      </c>
      <c r="D118">
        <v>2099.11081833968</v>
      </c>
      <c r="E118" s="7">
        <v>32143</v>
      </c>
    </row>
    <row r="119" spans="1:5" x14ac:dyDescent="0.25">
      <c r="A119" t="s">
        <v>503</v>
      </c>
      <c r="B119">
        <v>1988</v>
      </c>
      <c r="C119" t="s">
        <v>497</v>
      </c>
      <c r="D119">
        <v>1.01959595959596E-2</v>
      </c>
      <c r="E119" s="7">
        <v>32143</v>
      </c>
    </row>
    <row r="120" spans="1:5" x14ac:dyDescent="0.25">
      <c r="A120" t="s">
        <v>503</v>
      </c>
      <c r="B120">
        <v>1988</v>
      </c>
      <c r="C120" t="s">
        <v>505</v>
      </c>
      <c r="D120">
        <v>0.33157979797979797</v>
      </c>
      <c r="E120" s="7">
        <v>32143</v>
      </c>
    </row>
    <row r="121" spans="1:5" x14ac:dyDescent="0.25">
      <c r="A121" t="s">
        <v>503</v>
      </c>
      <c r="B121">
        <v>1988</v>
      </c>
      <c r="C121" t="s">
        <v>506</v>
      </c>
      <c r="D121">
        <v>94.2807272735174</v>
      </c>
      <c r="E121" s="7">
        <v>32143</v>
      </c>
    </row>
    <row r="122" spans="1:5" x14ac:dyDescent="0.25">
      <c r="A122" t="s">
        <v>503</v>
      </c>
      <c r="B122">
        <v>1989</v>
      </c>
      <c r="C122" t="s">
        <v>504</v>
      </c>
      <c r="D122">
        <v>10994.65842</v>
      </c>
      <c r="E122" s="7">
        <v>32509</v>
      </c>
    </row>
    <row r="123" spans="1:5" x14ac:dyDescent="0.25">
      <c r="A123" t="s">
        <v>503</v>
      </c>
      <c r="B123">
        <v>1989</v>
      </c>
      <c r="C123" t="s">
        <v>13</v>
      </c>
      <c r="D123">
        <v>2086.5411900251001</v>
      </c>
      <c r="E123" s="7">
        <v>32509</v>
      </c>
    </row>
    <row r="124" spans="1:5" x14ac:dyDescent="0.25">
      <c r="A124" t="s">
        <v>503</v>
      </c>
      <c r="B124">
        <v>1989</v>
      </c>
      <c r="C124" t="s">
        <v>497</v>
      </c>
      <c r="D124">
        <v>0.26222323232323203</v>
      </c>
      <c r="E124" s="7">
        <v>32509</v>
      </c>
    </row>
    <row r="125" spans="1:5" x14ac:dyDescent="0.25">
      <c r="A125" t="s">
        <v>503</v>
      </c>
      <c r="B125">
        <v>1989</v>
      </c>
      <c r="C125" t="s">
        <v>505</v>
      </c>
      <c r="D125">
        <v>2.6497767676767401</v>
      </c>
      <c r="E125" s="7">
        <v>32509</v>
      </c>
    </row>
    <row r="126" spans="1:5" x14ac:dyDescent="0.25">
      <c r="A126" t="s">
        <v>503</v>
      </c>
      <c r="B126">
        <v>1989</v>
      </c>
      <c r="C126" t="s">
        <v>506</v>
      </c>
      <c r="D126">
        <v>104.034312823617</v>
      </c>
      <c r="E126" s="7">
        <v>32509</v>
      </c>
    </row>
    <row r="127" spans="1:5" x14ac:dyDescent="0.25">
      <c r="A127" t="s">
        <v>503</v>
      </c>
      <c r="B127">
        <v>1990</v>
      </c>
      <c r="C127" t="s">
        <v>504</v>
      </c>
      <c r="D127">
        <v>11111.11111</v>
      </c>
      <c r="E127" s="7">
        <v>32874</v>
      </c>
    </row>
    <row r="128" spans="1:5" x14ac:dyDescent="0.25">
      <c r="A128" t="s">
        <v>503</v>
      </c>
      <c r="B128">
        <v>1990</v>
      </c>
      <c r="C128" t="s">
        <v>13</v>
      </c>
      <c r="D128">
        <v>2161.0480835907401</v>
      </c>
      <c r="E128" s="7">
        <v>32874</v>
      </c>
    </row>
    <row r="129" spans="1:5" x14ac:dyDescent="0.25">
      <c r="A129" t="s">
        <v>503</v>
      </c>
      <c r="B129">
        <v>1990</v>
      </c>
      <c r="C129" t="s">
        <v>497</v>
      </c>
      <c r="D129">
        <v>0.38829494949495003</v>
      </c>
      <c r="E129" s="7">
        <v>32874</v>
      </c>
    </row>
    <row r="130" spans="1:5" x14ac:dyDescent="0.25">
      <c r="A130" t="s">
        <v>503</v>
      </c>
      <c r="B130">
        <v>1990</v>
      </c>
      <c r="C130" t="s">
        <v>505</v>
      </c>
      <c r="D130">
        <v>3.6324705158989499</v>
      </c>
      <c r="E130" s="7">
        <v>32874</v>
      </c>
    </row>
    <row r="131" spans="1:5" x14ac:dyDescent="0.25">
      <c r="A131" t="s">
        <v>503</v>
      </c>
      <c r="B131">
        <v>1990</v>
      </c>
      <c r="C131" t="s">
        <v>506</v>
      </c>
      <c r="D131">
        <v>116.540329593751</v>
      </c>
      <c r="E131" s="7">
        <v>32874</v>
      </c>
    </row>
    <row r="132" spans="1:5" x14ac:dyDescent="0.25">
      <c r="A132" t="s">
        <v>503</v>
      </c>
      <c r="B132">
        <v>1991</v>
      </c>
      <c r="C132" t="s">
        <v>504</v>
      </c>
      <c r="D132">
        <v>11242.7549</v>
      </c>
      <c r="E132" s="7">
        <v>33239</v>
      </c>
    </row>
    <row r="133" spans="1:5" x14ac:dyDescent="0.25">
      <c r="A133" t="s">
        <v>503</v>
      </c>
      <c r="B133">
        <v>1991</v>
      </c>
      <c r="C133" t="s">
        <v>13</v>
      </c>
      <c r="D133">
        <v>2213.1327567942999</v>
      </c>
      <c r="E133" s="7">
        <v>33239</v>
      </c>
    </row>
    <row r="134" spans="1:5" x14ac:dyDescent="0.25">
      <c r="A134" t="s">
        <v>503</v>
      </c>
      <c r="B134">
        <v>1991</v>
      </c>
      <c r="C134" t="s">
        <v>497</v>
      </c>
      <c r="D134">
        <v>0.50520287296745403</v>
      </c>
      <c r="E134" s="7">
        <v>33239</v>
      </c>
    </row>
    <row r="135" spans="1:5" x14ac:dyDescent="0.25">
      <c r="A135" t="s">
        <v>503</v>
      </c>
      <c r="B135">
        <v>1991</v>
      </c>
      <c r="C135" t="s">
        <v>505</v>
      </c>
      <c r="D135">
        <v>4.0867066747070302</v>
      </c>
      <c r="E135" s="7">
        <v>33239</v>
      </c>
    </row>
    <row r="136" spans="1:5" x14ac:dyDescent="0.25">
      <c r="A136" t="s">
        <v>503</v>
      </c>
      <c r="B136">
        <v>1991</v>
      </c>
      <c r="C136" t="s">
        <v>506</v>
      </c>
      <c r="D136">
        <v>121.497246100354</v>
      </c>
      <c r="E136" s="7">
        <v>33239</v>
      </c>
    </row>
    <row r="137" spans="1:5" x14ac:dyDescent="0.25">
      <c r="A137" t="s">
        <v>503</v>
      </c>
      <c r="B137">
        <v>1992</v>
      </c>
      <c r="C137" t="s">
        <v>504</v>
      </c>
      <c r="D137">
        <v>11375.95839</v>
      </c>
      <c r="E137" s="7">
        <v>33604</v>
      </c>
    </row>
    <row r="138" spans="1:5" x14ac:dyDescent="0.25">
      <c r="A138" t="s">
        <v>503</v>
      </c>
      <c r="B138">
        <v>1992</v>
      </c>
      <c r="C138" t="s">
        <v>13</v>
      </c>
      <c r="D138">
        <v>2211.50559304342</v>
      </c>
      <c r="E138" s="7">
        <v>33604</v>
      </c>
    </row>
    <row r="139" spans="1:5" x14ac:dyDescent="0.25">
      <c r="A139" t="s">
        <v>503</v>
      </c>
      <c r="B139">
        <v>1992</v>
      </c>
      <c r="C139" t="s">
        <v>497</v>
      </c>
      <c r="D139">
        <v>0.46858510948822102</v>
      </c>
      <c r="E139" s="7">
        <v>33604</v>
      </c>
    </row>
    <row r="140" spans="1:5" x14ac:dyDescent="0.25">
      <c r="A140" t="s">
        <v>503</v>
      </c>
      <c r="B140">
        <v>1992</v>
      </c>
      <c r="C140" t="s">
        <v>505</v>
      </c>
      <c r="D140">
        <v>4.7332120191514804</v>
      </c>
      <c r="E140" s="7">
        <v>33604</v>
      </c>
    </row>
    <row r="141" spans="1:5" x14ac:dyDescent="0.25">
      <c r="A141" t="s">
        <v>503</v>
      </c>
      <c r="B141">
        <v>1992</v>
      </c>
      <c r="C141" t="s">
        <v>506</v>
      </c>
      <c r="D141">
        <v>130.442624752759</v>
      </c>
      <c r="E141" s="7">
        <v>33604</v>
      </c>
    </row>
    <row r="142" spans="1:5" x14ac:dyDescent="0.25">
      <c r="A142" t="s">
        <v>503</v>
      </c>
      <c r="B142">
        <v>1993</v>
      </c>
      <c r="C142" t="s">
        <v>504</v>
      </c>
      <c r="D142">
        <v>11510.74008</v>
      </c>
      <c r="E142" s="7">
        <v>33970</v>
      </c>
    </row>
    <row r="143" spans="1:5" x14ac:dyDescent="0.25">
      <c r="A143" t="s">
        <v>503</v>
      </c>
      <c r="B143">
        <v>1993</v>
      </c>
      <c r="C143" t="s">
        <v>13</v>
      </c>
      <c r="D143">
        <v>2344.2661506847999</v>
      </c>
      <c r="E143" s="7">
        <v>33970</v>
      </c>
    </row>
    <row r="144" spans="1:5" x14ac:dyDescent="0.25">
      <c r="A144" t="s">
        <v>503</v>
      </c>
      <c r="B144">
        <v>1993</v>
      </c>
      <c r="C144" t="s">
        <v>497</v>
      </c>
      <c r="D144">
        <v>0.556697524029938</v>
      </c>
      <c r="E144" s="7">
        <v>33970</v>
      </c>
    </row>
    <row r="145" spans="1:5" x14ac:dyDescent="0.25">
      <c r="A145" t="s">
        <v>503</v>
      </c>
      <c r="B145">
        <v>1993</v>
      </c>
      <c r="C145" t="s">
        <v>505</v>
      </c>
      <c r="D145">
        <v>5.6975688193938998</v>
      </c>
      <c r="E145" s="7">
        <v>33970</v>
      </c>
    </row>
    <row r="146" spans="1:5" x14ac:dyDescent="0.25">
      <c r="A146" t="s">
        <v>503</v>
      </c>
      <c r="B146">
        <v>1993</v>
      </c>
      <c r="C146" t="s">
        <v>506</v>
      </c>
      <c r="D146">
        <v>134.82567483427499</v>
      </c>
      <c r="E146" s="7">
        <v>33970</v>
      </c>
    </row>
    <row r="147" spans="1:5" x14ac:dyDescent="0.25">
      <c r="A147" t="s">
        <v>503</v>
      </c>
      <c r="B147">
        <v>1994</v>
      </c>
      <c r="C147" t="s">
        <v>504</v>
      </c>
      <c r="D147">
        <v>11647.11865</v>
      </c>
      <c r="E147" s="7">
        <v>34335</v>
      </c>
    </row>
    <row r="148" spans="1:5" x14ac:dyDescent="0.25">
      <c r="A148" t="s">
        <v>503</v>
      </c>
      <c r="B148">
        <v>1994</v>
      </c>
      <c r="C148" t="s">
        <v>13</v>
      </c>
      <c r="D148">
        <v>2359.6925188445498</v>
      </c>
      <c r="E148" s="7">
        <v>34335</v>
      </c>
    </row>
    <row r="149" spans="1:5" x14ac:dyDescent="0.25">
      <c r="A149" t="s">
        <v>503</v>
      </c>
      <c r="B149">
        <v>1994</v>
      </c>
      <c r="C149" t="s">
        <v>497</v>
      </c>
      <c r="D149">
        <v>0.60001392536028098</v>
      </c>
      <c r="E149" s="7">
        <v>34335</v>
      </c>
    </row>
    <row r="150" spans="1:5" x14ac:dyDescent="0.25">
      <c r="A150" t="s">
        <v>503</v>
      </c>
      <c r="B150">
        <v>1994</v>
      </c>
      <c r="C150" t="s">
        <v>505</v>
      </c>
      <c r="D150">
        <v>7.1229298442423801</v>
      </c>
      <c r="E150" s="7">
        <v>34335</v>
      </c>
    </row>
    <row r="151" spans="1:5" x14ac:dyDescent="0.25">
      <c r="A151" t="s">
        <v>503</v>
      </c>
      <c r="B151">
        <v>1994</v>
      </c>
      <c r="C151" t="s">
        <v>506</v>
      </c>
      <c r="D151">
        <v>139.91448289476401</v>
      </c>
      <c r="E151" s="7">
        <v>34335</v>
      </c>
    </row>
    <row r="152" spans="1:5" x14ac:dyDescent="0.25">
      <c r="A152" t="s">
        <v>503</v>
      </c>
      <c r="B152">
        <v>1995</v>
      </c>
      <c r="C152" t="s">
        <v>504</v>
      </c>
      <c r="D152">
        <v>11785.113020000001</v>
      </c>
      <c r="E152" s="7">
        <v>34700</v>
      </c>
    </row>
    <row r="153" spans="1:5" x14ac:dyDescent="0.25">
      <c r="A153" t="s">
        <v>503</v>
      </c>
      <c r="B153">
        <v>1995</v>
      </c>
      <c r="C153" t="s">
        <v>13</v>
      </c>
      <c r="D153">
        <v>2488.9850203966898</v>
      </c>
      <c r="E153" s="7">
        <v>34700</v>
      </c>
    </row>
    <row r="154" spans="1:5" x14ac:dyDescent="0.25">
      <c r="A154" t="s">
        <v>503</v>
      </c>
      <c r="B154">
        <v>1995</v>
      </c>
      <c r="C154" t="s">
        <v>497</v>
      </c>
      <c r="D154">
        <v>0.64081377948860396</v>
      </c>
      <c r="E154" s="7">
        <v>34700</v>
      </c>
    </row>
    <row r="155" spans="1:5" x14ac:dyDescent="0.25">
      <c r="A155" t="s">
        <v>503</v>
      </c>
      <c r="B155">
        <v>1995</v>
      </c>
      <c r="C155" t="s">
        <v>505</v>
      </c>
      <c r="D155">
        <v>8.26192344363632</v>
      </c>
      <c r="E155" s="7">
        <v>34700</v>
      </c>
    </row>
    <row r="156" spans="1:5" x14ac:dyDescent="0.25">
      <c r="A156" t="s">
        <v>503</v>
      </c>
      <c r="B156">
        <v>1995</v>
      </c>
      <c r="C156" t="s">
        <v>506</v>
      </c>
      <c r="D156">
        <v>145.71937414688099</v>
      </c>
      <c r="E156" s="7">
        <v>34700</v>
      </c>
    </row>
    <row r="157" spans="1:5" x14ac:dyDescent="0.25">
      <c r="A157" t="s">
        <v>503</v>
      </c>
      <c r="B157">
        <v>1996</v>
      </c>
      <c r="C157" t="s">
        <v>504</v>
      </c>
      <c r="D157">
        <v>11924.742340000001</v>
      </c>
      <c r="E157" s="7">
        <v>35065</v>
      </c>
    </row>
    <row r="158" spans="1:5" x14ac:dyDescent="0.25">
      <c r="A158" t="s">
        <v>503</v>
      </c>
      <c r="B158">
        <v>1996</v>
      </c>
      <c r="C158" t="s">
        <v>13</v>
      </c>
      <c r="D158">
        <v>2523.8259402123999</v>
      </c>
      <c r="E158" s="7">
        <v>35065</v>
      </c>
    </row>
    <row r="159" spans="1:5" x14ac:dyDescent="0.25">
      <c r="A159" t="s">
        <v>503</v>
      </c>
      <c r="B159">
        <v>1996</v>
      </c>
      <c r="C159" t="s">
        <v>497</v>
      </c>
      <c r="D159">
        <v>0.70520797159881898</v>
      </c>
      <c r="E159" s="7">
        <v>35065</v>
      </c>
    </row>
    <row r="160" spans="1:5" x14ac:dyDescent="0.25">
      <c r="A160" t="s">
        <v>503</v>
      </c>
      <c r="B160">
        <v>1996</v>
      </c>
      <c r="C160" t="s">
        <v>505</v>
      </c>
      <c r="D160">
        <v>9.2046006605959203</v>
      </c>
      <c r="E160" s="7">
        <v>35065</v>
      </c>
    </row>
    <row r="161" spans="1:5" x14ac:dyDescent="0.25">
      <c r="A161" t="s">
        <v>503</v>
      </c>
      <c r="B161">
        <v>1996</v>
      </c>
      <c r="C161" t="s">
        <v>506</v>
      </c>
      <c r="D161">
        <v>149.81292841389401</v>
      </c>
      <c r="E161" s="7">
        <v>35065</v>
      </c>
    </row>
    <row r="162" spans="1:5" x14ac:dyDescent="0.25">
      <c r="A162" t="s">
        <v>503</v>
      </c>
      <c r="B162">
        <v>1997</v>
      </c>
      <c r="C162" t="s">
        <v>504</v>
      </c>
      <c r="D162">
        <v>12066.02598</v>
      </c>
      <c r="E162" s="7">
        <v>35431</v>
      </c>
    </row>
    <row r="163" spans="1:5" x14ac:dyDescent="0.25">
      <c r="A163" t="s">
        <v>503</v>
      </c>
      <c r="B163">
        <v>1997</v>
      </c>
      <c r="C163" t="s">
        <v>13</v>
      </c>
      <c r="D163">
        <v>2569.6238899465998</v>
      </c>
      <c r="E163" s="7">
        <v>35431</v>
      </c>
    </row>
    <row r="164" spans="1:5" x14ac:dyDescent="0.25">
      <c r="A164" t="s">
        <v>503</v>
      </c>
      <c r="B164">
        <v>1997</v>
      </c>
      <c r="C164" t="s">
        <v>497</v>
      </c>
      <c r="D164">
        <v>0.75658479192971095</v>
      </c>
      <c r="E164" s="7">
        <v>35431</v>
      </c>
    </row>
    <row r="165" spans="1:5" x14ac:dyDescent="0.25">
      <c r="A165" t="s">
        <v>503</v>
      </c>
      <c r="B165">
        <v>1997</v>
      </c>
      <c r="C165" t="s">
        <v>505</v>
      </c>
      <c r="D165">
        <v>12.017816469777699</v>
      </c>
      <c r="E165" s="7">
        <v>35431</v>
      </c>
    </row>
    <row r="166" spans="1:5" x14ac:dyDescent="0.25">
      <c r="A166" t="s">
        <v>503</v>
      </c>
      <c r="B166">
        <v>1997</v>
      </c>
      <c r="C166" t="s">
        <v>506</v>
      </c>
      <c r="D166">
        <v>161.06672525974901</v>
      </c>
      <c r="E166" s="7">
        <v>35431</v>
      </c>
    </row>
    <row r="167" spans="1:5" x14ac:dyDescent="0.25">
      <c r="A167" t="s">
        <v>503</v>
      </c>
      <c r="B167">
        <v>1998</v>
      </c>
      <c r="C167" t="s">
        <v>504</v>
      </c>
      <c r="D167">
        <v>12208.983550000001</v>
      </c>
      <c r="E167" s="7">
        <v>35796</v>
      </c>
    </row>
    <row r="168" spans="1:5" x14ac:dyDescent="0.25">
      <c r="A168" t="s">
        <v>503</v>
      </c>
      <c r="B168">
        <v>1998</v>
      </c>
      <c r="C168" t="s">
        <v>13</v>
      </c>
      <c r="D168">
        <v>2590.55954943798</v>
      </c>
      <c r="E168" s="7">
        <v>35796</v>
      </c>
    </row>
    <row r="169" spans="1:5" x14ac:dyDescent="0.25">
      <c r="A169" t="s">
        <v>503</v>
      </c>
      <c r="B169">
        <v>1998</v>
      </c>
      <c r="C169" t="s">
        <v>497</v>
      </c>
      <c r="D169">
        <v>0.83178896528479296</v>
      </c>
      <c r="E169" s="7">
        <v>35796</v>
      </c>
    </row>
    <row r="170" spans="1:5" x14ac:dyDescent="0.25">
      <c r="A170" t="s">
        <v>503</v>
      </c>
      <c r="B170">
        <v>1998</v>
      </c>
      <c r="C170" t="s">
        <v>505</v>
      </c>
      <c r="D170">
        <v>15.9212602678049</v>
      </c>
      <c r="E170" s="7">
        <v>35796</v>
      </c>
    </row>
    <row r="171" spans="1:5" x14ac:dyDescent="0.25">
      <c r="A171" t="s">
        <v>503</v>
      </c>
      <c r="B171">
        <v>1998</v>
      </c>
      <c r="C171" t="s">
        <v>506</v>
      </c>
      <c r="D171">
        <v>168.571339201771</v>
      </c>
      <c r="E171" s="7">
        <v>35796</v>
      </c>
    </row>
    <row r="172" spans="1:5" x14ac:dyDescent="0.25">
      <c r="A172" t="s">
        <v>503</v>
      </c>
      <c r="B172">
        <v>1999</v>
      </c>
      <c r="C172" t="s">
        <v>504</v>
      </c>
      <c r="D172">
        <v>12414.05573</v>
      </c>
      <c r="E172" s="7">
        <v>36161</v>
      </c>
    </row>
    <row r="173" spans="1:5" x14ac:dyDescent="0.25">
      <c r="A173" t="s">
        <v>503</v>
      </c>
      <c r="B173">
        <v>1999</v>
      </c>
      <c r="C173" t="s">
        <v>13</v>
      </c>
      <c r="D173">
        <v>2608.2995001722402</v>
      </c>
      <c r="E173" s="7">
        <v>36161</v>
      </c>
    </row>
    <row r="174" spans="1:5" x14ac:dyDescent="0.25">
      <c r="A174" t="s">
        <v>503</v>
      </c>
      <c r="B174">
        <v>1999</v>
      </c>
      <c r="C174" t="s">
        <v>497</v>
      </c>
      <c r="D174">
        <v>0.91619689922853897</v>
      </c>
      <c r="E174" s="7">
        <v>36161</v>
      </c>
    </row>
    <row r="175" spans="1:5" x14ac:dyDescent="0.25">
      <c r="A175" t="s">
        <v>503</v>
      </c>
      <c r="B175">
        <v>1999</v>
      </c>
      <c r="C175" t="s">
        <v>505</v>
      </c>
      <c r="D175">
        <v>21.2161740066093</v>
      </c>
      <c r="E175" s="7">
        <v>36161</v>
      </c>
    </row>
    <row r="176" spans="1:5" x14ac:dyDescent="0.25">
      <c r="A176" t="s">
        <v>503</v>
      </c>
      <c r="B176">
        <v>1999</v>
      </c>
      <c r="C176" t="s">
        <v>506</v>
      </c>
      <c r="D176">
        <v>177.198316403663</v>
      </c>
      <c r="E176" s="7">
        <v>36161</v>
      </c>
    </row>
    <row r="177" spans="1:5" x14ac:dyDescent="0.25">
      <c r="A177" t="s">
        <v>503</v>
      </c>
      <c r="B177">
        <v>2000</v>
      </c>
      <c r="C177" t="s">
        <v>504</v>
      </c>
      <c r="D177">
        <v>12500</v>
      </c>
      <c r="E177" s="7">
        <v>36526</v>
      </c>
    </row>
    <row r="178" spans="1:5" x14ac:dyDescent="0.25">
      <c r="A178" t="s">
        <v>503</v>
      </c>
      <c r="B178">
        <v>2000</v>
      </c>
      <c r="C178" t="s">
        <v>13</v>
      </c>
      <c r="D178">
        <v>2654.7035059578302</v>
      </c>
      <c r="E178" s="7">
        <v>36526</v>
      </c>
    </row>
    <row r="179" spans="1:5" x14ac:dyDescent="0.25">
      <c r="A179" t="s">
        <v>503</v>
      </c>
      <c r="B179">
        <v>2000</v>
      </c>
      <c r="C179" t="s">
        <v>497</v>
      </c>
      <c r="D179">
        <v>1.12540739670225</v>
      </c>
      <c r="E179" s="7">
        <v>36526</v>
      </c>
    </row>
    <row r="180" spans="1:5" x14ac:dyDescent="0.25">
      <c r="A180" t="s">
        <v>503</v>
      </c>
      <c r="B180">
        <v>2000</v>
      </c>
      <c r="C180" t="s">
        <v>505</v>
      </c>
      <c r="D180">
        <v>31.4209365641332</v>
      </c>
      <c r="E180" s="7">
        <v>36526</v>
      </c>
    </row>
    <row r="181" spans="1:5" x14ac:dyDescent="0.25">
      <c r="A181" t="s">
        <v>503</v>
      </c>
      <c r="B181">
        <v>2000</v>
      </c>
      <c r="C181" t="s">
        <v>506</v>
      </c>
      <c r="D181">
        <v>185.45238144909001</v>
      </c>
      <c r="E181" s="7">
        <v>36526</v>
      </c>
    </row>
    <row r="182" spans="1:5" x14ac:dyDescent="0.25">
      <c r="A182" t="s">
        <v>503</v>
      </c>
      <c r="B182">
        <v>2001</v>
      </c>
      <c r="C182" t="s">
        <v>504</v>
      </c>
      <c r="D182">
        <v>12500</v>
      </c>
      <c r="E182" s="7">
        <v>36892</v>
      </c>
    </row>
    <row r="183" spans="1:5" x14ac:dyDescent="0.25">
      <c r="A183" t="s">
        <v>503</v>
      </c>
      <c r="B183">
        <v>2001</v>
      </c>
      <c r="C183" t="s">
        <v>13</v>
      </c>
      <c r="D183">
        <v>2586.4793686152898</v>
      </c>
      <c r="E183" s="7">
        <v>36892</v>
      </c>
    </row>
    <row r="184" spans="1:5" x14ac:dyDescent="0.25">
      <c r="A184" t="s">
        <v>503</v>
      </c>
      <c r="B184">
        <v>2001</v>
      </c>
      <c r="C184" t="s">
        <v>497</v>
      </c>
      <c r="D184">
        <v>1.40907367915055</v>
      </c>
      <c r="E184" s="7">
        <v>36892</v>
      </c>
    </row>
    <row r="185" spans="1:5" x14ac:dyDescent="0.25">
      <c r="A185" t="s">
        <v>503</v>
      </c>
      <c r="B185">
        <v>2001</v>
      </c>
      <c r="C185" t="s">
        <v>505</v>
      </c>
      <c r="D185">
        <v>38.3909469471444</v>
      </c>
      <c r="E185" s="7">
        <v>36892</v>
      </c>
    </row>
    <row r="186" spans="1:5" x14ac:dyDescent="0.25">
      <c r="A186" t="s">
        <v>503</v>
      </c>
      <c r="B186">
        <v>2001</v>
      </c>
      <c r="C186" t="s">
        <v>506</v>
      </c>
      <c r="D186">
        <v>191.22851458369999</v>
      </c>
      <c r="E186" s="7">
        <v>36892</v>
      </c>
    </row>
    <row r="187" spans="1:5" x14ac:dyDescent="0.25">
      <c r="A187" t="s">
        <v>503</v>
      </c>
      <c r="B187">
        <v>2002</v>
      </c>
      <c r="C187" t="s">
        <v>504</v>
      </c>
      <c r="D187">
        <v>12470</v>
      </c>
      <c r="E187" s="7">
        <v>37257</v>
      </c>
    </row>
    <row r="188" spans="1:5" x14ac:dyDescent="0.25">
      <c r="A188" t="s">
        <v>503</v>
      </c>
      <c r="B188">
        <v>2002</v>
      </c>
      <c r="C188" t="s">
        <v>13</v>
      </c>
      <c r="D188">
        <v>2633.5897468544099</v>
      </c>
      <c r="E188" s="7">
        <v>37257</v>
      </c>
    </row>
    <row r="189" spans="1:5" x14ac:dyDescent="0.25">
      <c r="A189" t="s">
        <v>503</v>
      </c>
      <c r="B189">
        <v>2002</v>
      </c>
      <c r="C189" t="s">
        <v>497</v>
      </c>
      <c r="D189">
        <v>1.77537113055167</v>
      </c>
      <c r="E189" s="7">
        <v>37257</v>
      </c>
    </row>
    <row r="190" spans="1:5" x14ac:dyDescent="0.25">
      <c r="A190" t="s">
        <v>503</v>
      </c>
      <c r="B190">
        <v>2002</v>
      </c>
      <c r="C190" t="s">
        <v>505</v>
      </c>
      <c r="D190">
        <v>52.331756971557901</v>
      </c>
      <c r="E190" s="7">
        <v>37257</v>
      </c>
    </row>
    <row r="191" spans="1:5" x14ac:dyDescent="0.25">
      <c r="A191" t="s">
        <v>503</v>
      </c>
      <c r="B191">
        <v>2002</v>
      </c>
      <c r="C191" t="s">
        <v>506</v>
      </c>
      <c r="D191">
        <v>205.853181824198</v>
      </c>
      <c r="E191" s="7">
        <v>37257</v>
      </c>
    </row>
    <row r="192" spans="1:5" x14ac:dyDescent="0.25">
      <c r="A192" t="s">
        <v>503</v>
      </c>
      <c r="B192">
        <v>2003</v>
      </c>
      <c r="C192" t="s">
        <v>504</v>
      </c>
      <c r="D192">
        <v>12328.702370000001</v>
      </c>
      <c r="E192" s="7">
        <v>37622</v>
      </c>
    </row>
    <row r="193" spans="1:5" x14ac:dyDescent="0.25">
      <c r="A193" t="s">
        <v>503</v>
      </c>
      <c r="B193">
        <v>2003</v>
      </c>
      <c r="C193" t="s">
        <v>13</v>
      </c>
      <c r="D193">
        <v>2628.6192367966901</v>
      </c>
      <c r="E193" s="7">
        <v>37622</v>
      </c>
    </row>
    <row r="194" spans="1:5" x14ac:dyDescent="0.25">
      <c r="A194" t="s">
        <v>503</v>
      </c>
      <c r="B194">
        <v>2003</v>
      </c>
      <c r="C194" t="s">
        <v>497</v>
      </c>
      <c r="D194">
        <v>2.2691831547446299</v>
      </c>
      <c r="E194" s="7">
        <v>37622</v>
      </c>
    </row>
    <row r="195" spans="1:5" x14ac:dyDescent="0.25">
      <c r="A195" t="s">
        <v>503</v>
      </c>
      <c r="B195">
        <v>2003</v>
      </c>
      <c r="C195" t="s">
        <v>505</v>
      </c>
      <c r="D195">
        <v>62.916927084484101</v>
      </c>
      <c r="E195" s="7">
        <v>37622</v>
      </c>
    </row>
    <row r="196" spans="1:5" x14ac:dyDescent="0.25">
      <c r="A196" t="s">
        <v>503</v>
      </c>
      <c r="B196">
        <v>2003</v>
      </c>
      <c r="C196" t="s">
        <v>506</v>
      </c>
      <c r="D196">
        <v>217.37914908631001</v>
      </c>
      <c r="E196" s="7">
        <v>37622</v>
      </c>
    </row>
    <row r="197" spans="1:5" x14ac:dyDescent="0.25">
      <c r="A197" t="s">
        <v>503</v>
      </c>
      <c r="B197">
        <v>2004</v>
      </c>
      <c r="C197" t="s">
        <v>504</v>
      </c>
      <c r="D197">
        <v>12159.75217</v>
      </c>
      <c r="E197" s="7">
        <v>37987</v>
      </c>
    </row>
    <row r="198" spans="1:5" x14ac:dyDescent="0.25">
      <c r="A198" t="s">
        <v>503</v>
      </c>
      <c r="B198">
        <v>2004</v>
      </c>
      <c r="C198" t="s">
        <v>13</v>
      </c>
      <c r="D198">
        <v>2805.3266720537199</v>
      </c>
      <c r="E198" s="7">
        <v>37987</v>
      </c>
    </row>
    <row r="199" spans="1:5" x14ac:dyDescent="0.25">
      <c r="A199" t="s">
        <v>503</v>
      </c>
      <c r="B199">
        <v>2004</v>
      </c>
      <c r="C199" t="s">
        <v>497</v>
      </c>
      <c r="D199">
        <v>2.9867992181602898</v>
      </c>
      <c r="E199" s="7">
        <v>37987</v>
      </c>
    </row>
    <row r="200" spans="1:5" x14ac:dyDescent="0.25">
      <c r="A200" t="s">
        <v>503</v>
      </c>
      <c r="B200">
        <v>2004</v>
      </c>
      <c r="C200" t="s">
        <v>505</v>
      </c>
      <c r="D200">
        <v>85.117162334839605</v>
      </c>
      <c r="E200" s="7">
        <v>37987</v>
      </c>
    </row>
    <row r="201" spans="1:5" x14ac:dyDescent="0.25">
      <c r="A201" t="s">
        <v>503</v>
      </c>
      <c r="B201">
        <v>2004</v>
      </c>
      <c r="C201" t="s">
        <v>506</v>
      </c>
      <c r="D201">
        <v>234.57273941518</v>
      </c>
      <c r="E201" s="7">
        <v>37987</v>
      </c>
    </row>
    <row r="202" spans="1:5" x14ac:dyDescent="0.25">
      <c r="A202" t="s">
        <v>503</v>
      </c>
      <c r="B202">
        <v>2005</v>
      </c>
      <c r="C202" t="s">
        <v>504</v>
      </c>
      <c r="D202">
        <v>12076.147290000001</v>
      </c>
      <c r="E202" s="7">
        <v>38353</v>
      </c>
    </row>
    <row r="203" spans="1:5" x14ac:dyDescent="0.25">
      <c r="A203" t="s">
        <v>503</v>
      </c>
      <c r="B203">
        <v>2005</v>
      </c>
      <c r="C203" t="s">
        <v>13</v>
      </c>
      <c r="D203">
        <v>2915.8412864904099</v>
      </c>
      <c r="E203" s="7">
        <v>38353</v>
      </c>
    </row>
    <row r="204" spans="1:5" x14ac:dyDescent="0.25">
      <c r="A204" t="s">
        <v>503</v>
      </c>
      <c r="B204">
        <v>2005</v>
      </c>
      <c r="C204" t="s">
        <v>497</v>
      </c>
      <c r="D204">
        <v>4.1777056573961104</v>
      </c>
      <c r="E204" s="7">
        <v>38353</v>
      </c>
    </row>
    <row r="205" spans="1:5" x14ac:dyDescent="0.25">
      <c r="A205" t="s">
        <v>503</v>
      </c>
      <c r="B205">
        <v>2005</v>
      </c>
      <c r="C205" t="s">
        <v>505</v>
      </c>
      <c r="D205">
        <v>104.085864810405</v>
      </c>
      <c r="E205" s="7">
        <v>38353</v>
      </c>
    </row>
    <row r="206" spans="1:5" x14ac:dyDescent="0.25">
      <c r="A206" t="s">
        <v>503</v>
      </c>
      <c r="B206">
        <v>2005</v>
      </c>
      <c r="C206" t="s">
        <v>506</v>
      </c>
      <c r="D206">
        <v>254.823595018737</v>
      </c>
      <c r="E206" s="7">
        <v>38353</v>
      </c>
    </row>
    <row r="207" spans="1:5" x14ac:dyDescent="0.25">
      <c r="A207" t="s">
        <v>503</v>
      </c>
      <c r="B207">
        <v>2006</v>
      </c>
      <c r="C207" t="s">
        <v>504</v>
      </c>
      <c r="D207">
        <v>11993.11724</v>
      </c>
      <c r="E207" s="7">
        <v>38718</v>
      </c>
    </row>
    <row r="208" spans="1:5" x14ac:dyDescent="0.25">
      <c r="A208" t="s">
        <v>503</v>
      </c>
      <c r="B208">
        <v>2006</v>
      </c>
      <c r="C208" t="s">
        <v>13</v>
      </c>
      <c r="D208">
        <v>3026.57209676511</v>
      </c>
      <c r="E208" s="7">
        <v>38718</v>
      </c>
    </row>
    <row r="209" spans="1:5" x14ac:dyDescent="0.25">
      <c r="A209" t="s">
        <v>503</v>
      </c>
      <c r="B209">
        <v>2006</v>
      </c>
      <c r="C209" t="s">
        <v>497</v>
      </c>
      <c r="D209">
        <v>5.7327198654637099</v>
      </c>
      <c r="E209" s="7">
        <v>38718</v>
      </c>
    </row>
    <row r="210" spans="1:5" x14ac:dyDescent="0.25">
      <c r="A210" t="s">
        <v>503</v>
      </c>
      <c r="B210">
        <v>2006</v>
      </c>
      <c r="C210" t="s">
        <v>505</v>
      </c>
      <c r="D210">
        <v>132.85906792295901</v>
      </c>
      <c r="E210" s="7">
        <v>38718</v>
      </c>
    </row>
    <row r="211" spans="1:5" x14ac:dyDescent="0.25">
      <c r="A211" t="s">
        <v>503</v>
      </c>
      <c r="B211">
        <v>2006</v>
      </c>
      <c r="C211" t="s">
        <v>506</v>
      </c>
      <c r="D211">
        <v>271.87276047021101</v>
      </c>
      <c r="E211" s="7">
        <v>38718</v>
      </c>
    </row>
    <row r="212" spans="1:5" x14ac:dyDescent="0.25">
      <c r="A212" t="s">
        <v>503</v>
      </c>
      <c r="B212">
        <v>2007</v>
      </c>
      <c r="C212" t="s">
        <v>504</v>
      </c>
      <c r="D212">
        <v>11910.65806</v>
      </c>
      <c r="E212" s="7">
        <v>39083</v>
      </c>
    </row>
    <row r="213" spans="1:5" x14ac:dyDescent="0.25">
      <c r="A213" t="s">
        <v>503</v>
      </c>
      <c r="B213">
        <v>2007</v>
      </c>
      <c r="C213" t="s">
        <v>13</v>
      </c>
      <c r="D213">
        <v>3079.4350424798599</v>
      </c>
      <c r="E213" s="7">
        <v>39083</v>
      </c>
    </row>
    <row r="214" spans="1:5" x14ac:dyDescent="0.25">
      <c r="A214" t="s">
        <v>503</v>
      </c>
      <c r="B214">
        <v>2007</v>
      </c>
      <c r="C214" t="s">
        <v>497</v>
      </c>
      <c r="D214">
        <v>7.7719129061947099</v>
      </c>
      <c r="E214" s="7">
        <v>39083</v>
      </c>
    </row>
    <row r="215" spans="1:5" x14ac:dyDescent="0.25">
      <c r="A215" t="s">
        <v>503</v>
      </c>
      <c r="B215">
        <v>2007</v>
      </c>
      <c r="C215" t="s">
        <v>505</v>
      </c>
      <c r="D215">
        <v>170.68258594804399</v>
      </c>
      <c r="E215" s="7">
        <v>39083</v>
      </c>
    </row>
    <row r="216" spans="1:5" x14ac:dyDescent="0.25">
      <c r="A216" t="s">
        <v>503</v>
      </c>
      <c r="B216">
        <v>2007</v>
      </c>
      <c r="C216" t="s">
        <v>506</v>
      </c>
      <c r="D216">
        <v>294.83944854909601</v>
      </c>
      <c r="E216" s="7">
        <v>39083</v>
      </c>
    </row>
    <row r="217" spans="1:5" x14ac:dyDescent="0.25">
      <c r="A217" t="s">
        <v>503</v>
      </c>
      <c r="B217">
        <v>2008</v>
      </c>
      <c r="C217" t="s">
        <v>504</v>
      </c>
      <c r="D217">
        <v>11828.76583</v>
      </c>
      <c r="E217" s="7">
        <v>39448</v>
      </c>
    </row>
    <row r="218" spans="1:5" x14ac:dyDescent="0.25">
      <c r="A218" t="s">
        <v>503</v>
      </c>
      <c r="B218">
        <v>2008</v>
      </c>
      <c r="C218" t="s">
        <v>13</v>
      </c>
      <c r="D218">
        <v>3256.2502666352502</v>
      </c>
      <c r="E218" s="7">
        <v>39448</v>
      </c>
    </row>
    <row r="219" spans="1:5" x14ac:dyDescent="0.25">
      <c r="A219" t="s">
        <v>503</v>
      </c>
      <c r="B219">
        <v>2008</v>
      </c>
      <c r="C219" t="s">
        <v>497</v>
      </c>
      <c r="D219">
        <v>12.622139558973499</v>
      </c>
      <c r="E219" s="7">
        <v>39448</v>
      </c>
    </row>
    <row r="220" spans="1:5" x14ac:dyDescent="0.25">
      <c r="A220" t="s">
        <v>503</v>
      </c>
      <c r="B220">
        <v>2008</v>
      </c>
      <c r="C220" t="s">
        <v>505</v>
      </c>
      <c r="D220">
        <v>220.57211934806401</v>
      </c>
      <c r="E220" s="7">
        <v>39448</v>
      </c>
    </row>
    <row r="221" spans="1:5" x14ac:dyDescent="0.25">
      <c r="A221" t="s">
        <v>503</v>
      </c>
      <c r="B221">
        <v>2008</v>
      </c>
      <c r="C221" t="s">
        <v>506</v>
      </c>
      <c r="D221">
        <v>315.046331515161</v>
      </c>
      <c r="E221" s="7">
        <v>39448</v>
      </c>
    </row>
    <row r="222" spans="1:5" x14ac:dyDescent="0.25">
      <c r="A222" t="s">
        <v>503</v>
      </c>
      <c r="B222">
        <v>2009</v>
      </c>
      <c r="C222" t="s">
        <v>504</v>
      </c>
      <c r="D222">
        <v>11747.436659999999</v>
      </c>
      <c r="E222" s="7">
        <v>39814</v>
      </c>
    </row>
    <row r="223" spans="1:5" x14ac:dyDescent="0.25">
      <c r="A223" t="s">
        <v>503</v>
      </c>
      <c r="B223">
        <v>2009</v>
      </c>
      <c r="C223" t="s">
        <v>13</v>
      </c>
      <c r="D223">
        <v>3250.2031941442601</v>
      </c>
      <c r="E223" s="7">
        <v>39814</v>
      </c>
    </row>
    <row r="224" spans="1:5" x14ac:dyDescent="0.25">
      <c r="A224" t="s">
        <v>503</v>
      </c>
      <c r="B224">
        <v>2009</v>
      </c>
      <c r="C224" t="s">
        <v>497</v>
      </c>
      <c r="D224">
        <v>20.965023475965999</v>
      </c>
      <c r="E224" s="7">
        <v>39814</v>
      </c>
    </row>
    <row r="225" spans="1:5" x14ac:dyDescent="0.25">
      <c r="A225" t="s">
        <v>503</v>
      </c>
      <c r="B225">
        <v>2009</v>
      </c>
      <c r="C225" t="s">
        <v>505</v>
      </c>
      <c r="D225">
        <v>275.94929312563801</v>
      </c>
      <c r="E225" s="7">
        <v>39814</v>
      </c>
    </row>
    <row r="226" spans="1:5" x14ac:dyDescent="0.25">
      <c r="A226" t="s">
        <v>503</v>
      </c>
      <c r="B226">
        <v>2009</v>
      </c>
      <c r="C226" t="s">
        <v>506</v>
      </c>
      <c r="D226">
        <v>339.41325901782898</v>
      </c>
      <c r="E226" s="7">
        <v>39814</v>
      </c>
    </row>
    <row r="227" spans="1:5" x14ac:dyDescent="0.25">
      <c r="A227" t="s">
        <v>503</v>
      </c>
      <c r="B227">
        <v>2010</v>
      </c>
      <c r="C227" t="s">
        <v>504</v>
      </c>
      <c r="D227">
        <v>11666.666670000001</v>
      </c>
      <c r="E227" s="7">
        <v>40179</v>
      </c>
    </row>
    <row r="228" spans="1:5" x14ac:dyDescent="0.25">
      <c r="A228" t="s">
        <v>503</v>
      </c>
      <c r="B228">
        <v>2010</v>
      </c>
      <c r="C228" t="s">
        <v>13</v>
      </c>
      <c r="D228">
        <v>3432.9489774468998</v>
      </c>
      <c r="E228" s="7">
        <v>40179</v>
      </c>
    </row>
    <row r="229" spans="1:5" x14ac:dyDescent="0.25">
      <c r="A229" t="s">
        <v>503</v>
      </c>
      <c r="B229">
        <v>2010</v>
      </c>
      <c r="C229" t="s">
        <v>497</v>
      </c>
      <c r="D229">
        <v>33.683157255177598</v>
      </c>
      <c r="E229" s="7">
        <v>40179</v>
      </c>
    </row>
    <row r="230" spans="1:5" x14ac:dyDescent="0.25">
      <c r="A230" t="s">
        <v>503</v>
      </c>
      <c r="B230">
        <v>2010</v>
      </c>
      <c r="C230" t="s">
        <v>505</v>
      </c>
      <c r="D230">
        <v>341.61447836805598</v>
      </c>
      <c r="E230" s="7">
        <v>40179</v>
      </c>
    </row>
    <row r="231" spans="1:5" x14ac:dyDescent="0.25">
      <c r="A231" t="s">
        <v>503</v>
      </c>
      <c r="B231">
        <v>2010</v>
      </c>
      <c r="C231" t="s">
        <v>506</v>
      </c>
      <c r="D231">
        <v>378.851479181184</v>
      </c>
      <c r="E231" s="7">
        <v>40179</v>
      </c>
    </row>
    <row r="232" spans="1:5" x14ac:dyDescent="0.25">
      <c r="A232" t="s">
        <v>503</v>
      </c>
      <c r="B232">
        <v>2011</v>
      </c>
      <c r="C232" t="s">
        <v>504</v>
      </c>
      <c r="D232">
        <v>11553.3766</v>
      </c>
      <c r="E232" s="7">
        <v>40544</v>
      </c>
    </row>
    <row r="233" spans="1:5" x14ac:dyDescent="0.25">
      <c r="A233" t="s">
        <v>503</v>
      </c>
      <c r="B233">
        <v>2011</v>
      </c>
      <c r="C233" t="s">
        <v>13</v>
      </c>
      <c r="D233">
        <v>3499.1995951451199</v>
      </c>
      <c r="E233" s="7">
        <v>40544</v>
      </c>
    </row>
    <row r="234" spans="1:5" x14ac:dyDescent="0.25">
      <c r="A234" t="s">
        <v>503</v>
      </c>
      <c r="B234">
        <v>2011</v>
      </c>
      <c r="C234" t="s">
        <v>497</v>
      </c>
      <c r="D234">
        <v>65.035862168200893</v>
      </c>
      <c r="E234" s="7">
        <v>40544</v>
      </c>
    </row>
    <row r="235" spans="1:5" x14ac:dyDescent="0.25">
      <c r="A235" t="s">
        <v>503</v>
      </c>
      <c r="B235">
        <v>2011</v>
      </c>
      <c r="C235" t="s">
        <v>505</v>
      </c>
      <c r="D235">
        <v>436.78640879645098</v>
      </c>
      <c r="E235" s="7">
        <v>40544</v>
      </c>
    </row>
    <row r="236" spans="1:5" x14ac:dyDescent="0.25">
      <c r="A236" t="s">
        <v>503</v>
      </c>
      <c r="B236">
        <v>2011</v>
      </c>
      <c r="C236" t="s">
        <v>506</v>
      </c>
      <c r="D236">
        <v>397.90843924079201</v>
      </c>
      <c r="E236" s="7">
        <v>40544</v>
      </c>
    </row>
    <row r="237" spans="1:5" x14ac:dyDescent="0.25">
      <c r="A237" t="s">
        <v>503</v>
      </c>
      <c r="B237">
        <v>2012</v>
      </c>
      <c r="C237" t="s">
        <v>504</v>
      </c>
      <c r="D237">
        <v>11441.18663</v>
      </c>
      <c r="E237" s="7">
        <v>40909</v>
      </c>
    </row>
    <row r="238" spans="1:5" x14ac:dyDescent="0.25">
      <c r="A238" t="s">
        <v>503</v>
      </c>
      <c r="B238">
        <v>2012</v>
      </c>
      <c r="C238" t="s">
        <v>13</v>
      </c>
      <c r="D238">
        <v>3666.7729832796499</v>
      </c>
      <c r="E238" s="7">
        <v>40909</v>
      </c>
    </row>
    <row r="239" spans="1:5" x14ac:dyDescent="0.25">
      <c r="A239" t="s">
        <v>503</v>
      </c>
      <c r="B239">
        <v>2012</v>
      </c>
      <c r="C239" t="s">
        <v>497</v>
      </c>
      <c r="D239">
        <v>100.764431878702</v>
      </c>
      <c r="E239" s="7">
        <v>40909</v>
      </c>
    </row>
    <row r="240" spans="1:5" x14ac:dyDescent="0.25">
      <c r="A240" t="s">
        <v>503</v>
      </c>
      <c r="B240">
        <v>2012</v>
      </c>
      <c r="C240" t="s">
        <v>505</v>
      </c>
      <c r="D240">
        <v>523.80939827906298</v>
      </c>
      <c r="E240" s="7">
        <v>40909</v>
      </c>
    </row>
    <row r="241" spans="1:5" x14ac:dyDescent="0.25">
      <c r="A241" t="s">
        <v>503</v>
      </c>
      <c r="B241">
        <v>2012</v>
      </c>
      <c r="C241" t="s">
        <v>506</v>
      </c>
      <c r="D241">
        <v>430.849657378975</v>
      </c>
      <c r="E241" s="7">
        <v>40909</v>
      </c>
    </row>
    <row r="242" spans="1:5" x14ac:dyDescent="0.25">
      <c r="A242" t="s">
        <v>503</v>
      </c>
      <c r="B242">
        <v>2013</v>
      </c>
      <c r="C242" t="s">
        <v>504</v>
      </c>
      <c r="D242">
        <v>11330.0861</v>
      </c>
      <c r="E242" s="7">
        <v>41275</v>
      </c>
    </row>
    <row r="243" spans="1:5" x14ac:dyDescent="0.25">
      <c r="A243" t="s">
        <v>503</v>
      </c>
      <c r="B243">
        <v>2013</v>
      </c>
      <c r="C243" t="s">
        <v>13</v>
      </c>
      <c r="D243">
        <v>3793.22904470719</v>
      </c>
      <c r="E243" s="7">
        <v>41275</v>
      </c>
    </row>
    <row r="244" spans="1:5" x14ac:dyDescent="0.25">
      <c r="A244" t="s">
        <v>503</v>
      </c>
      <c r="B244">
        <v>2013</v>
      </c>
      <c r="C244" t="s">
        <v>497</v>
      </c>
      <c r="D244">
        <v>139.05857121455301</v>
      </c>
      <c r="E244" s="7">
        <v>41275</v>
      </c>
    </row>
    <row r="245" spans="1:5" x14ac:dyDescent="0.25">
      <c r="A245" t="s">
        <v>503</v>
      </c>
      <c r="B245">
        <v>2013</v>
      </c>
      <c r="C245" t="s">
        <v>505</v>
      </c>
      <c r="D245">
        <v>645.30218530995398</v>
      </c>
      <c r="E245" s="7">
        <v>41275</v>
      </c>
    </row>
    <row r="246" spans="1:5" x14ac:dyDescent="0.25">
      <c r="A246" t="s">
        <v>503</v>
      </c>
      <c r="B246">
        <v>2013</v>
      </c>
      <c r="C246" t="s">
        <v>506</v>
      </c>
      <c r="D246">
        <v>464.06020927014202</v>
      </c>
      <c r="E246" s="7">
        <v>41275</v>
      </c>
    </row>
    <row r="247" spans="1:5" x14ac:dyDescent="0.25">
      <c r="A247" t="s">
        <v>503</v>
      </c>
      <c r="B247">
        <v>2014</v>
      </c>
      <c r="C247" t="s">
        <v>504</v>
      </c>
      <c r="D247">
        <v>11220.064420000001</v>
      </c>
      <c r="E247" s="7">
        <v>41640</v>
      </c>
    </row>
    <row r="248" spans="1:5" x14ac:dyDescent="0.25">
      <c r="A248" t="s">
        <v>503</v>
      </c>
      <c r="B248">
        <v>2014</v>
      </c>
      <c r="C248" t="s">
        <v>13</v>
      </c>
      <c r="D248">
        <v>3883.1434428733</v>
      </c>
      <c r="E248" s="7">
        <v>41640</v>
      </c>
    </row>
    <row r="249" spans="1:5" x14ac:dyDescent="0.25">
      <c r="A249" t="s">
        <v>503</v>
      </c>
      <c r="B249">
        <v>2014</v>
      </c>
      <c r="C249" t="s">
        <v>497</v>
      </c>
      <c r="D249">
        <v>197.91050837805099</v>
      </c>
      <c r="E249" s="7">
        <v>41640</v>
      </c>
    </row>
    <row r="250" spans="1:5" x14ac:dyDescent="0.25">
      <c r="A250" t="s">
        <v>503</v>
      </c>
      <c r="B250">
        <v>2014</v>
      </c>
      <c r="C250" t="s">
        <v>505</v>
      </c>
      <c r="D250">
        <v>712.03169716705997</v>
      </c>
      <c r="E250" s="7">
        <v>41640</v>
      </c>
    </row>
    <row r="251" spans="1:5" x14ac:dyDescent="0.25">
      <c r="A251" t="s">
        <v>503</v>
      </c>
      <c r="B251">
        <v>2014</v>
      </c>
      <c r="C251" t="s">
        <v>506</v>
      </c>
      <c r="D251">
        <v>502.15891907264103</v>
      </c>
      <c r="E251" s="7">
        <v>41640</v>
      </c>
    </row>
    <row r="252" spans="1:5" x14ac:dyDescent="0.25">
      <c r="A252" t="s">
        <v>503</v>
      </c>
      <c r="B252">
        <v>2015</v>
      </c>
      <c r="C252" t="s">
        <v>504</v>
      </c>
      <c r="D252">
        <v>11111.11111</v>
      </c>
      <c r="E252" s="7">
        <v>42005</v>
      </c>
    </row>
    <row r="253" spans="1:5" x14ac:dyDescent="0.25">
      <c r="A253" t="s">
        <v>503</v>
      </c>
      <c r="B253">
        <v>2015</v>
      </c>
      <c r="C253" t="s">
        <v>13</v>
      </c>
      <c r="D253">
        <v>3884.4173571045899</v>
      </c>
      <c r="E253" s="7">
        <v>42005</v>
      </c>
    </row>
    <row r="254" spans="1:5" x14ac:dyDescent="0.25">
      <c r="A254" t="s">
        <v>503</v>
      </c>
      <c r="B254">
        <v>2015</v>
      </c>
      <c r="C254" t="s">
        <v>497</v>
      </c>
      <c r="D254">
        <v>260.73921877352501</v>
      </c>
      <c r="E254" s="7">
        <v>42005</v>
      </c>
    </row>
    <row r="255" spans="1:5" x14ac:dyDescent="0.25">
      <c r="A255" t="s">
        <v>503</v>
      </c>
      <c r="B255">
        <v>2015</v>
      </c>
      <c r="C255" t="s">
        <v>505</v>
      </c>
      <c r="D255">
        <v>831.38450716303396</v>
      </c>
      <c r="E255" s="7">
        <v>42005</v>
      </c>
    </row>
    <row r="256" spans="1:5" x14ac:dyDescent="0.25">
      <c r="A256" t="s">
        <v>503</v>
      </c>
      <c r="B256">
        <v>2015</v>
      </c>
      <c r="C256" t="s">
        <v>506</v>
      </c>
      <c r="D256">
        <v>536.46624413092002</v>
      </c>
      <c r="E256" s="7">
        <v>42005</v>
      </c>
    </row>
    <row r="257" spans="1:5" x14ac:dyDescent="0.25">
      <c r="A257" t="s">
        <v>503</v>
      </c>
      <c r="B257">
        <v>2016</v>
      </c>
      <c r="C257" t="s">
        <v>504</v>
      </c>
      <c r="D257">
        <v>11003.2158</v>
      </c>
      <c r="E257" s="7">
        <v>42370</v>
      </c>
    </row>
    <row r="258" spans="1:5" x14ac:dyDescent="0.25">
      <c r="A258" t="s">
        <v>503</v>
      </c>
      <c r="B258">
        <v>2016</v>
      </c>
      <c r="C258" t="s">
        <v>13</v>
      </c>
      <c r="D258">
        <v>4017.74377321373</v>
      </c>
      <c r="E258" s="7">
        <v>42370</v>
      </c>
    </row>
    <row r="259" spans="1:5" x14ac:dyDescent="0.25">
      <c r="A259" t="s">
        <v>503</v>
      </c>
      <c r="B259">
        <v>2016</v>
      </c>
      <c r="C259" t="s">
        <v>497</v>
      </c>
      <c r="D259">
        <v>328.37811446574602</v>
      </c>
      <c r="E259" s="7">
        <v>42370</v>
      </c>
    </row>
    <row r="260" spans="1:5" x14ac:dyDescent="0.25">
      <c r="A260" t="s">
        <v>503</v>
      </c>
      <c r="B260">
        <v>2016</v>
      </c>
      <c r="C260" t="s">
        <v>505</v>
      </c>
      <c r="D260">
        <v>956.87354220491295</v>
      </c>
      <c r="E260" s="7">
        <v>42370</v>
      </c>
    </row>
    <row r="261" spans="1:5" x14ac:dyDescent="0.25">
      <c r="A261" t="s">
        <v>503</v>
      </c>
      <c r="B261">
        <v>2016</v>
      </c>
      <c r="C261" t="s">
        <v>506</v>
      </c>
      <c r="D261">
        <v>556.62335593469402</v>
      </c>
      <c r="E261" s="7">
        <v>42370</v>
      </c>
    </row>
    <row r="262" spans="1:5" x14ac:dyDescent="0.25">
      <c r="A262" t="s">
        <v>503</v>
      </c>
      <c r="B262">
        <v>2017</v>
      </c>
      <c r="C262" t="s">
        <v>504</v>
      </c>
      <c r="D262">
        <v>10895.32049</v>
      </c>
      <c r="E262" s="7">
        <v>42736</v>
      </c>
    </row>
    <row r="263" spans="1:5" x14ac:dyDescent="0.25">
      <c r="A263" t="s">
        <v>503</v>
      </c>
      <c r="B263">
        <v>2017</v>
      </c>
      <c r="C263" t="s">
        <v>13</v>
      </c>
      <c r="D263">
        <v>4065.4431274968301</v>
      </c>
      <c r="E263" s="7">
        <v>42736</v>
      </c>
    </row>
    <row r="264" spans="1:5" x14ac:dyDescent="0.25">
      <c r="A264" t="s">
        <v>503</v>
      </c>
      <c r="B264">
        <v>2017</v>
      </c>
      <c r="C264" t="s">
        <v>497</v>
      </c>
      <c r="D264">
        <v>453.51765745583299</v>
      </c>
      <c r="E264" s="7">
        <v>42736</v>
      </c>
    </row>
    <row r="265" spans="1:5" x14ac:dyDescent="0.25">
      <c r="A265" t="s">
        <v>503</v>
      </c>
      <c r="B265">
        <v>2017</v>
      </c>
      <c r="C265" t="s">
        <v>505</v>
      </c>
      <c r="D265">
        <v>1127.9895865594101</v>
      </c>
      <c r="E265" s="7">
        <v>42736</v>
      </c>
    </row>
    <row r="266" spans="1:5" x14ac:dyDescent="0.25">
      <c r="A266" t="s">
        <v>503</v>
      </c>
      <c r="B266">
        <v>2017</v>
      </c>
      <c r="C266" t="s">
        <v>506</v>
      </c>
      <c r="D266">
        <v>584.97582695646895</v>
      </c>
      <c r="E266" s="7">
        <v>42736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x14ac:dyDescent="0.25">
      <c r="A1" t="s">
        <v>749</v>
      </c>
      <c r="B1" t="s">
        <v>1</v>
      </c>
      <c r="C1" t="s">
        <v>735</v>
      </c>
      <c r="D1" t="s">
        <v>736</v>
      </c>
      <c r="E1" t="s">
        <v>737</v>
      </c>
    </row>
    <row r="2" spans="1:5" x14ac:dyDescent="0.25">
      <c r="A2" t="s">
        <v>143</v>
      </c>
      <c r="B2" t="s">
        <v>142</v>
      </c>
      <c r="C2" t="s">
        <v>652</v>
      </c>
      <c r="D2">
        <v>33.939109999999999</v>
      </c>
      <c r="E2">
        <v>67.709952999999999</v>
      </c>
    </row>
    <row r="3" spans="1:5" x14ac:dyDescent="0.25">
      <c r="A3" t="s">
        <v>286</v>
      </c>
      <c r="B3" t="s">
        <v>285</v>
      </c>
      <c r="C3" t="s">
        <v>645</v>
      </c>
      <c r="D3">
        <v>41.153331999999999</v>
      </c>
      <c r="E3">
        <v>20.168330999999998</v>
      </c>
    </row>
    <row r="4" spans="1:5" x14ac:dyDescent="0.25">
      <c r="A4" t="s">
        <v>11</v>
      </c>
      <c r="B4" t="s">
        <v>10</v>
      </c>
      <c r="C4" t="s">
        <v>683</v>
      </c>
      <c r="D4">
        <v>28.033885999999999</v>
      </c>
      <c r="E4">
        <v>1.659626</v>
      </c>
    </row>
    <row r="5" spans="1:5" x14ac:dyDescent="0.25">
      <c r="A5" t="s">
        <v>288</v>
      </c>
      <c r="B5" t="s">
        <v>287</v>
      </c>
      <c r="C5" t="s">
        <v>657</v>
      </c>
      <c r="D5">
        <v>42.546244999999999</v>
      </c>
      <c r="E5">
        <v>1.6015539999999999</v>
      </c>
    </row>
    <row r="6" spans="1:5" x14ac:dyDescent="0.25">
      <c r="A6" t="s">
        <v>21</v>
      </c>
      <c r="B6" t="s">
        <v>20</v>
      </c>
      <c r="C6" t="s">
        <v>563</v>
      </c>
      <c r="D6">
        <v>-11.202692000000001</v>
      </c>
      <c r="E6">
        <v>17.873887</v>
      </c>
    </row>
    <row r="7" spans="1:5" x14ac:dyDescent="0.25">
      <c r="A7" t="s">
        <v>208</v>
      </c>
      <c r="B7" t="s">
        <v>207</v>
      </c>
      <c r="C7" t="s">
        <v>567</v>
      </c>
      <c r="D7">
        <v>17.060815999999999</v>
      </c>
      <c r="E7">
        <v>-61.796427999999999</v>
      </c>
    </row>
    <row r="8" spans="1:5" x14ac:dyDescent="0.25">
      <c r="A8" t="s">
        <v>453</v>
      </c>
      <c r="B8" t="s">
        <v>452</v>
      </c>
      <c r="C8" t="s">
        <v>686</v>
      </c>
      <c r="D8">
        <v>-38.416097000000001</v>
      </c>
      <c r="E8">
        <v>-63.616672000000001</v>
      </c>
    </row>
    <row r="9" spans="1:5" x14ac:dyDescent="0.25">
      <c r="A9" t="s">
        <v>275</v>
      </c>
      <c r="B9" t="s">
        <v>274</v>
      </c>
      <c r="C9" t="s">
        <v>669</v>
      </c>
      <c r="D9">
        <v>40.069099000000001</v>
      </c>
      <c r="E9">
        <v>45.038189000000003</v>
      </c>
    </row>
    <row r="10" spans="1:5" x14ac:dyDescent="0.25">
      <c r="A10" t="s">
        <v>210</v>
      </c>
      <c r="B10" t="s">
        <v>209</v>
      </c>
      <c r="C10" t="s">
        <v>598</v>
      </c>
      <c r="D10">
        <v>12.52111</v>
      </c>
      <c r="E10">
        <v>-69.968338000000003</v>
      </c>
    </row>
    <row r="11" spans="1:5" x14ac:dyDescent="0.25">
      <c r="A11" t="s">
        <v>413</v>
      </c>
      <c r="B11" t="s">
        <v>412</v>
      </c>
      <c r="C11" t="s">
        <v>707</v>
      </c>
      <c r="D11">
        <v>-25.274398000000001</v>
      </c>
      <c r="E11">
        <v>133.775136</v>
      </c>
    </row>
    <row r="12" spans="1:5" x14ac:dyDescent="0.25">
      <c r="A12" t="s">
        <v>290</v>
      </c>
      <c r="B12" t="s">
        <v>289</v>
      </c>
      <c r="C12" t="s">
        <v>720</v>
      </c>
      <c r="D12">
        <v>47.516230999999998</v>
      </c>
      <c r="E12">
        <v>14.550072</v>
      </c>
    </row>
    <row r="13" spans="1:5" x14ac:dyDescent="0.25">
      <c r="A13" t="s">
        <v>277</v>
      </c>
      <c r="B13" t="s">
        <v>276</v>
      </c>
      <c r="C13" t="s">
        <v>673</v>
      </c>
      <c r="D13">
        <v>40.143104999999998</v>
      </c>
      <c r="E13">
        <v>47.576926999999998</v>
      </c>
    </row>
    <row r="14" spans="1:5" x14ac:dyDescent="0.25">
      <c r="A14" t="s">
        <v>212</v>
      </c>
      <c r="B14" t="s">
        <v>211</v>
      </c>
      <c r="C14" t="s">
        <v>580</v>
      </c>
      <c r="D14">
        <v>25.034279999999999</v>
      </c>
      <c r="E14">
        <v>-77.396280000000004</v>
      </c>
    </row>
    <row r="15" spans="1:5" x14ac:dyDescent="0.25">
      <c r="A15" t="s">
        <v>371</v>
      </c>
      <c r="B15" t="s">
        <v>370</v>
      </c>
      <c r="C15" t="s">
        <v>670</v>
      </c>
      <c r="D15">
        <v>25.930413999999999</v>
      </c>
      <c r="E15">
        <v>50.637771999999998</v>
      </c>
    </row>
    <row r="16" spans="1:5" x14ac:dyDescent="0.25">
      <c r="A16" t="s">
        <v>145</v>
      </c>
      <c r="B16" t="s">
        <v>144</v>
      </c>
      <c r="C16" t="s">
        <v>646</v>
      </c>
      <c r="D16">
        <v>23.684994</v>
      </c>
      <c r="E16">
        <v>90.356330999999997</v>
      </c>
    </row>
    <row r="17" spans="1:5" x14ac:dyDescent="0.25">
      <c r="A17" t="s">
        <v>214</v>
      </c>
      <c r="B17" t="s">
        <v>213</v>
      </c>
      <c r="C17" t="s">
        <v>592</v>
      </c>
      <c r="D17">
        <v>13.193887</v>
      </c>
      <c r="E17">
        <v>-59.543197999999997</v>
      </c>
    </row>
    <row r="18" spans="1:5" x14ac:dyDescent="0.25">
      <c r="A18" t="s">
        <v>292</v>
      </c>
      <c r="B18" t="s">
        <v>291</v>
      </c>
      <c r="C18" t="s">
        <v>687</v>
      </c>
      <c r="D18">
        <v>53.709806999999998</v>
      </c>
      <c r="E18">
        <v>27.953389000000001</v>
      </c>
    </row>
    <row r="19" spans="1:5" x14ac:dyDescent="0.25">
      <c r="A19" t="s">
        <v>294</v>
      </c>
      <c r="B19" t="s">
        <v>293</v>
      </c>
      <c r="C19" t="s">
        <v>726</v>
      </c>
      <c r="D19">
        <v>50.503886999999999</v>
      </c>
      <c r="E19">
        <v>4.4699359999999997</v>
      </c>
    </row>
    <row r="20" spans="1:5" x14ac:dyDescent="0.25">
      <c r="A20" t="s">
        <v>216</v>
      </c>
      <c r="B20" t="s">
        <v>215</v>
      </c>
      <c r="C20" t="s">
        <v>549</v>
      </c>
      <c r="D20">
        <v>17.189876999999999</v>
      </c>
      <c r="E20">
        <v>-88.497649999999993</v>
      </c>
    </row>
    <row r="21" spans="1:5" x14ac:dyDescent="0.25">
      <c r="A21" t="s">
        <v>25</v>
      </c>
      <c r="B21" t="s">
        <v>24</v>
      </c>
      <c r="C21" t="s">
        <v>576</v>
      </c>
      <c r="D21">
        <v>9.3076899999999991</v>
      </c>
      <c r="E21">
        <v>2.3158340000000002</v>
      </c>
    </row>
    <row r="22" spans="1:5" x14ac:dyDescent="0.25">
      <c r="A22" t="s">
        <v>738</v>
      </c>
      <c r="B22" t="s">
        <v>583</v>
      </c>
      <c r="C22" t="s">
        <v>584</v>
      </c>
      <c r="D22">
        <v>32.321384000000002</v>
      </c>
      <c r="E22">
        <v>-64.757369999999995</v>
      </c>
    </row>
    <row r="23" spans="1:5" x14ac:dyDescent="0.25">
      <c r="A23" t="s">
        <v>147</v>
      </c>
      <c r="B23" t="s">
        <v>146</v>
      </c>
      <c r="C23" t="s">
        <v>526</v>
      </c>
      <c r="D23">
        <v>27.514161999999999</v>
      </c>
      <c r="E23">
        <v>90.433600999999996</v>
      </c>
    </row>
    <row r="24" spans="1:5" x14ac:dyDescent="0.25">
      <c r="A24" t="s">
        <v>455</v>
      </c>
      <c r="B24" t="s">
        <v>454</v>
      </c>
      <c r="C24" t="s">
        <v>634</v>
      </c>
      <c r="D24">
        <v>-16.290154000000001</v>
      </c>
      <c r="E24">
        <v>-63.588653000000001</v>
      </c>
    </row>
    <row r="25" spans="1:5" x14ac:dyDescent="0.25">
      <c r="A25" t="s">
        <v>296</v>
      </c>
      <c r="B25" t="s">
        <v>295</v>
      </c>
      <c r="C25" t="s">
        <v>668</v>
      </c>
      <c r="D25">
        <v>43.915886</v>
      </c>
      <c r="E25">
        <v>17.679075999999998</v>
      </c>
    </row>
    <row r="26" spans="1:5" x14ac:dyDescent="0.25">
      <c r="A26" t="s">
        <v>28</v>
      </c>
      <c r="B26" t="s">
        <v>27</v>
      </c>
      <c r="C26" t="s">
        <v>550</v>
      </c>
      <c r="D26">
        <v>-22.328474</v>
      </c>
      <c r="E26">
        <v>24.684866</v>
      </c>
    </row>
    <row r="27" spans="1:5" x14ac:dyDescent="0.25">
      <c r="A27" t="s">
        <v>457</v>
      </c>
      <c r="B27" t="s">
        <v>456</v>
      </c>
      <c r="C27" t="s">
        <v>722</v>
      </c>
      <c r="D27">
        <v>-14.235004</v>
      </c>
      <c r="E27">
        <v>-51.925280000000001</v>
      </c>
    </row>
    <row r="28" spans="1:5" x14ac:dyDescent="0.25">
      <c r="A28" t="s">
        <v>220</v>
      </c>
      <c r="B28" t="s">
        <v>219</v>
      </c>
      <c r="C28" t="s">
        <v>523</v>
      </c>
      <c r="D28">
        <v>18.420694999999998</v>
      </c>
      <c r="E28">
        <v>-64.639967999999996</v>
      </c>
    </row>
    <row r="29" spans="1:5" x14ac:dyDescent="0.25">
      <c r="A29" t="s">
        <v>149</v>
      </c>
      <c r="B29" t="s">
        <v>611</v>
      </c>
      <c r="C29" t="s">
        <v>612</v>
      </c>
      <c r="D29">
        <v>4.5352769999999998</v>
      </c>
      <c r="E29">
        <v>114.72766900000001</v>
      </c>
    </row>
    <row r="30" spans="1:5" x14ac:dyDescent="0.25">
      <c r="A30" t="s">
        <v>298</v>
      </c>
      <c r="B30" t="s">
        <v>297</v>
      </c>
      <c r="C30" t="s">
        <v>659</v>
      </c>
      <c r="D30">
        <v>42.733882999999999</v>
      </c>
      <c r="E30">
        <v>25.48583</v>
      </c>
    </row>
    <row r="31" spans="1:5" x14ac:dyDescent="0.25">
      <c r="A31" t="s">
        <v>30</v>
      </c>
      <c r="B31" t="s">
        <v>29</v>
      </c>
      <c r="C31" t="s">
        <v>647</v>
      </c>
      <c r="D31">
        <v>12.238333000000001</v>
      </c>
      <c r="E31">
        <v>-1.561593</v>
      </c>
    </row>
    <row r="32" spans="1:5" x14ac:dyDescent="0.25">
      <c r="A32" t="s">
        <v>34</v>
      </c>
      <c r="B32" t="s">
        <v>33</v>
      </c>
      <c r="C32" t="s">
        <v>527</v>
      </c>
      <c r="D32">
        <v>-3.3730560000000001</v>
      </c>
      <c r="E32">
        <v>29.918886000000001</v>
      </c>
    </row>
    <row r="33" spans="1:5" x14ac:dyDescent="0.25">
      <c r="A33" t="s">
        <v>151</v>
      </c>
      <c r="B33" t="s">
        <v>150</v>
      </c>
      <c r="C33" t="s">
        <v>606</v>
      </c>
      <c r="D33">
        <v>12.565678999999999</v>
      </c>
      <c r="E33">
        <v>104.99096299999999</v>
      </c>
    </row>
    <row r="34" spans="1:5" x14ac:dyDescent="0.25">
      <c r="A34" t="s">
        <v>38</v>
      </c>
      <c r="B34" t="s">
        <v>37</v>
      </c>
      <c r="C34" t="s">
        <v>666</v>
      </c>
      <c r="D34">
        <v>7.3697220000000003</v>
      </c>
      <c r="E34">
        <v>12.354722000000001</v>
      </c>
    </row>
    <row r="35" spans="1:5" x14ac:dyDescent="0.25">
      <c r="A35" t="s">
        <v>400</v>
      </c>
      <c r="B35" t="s">
        <v>399</v>
      </c>
      <c r="C35" t="s">
        <v>723</v>
      </c>
      <c r="D35">
        <v>56.130366000000002</v>
      </c>
      <c r="E35">
        <v>-106.346771</v>
      </c>
    </row>
    <row r="36" spans="1:5" x14ac:dyDescent="0.25">
      <c r="A36" t="s">
        <v>36</v>
      </c>
      <c r="B36" t="s">
        <v>529</v>
      </c>
      <c r="C36" t="s">
        <v>530</v>
      </c>
      <c r="D36">
        <v>16.002082000000001</v>
      </c>
      <c r="E36">
        <v>-24.013197000000002</v>
      </c>
    </row>
    <row r="37" spans="1:5" x14ac:dyDescent="0.25">
      <c r="A37" t="s">
        <v>222</v>
      </c>
      <c r="B37" t="s">
        <v>221</v>
      </c>
      <c r="C37" t="s">
        <v>588</v>
      </c>
      <c r="D37">
        <v>19.513469000000001</v>
      </c>
      <c r="E37">
        <v>-80.566956000000005</v>
      </c>
    </row>
    <row r="38" spans="1:5" x14ac:dyDescent="0.25">
      <c r="A38" t="s">
        <v>40</v>
      </c>
      <c r="B38" t="s">
        <v>39</v>
      </c>
      <c r="C38" t="s">
        <v>541</v>
      </c>
      <c r="D38">
        <v>6.6111110000000002</v>
      </c>
      <c r="E38">
        <v>20.939444000000002</v>
      </c>
    </row>
    <row r="39" spans="1:5" x14ac:dyDescent="0.25">
      <c r="A39" t="s">
        <v>42</v>
      </c>
      <c r="B39" t="s">
        <v>41</v>
      </c>
      <c r="C39" t="s">
        <v>542</v>
      </c>
      <c r="D39">
        <v>15.454166000000001</v>
      </c>
      <c r="E39">
        <v>18.732206999999999</v>
      </c>
    </row>
    <row r="40" spans="1:5" x14ac:dyDescent="0.25">
      <c r="A40" t="s">
        <v>459</v>
      </c>
      <c r="B40" t="s">
        <v>458</v>
      </c>
      <c r="C40" t="s">
        <v>712</v>
      </c>
      <c r="D40">
        <v>-35.675147000000003</v>
      </c>
      <c r="E40">
        <v>-71.542968999999999</v>
      </c>
    </row>
    <row r="41" spans="1:5" x14ac:dyDescent="0.25">
      <c r="A41" t="s">
        <v>153</v>
      </c>
      <c r="B41" t="s">
        <v>152</v>
      </c>
      <c r="C41" t="s">
        <v>729</v>
      </c>
      <c r="D41">
        <v>35.861660000000001</v>
      </c>
      <c r="E41">
        <v>104.195397</v>
      </c>
    </row>
    <row r="42" spans="1:5" x14ac:dyDescent="0.25">
      <c r="A42" t="s">
        <v>461</v>
      </c>
      <c r="B42" t="s">
        <v>460</v>
      </c>
      <c r="C42" t="s">
        <v>691</v>
      </c>
      <c r="D42">
        <v>4.5708679999999999</v>
      </c>
      <c r="E42">
        <v>-74.297332999999995</v>
      </c>
    </row>
    <row r="43" spans="1:5" x14ac:dyDescent="0.25">
      <c r="A43" t="s">
        <v>50</v>
      </c>
      <c r="B43" t="s">
        <v>625</v>
      </c>
      <c r="C43" t="s">
        <v>626</v>
      </c>
      <c r="D43">
        <v>-4.0383329999999997</v>
      </c>
      <c r="E43">
        <v>21.758664</v>
      </c>
    </row>
    <row r="44" spans="1:5" x14ac:dyDescent="0.25">
      <c r="A44" t="s">
        <v>46</v>
      </c>
      <c r="B44" t="s">
        <v>590</v>
      </c>
      <c r="C44" t="s">
        <v>591</v>
      </c>
      <c r="D44">
        <v>-0.228021</v>
      </c>
      <c r="E44">
        <v>15.827659000000001</v>
      </c>
    </row>
    <row r="45" spans="1:5" x14ac:dyDescent="0.25">
      <c r="A45" t="s">
        <v>224</v>
      </c>
      <c r="B45" t="s">
        <v>223</v>
      </c>
      <c r="C45" t="s">
        <v>653</v>
      </c>
      <c r="D45">
        <v>9.7489170000000005</v>
      </c>
      <c r="E45">
        <v>-83.753428</v>
      </c>
    </row>
    <row r="46" spans="1:5" x14ac:dyDescent="0.25">
      <c r="A46" t="s">
        <v>48</v>
      </c>
      <c r="B46" t="s">
        <v>47</v>
      </c>
      <c r="C46" t="s">
        <v>650</v>
      </c>
      <c r="D46">
        <v>7.5399890000000003</v>
      </c>
      <c r="E46">
        <v>-5.5470800000000002</v>
      </c>
    </row>
    <row r="47" spans="1:5" x14ac:dyDescent="0.25">
      <c r="A47" t="s">
        <v>300</v>
      </c>
      <c r="B47" t="s">
        <v>299</v>
      </c>
      <c r="C47" t="s">
        <v>679</v>
      </c>
      <c r="D47">
        <v>45.1</v>
      </c>
      <c r="E47">
        <v>15.2</v>
      </c>
    </row>
    <row r="48" spans="1:5" x14ac:dyDescent="0.25">
      <c r="A48" t="s">
        <v>226</v>
      </c>
      <c r="B48" t="s">
        <v>225</v>
      </c>
      <c r="C48" t="s">
        <v>656</v>
      </c>
      <c r="D48">
        <v>21.521757000000001</v>
      </c>
      <c r="E48">
        <v>-77.781166999999996</v>
      </c>
    </row>
    <row r="49" spans="1:5" x14ac:dyDescent="0.25">
      <c r="A49" t="s">
        <v>302</v>
      </c>
      <c r="B49" t="s">
        <v>301</v>
      </c>
      <c r="C49" t="s">
        <v>654</v>
      </c>
      <c r="D49">
        <v>35.126412999999999</v>
      </c>
      <c r="E49">
        <v>33.429859</v>
      </c>
    </row>
    <row r="50" spans="1:5" x14ac:dyDescent="0.25">
      <c r="A50" t="s">
        <v>306</v>
      </c>
      <c r="B50" t="s">
        <v>305</v>
      </c>
      <c r="C50" t="s">
        <v>706</v>
      </c>
      <c r="D50">
        <v>56.263919999999999</v>
      </c>
      <c r="E50">
        <v>9.5017849999999999</v>
      </c>
    </row>
    <row r="51" spans="1:5" x14ac:dyDescent="0.25">
      <c r="A51" t="s">
        <v>52</v>
      </c>
      <c r="B51" t="s">
        <v>51</v>
      </c>
      <c r="C51" t="s">
        <v>616</v>
      </c>
      <c r="D51">
        <v>11.825138000000001</v>
      </c>
      <c r="E51">
        <v>42.590274999999998</v>
      </c>
    </row>
    <row r="52" spans="1:5" x14ac:dyDescent="0.25">
      <c r="A52" t="s">
        <v>230</v>
      </c>
      <c r="B52" t="s">
        <v>229</v>
      </c>
      <c r="C52" t="s">
        <v>556</v>
      </c>
      <c r="D52">
        <v>15.414999</v>
      </c>
      <c r="E52">
        <v>-61.370975999999999</v>
      </c>
    </row>
    <row r="53" spans="1:5" x14ac:dyDescent="0.25">
      <c r="A53" t="s">
        <v>232</v>
      </c>
      <c r="B53" t="s">
        <v>231</v>
      </c>
      <c r="C53" t="s">
        <v>693</v>
      </c>
      <c r="D53">
        <v>18.735693000000001</v>
      </c>
      <c r="E53">
        <v>-70.162650999999997</v>
      </c>
    </row>
    <row r="54" spans="1:5" x14ac:dyDescent="0.25">
      <c r="A54" t="s">
        <v>463</v>
      </c>
      <c r="B54" t="s">
        <v>462</v>
      </c>
      <c r="C54" t="s">
        <v>713</v>
      </c>
      <c r="D54">
        <v>-1.8312390000000001</v>
      </c>
      <c r="E54">
        <v>-78.183406000000005</v>
      </c>
    </row>
    <row r="55" spans="1:5" x14ac:dyDescent="0.25">
      <c r="A55" t="s">
        <v>54</v>
      </c>
      <c r="B55" t="s">
        <v>53</v>
      </c>
      <c r="C55" t="s">
        <v>684</v>
      </c>
      <c r="D55">
        <v>26.820553</v>
      </c>
      <c r="E55">
        <v>30.802498</v>
      </c>
    </row>
    <row r="56" spans="1:5" x14ac:dyDescent="0.25">
      <c r="A56" t="s">
        <v>234</v>
      </c>
      <c r="B56" t="s">
        <v>233</v>
      </c>
      <c r="C56" t="s">
        <v>604</v>
      </c>
      <c r="D56">
        <v>13.794185000000001</v>
      </c>
      <c r="E56">
        <v>-88.896529999999998</v>
      </c>
    </row>
    <row r="57" spans="1:5" x14ac:dyDescent="0.25">
      <c r="A57" t="s">
        <v>56</v>
      </c>
      <c r="B57" t="s">
        <v>55</v>
      </c>
      <c r="C57" t="s">
        <v>560</v>
      </c>
      <c r="D57">
        <v>1.650801</v>
      </c>
      <c r="E57">
        <v>10.267894999999999</v>
      </c>
    </row>
    <row r="58" spans="1:5" x14ac:dyDescent="0.25">
      <c r="A58" t="s">
        <v>58</v>
      </c>
      <c r="B58" t="s">
        <v>57</v>
      </c>
      <c r="C58" t="s">
        <v>575</v>
      </c>
      <c r="D58">
        <v>15.179384000000001</v>
      </c>
      <c r="E58">
        <v>39.782333999999999</v>
      </c>
    </row>
    <row r="59" spans="1:5" x14ac:dyDescent="0.25">
      <c r="A59" t="s">
        <v>308</v>
      </c>
      <c r="B59" t="s">
        <v>307</v>
      </c>
      <c r="C59" t="s">
        <v>676</v>
      </c>
      <c r="D59">
        <v>58.595272000000001</v>
      </c>
      <c r="E59">
        <v>25.013607</v>
      </c>
    </row>
    <row r="60" spans="1:5" x14ac:dyDescent="0.25">
      <c r="A60" t="s">
        <v>62</v>
      </c>
      <c r="B60" t="s">
        <v>61</v>
      </c>
      <c r="C60" t="s">
        <v>593</v>
      </c>
      <c r="D60">
        <v>9.1449999999999996</v>
      </c>
      <c r="E60">
        <v>40.489673000000003</v>
      </c>
    </row>
    <row r="61" spans="1:5" x14ac:dyDescent="0.25">
      <c r="A61" t="s">
        <v>310</v>
      </c>
      <c r="B61" t="s">
        <v>309</v>
      </c>
      <c r="C61" t="s">
        <v>615</v>
      </c>
      <c r="D61">
        <v>61.892634999999999</v>
      </c>
      <c r="E61">
        <v>-6.9118060000000003</v>
      </c>
    </row>
    <row r="62" spans="1:5" x14ac:dyDescent="0.25">
      <c r="A62" t="s">
        <v>417</v>
      </c>
      <c r="B62" t="s">
        <v>416</v>
      </c>
      <c r="C62" t="s">
        <v>557</v>
      </c>
      <c r="D62">
        <v>-16.578192999999999</v>
      </c>
      <c r="E62">
        <v>179.414413</v>
      </c>
    </row>
    <row r="63" spans="1:5" x14ac:dyDescent="0.25">
      <c r="A63" t="s">
        <v>312</v>
      </c>
      <c r="B63" t="s">
        <v>311</v>
      </c>
      <c r="C63" t="s">
        <v>694</v>
      </c>
      <c r="D63">
        <v>61.924109999999999</v>
      </c>
      <c r="E63">
        <v>25.748151</v>
      </c>
    </row>
    <row r="64" spans="1:5" x14ac:dyDescent="0.25">
      <c r="A64" t="s">
        <v>314</v>
      </c>
      <c r="B64" t="s">
        <v>313</v>
      </c>
      <c r="C64" t="s">
        <v>730</v>
      </c>
      <c r="D64">
        <v>46.227637999999999</v>
      </c>
      <c r="E64">
        <v>2.213749</v>
      </c>
    </row>
    <row r="65" spans="1:5" x14ac:dyDescent="0.25">
      <c r="A65" t="s">
        <v>419</v>
      </c>
      <c r="B65" t="s">
        <v>418</v>
      </c>
      <c r="C65" t="s">
        <v>585</v>
      </c>
      <c r="D65">
        <v>-17.679742000000001</v>
      </c>
      <c r="E65">
        <v>-149.40684300000001</v>
      </c>
    </row>
    <row r="66" spans="1:5" x14ac:dyDescent="0.25">
      <c r="A66" t="s">
        <v>66</v>
      </c>
      <c r="B66" t="s">
        <v>65</v>
      </c>
      <c r="C66" t="s">
        <v>582</v>
      </c>
      <c r="D66">
        <v>-0.80368899999999999</v>
      </c>
      <c r="E66">
        <v>11.609444</v>
      </c>
    </row>
    <row r="67" spans="1:5" x14ac:dyDescent="0.25">
      <c r="A67" t="s">
        <v>68</v>
      </c>
      <c r="B67" t="s">
        <v>67</v>
      </c>
      <c r="C67" t="s">
        <v>534</v>
      </c>
      <c r="D67">
        <v>13.443182</v>
      </c>
      <c r="E67">
        <v>-15.310138999999999</v>
      </c>
    </row>
    <row r="68" spans="1:5" x14ac:dyDescent="0.25">
      <c r="A68" t="s">
        <v>279</v>
      </c>
      <c r="B68" t="s">
        <v>278</v>
      </c>
      <c r="C68" t="s">
        <v>627</v>
      </c>
      <c r="D68">
        <v>42.315407</v>
      </c>
      <c r="E68">
        <v>43.356892000000002</v>
      </c>
    </row>
    <row r="69" spans="1:5" x14ac:dyDescent="0.25">
      <c r="A69" t="s">
        <v>316</v>
      </c>
      <c r="B69" t="s">
        <v>315</v>
      </c>
      <c r="C69" t="s">
        <v>731</v>
      </c>
      <c r="D69">
        <v>51.165691000000002</v>
      </c>
      <c r="E69">
        <v>10.451525999999999</v>
      </c>
    </row>
    <row r="70" spans="1:5" x14ac:dyDescent="0.25">
      <c r="A70" t="s">
        <v>70</v>
      </c>
      <c r="B70" t="s">
        <v>69</v>
      </c>
      <c r="C70" t="s">
        <v>644</v>
      </c>
      <c r="D70">
        <v>7.9465269999999997</v>
      </c>
      <c r="E70">
        <v>-1.0231939999999999</v>
      </c>
    </row>
    <row r="71" spans="1:5" x14ac:dyDescent="0.25">
      <c r="A71" t="s">
        <v>739</v>
      </c>
      <c r="B71" t="s">
        <v>607</v>
      </c>
      <c r="C71" t="s">
        <v>608</v>
      </c>
      <c r="D71">
        <v>36.137740999999998</v>
      </c>
      <c r="E71">
        <v>-5.3453739999999996</v>
      </c>
    </row>
    <row r="72" spans="1:5" x14ac:dyDescent="0.25">
      <c r="A72" t="s">
        <v>318</v>
      </c>
      <c r="B72" t="s">
        <v>317</v>
      </c>
      <c r="C72" t="s">
        <v>740</v>
      </c>
      <c r="D72">
        <v>39.074207999999999</v>
      </c>
      <c r="E72">
        <v>21.824311999999999</v>
      </c>
    </row>
    <row r="73" spans="1:5" x14ac:dyDescent="0.25">
      <c r="A73" t="s">
        <v>402</v>
      </c>
      <c r="B73" t="s">
        <v>401</v>
      </c>
      <c r="C73" t="s">
        <v>543</v>
      </c>
      <c r="D73">
        <v>71.706935999999999</v>
      </c>
      <c r="E73">
        <v>-42.604303000000002</v>
      </c>
    </row>
    <row r="74" spans="1:5" x14ac:dyDescent="0.25">
      <c r="A74" t="s">
        <v>236</v>
      </c>
      <c r="B74" t="s">
        <v>235</v>
      </c>
      <c r="C74" t="s">
        <v>551</v>
      </c>
      <c r="D74">
        <v>12.262776000000001</v>
      </c>
      <c r="E74">
        <v>-61.604171000000001</v>
      </c>
    </row>
    <row r="75" spans="1:5" x14ac:dyDescent="0.25">
      <c r="A75" t="s">
        <v>421</v>
      </c>
      <c r="B75" t="s">
        <v>420</v>
      </c>
      <c r="C75" t="s">
        <v>609</v>
      </c>
      <c r="D75">
        <v>13.444304000000001</v>
      </c>
      <c r="E75">
        <v>144.79373100000001</v>
      </c>
    </row>
    <row r="76" spans="1:5" x14ac:dyDescent="0.25">
      <c r="A76" t="s">
        <v>240</v>
      </c>
      <c r="B76" t="s">
        <v>239</v>
      </c>
      <c r="C76" t="s">
        <v>613</v>
      </c>
      <c r="D76">
        <v>15.783471</v>
      </c>
      <c r="E76">
        <v>-90.230759000000006</v>
      </c>
    </row>
    <row r="77" spans="1:5" x14ac:dyDescent="0.25">
      <c r="A77" t="s">
        <v>741</v>
      </c>
      <c r="B77" t="s">
        <v>621</v>
      </c>
      <c r="C77" t="s">
        <v>622</v>
      </c>
      <c r="D77">
        <v>49.465691</v>
      </c>
      <c r="E77">
        <v>-2.5852780000000002</v>
      </c>
    </row>
    <row r="78" spans="1:5" x14ac:dyDescent="0.25">
      <c r="A78" t="s">
        <v>73</v>
      </c>
      <c r="B78" t="s">
        <v>72</v>
      </c>
      <c r="C78" t="s">
        <v>628</v>
      </c>
      <c r="D78">
        <v>9.9455869999999997</v>
      </c>
      <c r="E78">
        <v>-9.6966450000000002</v>
      </c>
    </row>
    <row r="79" spans="1:5" x14ac:dyDescent="0.25">
      <c r="A79" t="s">
        <v>75</v>
      </c>
      <c r="B79" t="s">
        <v>74</v>
      </c>
      <c r="C79" t="s">
        <v>577</v>
      </c>
      <c r="D79">
        <v>11.803749</v>
      </c>
      <c r="E79">
        <v>-15.180413</v>
      </c>
    </row>
    <row r="80" spans="1:5" x14ac:dyDescent="0.25">
      <c r="A80" t="s">
        <v>469</v>
      </c>
      <c r="B80" t="s">
        <v>468</v>
      </c>
      <c r="C80" t="s">
        <v>579</v>
      </c>
      <c r="D80">
        <v>4.8604159999999998</v>
      </c>
      <c r="E80">
        <v>-58.93018</v>
      </c>
    </row>
    <row r="81" spans="1:5" x14ac:dyDescent="0.25">
      <c r="A81" t="s">
        <v>242</v>
      </c>
      <c r="B81" t="s">
        <v>241</v>
      </c>
      <c r="C81" t="s">
        <v>574</v>
      </c>
      <c r="D81">
        <v>18.971187</v>
      </c>
      <c r="E81">
        <v>-72.285214999999994</v>
      </c>
    </row>
    <row r="82" spans="1:5" x14ac:dyDescent="0.25">
      <c r="A82" t="s">
        <v>244</v>
      </c>
      <c r="B82" t="s">
        <v>243</v>
      </c>
      <c r="C82" t="s">
        <v>643</v>
      </c>
      <c r="D82">
        <v>15.199999</v>
      </c>
      <c r="E82">
        <v>-86.241905000000003</v>
      </c>
    </row>
    <row r="83" spans="1:5" x14ac:dyDescent="0.25">
      <c r="A83" t="s">
        <v>320</v>
      </c>
      <c r="B83" t="s">
        <v>319</v>
      </c>
      <c r="C83" t="s">
        <v>678</v>
      </c>
      <c r="D83">
        <v>47.162494000000002</v>
      </c>
      <c r="E83">
        <v>19.503304</v>
      </c>
    </row>
    <row r="84" spans="1:5" x14ac:dyDescent="0.25">
      <c r="A84" t="s">
        <v>322</v>
      </c>
      <c r="B84" t="s">
        <v>321</v>
      </c>
      <c r="C84" t="s">
        <v>682</v>
      </c>
      <c r="D84">
        <v>64.963050999999993</v>
      </c>
      <c r="E84">
        <v>-19.020835000000002</v>
      </c>
    </row>
    <row r="85" spans="1:5" x14ac:dyDescent="0.25">
      <c r="A85" t="s">
        <v>156</v>
      </c>
      <c r="B85" t="s">
        <v>155</v>
      </c>
      <c r="C85" t="s">
        <v>714</v>
      </c>
      <c r="D85">
        <v>20.593684</v>
      </c>
      <c r="E85">
        <v>78.962879999999998</v>
      </c>
    </row>
    <row r="86" spans="1:5" x14ac:dyDescent="0.25">
      <c r="A86" t="s">
        <v>158</v>
      </c>
      <c r="B86" t="s">
        <v>157</v>
      </c>
      <c r="C86" t="s">
        <v>699</v>
      </c>
      <c r="D86">
        <v>-0.78927499999999995</v>
      </c>
      <c r="E86">
        <v>113.92132700000001</v>
      </c>
    </row>
    <row r="87" spans="1:5" x14ac:dyDescent="0.25">
      <c r="A87" t="s">
        <v>373</v>
      </c>
      <c r="B87" t="s">
        <v>372</v>
      </c>
      <c r="C87" t="s">
        <v>728</v>
      </c>
      <c r="D87">
        <v>32.427908000000002</v>
      </c>
      <c r="E87">
        <v>53.688046</v>
      </c>
    </row>
    <row r="88" spans="1:5" x14ac:dyDescent="0.25">
      <c r="A88" t="s">
        <v>375</v>
      </c>
      <c r="B88" t="s">
        <v>374</v>
      </c>
      <c r="C88" t="s">
        <v>677</v>
      </c>
      <c r="D88">
        <v>33.223191</v>
      </c>
      <c r="E88">
        <v>43.679290999999999</v>
      </c>
    </row>
    <row r="89" spans="1:5" x14ac:dyDescent="0.25">
      <c r="A89" t="s">
        <v>324</v>
      </c>
      <c r="B89" t="s">
        <v>323</v>
      </c>
      <c r="C89" t="s">
        <v>715</v>
      </c>
      <c r="D89">
        <v>53.412909999999997</v>
      </c>
      <c r="E89">
        <v>-8.2438900000000004</v>
      </c>
    </row>
    <row r="90" spans="1:5" x14ac:dyDescent="0.25">
      <c r="A90" t="s">
        <v>743</v>
      </c>
      <c r="B90" t="s">
        <v>623</v>
      </c>
      <c r="C90" t="s">
        <v>624</v>
      </c>
      <c r="D90">
        <v>54.236106999999997</v>
      </c>
      <c r="E90">
        <v>-4.5480559999999999</v>
      </c>
    </row>
    <row r="91" spans="1:5" x14ac:dyDescent="0.25">
      <c r="A91" t="s">
        <v>377</v>
      </c>
      <c r="B91" t="s">
        <v>376</v>
      </c>
      <c r="C91" t="s">
        <v>718</v>
      </c>
      <c r="D91">
        <v>31.046050999999999</v>
      </c>
      <c r="E91">
        <v>34.851612000000003</v>
      </c>
    </row>
    <row r="92" spans="1:5" x14ac:dyDescent="0.25">
      <c r="A92" t="s">
        <v>326</v>
      </c>
      <c r="B92" t="s">
        <v>325</v>
      </c>
      <c r="C92" t="s">
        <v>732</v>
      </c>
      <c r="D92">
        <v>41.871940000000002</v>
      </c>
      <c r="E92">
        <v>12.56738</v>
      </c>
    </row>
    <row r="93" spans="1:5" x14ac:dyDescent="0.25">
      <c r="A93" t="s">
        <v>246</v>
      </c>
      <c r="B93" t="s">
        <v>245</v>
      </c>
      <c r="C93" t="s">
        <v>594</v>
      </c>
      <c r="D93">
        <v>18.109580999999999</v>
      </c>
      <c r="E93">
        <v>-77.297507999999993</v>
      </c>
    </row>
    <row r="94" spans="1:5" x14ac:dyDescent="0.25">
      <c r="A94" t="s">
        <v>160</v>
      </c>
      <c r="B94" t="s">
        <v>159</v>
      </c>
      <c r="C94" t="s">
        <v>710</v>
      </c>
      <c r="D94">
        <v>36.204824000000002</v>
      </c>
      <c r="E94">
        <v>138.25292400000001</v>
      </c>
    </row>
    <row r="95" spans="1:5" x14ac:dyDescent="0.25">
      <c r="A95" t="s">
        <v>744</v>
      </c>
      <c r="B95" t="s">
        <v>618</v>
      </c>
      <c r="C95" t="s">
        <v>619</v>
      </c>
      <c r="D95">
        <v>49.214438999999999</v>
      </c>
      <c r="E95">
        <v>-2.1312500000000001</v>
      </c>
    </row>
    <row r="96" spans="1:5" x14ac:dyDescent="0.25">
      <c r="A96" t="s">
        <v>379</v>
      </c>
      <c r="B96" t="s">
        <v>378</v>
      </c>
      <c r="C96" t="s">
        <v>641</v>
      </c>
      <c r="D96">
        <v>30.585163999999999</v>
      </c>
      <c r="E96">
        <v>36.238413999999999</v>
      </c>
    </row>
    <row r="97" spans="1:5" x14ac:dyDescent="0.25">
      <c r="A97" t="s">
        <v>163</v>
      </c>
      <c r="B97" t="s">
        <v>162</v>
      </c>
      <c r="C97" t="s">
        <v>667</v>
      </c>
      <c r="D97">
        <v>48.019573000000001</v>
      </c>
      <c r="E97">
        <v>66.923683999999994</v>
      </c>
    </row>
    <row r="98" spans="1:5" x14ac:dyDescent="0.25">
      <c r="A98" t="s">
        <v>77</v>
      </c>
      <c r="B98" t="s">
        <v>76</v>
      </c>
      <c r="C98" t="s">
        <v>617</v>
      </c>
      <c r="D98">
        <v>-2.3559E-2</v>
      </c>
      <c r="E98">
        <v>37.906193000000002</v>
      </c>
    </row>
    <row r="99" spans="1:5" x14ac:dyDescent="0.25">
      <c r="A99" t="s">
        <v>381</v>
      </c>
      <c r="B99" t="s">
        <v>380</v>
      </c>
      <c r="C99" t="s">
        <v>674</v>
      </c>
      <c r="D99">
        <v>29.31166</v>
      </c>
      <c r="E99">
        <v>47.481766</v>
      </c>
    </row>
    <row r="100" spans="1:5" x14ac:dyDescent="0.25">
      <c r="A100" t="s">
        <v>165</v>
      </c>
      <c r="B100" t="s">
        <v>164</v>
      </c>
      <c r="C100" t="s">
        <v>640</v>
      </c>
      <c r="D100">
        <v>41.20438</v>
      </c>
      <c r="E100">
        <v>74.766098</v>
      </c>
    </row>
    <row r="101" spans="1:5" x14ac:dyDescent="0.25">
      <c r="A101" t="s">
        <v>167</v>
      </c>
      <c r="B101" t="s">
        <v>166</v>
      </c>
      <c r="C101" t="s">
        <v>561</v>
      </c>
      <c r="D101">
        <v>19.856269999999999</v>
      </c>
      <c r="E101">
        <v>102.495496</v>
      </c>
    </row>
    <row r="102" spans="1:5" x14ac:dyDescent="0.25">
      <c r="A102" t="s">
        <v>330</v>
      </c>
      <c r="B102" t="s">
        <v>329</v>
      </c>
      <c r="C102" t="s">
        <v>658</v>
      </c>
      <c r="D102">
        <v>56.879635</v>
      </c>
      <c r="E102">
        <v>24.603189</v>
      </c>
    </row>
    <row r="103" spans="1:5" x14ac:dyDescent="0.25">
      <c r="A103" t="s">
        <v>383</v>
      </c>
      <c r="B103" t="s">
        <v>382</v>
      </c>
      <c r="C103" t="s">
        <v>655</v>
      </c>
      <c r="D103">
        <v>33.854720999999998</v>
      </c>
      <c r="E103">
        <v>35.862285</v>
      </c>
    </row>
    <row r="104" spans="1:5" x14ac:dyDescent="0.25">
      <c r="A104" t="s">
        <v>81</v>
      </c>
      <c r="B104" t="s">
        <v>80</v>
      </c>
      <c r="C104" t="s">
        <v>581</v>
      </c>
      <c r="D104">
        <v>6.4280549999999996</v>
      </c>
      <c r="E104">
        <v>-9.4294989999999999</v>
      </c>
    </row>
    <row r="105" spans="1:5" x14ac:dyDescent="0.25">
      <c r="A105" t="s">
        <v>83</v>
      </c>
      <c r="B105" t="s">
        <v>82</v>
      </c>
      <c r="C105" t="s">
        <v>569</v>
      </c>
      <c r="D105">
        <v>26.335100000000001</v>
      </c>
      <c r="E105">
        <v>17.228331000000001</v>
      </c>
    </row>
    <row r="106" spans="1:5" x14ac:dyDescent="0.25">
      <c r="A106" t="s">
        <v>745</v>
      </c>
      <c r="B106" t="s">
        <v>596</v>
      </c>
      <c r="C106" t="s">
        <v>597</v>
      </c>
      <c r="D106">
        <v>47.165999999999997</v>
      </c>
      <c r="E106">
        <v>9.5553729999999995</v>
      </c>
    </row>
    <row r="107" spans="1:5" x14ac:dyDescent="0.25">
      <c r="A107" t="s">
        <v>332</v>
      </c>
      <c r="B107" t="s">
        <v>331</v>
      </c>
      <c r="C107" t="s">
        <v>672</v>
      </c>
      <c r="D107">
        <v>55.169438</v>
      </c>
      <c r="E107">
        <v>23.881274999999999</v>
      </c>
    </row>
    <row r="108" spans="1:5" x14ac:dyDescent="0.25">
      <c r="A108" t="s">
        <v>334</v>
      </c>
      <c r="B108" t="s">
        <v>333</v>
      </c>
      <c r="C108" t="s">
        <v>696</v>
      </c>
      <c r="D108">
        <v>49.815272999999998</v>
      </c>
      <c r="E108">
        <v>6.1295830000000002</v>
      </c>
    </row>
    <row r="109" spans="1:5" x14ac:dyDescent="0.25">
      <c r="A109" t="s">
        <v>344</v>
      </c>
      <c r="B109" t="s">
        <v>662</v>
      </c>
      <c r="C109" t="s">
        <v>663</v>
      </c>
      <c r="D109">
        <v>41.608635</v>
      </c>
      <c r="E109">
        <v>21.745274999999999</v>
      </c>
    </row>
    <row r="110" spans="1:5" x14ac:dyDescent="0.25">
      <c r="A110" t="s">
        <v>85</v>
      </c>
      <c r="B110" t="s">
        <v>84</v>
      </c>
      <c r="C110" t="s">
        <v>601</v>
      </c>
      <c r="D110">
        <v>-18.766946999999998</v>
      </c>
      <c r="E110">
        <v>46.869107</v>
      </c>
    </row>
    <row r="111" spans="1:5" x14ac:dyDescent="0.25">
      <c r="A111" t="s">
        <v>87</v>
      </c>
      <c r="B111" t="s">
        <v>86</v>
      </c>
      <c r="C111" t="s">
        <v>546</v>
      </c>
      <c r="D111">
        <v>-13.254308</v>
      </c>
      <c r="E111">
        <v>34.301524999999998</v>
      </c>
    </row>
    <row r="112" spans="1:5" x14ac:dyDescent="0.25">
      <c r="A112" t="s">
        <v>169</v>
      </c>
      <c r="B112" t="s">
        <v>168</v>
      </c>
      <c r="C112" t="s">
        <v>703</v>
      </c>
      <c r="D112">
        <v>4.2104840000000001</v>
      </c>
      <c r="E112">
        <v>101.97576599999999</v>
      </c>
    </row>
    <row r="113" spans="1:5" x14ac:dyDescent="0.25">
      <c r="A113" t="s">
        <v>171</v>
      </c>
      <c r="B113" t="s">
        <v>170</v>
      </c>
      <c r="C113" t="s">
        <v>564</v>
      </c>
      <c r="D113">
        <v>3.2027779999999999</v>
      </c>
      <c r="E113">
        <v>73.220680000000002</v>
      </c>
    </row>
    <row r="114" spans="1:5" x14ac:dyDescent="0.25">
      <c r="A114" t="s">
        <v>89</v>
      </c>
      <c r="B114" t="s">
        <v>88</v>
      </c>
      <c r="C114" t="s">
        <v>602</v>
      </c>
      <c r="D114">
        <v>17.570692000000001</v>
      </c>
      <c r="E114">
        <v>-3.9961660000000001</v>
      </c>
    </row>
    <row r="115" spans="1:5" x14ac:dyDescent="0.25">
      <c r="A115" t="s">
        <v>336</v>
      </c>
      <c r="B115" t="s">
        <v>335</v>
      </c>
      <c r="C115" t="s">
        <v>639</v>
      </c>
      <c r="D115">
        <v>35.937496000000003</v>
      </c>
      <c r="E115">
        <v>14.375416</v>
      </c>
    </row>
    <row r="116" spans="1:5" x14ac:dyDescent="0.25">
      <c r="A116" t="s">
        <v>91</v>
      </c>
      <c r="B116" t="s">
        <v>90</v>
      </c>
      <c r="C116" t="s">
        <v>528</v>
      </c>
      <c r="D116">
        <v>21.00789</v>
      </c>
      <c r="E116">
        <v>-10.940835</v>
      </c>
    </row>
    <row r="117" spans="1:5" x14ac:dyDescent="0.25">
      <c r="A117" t="s">
        <v>93</v>
      </c>
      <c r="B117" t="s">
        <v>92</v>
      </c>
      <c r="C117" t="s">
        <v>636</v>
      </c>
      <c r="D117">
        <v>-20.348403999999999</v>
      </c>
      <c r="E117">
        <v>57.552152</v>
      </c>
    </row>
    <row r="118" spans="1:5" x14ac:dyDescent="0.25">
      <c r="A118" t="s">
        <v>404</v>
      </c>
      <c r="B118" t="s">
        <v>403</v>
      </c>
      <c r="C118" t="s">
        <v>701</v>
      </c>
      <c r="D118">
        <v>23.634501</v>
      </c>
      <c r="E118">
        <v>-102.552784</v>
      </c>
    </row>
    <row r="119" spans="1:5" x14ac:dyDescent="0.25">
      <c r="A119" t="s">
        <v>338</v>
      </c>
      <c r="B119" t="s">
        <v>337</v>
      </c>
      <c r="C119" t="s">
        <v>681</v>
      </c>
      <c r="D119">
        <v>47.411631</v>
      </c>
      <c r="E119">
        <v>28.369885</v>
      </c>
    </row>
    <row r="120" spans="1:5" x14ac:dyDescent="0.25">
      <c r="A120" t="s">
        <v>746</v>
      </c>
      <c r="B120" t="s">
        <v>599</v>
      </c>
      <c r="C120" t="s">
        <v>600</v>
      </c>
      <c r="D120">
        <v>43.750298000000001</v>
      </c>
      <c r="E120">
        <v>7.4128410000000002</v>
      </c>
    </row>
    <row r="121" spans="1:5" x14ac:dyDescent="0.25">
      <c r="A121" t="s">
        <v>173</v>
      </c>
      <c r="B121" t="s">
        <v>172</v>
      </c>
      <c r="C121" t="s">
        <v>558</v>
      </c>
      <c r="D121">
        <v>46.862496</v>
      </c>
      <c r="E121">
        <v>103.846656</v>
      </c>
    </row>
    <row r="122" spans="1:5" x14ac:dyDescent="0.25">
      <c r="A122" t="s">
        <v>340</v>
      </c>
      <c r="B122" t="s">
        <v>339</v>
      </c>
      <c r="C122" t="s">
        <v>630</v>
      </c>
      <c r="D122">
        <v>42.708677999999999</v>
      </c>
      <c r="E122">
        <v>19.374389999999998</v>
      </c>
    </row>
    <row r="123" spans="1:5" x14ac:dyDescent="0.25">
      <c r="A123" t="s">
        <v>250</v>
      </c>
      <c r="B123" t="s">
        <v>249</v>
      </c>
      <c r="C123" t="s">
        <v>535</v>
      </c>
      <c r="D123">
        <v>16.742498000000001</v>
      </c>
      <c r="E123">
        <v>-62.187365999999997</v>
      </c>
    </row>
    <row r="124" spans="1:5" x14ac:dyDescent="0.25">
      <c r="A124" t="s">
        <v>97</v>
      </c>
      <c r="B124" t="s">
        <v>96</v>
      </c>
      <c r="C124" t="s">
        <v>680</v>
      </c>
      <c r="D124">
        <v>31.791702000000001</v>
      </c>
      <c r="E124">
        <v>-7.0926200000000001</v>
      </c>
    </row>
    <row r="125" spans="1:5" x14ac:dyDescent="0.25">
      <c r="A125" t="s">
        <v>100</v>
      </c>
      <c r="B125" t="s">
        <v>99</v>
      </c>
      <c r="C125" t="s">
        <v>566</v>
      </c>
      <c r="D125">
        <v>-18.665694999999999</v>
      </c>
      <c r="E125">
        <v>35.529561999999999</v>
      </c>
    </row>
    <row r="126" spans="1:5" x14ac:dyDescent="0.25">
      <c r="A126" t="s">
        <v>175</v>
      </c>
      <c r="B126" t="s">
        <v>571</v>
      </c>
      <c r="C126" t="s">
        <v>572</v>
      </c>
      <c r="D126">
        <v>21.913965000000001</v>
      </c>
      <c r="E126">
        <v>95.956222999999994</v>
      </c>
    </row>
    <row r="127" spans="1:5" x14ac:dyDescent="0.25">
      <c r="A127" t="s">
        <v>102</v>
      </c>
      <c r="B127" t="s">
        <v>101</v>
      </c>
      <c r="C127" t="s">
        <v>559</v>
      </c>
      <c r="D127">
        <v>-22.957640000000001</v>
      </c>
      <c r="E127">
        <v>18.490410000000001</v>
      </c>
    </row>
    <row r="128" spans="1:5" x14ac:dyDescent="0.25">
      <c r="A128" t="s">
        <v>177</v>
      </c>
      <c r="B128" t="s">
        <v>176</v>
      </c>
      <c r="C128" t="s">
        <v>536</v>
      </c>
      <c r="D128">
        <v>28.394856999999998</v>
      </c>
      <c r="E128">
        <v>84.124008000000003</v>
      </c>
    </row>
    <row r="129" spans="1:5" x14ac:dyDescent="0.25">
      <c r="A129" t="s">
        <v>342</v>
      </c>
      <c r="B129" t="s">
        <v>341</v>
      </c>
      <c r="C129" t="s">
        <v>724</v>
      </c>
      <c r="D129">
        <v>52.132632999999998</v>
      </c>
      <c r="E129">
        <v>5.2912660000000002</v>
      </c>
    </row>
    <row r="130" spans="1:5" x14ac:dyDescent="0.25">
      <c r="A130" t="s">
        <v>431</v>
      </c>
      <c r="B130" t="s">
        <v>430</v>
      </c>
      <c r="C130" t="s">
        <v>562</v>
      </c>
      <c r="D130">
        <v>-20.904305000000001</v>
      </c>
      <c r="E130">
        <v>165.618042</v>
      </c>
    </row>
    <row r="131" spans="1:5" x14ac:dyDescent="0.25">
      <c r="A131" t="s">
        <v>433</v>
      </c>
      <c r="B131" t="s">
        <v>432</v>
      </c>
      <c r="C131" t="s">
        <v>671</v>
      </c>
      <c r="D131">
        <v>-40.900556999999999</v>
      </c>
      <c r="E131">
        <v>174.88597100000001</v>
      </c>
    </row>
    <row r="132" spans="1:5" x14ac:dyDescent="0.25">
      <c r="A132" t="s">
        <v>252</v>
      </c>
      <c r="B132" t="s">
        <v>251</v>
      </c>
      <c r="C132" t="s">
        <v>531</v>
      </c>
      <c r="D132">
        <v>12.865416</v>
      </c>
      <c r="E132">
        <v>-85.207228999999998</v>
      </c>
    </row>
    <row r="133" spans="1:5" x14ac:dyDescent="0.25">
      <c r="A133" t="s">
        <v>104</v>
      </c>
      <c r="B133" t="s">
        <v>103</v>
      </c>
      <c r="C133" t="s">
        <v>648</v>
      </c>
      <c r="D133">
        <v>17.607789</v>
      </c>
      <c r="E133">
        <v>8.0816660000000002</v>
      </c>
    </row>
    <row r="134" spans="1:5" x14ac:dyDescent="0.25">
      <c r="A134" t="s">
        <v>106</v>
      </c>
      <c r="B134" t="s">
        <v>105</v>
      </c>
      <c r="C134" t="s">
        <v>635</v>
      </c>
      <c r="D134">
        <v>9.0819989999999997</v>
      </c>
      <c r="E134">
        <v>8.6752769999999995</v>
      </c>
    </row>
    <row r="135" spans="1:5" x14ac:dyDescent="0.25">
      <c r="A135" t="s">
        <v>747</v>
      </c>
      <c r="B135" t="s">
        <v>544</v>
      </c>
      <c r="C135" t="s">
        <v>545</v>
      </c>
      <c r="D135">
        <v>17.330829999999999</v>
      </c>
      <c r="E135">
        <v>145.38469000000001</v>
      </c>
    </row>
    <row r="136" spans="1:5" x14ac:dyDescent="0.25">
      <c r="A136" t="s">
        <v>346</v>
      </c>
      <c r="B136" t="s">
        <v>345</v>
      </c>
      <c r="C136" t="s">
        <v>708</v>
      </c>
      <c r="D136">
        <v>60.472023999999998</v>
      </c>
      <c r="E136">
        <v>8.4689460000000008</v>
      </c>
    </row>
    <row r="137" spans="1:5" x14ac:dyDescent="0.25">
      <c r="A137" t="s">
        <v>385</v>
      </c>
      <c r="B137" t="s">
        <v>384</v>
      </c>
      <c r="C137" t="s">
        <v>651</v>
      </c>
      <c r="D137">
        <v>21.512582999999999</v>
      </c>
      <c r="E137">
        <v>55.923254999999997</v>
      </c>
    </row>
    <row r="138" spans="1:5" x14ac:dyDescent="0.25">
      <c r="A138" t="s">
        <v>181</v>
      </c>
      <c r="B138" t="s">
        <v>180</v>
      </c>
      <c r="C138" t="s">
        <v>704</v>
      </c>
      <c r="D138">
        <v>30.375321</v>
      </c>
      <c r="E138">
        <v>69.345116000000004</v>
      </c>
    </row>
    <row r="139" spans="1:5" x14ac:dyDescent="0.25">
      <c r="A139" t="s">
        <v>391</v>
      </c>
      <c r="B139" t="s">
        <v>631</v>
      </c>
      <c r="C139" t="s">
        <v>632</v>
      </c>
      <c r="D139">
        <v>31.952162000000001</v>
      </c>
      <c r="E139">
        <v>35.233153999999999</v>
      </c>
    </row>
    <row r="140" spans="1:5" x14ac:dyDescent="0.25">
      <c r="A140" t="s">
        <v>254</v>
      </c>
      <c r="B140" t="s">
        <v>253</v>
      </c>
      <c r="C140" t="s">
        <v>695</v>
      </c>
      <c r="D140">
        <v>8.5379810000000003</v>
      </c>
      <c r="E140">
        <v>-80.782127000000003</v>
      </c>
    </row>
    <row r="141" spans="1:5" x14ac:dyDescent="0.25">
      <c r="A141" t="s">
        <v>439</v>
      </c>
      <c r="B141" t="s">
        <v>438</v>
      </c>
      <c r="C141" t="s">
        <v>521</v>
      </c>
      <c r="D141">
        <v>-6.3149930000000003</v>
      </c>
      <c r="E141">
        <v>143.95554999999999</v>
      </c>
    </row>
    <row r="142" spans="1:5" x14ac:dyDescent="0.25">
      <c r="A142" t="s">
        <v>471</v>
      </c>
      <c r="B142" t="s">
        <v>470</v>
      </c>
      <c r="C142" t="s">
        <v>610</v>
      </c>
      <c r="D142">
        <v>-23.442502999999999</v>
      </c>
      <c r="E142">
        <v>-58.443832</v>
      </c>
    </row>
    <row r="143" spans="1:5" x14ac:dyDescent="0.25">
      <c r="A143" t="s">
        <v>473</v>
      </c>
      <c r="B143" t="s">
        <v>472</v>
      </c>
      <c r="C143" t="s">
        <v>711</v>
      </c>
      <c r="D143">
        <v>-9.1899669999999993</v>
      </c>
      <c r="E143">
        <v>-75.015152</v>
      </c>
    </row>
    <row r="144" spans="1:5" x14ac:dyDescent="0.25">
      <c r="A144" t="s">
        <v>183</v>
      </c>
      <c r="B144" t="s">
        <v>182</v>
      </c>
      <c r="C144" t="s">
        <v>702</v>
      </c>
      <c r="D144">
        <v>12.879721</v>
      </c>
      <c r="E144">
        <v>121.774017</v>
      </c>
    </row>
    <row r="145" spans="1:5" x14ac:dyDescent="0.25">
      <c r="A145" t="s">
        <v>348</v>
      </c>
      <c r="B145" t="s">
        <v>347</v>
      </c>
      <c r="C145" t="s">
        <v>709</v>
      </c>
      <c r="D145">
        <v>51.919438</v>
      </c>
      <c r="E145">
        <v>19.145136000000001</v>
      </c>
    </row>
    <row r="146" spans="1:5" x14ac:dyDescent="0.25">
      <c r="A146" t="s">
        <v>350</v>
      </c>
      <c r="B146" t="s">
        <v>349</v>
      </c>
      <c r="C146" t="s">
        <v>721</v>
      </c>
      <c r="D146">
        <v>39.399872000000002</v>
      </c>
      <c r="E146">
        <v>-8.2244539999999997</v>
      </c>
    </row>
    <row r="147" spans="1:5" x14ac:dyDescent="0.25">
      <c r="A147" t="s">
        <v>256</v>
      </c>
      <c r="B147" t="s">
        <v>255</v>
      </c>
      <c r="C147" t="s">
        <v>664</v>
      </c>
      <c r="D147">
        <v>18.220832999999999</v>
      </c>
      <c r="E147">
        <v>-66.590148999999997</v>
      </c>
    </row>
    <row r="148" spans="1:5" x14ac:dyDescent="0.25">
      <c r="A148" t="s">
        <v>387</v>
      </c>
      <c r="B148" t="s">
        <v>386</v>
      </c>
      <c r="C148" t="s">
        <v>692</v>
      </c>
      <c r="D148">
        <v>25.354825999999999</v>
      </c>
      <c r="E148">
        <v>51.183883999999999</v>
      </c>
    </row>
    <row r="149" spans="1:5" x14ac:dyDescent="0.25">
      <c r="A149" t="s">
        <v>352</v>
      </c>
      <c r="B149" t="s">
        <v>351</v>
      </c>
      <c r="C149" t="s">
        <v>705</v>
      </c>
      <c r="D149">
        <v>45.943161000000003</v>
      </c>
      <c r="E149">
        <v>24.966760000000001</v>
      </c>
    </row>
    <row r="150" spans="1:5" x14ac:dyDescent="0.25">
      <c r="A150" t="s">
        <v>281</v>
      </c>
      <c r="B150" t="s">
        <v>280</v>
      </c>
      <c r="C150" t="s">
        <v>719</v>
      </c>
      <c r="D150">
        <v>61.524009999999997</v>
      </c>
      <c r="E150">
        <v>105.31875599999999</v>
      </c>
    </row>
    <row r="151" spans="1:5" x14ac:dyDescent="0.25">
      <c r="A151" t="s">
        <v>110</v>
      </c>
      <c r="B151" t="s">
        <v>109</v>
      </c>
      <c r="C151" t="s">
        <v>605</v>
      </c>
      <c r="D151">
        <v>-1.9402779999999999</v>
      </c>
      <c r="E151">
        <v>29.873888000000001</v>
      </c>
    </row>
    <row r="152" spans="1:5" x14ac:dyDescent="0.25">
      <c r="A152" t="s">
        <v>260</v>
      </c>
      <c r="B152" t="s">
        <v>259</v>
      </c>
      <c r="C152" t="s">
        <v>547</v>
      </c>
      <c r="D152">
        <v>17.357821999999999</v>
      </c>
      <c r="E152">
        <v>-62.782997999999999</v>
      </c>
    </row>
    <row r="153" spans="1:5" x14ac:dyDescent="0.25">
      <c r="A153" t="s">
        <v>262</v>
      </c>
      <c r="B153" t="s">
        <v>261</v>
      </c>
      <c r="C153" t="s">
        <v>555</v>
      </c>
      <c r="D153">
        <v>13.909444000000001</v>
      </c>
      <c r="E153">
        <v>-60.978892999999999</v>
      </c>
    </row>
    <row r="154" spans="1:5" x14ac:dyDescent="0.25">
      <c r="A154" t="s">
        <v>266</v>
      </c>
      <c r="B154" t="s">
        <v>265</v>
      </c>
      <c r="C154" t="s">
        <v>548</v>
      </c>
      <c r="D154">
        <v>12.984305000000001</v>
      </c>
      <c r="E154">
        <v>-61.287227999999999</v>
      </c>
    </row>
    <row r="155" spans="1:5" x14ac:dyDescent="0.25">
      <c r="A155" t="s">
        <v>748</v>
      </c>
      <c r="B155" t="s">
        <v>637</v>
      </c>
      <c r="C155" t="s">
        <v>638</v>
      </c>
      <c r="D155">
        <v>43.942360000000001</v>
      </c>
      <c r="E155">
        <v>12.457777</v>
      </c>
    </row>
    <row r="156" spans="1:5" x14ac:dyDescent="0.25">
      <c r="A156" t="s">
        <v>113</v>
      </c>
      <c r="B156" t="s">
        <v>524</v>
      </c>
      <c r="C156" t="s">
        <v>525</v>
      </c>
      <c r="D156">
        <v>0.18636</v>
      </c>
      <c r="E156">
        <v>6.6130810000000002</v>
      </c>
    </row>
    <row r="157" spans="1:5" x14ac:dyDescent="0.25">
      <c r="A157" t="s">
        <v>389</v>
      </c>
      <c r="B157" t="s">
        <v>388</v>
      </c>
      <c r="C157" t="s">
        <v>700</v>
      </c>
      <c r="D157">
        <v>23.885942</v>
      </c>
      <c r="E157">
        <v>45.079161999999997</v>
      </c>
    </row>
    <row r="158" spans="1:5" x14ac:dyDescent="0.25">
      <c r="A158" t="s">
        <v>115</v>
      </c>
      <c r="B158" t="s">
        <v>114</v>
      </c>
      <c r="C158" t="s">
        <v>633</v>
      </c>
      <c r="D158">
        <v>14.497401</v>
      </c>
      <c r="E158">
        <v>-14.452362000000001</v>
      </c>
    </row>
    <row r="159" spans="1:5" x14ac:dyDescent="0.25">
      <c r="A159" t="s">
        <v>354</v>
      </c>
      <c r="B159" t="s">
        <v>353</v>
      </c>
      <c r="C159" t="s">
        <v>697</v>
      </c>
      <c r="D159">
        <v>44.016520999999997</v>
      </c>
      <c r="E159">
        <v>21.005859000000001</v>
      </c>
    </row>
    <row r="160" spans="1:5" x14ac:dyDescent="0.25">
      <c r="A160" t="s">
        <v>117</v>
      </c>
      <c r="B160" t="s">
        <v>116</v>
      </c>
      <c r="C160" t="s">
        <v>538</v>
      </c>
      <c r="D160">
        <v>-4.6795739999999997</v>
      </c>
      <c r="E160">
        <v>55.491976999999999</v>
      </c>
    </row>
    <row r="161" spans="1:5" x14ac:dyDescent="0.25">
      <c r="A161" t="s">
        <v>119</v>
      </c>
      <c r="B161" t="s">
        <v>118</v>
      </c>
      <c r="C161" t="s">
        <v>539</v>
      </c>
      <c r="D161">
        <v>8.4605549999999994</v>
      </c>
      <c r="E161">
        <v>-11.779889000000001</v>
      </c>
    </row>
    <row r="162" spans="1:5" x14ac:dyDescent="0.25">
      <c r="A162" t="s">
        <v>185</v>
      </c>
      <c r="B162" t="s">
        <v>184</v>
      </c>
      <c r="C162" t="s">
        <v>688</v>
      </c>
      <c r="D162">
        <v>1.3520829999999999</v>
      </c>
      <c r="E162">
        <v>103.819836</v>
      </c>
    </row>
    <row r="163" spans="1:5" x14ac:dyDescent="0.25">
      <c r="A163" t="s">
        <v>356</v>
      </c>
      <c r="B163" t="s">
        <v>355</v>
      </c>
      <c r="C163" t="s">
        <v>661</v>
      </c>
      <c r="D163">
        <v>48.669026000000002</v>
      </c>
      <c r="E163">
        <v>19.699024000000001</v>
      </c>
    </row>
    <row r="164" spans="1:5" x14ac:dyDescent="0.25">
      <c r="A164" t="s">
        <v>358</v>
      </c>
      <c r="B164" t="s">
        <v>357</v>
      </c>
      <c r="C164" t="s">
        <v>675</v>
      </c>
      <c r="D164">
        <v>46.151240999999999</v>
      </c>
      <c r="E164">
        <v>14.995463000000001</v>
      </c>
    </row>
    <row r="165" spans="1:5" x14ac:dyDescent="0.25">
      <c r="A165" t="s">
        <v>121</v>
      </c>
      <c r="B165" t="s">
        <v>120</v>
      </c>
      <c r="C165" t="s">
        <v>568</v>
      </c>
      <c r="D165">
        <v>5.1521489999999996</v>
      </c>
      <c r="E165">
        <v>46.199615999999999</v>
      </c>
    </row>
    <row r="166" spans="1:5" x14ac:dyDescent="0.25">
      <c r="A166" t="s">
        <v>123</v>
      </c>
      <c r="B166" t="s">
        <v>122</v>
      </c>
      <c r="C166" t="s">
        <v>685</v>
      </c>
      <c r="D166">
        <v>-30.559481999999999</v>
      </c>
      <c r="E166">
        <v>22.937505999999999</v>
      </c>
    </row>
    <row r="167" spans="1:5" x14ac:dyDescent="0.25">
      <c r="A167" t="s">
        <v>123</v>
      </c>
      <c r="B167" t="s">
        <v>122</v>
      </c>
      <c r="C167" t="s">
        <v>685</v>
      </c>
      <c r="D167">
        <v>-30.559481999999999</v>
      </c>
      <c r="E167">
        <v>22.937505999999999</v>
      </c>
    </row>
    <row r="168" spans="1:5" x14ac:dyDescent="0.25">
      <c r="A168" t="s">
        <v>187</v>
      </c>
      <c r="B168" t="s">
        <v>186</v>
      </c>
      <c r="C168" t="s">
        <v>717</v>
      </c>
      <c r="D168">
        <v>35.907756999999997</v>
      </c>
      <c r="E168">
        <v>127.76692199999999</v>
      </c>
    </row>
    <row r="169" spans="1:5" x14ac:dyDescent="0.25">
      <c r="A169" t="s">
        <v>360</v>
      </c>
      <c r="B169" t="s">
        <v>359</v>
      </c>
      <c r="C169" t="s">
        <v>733</v>
      </c>
      <c r="D169">
        <v>40.463667000000001</v>
      </c>
      <c r="E169">
        <v>-3.7492200000000002</v>
      </c>
    </row>
    <row r="170" spans="1:5" x14ac:dyDescent="0.25">
      <c r="A170" t="s">
        <v>189</v>
      </c>
      <c r="B170" t="s">
        <v>188</v>
      </c>
      <c r="C170" t="s">
        <v>620</v>
      </c>
      <c r="D170">
        <v>7.8730539999999998</v>
      </c>
      <c r="E170">
        <v>80.771797000000007</v>
      </c>
    </row>
    <row r="171" spans="1:5" x14ac:dyDescent="0.25">
      <c r="A171" t="s">
        <v>128</v>
      </c>
      <c r="B171" t="s">
        <v>127</v>
      </c>
      <c r="C171" t="s">
        <v>565</v>
      </c>
      <c r="D171">
        <v>12.862807</v>
      </c>
      <c r="E171">
        <v>30.217635999999999</v>
      </c>
    </row>
    <row r="172" spans="1:5" x14ac:dyDescent="0.25">
      <c r="A172" t="s">
        <v>477</v>
      </c>
      <c r="B172" t="s">
        <v>476</v>
      </c>
      <c r="C172" t="s">
        <v>540</v>
      </c>
      <c r="D172">
        <v>3.919305</v>
      </c>
      <c r="E172">
        <v>-56.027782999999999</v>
      </c>
    </row>
    <row r="173" spans="1:5" x14ac:dyDescent="0.25">
      <c r="A173" t="s">
        <v>60</v>
      </c>
      <c r="B173" t="s">
        <v>552</v>
      </c>
      <c r="C173" t="s">
        <v>553</v>
      </c>
      <c r="D173">
        <v>-26.522503</v>
      </c>
      <c r="E173">
        <v>31.465865999999998</v>
      </c>
    </row>
    <row r="174" spans="1:5" x14ac:dyDescent="0.25">
      <c r="A174" t="s">
        <v>362</v>
      </c>
      <c r="B174" t="s">
        <v>361</v>
      </c>
      <c r="C174" t="s">
        <v>716</v>
      </c>
      <c r="D174">
        <v>60.128160999999999</v>
      </c>
      <c r="E174">
        <v>18.643501000000001</v>
      </c>
    </row>
    <row r="175" spans="1:5" x14ac:dyDescent="0.25">
      <c r="A175" t="s">
        <v>364</v>
      </c>
      <c r="B175" t="s">
        <v>363</v>
      </c>
      <c r="C175" t="s">
        <v>725</v>
      </c>
      <c r="D175">
        <v>46.818187999999999</v>
      </c>
      <c r="E175">
        <v>8.2275120000000008</v>
      </c>
    </row>
    <row r="176" spans="1:5" x14ac:dyDescent="0.25">
      <c r="A176" t="s">
        <v>393</v>
      </c>
      <c r="B176" t="s">
        <v>392</v>
      </c>
      <c r="C176" t="s">
        <v>570</v>
      </c>
      <c r="D176">
        <v>34.802075000000002</v>
      </c>
      <c r="E176">
        <v>38.996814999999998</v>
      </c>
    </row>
    <row r="177" spans="1:5" x14ac:dyDescent="0.25">
      <c r="A177" t="s">
        <v>191</v>
      </c>
      <c r="B177" t="s">
        <v>190</v>
      </c>
      <c r="C177" t="s">
        <v>642</v>
      </c>
      <c r="D177">
        <v>23.69781</v>
      </c>
      <c r="E177">
        <v>120.960515</v>
      </c>
    </row>
    <row r="178" spans="1:5" x14ac:dyDescent="0.25">
      <c r="A178" t="s">
        <v>130</v>
      </c>
      <c r="B178" t="s">
        <v>129</v>
      </c>
      <c r="C178" t="s">
        <v>573</v>
      </c>
      <c r="D178">
        <v>-6.3690280000000001</v>
      </c>
      <c r="E178">
        <v>34.888821999999998</v>
      </c>
    </row>
    <row r="179" spans="1:5" x14ac:dyDescent="0.25">
      <c r="A179" t="s">
        <v>195</v>
      </c>
      <c r="B179" t="s">
        <v>194</v>
      </c>
      <c r="C179" t="s">
        <v>690</v>
      </c>
      <c r="D179">
        <v>15.870032</v>
      </c>
      <c r="E179">
        <v>100.992541</v>
      </c>
    </row>
    <row r="180" spans="1:5" x14ac:dyDescent="0.25">
      <c r="A180" t="s">
        <v>197</v>
      </c>
      <c r="B180" t="s">
        <v>196</v>
      </c>
      <c r="C180" t="s">
        <v>522</v>
      </c>
      <c r="D180">
        <v>-8.8742169999999998</v>
      </c>
      <c r="E180">
        <v>125.72753899999999</v>
      </c>
    </row>
    <row r="181" spans="1:5" x14ac:dyDescent="0.25">
      <c r="A181" t="s">
        <v>132</v>
      </c>
      <c r="B181" t="s">
        <v>131</v>
      </c>
      <c r="C181" t="s">
        <v>595</v>
      </c>
      <c r="D181">
        <v>8.6195430000000002</v>
      </c>
      <c r="E181">
        <v>0.82478200000000002</v>
      </c>
    </row>
    <row r="182" spans="1:5" x14ac:dyDescent="0.25">
      <c r="A182" t="s">
        <v>268</v>
      </c>
      <c r="B182" t="s">
        <v>267</v>
      </c>
      <c r="C182" t="s">
        <v>603</v>
      </c>
      <c r="D182">
        <v>10.691803</v>
      </c>
      <c r="E182">
        <v>-61.222503000000003</v>
      </c>
    </row>
    <row r="183" spans="1:5" x14ac:dyDescent="0.25">
      <c r="A183" t="s">
        <v>134</v>
      </c>
      <c r="B183" t="s">
        <v>133</v>
      </c>
      <c r="C183" t="s">
        <v>660</v>
      </c>
      <c r="D183">
        <v>33.886916999999997</v>
      </c>
      <c r="E183">
        <v>9.5374990000000004</v>
      </c>
    </row>
    <row r="184" spans="1:5" x14ac:dyDescent="0.25">
      <c r="A184" t="s">
        <v>283</v>
      </c>
      <c r="B184" t="s">
        <v>282</v>
      </c>
      <c r="C184" t="s">
        <v>727</v>
      </c>
      <c r="D184">
        <v>38.963745000000003</v>
      </c>
      <c r="E184">
        <v>35.243321999999999</v>
      </c>
    </row>
    <row r="185" spans="1:5" x14ac:dyDescent="0.25">
      <c r="A185" t="s">
        <v>270</v>
      </c>
      <c r="B185" t="s">
        <v>269</v>
      </c>
      <c r="C185" t="s">
        <v>537</v>
      </c>
      <c r="D185">
        <v>21.694025</v>
      </c>
      <c r="E185">
        <v>-71.797927999999999</v>
      </c>
    </row>
    <row r="186" spans="1:5" x14ac:dyDescent="0.25">
      <c r="A186" t="s">
        <v>272</v>
      </c>
      <c r="B186" t="s">
        <v>586</v>
      </c>
      <c r="C186" t="s">
        <v>587</v>
      </c>
      <c r="D186">
        <v>18.335764999999999</v>
      </c>
      <c r="E186">
        <v>-64.896334999999993</v>
      </c>
    </row>
    <row r="187" spans="1:5" x14ac:dyDescent="0.25">
      <c r="A187" t="s">
        <v>136</v>
      </c>
      <c r="B187" t="s">
        <v>135</v>
      </c>
      <c r="C187" t="s">
        <v>589</v>
      </c>
      <c r="D187">
        <v>1.3733329999999999</v>
      </c>
      <c r="E187">
        <v>32.290275000000001</v>
      </c>
    </row>
    <row r="188" spans="1:5" x14ac:dyDescent="0.25">
      <c r="A188" t="s">
        <v>366</v>
      </c>
      <c r="B188" t="s">
        <v>365</v>
      </c>
      <c r="C188" t="s">
        <v>689</v>
      </c>
      <c r="D188">
        <v>48.379432999999999</v>
      </c>
      <c r="E188">
        <v>31.165579999999999</v>
      </c>
    </row>
    <row r="189" spans="1:5" x14ac:dyDescent="0.25">
      <c r="A189" t="s">
        <v>395</v>
      </c>
      <c r="B189" t="s">
        <v>394</v>
      </c>
      <c r="C189" t="s">
        <v>698</v>
      </c>
      <c r="D189">
        <v>23.424075999999999</v>
      </c>
      <c r="E189">
        <v>53.847817999999997</v>
      </c>
    </row>
    <row r="190" spans="1:5" x14ac:dyDescent="0.25">
      <c r="A190" t="s">
        <v>368</v>
      </c>
      <c r="B190" t="s">
        <v>367</v>
      </c>
      <c r="C190" t="s">
        <v>491</v>
      </c>
      <c r="D190">
        <v>55.378050999999999</v>
      </c>
      <c r="E190">
        <v>-3.4359730000000002</v>
      </c>
    </row>
    <row r="191" spans="1:5" x14ac:dyDescent="0.25">
      <c r="A191" t="s">
        <v>408</v>
      </c>
      <c r="B191" t="s">
        <v>407</v>
      </c>
      <c r="C191" t="s">
        <v>734</v>
      </c>
      <c r="D191">
        <v>37.090240000000001</v>
      </c>
      <c r="E191">
        <v>-95.712890999999999</v>
      </c>
    </row>
    <row r="192" spans="1:5" x14ac:dyDescent="0.25">
      <c r="A192" t="s">
        <v>479</v>
      </c>
      <c r="B192" t="s">
        <v>478</v>
      </c>
      <c r="C192" t="s">
        <v>649</v>
      </c>
      <c r="D192">
        <v>-32.522779</v>
      </c>
      <c r="E192">
        <v>-55.765835000000003</v>
      </c>
    </row>
    <row r="193" spans="1:5" x14ac:dyDescent="0.25">
      <c r="A193" t="s">
        <v>201</v>
      </c>
      <c r="B193" t="s">
        <v>200</v>
      </c>
      <c r="C193" t="s">
        <v>665</v>
      </c>
      <c r="D193">
        <v>41.377490999999999</v>
      </c>
      <c r="E193">
        <v>64.585262</v>
      </c>
    </row>
    <row r="194" spans="1:5" x14ac:dyDescent="0.25">
      <c r="A194" t="s">
        <v>742</v>
      </c>
      <c r="B194" t="s">
        <v>532</v>
      </c>
      <c r="C194" t="s">
        <v>533</v>
      </c>
      <c r="D194">
        <v>41.902915999999998</v>
      </c>
      <c r="E194">
        <v>12.453389</v>
      </c>
    </row>
    <row r="195" spans="1:5" x14ac:dyDescent="0.25">
      <c r="A195" t="s">
        <v>481</v>
      </c>
      <c r="B195" t="s">
        <v>480</v>
      </c>
      <c r="C195" t="s">
        <v>614</v>
      </c>
      <c r="D195">
        <v>6.4237500000000001</v>
      </c>
      <c r="E195">
        <v>-66.589730000000003</v>
      </c>
    </row>
    <row r="196" spans="1:5" x14ac:dyDescent="0.25">
      <c r="A196" t="s">
        <v>203</v>
      </c>
      <c r="B196" t="s">
        <v>202</v>
      </c>
      <c r="C196" t="s">
        <v>629</v>
      </c>
      <c r="D196">
        <v>14.058324000000001</v>
      </c>
      <c r="E196">
        <v>108.277199</v>
      </c>
    </row>
    <row r="197" spans="1:5" x14ac:dyDescent="0.25">
      <c r="A197" t="s">
        <v>397</v>
      </c>
      <c r="B197" t="s">
        <v>396</v>
      </c>
      <c r="C197" t="s">
        <v>520</v>
      </c>
      <c r="D197">
        <v>15.552727000000001</v>
      </c>
      <c r="E197">
        <v>48.516387999999999</v>
      </c>
    </row>
    <row r="198" spans="1:5" x14ac:dyDescent="0.25">
      <c r="A198" t="s">
        <v>138</v>
      </c>
      <c r="B198" t="s">
        <v>137</v>
      </c>
      <c r="C198" t="s">
        <v>578</v>
      </c>
      <c r="D198">
        <v>-13.133896999999999</v>
      </c>
      <c r="E198">
        <v>27.849332</v>
      </c>
    </row>
    <row r="199" spans="1:5" x14ac:dyDescent="0.25">
      <c r="A199" t="s">
        <v>138</v>
      </c>
      <c r="B199" t="s">
        <v>137</v>
      </c>
      <c r="C199" t="s">
        <v>578</v>
      </c>
      <c r="D199">
        <v>-13.133896999999999</v>
      </c>
      <c r="E199">
        <v>27.849332</v>
      </c>
    </row>
    <row r="200" spans="1:5" x14ac:dyDescent="0.25">
      <c r="A200" t="s">
        <v>140</v>
      </c>
      <c r="B200" t="s">
        <v>139</v>
      </c>
      <c r="C200" t="s">
        <v>554</v>
      </c>
      <c r="D200">
        <v>-19.015438</v>
      </c>
      <c r="E200">
        <v>29.154857</v>
      </c>
    </row>
    <row r="201" spans="1:5" x14ac:dyDescent="0.25">
      <c r="A201" t="s">
        <v>140</v>
      </c>
      <c r="B201" t="s">
        <v>139</v>
      </c>
      <c r="C201" t="s">
        <v>554</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Dashboard</vt:lpstr>
      <vt:lpstr>Renewable Energy</vt:lpstr>
      <vt:lpstr>Investment</vt:lpstr>
      <vt:lpstr>Capacity by Year</vt:lpstr>
      <vt:lpstr>Capacity by Region Alt</vt:lpstr>
      <vt:lpstr>2000</vt:lpstr>
      <vt:lpstr>2010</vt:lpstr>
      <vt:lpstr>2019</vt:lpstr>
      <vt:lpstr>Jobs</vt:lpstr>
      <vt:lpstr>Consumption</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Joy a</cp:lastModifiedBy>
  <cp:lastPrinted>2020-06-28T09:09:01Z</cp:lastPrinted>
  <dcterms:created xsi:type="dcterms:W3CDTF">2020-06-23T11:24:07Z</dcterms:created>
  <dcterms:modified xsi:type="dcterms:W3CDTF">2021-09-06T11:44:42Z</dcterms:modified>
</cp:coreProperties>
</file>