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 defaultThemeVersion="124226"/>
  <xr:revisionPtr revIDLastSave="0" documentId="13_ncr:1_{28DE7325-E345-457B-9ED7-F23142BEA2D5}" xr6:coauthVersionLast="40" xr6:coauthVersionMax="40" xr10:uidLastSave="{00000000-0000-0000-0000-000000000000}"/>
  <bookViews>
    <workbookView xWindow="240" yWindow="105" windowWidth="14805" windowHeight="7650" activeTab="3" xr2:uid="{00000000-000D-0000-FFFF-FFFF00000000}"/>
  </bookViews>
  <sheets>
    <sheet name="RESULT" sheetId="1" r:id="rId1"/>
    <sheet name="RF" sheetId="5" r:id="rId2"/>
    <sheet name="LR" sheetId="4" r:id="rId3"/>
    <sheet name="KNN" sheetId="2" r:id="rId4"/>
    <sheet name="NB" sheetId="3" r:id="rId5"/>
  </sheets>
  <calcPr calcId="191029"/>
</workbook>
</file>

<file path=xl/calcChain.xml><?xml version="1.0" encoding="utf-8"?>
<calcChain xmlns="http://schemas.openxmlformats.org/spreadsheetml/2006/main">
  <c r="P52" i="1" l="1"/>
  <c r="P53" i="1"/>
  <c r="P54" i="1"/>
  <c r="P55" i="1"/>
  <c r="O52" i="1"/>
  <c r="O53" i="1"/>
  <c r="O54" i="1"/>
  <c r="O55" i="1"/>
  <c r="N52" i="1"/>
  <c r="N53" i="1"/>
  <c r="N54" i="1"/>
  <c r="N55" i="1"/>
  <c r="J52" i="1"/>
  <c r="J53" i="1"/>
  <c r="J54" i="1"/>
  <c r="J55" i="1"/>
  <c r="P44" i="1" l="1"/>
  <c r="P45" i="1"/>
  <c r="P47" i="1"/>
  <c r="O44" i="1"/>
  <c r="O45" i="1"/>
  <c r="O46" i="1"/>
  <c r="O47" i="1"/>
  <c r="N44" i="1"/>
  <c r="N45" i="1"/>
  <c r="N46" i="1"/>
  <c r="P46" i="1" s="1"/>
  <c r="N47" i="1"/>
  <c r="J46" i="1"/>
  <c r="J44" i="1"/>
  <c r="J45" i="1"/>
  <c r="J47" i="1"/>
  <c r="P37" i="1" l="1"/>
  <c r="P40" i="1"/>
  <c r="O37" i="1"/>
  <c r="O38" i="1"/>
  <c r="O39" i="1"/>
  <c r="O40" i="1"/>
  <c r="N37" i="1"/>
  <c r="N38" i="1"/>
  <c r="N39" i="1"/>
  <c r="N40" i="1"/>
  <c r="J37" i="1"/>
  <c r="J38" i="1"/>
  <c r="J39" i="1"/>
  <c r="J40" i="1"/>
  <c r="P30" i="1"/>
  <c r="P31" i="1"/>
  <c r="P32" i="1"/>
  <c r="P33" i="1"/>
  <c r="O30" i="1"/>
  <c r="O31" i="1"/>
  <c r="O32" i="1"/>
  <c r="O33" i="1"/>
  <c r="N30" i="1"/>
  <c r="N31" i="1"/>
  <c r="N32" i="1"/>
  <c r="N33" i="1"/>
  <c r="J32" i="1"/>
  <c r="J33" i="1"/>
  <c r="J31" i="1"/>
  <c r="J30" i="1"/>
  <c r="P39" i="1" l="1"/>
  <c r="P38" i="1"/>
  <c r="P26" i="1" l="1"/>
  <c r="O26" i="1"/>
  <c r="N26" i="1"/>
  <c r="I26" i="1"/>
  <c r="H26" i="1"/>
  <c r="G26" i="1"/>
  <c r="J26" i="1"/>
  <c r="Q23" i="1"/>
  <c r="Q25" i="1"/>
  <c r="P23" i="1"/>
  <c r="P25" i="1"/>
  <c r="O23" i="1"/>
  <c r="O24" i="1"/>
  <c r="O25" i="1"/>
  <c r="N23" i="1"/>
  <c r="N24" i="1"/>
  <c r="N25" i="1"/>
  <c r="M23" i="1"/>
  <c r="M24" i="1"/>
  <c r="M25" i="1"/>
  <c r="L23" i="1"/>
  <c r="L24" i="1"/>
  <c r="L25" i="1"/>
  <c r="K23" i="1"/>
  <c r="K24" i="1"/>
  <c r="K25" i="1"/>
  <c r="J23" i="1"/>
  <c r="J24" i="1"/>
  <c r="J25" i="1"/>
  <c r="I23" i="1"/>
  <c r="I25" i="1"/>
  <c r="H23" i="1"/>
  <c r="H24" i="1"/>
  <c r="H25" i="1"/>
  <c r="G23" i="1"/>
  <c r="G24" i="1"/>
  <c r="G25" i="1"/>
  <c r="P10" i="1"/>
  <c r="P11" i="1"/>
  <c r="P17" i="1"/>
  <c r="P18" i="1"/>
  <c r="P19" i="1"/>
  <c r="P22" i="1"/>
  <c r="P3" i="1"/>
  <c r="P4" i="1"/>
  <c r="P5" i="1"/>
  <c r="P6" i="1"/>
  <c r="P7" i="1"/>
  <c r="P8" i="1"/>
  <c r="P9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2" i="1"/>
  <c r="O2" i="1"/>
  <c r="N3" i="1"/>
  <c r="N4" i="1"/>
  <c r="N5" i="1"/>
  <c r="N6" i="1"/>
  <c r="N7" i="1"/>
  <c r="N8" i="1"/>
  <c r="N9" i="1"/>
  <c r="N10" i="1"/>
  <c r="N11" i="1"/>
  <c r="N12" i="1"/>
  <c r="P12" i="1" s="1"/>
  <c r="N13" i="1"/>
  <c r="P13" i="1" s="1"/>
  <c r="N14" i="1"/>
  <c r="P14" i="1" s="1"/>
  <c r="N15" i="1"/>
  <c r="P15" i="1" s="1"/>
  <c r="N16" i="1"/>
  <c r="P16" i="1" s="1"/>
  <c r="N17" i="1"/>
  <c r="N18" i="1"/>
  <c r="N19" i="1"/>
  <c r="N22" i="1"/>
  <c r="N2" i="1"/>
  <c r="P24" i="1" l="1"/>
  <c r="I24" i="1"/>
  <c r="Q24" i="1"/>
  <c r="Q22" i="1"/>
  <c r="M22" i="1"/>
  <c r="L22" i="1"/>
  <c r="K22" i="1"/>
  <c r="J22" i="1"/>
  <c r="I22" i="1"/>
  <c r="H22" i="1"/>
  <c r="G17" i="1"/>
  <c r="G18" i="1"/>
  <c r="G19" i="1"/>
  <c r="G22" i="1"/>
  <c r="M12" i="1" l="1"/>
  <c r="M13" i="1"/>
  <c r="M14" i="1"/>
  <c r="M15" i="1"/>
  <c r="M16" i="1"/>
  <c r="M17" i="1"/>
  <c r="M18" i="1"/>
  <c r="M19" i="1"/>
  <c r="M3" i="1"/>
  <c r="M4" i="1"/>
  <c r="M5" i="1"/>
  <c r="M6" i="1"/>
  <c r="M7" i="1"/>
  <c r="M8" i="1"/>
  <c r="M9" i="1"/>
  <c r="M2" i="1"/>
  <c r="L12" i="1"/>
  <c r="L13" i="1"/>
  <c r="L14" i="1"/>
  <c r="L15" i="1"/>
  <c r="L16" i="1"/>
  <c r="L17" i="1"/>
  <c r="L18" i="1"/>
  <c r="L19" i="1"/>
  <c r="L3" i="1"/>
  <c r="L4" i="1"/>
  <c r="L5" i="1"/>
  <c r="L6" i="1"/>
  <c r="L7" i="1"/>
  <c r="L8" i="1"/>
  <c r="L9" i="1"/>
  <c r="L2" i="1"/>
  <c r="K19" i="1"/>
  <c r="K3" i="1"/>
  <c r="K4" i="1"/>
  <c r="K5" i="1"/>
  <c r="K6" i="1"/>
  <c r="K7" i="1"/>
  <c r="K8" i="1"/>
  <c r="K9" i="1"/>
  <c r="K12" i="1"/>
  <c r="K13" i="1"/>
  <c r="K14" i="1"/>
  <c r="K15" i="1"/>
  <c r="K16" i="1"/>
  <c r="K17" i="1"/>
  <c r="K18" i="1"/>
  <c r="K2" i="1"/>
  <c r="J12" i="1"/>
  <c r="J13" i="1"/>
  <c r="J14" i="1"/>
  <c r="J15" i="1"/>
  <c r="J16" i="1"/>
  <c r="J17" i="1"/>
  <c r="J18" i="1"/>
  <c r="J19" i="1"/>
  <c r="J3" i="1"/>
  <c r="J4" i="1"/>
  <c r="J5" i="1"/>
  <c r="J6" i="1"/>
  <c r="J7" i="1"/>
  <c r="J8" i="1"/>
  <c r="J9" i="1"/>
  <c r="J2" i="1"/>
  <c r="H12" i="1" l="1"/>
  <c r="H13" i="1"/>
  <c r="H14" i="1"/>
  <c r="H15" i="1"/>
  <c r="H16" i="1"/>
  <c r="H17" i="1"/>
  <c r="H18" i="1"/>
  <c r="H19" i="1"/>
  <c r="G12" i="1"/>
  <c r="Q12" i="1" s="1"/>
  <c r="G13" i="1"/>
  <c r="Q13" i="1" s="1"/>
  <c r="G14" i="1"/>
  <c r="Q14" i="1" s="1"/>
  <c r="G15" i="1"/>
  <c r="Q15" i="1" s="1"/>
  <c r="G16" i="1"/>
  <c r="Q16" i="1" s="1"/>
  <c r="Q17" i="1"/>
  <c r="Q18" i="1"/>
  <c r="Q19" i="1"/>
  <c r="H3" i="1"/>
  <c r="H4" i="1"/>
  <c r="H5" i="1"/>
  <c r="H6" i="1"/>
  <c r="H7" i="1"/>
  <c r="H8" i="1"/>
  <c r="H9" i="1"/>
  <c r="H2" i="1"/>
  <c r="G3" i="1"/>
  <c r="Q3" i="1" s="1"/>
  <c r="G4" i="1"/>
  <c r="Q4" i="1" s="1"/>
  <c r="G5" i="1"/>
  <c r="Q5" i="1" s="1"/>
  <c r="G6" i="1"/>
  <c r="Q6" i="1" s="1"/>
  <c r="G7" i="1"/>
  <c r="Q7" i="1" s="1"/>
  <c r="G8" i="1"/>
  <c r="Q8" i="1" s="1"/>
  <c r="G9" i="1"/>
  <c r="Q9" i="1" s="1"/>
  <c r="G2" i="1"/>
  <c r="Q2" i="1" s="1"/>
  <c r="I3" i="1" l="1"/>
  <c r="I6" i="1"/>
  <c r="I17" i="1"/>
  <c r="I9" i="1"/>
  <c r="I8" i="1"/>
  <c r="I7" i="1"/>
  <c r="I5" i="1"/>
  <c r="I19" i="1"/>
  <c r="I18" i="1"/>
  <c r="I16" i="1"/>
  <c r="I15" i="1"/>
  <c r="I14" i="1"/>
  <c r="I12" i="1"/>
  <c r="I13" i="1"/>
  <c r="I4" i="1"/>
  <c r="I2" i="1"/>
</calcChain>
</file>

<file path=xl/sharedStrings.xml><?xml version="1.0" encoding="utf-8"?>
<sst xmlns="http://schemas.openxmlformats.org/spreadsheetml/2006/main" count="98" uniqueCount="43">
  <si>
    <t>DT Method</t>
  </si>
  <si>
    <t>Learning Algorithm</t>
  </si>
  <si>
    <t>FP</t>
  </si>
  <si>
    <t>FN</t>
  </si>
  <si>
    <t>TP</t>
  </si>
  <si>
    <t>TN</t>
  </si>
  <si>
    <t>Baseline (RAW)</t>
  </si>
  <si>
    <t>KNN</t>
  </si>
  <si>
    <t>RF</t>
  </si>
  <si>
    <t>FNN</t>
  </si>
  <si>
    <t>RNN</t>
  </si>
  <si>
    <t>CNN</t>
  </si>
  <si>
    <t xml:space="preserve">Gaussian Naive Bayes </t>
  </si>
  <si>
    <t>Logistic Regression</t>
  </si>
  <si>
    <t>SVM</t>
  </si>
  <si>
    <t>Type I error=fn/(tp+fn)</t>
  </si>
  <si>
    <t>Total error (TE)=(fp+fn)/(tp+fn+fp+tn)</t>
  </si>
  <si>
    <t>G-mean=(sensitivity*specificity)^1/2</t>
  </si>
  <si>
    <t>Type II error or POF=fp/(fp+tn) , should
have lower value, 0 is an ideal case</t>
  </si>
  <si>
    <t>AUC=(1+POD-POF)/2, higher  value shows the best performance</t>
  </si>
  <si>
    <t>Average correct classification rate (Accuracy)=  (tp+tn)/(tp+fn+fp+tn), higher value show the best performance</t>
  </si>
  <si>
    <t>Recall = TP/(TP+FN)</t>
  </si>
  <si>
    <t>F1-score / F-Score / F-Measure=(2*precision*recall)/(precision+recall)</t>
  </si>
  <si>
    <r>
      <t xml:space="preserve">Specificity or True Negative Rate (TNR), Bad classification (specificity)=tn/(fp+tn), </t>
    </r>
    <r>
      <rPr>
        <b/>
        <sz val="8"/>
        <color theme="1"/>
        <rFont val="Times New Roman"/>
        <family val="1"/>
      </rPr>
      <t xml:space="preserve">Specificity value is 60% means that 4 of every 10 healthy people in reality are miss-labeled as diabetic and 6 are correctly labeled as healthy.
</t>
    </r>
  </si>
  <si>
    <t>Precision, Positive Predictive Value (PPV)= TP/(TP+FP)</t>
  </si>
  <si>
    <t>Recall, Sensitivity, Hit Rate or True Positive Rate (TPR), Good classification (sensitivity) or POD=tp/(tp+fn), should be as
high as possible, ideal value=1</t>
  </si>
  <si>
    <t>WOE</t>
  </si>
  <si>
    <t>MWOE</t>
  </si>
  <si>
    <t>NB</t>
  </si>
  <si>
    <t>LR</t>
  </si>
  <si>
    <t>GB</t>
  </si>
  <si>
    <t>mWOE-GAN</t>
  </si>
  <si>
    <t>GAN-mWOE (70-30)</t>
  </si>
  <si>
    <t>GAN- mWOE-Privacy(100% cross v)</t>
  </si>
  <si>
    <t>GAN-mWOE(100% cross v)</t>
  </si>
  <si>
    <t>RAW</t>
  </si>
  <si>
    <t>MODEL</t>
  </si>
  <si>
    <t>Accuracy</t>
  </si>
  <si>
    <t>Precision</t>
  </si>
  <si>
    <t>Recall</t>
  </si>
  <si>
    <t>F-Measure</t>
  </si>
  <si>
    <t>mWOE</t>
  </si>
  <si>
    <t>GAN-mWOE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</si>
</sst>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4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8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b/>
      <sz val="10"/>
      <color theme="1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4" fillId="2" borderId="0" xfId="0" applyFont="1" applyFill="1"/>
    <xf numFmtId="0" fontId="2" fillId="3" borderId="1" xfId="0" applyFont="1" applyFill="1" applyBorder="1" applyAlignment="1" applyProtection="1">
      <alignment wrapText="1"/>
      <protection locked="0"/>
    </xf>
    <xf numFmtId="0" fontId="2" fillId="3" borderId="1" xfId="0" applyFont="1" applyFill="1" applyBorder="1" applyAlignment="1" applyProtection="1">
      <alignment horizontal="center" wrapText="1"/>
      <protection locked="0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0" fillId="0" borderId="1" xfId="0" applyFont="1" applyBorder="1"/>
    <xf numFmtId="0" fontId="4" fillId="2" borderId="1" xfId="0" applyFont="1" applyFill="1" applyBorder="1"/>
    <xf numFmtId="0" fontId="0" fillId="2" borderId="1" xfId="0" applyFill="1" applyBorder="1"/>
    <xf numFmtId="0" fontId="5" fillId="0" borderId="1" xfId="0" applyFont="1" applyBorder="1"/>
    <xf numFmtId="0" fontId="0" fillId="4" borderId="0" xfId="0" applyFill="1"/>
    <xf numFmtId="0" fontId="5" fillId="4" borderId="1" xfId="0" applyFont="1" applyFill="1" applyBorder="1"/>
    <xf numFmtId="0" fontId="0" fillId="4" borderId="1" xfId="0" applyFill="1" applyBorder="1"/>
    <xf numFmtId="0" fontId="8" fillId="0" borderId="0" xfId="0" applyFont="1" applyAlignment="1">
      <alignment horizontal="left" vertical="center"/>
    </xf>
    <xf numFmtId="0" fontId="7" fillId="4" borderId="1" xfId="0" applyFont="1" applyFill="1" applyBorder="1"/>
    <xf numFmtId="0" fontId="3" fillId="4" borderId="1" xfId="0" applyFont="1" applyFill="1" applyBorder="1"/>
    <xf numFmtId="0" fontId="2" fillId="3" borderId="2" xfId="0" applyFont="1" applyFill="1" applyBorder="1" applyAlignment="1" applyProtection="1">
      <alignment wrapText="1"/>
      <protection locked="0"/>
    </xf>
    <xf numFmtId="0" fontId="0" fillId="0" borderId="1" xfId="0" applyFill="1" applyBorder="1"/>
    <xf numFmtId="0" fontId="1" fillId="0" borderId="1" xfId="0" applyFont="1" applyFill="1" applyBorder="1" applyAlignment="1">
      <alignment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vertical="center"/>
    </xf>
    <xf numFmtId="0" fontId="7" fillId="0" borderId="1" xfId="0" applyFont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Classifier - </a:t>
            </a:r>
            <a:r>
              <a:rPr lang="en-US"/>
              <a:t>RF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RF!$A$2</c:f>
              <c:strCache>
                <c:ptCount val="1"/>
                <c:pt idx="0">
                  <c:v>RAW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RF!$B$1:$E$1</c:f>
              <c:strCache>
                <c:ptCount val="4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F-Measure</c:v>
                </c:pt>
              </c:strCache>
            </c:strRef>
          </c:cat>
          <c:val>
            <c:numRef>
              <c:f>RF!$B$2:$E$2</c:f>
              <c:numCache>
                <c:formatCode>General</c:formatCode>
                <c:ptCount val="4"/>
                <c:pt idx="0">
                  <c:v>0.57918999999999998</c:v>
                </c:pt>
                <c:pt idx="1">
                  <c:v>0.57226204045360585</c:v>
                </c:pt>
                <c:pt idx="2">
                  <c:v>0.59767563859408412</c:v>
                </c:pt>
                <c:pt idx="3">
                  <c:v>0.58469282013323454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A1-4FD9-80B8-BAFE2AB573A7}"/>
            </c:ext>
          </c:extLst>
        </c:ser>
        <c:ser>
          <c:idx val="1"/>
          <c:order val="1"/>
          <c:tx>
            <c:strRef>
              <c:f>RF!$A$3</c:f>
              <c:strCache>
                <c:ptCount val="1"/>
                <c:pt idx="0">
                  <c:v>WOE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RF!$B$1:$E$1</c:f>
              <c:strCache>
                <c:ptCount val="4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F-Measure</c:v>
                </c:pt>
              </c:strCache>
            </c:strRef>
          </c:cat>
          <c:val>
            <c:numRef>
              <c:f>RF!$B$3:$E$3</c:f>
              <c:numCache>
                <c:formatCode>General</c:formatCode>
                <c:ptCount val="4"/>
                <c:pt idx="0">
                  <c:v>0.78925000000000001</c:v>
                </c:pt>
                <c:pt idx="1">
                  <c:v>0.78254745987978813</c:v>
                </c:pt>
                <c:pt idx="2">
                  <c:v>0.79595254428796258</c:v>
                </c:pt>
                <c:pt idx="3">
                  <c:v>0.78919308213217576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A1-4FD9-80B8-BAFE2AB573A7}"/>
            </c:ext>
          </c:extLst>
        </c:ser>
        <c:ser>
          <c:idx val="2"/>
          <c:order val="2"/>
          <c:tx>
            <c:strRef>
              <c:f>RF!$A$4</c:f>
              <c:strCache>
                <c:ptCount val="1"/>
                <c:pt idx="0">
                  <c:v>mWOE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RF!$B$1:$E$1</c:f>
              <c:strCache>
                <c:ptCount val="4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F-Measure</c:v>
                </c:pt>
              </c:strCache>
            </c:strRef>
          </c:cat>
          <c:val>
            <c:numRef>
              <c:f>RF!$B$4:$E$4</c:f>
              <c:numCache>
                <c:formatCode>General</c:formatCode>
                <c:ptCount val="4"/>
                <c:pt idx="0">
                  <c:v>0.84562000000000004</c:v>
                </c:pt>
                <c:pt idx="1">
                  <c:v>0.8381024096385542</c:v>
                </c:pt>
                <c:pt idx="2">
                  <c:v>0.85335539324482468</c:v>
                </c:pt>
                <c:pt idx="3">
                  <c:v>0.84566012836662463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6A1-4FD9-80B8-BAFE2AB573A7}"/>
            </c:ext>
          </c:extLst>
        </c:ser>
        <c:ser>
          <c:idx val="3"/>
          <c:order val="3"/>
          <c:tx>
            <c:strRef>
              <c:f>RF!$A$5</c:f>
              <c:strCache>
                <c:ptCount val="1"/>
                <c:pt idx="0">
                  <c:v>GAN-mWOE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RF!$B$1:$E$1</c:f>
              <c:strCache>
                <c:ptCount val="4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F-Measure</c:v>
                </c:pt>
              </c:strCache>
            </c:strRef>
          </c:cat>
          <c:val>
            <c:numRef>
              <c:f>RF!$B$5:$E$5</c:f>
              <c:numCache>
                <c:formatCode>General</c:formatCode>
                <c:ptCount val="4"/>
                <c:pt idx="0">
                  <c:v>0.95564000000000004</c:v>
                </c:pt>
                <c:pt idx="1">
                  <c:v>0.95593707029038255</c:v>
                </c:pt>
                <c:pt idx="2">
                  <c:v>0.95443165758126391</c:v>
                </c:pt>
                <c:pt idx="3">
                  <c:v>0.95518377078660766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6A1-4FD9-80B8-BAFE2AB573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9775856"/>
        <c:axId val="1441600576"/>
      </c:barChart>
      <c:catAx>
        <c:axId val="1439775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1600576"/>
        <c:crosses val="autoZero"/>
        <c:auto val="1"/>
        <c:lblAlgn val="ctr"/>
        <c:lblOffset val="100"/>
        <c:noMultiLvlLbl val="0"/>
      </c:catAx>
      <c:valAx>
        <c:axId val="144160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9775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Classifier - </a:t>
            </a:r>
            <a:r>
              <a:rPr lang="en-US"/>
              <a:t>LR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LR!$A$2</c:f>
              <c:strCache>
                <c:ptCount val="1"/>
                <c:pt idx="0">
                  <c:v>RAW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LR!$B$1:$E$1</c:f>
              <c:strCache>
                <c:ptCount val="4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F-Measure</c:v>
                </c:pt>
              </c:strCache>
            </c:strRef>
          </c:cat>
          <c:val>
            <c:numRef>
              <c:f>LR!$B$2:$E$2</c:f>
              <c:numCache>
                <c:formatCode>General</c:formatCode>
                <c:ptCount val="4"/>
                <c:pt idx="0">
                  <c:v>0.59123999999999999</c:v>
                </c:pt>
                <c:pt idx="1">
                  <c:v>0.588032594154133</c:v>
                </c:pt>
                <c:pt idx="2">
                  <c:v>0.58532746862515639</c:v>
                </c:pt>
                <c:pt idx="3">
                  <c:v>0.58667691312085413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14-467A-9818-9E8A5DFE116B}"/>
            </c:ext>
          </c:extLst>
        </c:ser>
        <c:ser>
          <c:idx val="1"/>
          <c:order val="1"/>
          <c:tx>
            <c:strRef>
              <c:f>LR!$A$3</c:f>
              <c:strCache>
                <c:ptCount val="1"/>
                <c:pt idx="0">
                  <c:v>WOE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LR!$B$1:$E$1</c:f>
              <c:strCache>
                <c:ptCount val="4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F-Measure</c:v>
                </c:pt>
              </c:strCache>
            </c:strRef>
          </c:cat>
          <c:val>
            <c:numRef>
              <c:f>LR!$B$3:$E$3</c:f>
              <c:numCache>
                <c:formatCode>General</c:formatCode>
                <c:ptCount val="4"/>
                <c:pt idx="0">
                  <c:v>0.79605000000000004</c:v>
                </c:pt>
                <c:pt idx="1">
                  <c:v>0.80511329162918177</c:v>
                </c:pt>
                <c:pt idx="2">
                  <c:v>0.77644162866712396</c:v>
                </c:pt>
                <c:pt idx="3">
                  <c:v>0.79051756899721648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14-467A-9818-9E8A5DFE116B}"/>
            </c:ext>
          </c:extLst>
        </c:ser>
        <c:ser>
          <c:idx val="2"/>
          <c:order val="2"/>
          <c:tx>
            <c:strRef>
              <c:f>LR!$A$4</c:f>
              <c:strCache>
                <c:ptCount val="1"/>
                <c:pt idx="0">
                  <c:v>mWOE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LR!$B$1:$E$1</c:f>
              <c:strCache>
                <c:ptCount val="4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F-Measure</c:v>
                </c:pt>
              </c:strCache>
            </c:strRef>
          </c:cat>
          <c:val>
            <c:numRef>
              <c:f>LR!$B$4:$E$4</c:f>
              <c:numCache>
                <c:formatCode>General</c:formatCode>
                <c:ptCount val="4"/>
                <c:pt idx="0">
                  <c:v>0.84347000000000005</c:v>
                </c:pt>
                <c:pt idx="1">
                  <c:v>0.84870734867649777</c:v>
                </c:pt>
                <c:pt idx="2">
                  <c:v>0.83259351922844116</c:v>
                </c:pt>
                <c:pt idx="3">
                  <c:v>0.84057321532240825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A14-467A-9818-9E8A5DFE116B}"/>
            </c:ext>
          </c:extLst>
        </c:ser>
        <c:ser>
          <c:idx val="3"/>
          <c:order val="3"/>
          <c:tx>
            <c:strRef>
              <c:f>LR!$A$5</c:f>
              <c:strCache>
                <c:ptCount val="1"/>
                <c:pt idx="0">
                  <c:v>GAN-mWOE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LR!$B$1:$E$1</c:f>
              <c:strCache>
                <c:ptCount val="4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F-Measure</c:v>
                </c:pt>
              </c:strCache>
            </c:strRef>
          </c:cat>
          <c:val>
            <c:numRef>
              <c:f>LR!$B$5:$E$5</c:f>
              <c:numCache>
                <c:formatCode>General</c:formatCode>
                <c:ptCount val="4"/>
                <c:pt idx="0">
                  <c:v>0.97062000000000004</c:v>
                </c:pt>
                <c:pt idx="1">
                  <c:v>0.97030322606694397</c:v>
                </c:pt>
                <c:pt idx="2">
                  <c:v>0.97038158691702003</c:v>
                </c:pt>
                <c:pt idx="3">
                  <c:v>0.97034240490995727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A14-467A-9818-9E8A5DFE11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9777056"/>
        <c:axId val="1452034896"/>
      </c:barChart>
      <c:catAx>
        <c:axId val="143977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034896"/>
        <c:crosses val="autoZero"/>
        <c:auto val="1"/>
        <c:lblAlgn val="ctr"/>
        <c:lblOffset val="100"/>
        <c:noMultiLvlLbl val="0"/>
      </c:catAx>
      <c:valAx>
        <c:axId val="1452034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977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Classifier - </a:t>
            </a:r>
            <a:r>
              <a:rPr lang="en-US"/>
              <a:t>KNN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KNN!$A$2</c:f>
              <c:strCache>
                <c:ptCount val="1"/>
                <c:pt idx="0">
                  <c:v>RAW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KNN!$B$1:$E$1</c:f>
              <c:strCache>
                <c:ptCount val="4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F-Measure</c:v>
                </c:pt>
              </c:strCache>
            </c:strRef>
          </c:cat>
          <c:val>
            <c:numRef>
              <c:f>KNN!$B$2:$E$2</c:f>
              <c:numCache>
                <c:formatCode>General</c:formatCode>
                <c:ptCount val="4"/>
                <c:pt idx="0">
                  <c:v>0.53876999999999997</c:v>
                </c:pt>
                <c:pt idx="1">
                  <c:v>0.53602480568184196</c:v>
                </c:pt>
                <c:pt idx="2">
                  <c:v>0.51622210564545423</c:v>
                </c:pt>
                <c:pt idx="3">
                  <c:v>0.52593711777825758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96-4FCD-BE0C-CD1810DFAA4B}"/>
            </c:ext>
          </c:extLst>
        </c:ser>
        <c:ser>
          <c:idx val="1"/>
          <c:order val="1"/>
          <c:tx>
            <c:strRef>
              <c:f>KNN!$A$3</c:f>
              <c:strCache>
                <c:ptCount val="1"/>
                <c:pt idx="0">
                  <c:v>WOE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KNN!$B$1:$E$1</c:f>
              <c:strCache>
                <c:ptCount val="4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F-Measure</c:v>
                </c:pt>
              </c:strCache>
            </c:strRef>
          </c:cat>
          <c:val>
            <c:numRef>
              <c:f>KNN!$B$3:$E$3</c:f>
              <c:numCache>
                <c:formatCode>General</c:formatCode>
                <c:ptCount val="4"/>
                <c:pt idx="0">
                  <c:v>0.73050000000000004</c:v>
                </c:pt>
                <c:pt idx="1">
                  <c:v>0.85580312185297081</c:v>
                </c:pt>
                <c:pt idx="2">
                  <c:v>0.54868649368467781</c:v>
                </c:pt>
                <c:pt idx="3">
                  <c:v>0.66866655191915214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96-4FCD-BE0C-CD1810DFAA4B}"/>
            </c:ext>
          </c:extLst>
        </c:ser>
        <c:ser>
          <c:idx val="2"/>
          <c:order val="2"/>
          <c:tx>
            <c:strRef>
              <c:f>KNN!$A$4</c:f>
              <c:strCache>
                <c:ptCount val="1"/>
                <c:pt idx="0">
                  <c:v>mWOE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KNN!$B$1:$E$1</c:f>
              <c:strCache>
                <c:ptCount val="4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F-Measure</c:v>
                </c:pt>
              </c:strCache>
            </c:strRef>
          </c:cat>
          <c:val>
            <c:numRef>
              <c:f>KNN!$B$4:$E$4</c:f>
              <c:numCache>
                <c:formatCode>General</c:formatCode>
                <c:ptCount val="4"/>
                <c:pt idx="0">
                  <c:v>0.75585000000000002</c:v>
                </c:pt>
                <c:pt idx="1">
                  <c:v>0.89493356786129341</c:v>
                </c:pt>
                <c:pt idx="2">
                  <c:v>0.57487591299786123</c:v>
                </c:pt>
                <c:pt idx="3">
                  <c:v>0.70005774026707945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B96-4FCD-BE0C-CD1810DFAA4B}"/>
            </c:ext>
          </c:extLst>
        </c:ser>
        <c:ser>
          <c:idx val="3"/>
          <c:order val="3"/>
          <c:tx>
            <c:strRef>
              <c:f>KNN!$A$5</c:f>
              <c:strCache>
                <c:ptCount val="1"/>
                <c:pt idx="0">
                  <c:v>GAN-mWOE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KNN!$B$1:$E$1</c:f>
              <c:strCache>
                <c:ptCount val="4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F-Measure</c:v>
                </c:pt>
              </c:strCache>
            </c:strRef>
          </c:cat>
          <c:val>
            <c:numRef>
              <c:f>KNN!$B$5:$E$5</c:f>
              <c:numCache>
                <c:formatCode>General</c:formatCode>
                <c:ptCount val="4"/>
                <c:pt idx="0">
                  <c:v>0.94603000000000004</c:v>
                </c:pt>
                <c:pt idx="1">
                  <c:v>0.91969872758050097</c:v>
                </c:pt>
                <c:pt idx="2">
                  <c:v>0.97627700383605898</c:v>
                </c:pt>
                <c:pt idx="3">
                  <c:v>0.94714368260746074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B96-4FCD-BE0C-CD1810DFAA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1190224"/>
        <c:axId val="1450028912"/>
      </c:barChart>
      <c:catAx>
        <c:axId val="1441190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0028912"/>
        <c:crosses val="autoZero"/>
        <c:auto val="1"/>
        <c:lblAlgn val="ctr"/>
        <c:lblOffset val="100"/>
        <c:noMultiLvlLbl val="0"/>
      </c:catAx>
      <c:valAx>
        <c:axId val="1450028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1190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Classifier - </a:t>
            </a:r>
            <a:r>
              <a:rPr lang="en-US"/>
              <a:t>NB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NB!$A$2</c:f>
              <c:strCache>
                <c:ptCount val="1"/>
                <c:pt idx="0">
                  <c:v>RAW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NB!$B$1:$E$1</c:f>
              <c:strCache>
                <c:ptCount val="4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F-Measure</c:v>
                </c:pt>
              </c:strCache>
            </c:strRef>
          </c:cat>
          <c:val>
            <c:numRef>
              <c:f>NB!$B$2:$E$2</c:f>
              <c:numCache>
                <c:formatCode>General</c:formatCode>
                <c:ptCount val="4"/>
                <c:pt idx="0">
                  <c:v>0.51300000000000001</c:v>
                </c:pt>
                <c:pt idx="1">
                  <c:v>0.50510663507108999</c:v>
                </c:pt>
                <c:pt idx="2">
                  <c:v>0.86015495742706105</c:v>
                </c:pt>
                <c:pt idx="3">
                  <c:v>0.63646407190098686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64-4B00-8C26-CBCC1E958125}"/>
            </c:ext>
          </c:extLst>
        </c:ser>
        <c:ser>
          <c:idx val="1"/>
          <c:order val="1"/>
          <c:tx>
            <c:strRef>
              <c:f>NB!$A$3</c:f>
              <c:strCache>
                <c:ptCount val="1"/>
                <c:pt idx="0">
                  <c:v>WOE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NB!$B$1:$E$1</c:f>
              <c:strCache>
                <c:ptCount val="4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F-Measure</c:v>
                </c:pt>
              </c:strCache>
            </c:strRef>
          </c:cat>
          <c:val>
            <c:numRef>
              <c:f>NB!$B$3:$E$3</c:f>
              <c:numCache>
                <c:formatCode>General</c:formatCode>
                <c:ptCount val="4"/>
                <c:pt idx="0">
                  <c:v>0.70623999999999998</c:v>
                </c:pt>
                <c:pt idx="1">
                  <c:v>0.79653895874955927</c:v>
                </c:pt>
                <c:pt idx="2">
                  <c:v>0.54701182357451272</c:v>
                </c:pt>
                <c:pt idx="3">
                  <c:v>0.64860403358932028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64-4B00-8C26-CBCC1E958125}"/>
            </c:ext>
          </c:extLst>
        </c:ser>
        <c:ser>
          <c:idx val="2"/>
          <c:order val="2"/>
          <c:tx>
            <c:strRef>
              <c:f>NB!$A$4</c:f>
              <c:strCache>
                <c:ptCount val="1"/>
                <c:pt idx="0">
                  <c:v>mWOE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NB!$B$1:$E$1</c:f>
              <c:strCache>
                <c:ptCount val="4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F-Measure</c:v>
                </c:pt>
              </c:strCache>
            </c:strRef>
          </c:cat>
          <c:val>
            <c:numRef>
              <c:f>NB!$B$4:$E$4</c:f>
              <c:numCache>
                <c:formatCode>General</c:formatCode>
                <c:ptCount val="4"/>
                <c:pt idx="0">
                  <c:v>0.72674000000000005</c:v>
                </c:pt>
                <c:pt idx="1">
                  <c:v>0.79265596209528821</c:v>
                </c:pt>
                <c:pt idx="2">
                  <c:v>0.60758242201686774</c:v>
                </c:pt>
                <c:pt idx="3">
                  <c:v>0.68788834064327486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064-4B00-8C26-CBCC1E958125}"/>
            </c:ext>
          </c:extLst>
        </c:ser>
        <c:ser>
          <c:idx val="3"/>
          <c:order val="3"/>
          <c:tx>
            <c:strRef>
              <c:f>NB!$A$5</c:f>
              <c:strCache>
                <c:ptCount val="1"/>
                <c:pt idx="0">
                  <c:v>GAN-mWOE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NB!$B$1:$E$1</c:f>
              <c:strCache>
                <c:ptCount val="4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F-Measure</c:v>
                </c:pt>
              </c:strCache>
            </c:strRef>
          </c:cat>
          <c:val>
            <c:numRef>
              <c:f>NB!$B$5:$E$5</c:f>
              <c:numCache>
                <c:formatCode>General</c:formatCode>
                <c:ptCount val="4"/>
                <c:pt idx="0">
                  <c:v>0.88871999999999995</c:v>
                </c:pt>
                <c:pt idx="1">
                  <c:v>0.87289991279914736</c:v>
                </c:pt>
                <c:pt idx="2">
                  <c:v>0.90791091403809332</c:v>
                </c:pt>
                <c:pt idx="3">
                  <c:v>0.89006125271685443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064-4B00-8C26-CBCC1E9581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1115344"/>
        <c:axId val="1446261680"/>
      </c:barChart>
      <c:catAx>
        <c:axId val="1441115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6261680"/>
        <c:crosses val="autoZero"/>
        <c:auto val="1"/>
        <c:lblAlgn val="ctr"/>
        <c:lblOffset val="100"/>
        <c:noMultiLvlLbl val="0"/>
      </c:catAx>
      <c:valAx>
        <c:axId val="1446261680"/>
        <c:scaling>
          <c:orientation val="minMax"/>
          <c:max val="1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1115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171450</xdr:colOff>
      <xdr:row>4</xdr:row>
      <xdr:rowOff>33337</xdr:rowOff>
    </xdr:from>
    <xdr:to>
      <xdr:col>13</xdr:col>
      <xdr:colOff>476250</xdr:colOff>
      <xdr:row>18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F17E53-4038-4805-9F3C-D5A5F83816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171450</xdr:colOff>
      <xdr:row>4</xdr:row>
      <xdr:rowOff>33337</xdr:rowOff>
    </xdr:from>
    <xdr:to>
      <xdr:col>13</xdr:col>
      <xdr:colOff>476250</xdr:colOff>
      <xdr:row>18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858CC3-6171-4E8F-8525-A928CDB7A7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33337</xdr:colOff>
      <xdr:row>4</xdr:row>
      <xdr:rowOff>33337</xdr:rowOff>
    </xdr:from>
    <xdr:to>
      <xdr:col>11</xdr:col>
      <xdr:colOff>338137</xdr:colOff>
      <xdr:row>18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7A490B-9B7C-4A52-8E5C-5BFD49CA67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33337</xdr:colOff>
      <xdr:row>4</xdr:row>
      <xdr:rowOff>33337</xdr:rowOff>
    </xdr:from>
    <xdr:to>
      <xdr:col>11</xdr:col>
      <xdr:colOff>147637</xdr:colOff>
      <xdr:row>18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5D5A90-CFAB-404D-901C-1875D2AA09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55"/>
  <sheetViews>
    <sheetView zoomScale="80" zoomScaleNormal="80" workbookViewId="0">
      <pane ySplit="1" topLeftCell="A17" activePane="bottomLeft" state="frozen"/>
      <selection pane="bottomLeft" activeCell="P24" sqref="P24"/>
    </sheetView>
  </sheetViews>
  <sheetFormatPr defaultRowHeight="15" x14ac:dyDescent="0.25"/>
  <cols>
    <col min="1" max="1" width="34.5703125" customWidth="1"/>
    <col min="2" max="2" width="20.7109375" bestFit="1" customWidth="1"/>
    <col min="3" max="3" width="7.7109375" bestFit="1" customWidth="1"/>
    <col min="4" max="4" width="7.7109375" customWidth="1"/>
    <col min="5" max="5" width="8.140625" customWidth="1"/>
    <col min="6" max="6" width="7.42578125" customWidth="1"/>
    <col min="7" max="7" width="16.7109375" customWidth="1"/>
    <col min="8" max="9" width="11.5703125" customWidth="1"/>
    <col min="10" max="10" width="14.5703125" customWidth="1"/>
    <col min="11" max="11" width="16.28515625" customWidth="1"/>
    <col min="12" max="12" width="11.28515625" customWidth="1"/>
    <col min="13" max="15" width="14.85546875" customWidth="1"/>
    <col min="16" max="16" width="14" customWidth="1"/>
    <col min="17" max="17" width="14.140625" customWidth="1"/>
  </cols>
  <sheetData>
    <row r="1" spans="1:18" s="3" customFormat="1" ht="72" customHeight="1" x14ac:dyDescent="0.3">
      <c r="A1" s="3" t="s">
        <v>0</v>
      </c>
      <c r="B1" s="3" t="s">
        <v>1</v>
      </c>
      <c r="C1" s="3" t="s">
        <v>5</v>
      </c>
      <c r="D1" s="3" t="s">
        <v>2</v>
      </c>
      <c r="E1" s="3" t="s">
        <v>3</v>
      </c>
      <c r="F1" s="3" t="s">
        <v>4</v>
      </c>
      <c r="G1" s="3" t="s">
        <v>25</v>
      </c>
      <c r="H1" s="3" t="s">
        <v>18</v>
      </c>
      <c r="I1" s="3" t="s">
        <v>19</v>
      </c>
      <c r="J1" s="3" t="s">
        <v>20</v>
      </c>
      <c r="K1" s="4" t="s">
        <v>23</v>
      </c>
      <c r="L1" s="3" t="s">
        <v>15</v>
      </c>
      <c r="M1" s="3" t="s">
        <v>16</v>
      </c>
      <c r="N1" s="3" t="s">
        <v>24</v>
      </c>
      <c r="O1" s="3" t="s">
        <v>21</v>
      </c>
      <c r="P1" s="3" t="s">
        <v>22</v>
      </c>
      <c r="Q1" s="3" t="s">
        <v>17</v>
      </c>
      <c r="R1" s="17"/>
    </row>
    <row r="2" spans="1:18" x14ac:dyDescent="0.25">
      <c r="A2" s="5" t="s">
        <v>6</v>
      </c>
      <c r="B2" s="5" t="s">
        <v>7</v>
      </c>
      <c r="C2" s="6">
        <v>28292</v>
      </c>
      <c r="D2" s="5">
        <v>22146</v>
      </c>
      <c r="E2" s="5">
        <v>23977</v>
      </c>
      <c r="F2" s="7">
        <v>25585</v>
      </c>
      <c r="G2" s="5">
        <f>F2/(F2+E2)</f>
        <v>0.51622210564545423</v>
      </c>
      <c r="H2" s="5">
        <f>D2/(D2+C2)</f>
        <v>0.43907371426305564</v>
      </c>
      <c r="I2" s="5">
        <f>(1+G2-H2)/2</f>
        <v>0.53857419569119924</v>
      </c>
      <c r="J2" s="5">
        <f>(F2+C2)/(F2+E2+D2+C2)</f>
        <v>0.53876999999999997</v>
      </c>
      <c r="K2" s="5">
        <f>C2/(D2+C2)</f>
        <v>0.56092628573694436</v>
      </c>
      <c r="L2" s="5">
        <f>E2/(F2+E2)</f>
        <v>0.48377789435454582</v>
      </c>
      <c r="M2" s="5">
        <f>(D2+E2)/(F2+E2+D2+C2)</f>
        <v>0.46122999999999997</v>
      </c>
      <c r="N2" s="5">
        <f>F2/(F2+D2)</f>
        <v>0.53602480568184196</v>
      </c>
      <c r="O2" s="5">
        <f>F2/(F2+E2)</f>
        <v>0.51622210564545423</v>
      </c>
      <c r="P2" s="5">
        <f>(2*N2*O2)/(N2+O2)</f>
        <v>0.52593711777825758</v>
      </c>
      <c r="Q2" s="5">
        <f>(G2*K2)^0.5</f>
        <v>0.53811016375367704</v>
      </c>
    </row>
    <row r="3" spans="1:18" x14ac:dyDescent="0.25">
      <c r="A3" s="5"/>
      <c r="B3" s="5" t="s">
        <v>12</v>
      </c>
      <c r="C3" s="6">
        <v>8669</v>
      </c>
      <c r="D3" s="5">
        <v>41769</v>
      </c>
      <c r="E3" s="5">
        <v>6931</v>
      </c>
      <c r="F3" s="5">
        <v>42631</v>
      </c>
      <c r="G3" s="5">
        <f t="shared" ref="G3:G26" si="0">F3/(F3+E3)</f>
        <v>0.86015495742706105</v>
      </c>
      <c r="H3" s="5">
        <f t="shared" ref="H3:H26" si="1">D3/(D3+C3)</f>
        <v>0.82812561957254449</v>
      </c>
      <c r="I3" s="5">
        <f t="shared" ref="I3:I26" si="2">(1+G3-H3)/2</f>
        <v>0.51601466892725822</v>
      </c>
      <c r="J3" s="5">
        <f t="shared" ref="J3:J55" si="3">(F3+C3)/(F3+E3+D3+C3)</f>
        <v>0.51300000000000001</v>
      </c>
      <c r="K3" s="5">
        <f t="shared" ref="K3:K18" si="4">C3/(D3+C3)</f>
        <v>0.17187438042745548</v>
      </c>
      <c r="L3" s="5">
        <f t="shared" ref="L3:L25" si="5">E3/(F3+E3)</f>
        <v>0.13984504257293895</v>
      </c>
      <c r="M3" s="5">
        <f t="shared" ref="M3:M25" si="6">(D3+E3)/(F3+E3+D3+C3)</f>
        <v>0.48699999999999999</v>
      </c>
      <c r="N3" s="5">
        <f t="shared" ref="N3:N55" si="7">F3/(F3+D3)</f>
        <v>0.50510663507108999</v>
      </c>
      <c r="O3" s="5">
        <f t="shared" ref="O3:O55" si="8">F3/(F3+E3)</f>
        <v>0.86015495742706105</v>
      </c>
      <c r="P3" s="5">
        <f t="shared" ref="P3:P55" si="9">(2*N3*O3)/(N3+O3)</f>
        <v>0.63646407190098686</v>
      </c>
      <c r="Q3" s="5">
        <f t="shared" ref="Q3:Q25" si="10">(G3*K3)^0.5</f>
        <v>0.3844978548436655</v>
      </c>
    </row>
    <row r="4" spans="1:18" x14ac:dyDescent="0.25">
      <c r="A4" s="5"/>
      <c r="B4" s="5" t="s">
        <v>8</v>
      </c>
      <c r="C4" s="6">
        <v>28297</v>
      </c>
      <c r="D4" s="5">
        <v>22141</v>
      </c>
      <c r="E4" s="5">
        <v>19940</v>
      </c>
      <c r="F4" s="5">
        <v>29622</v>
      </c>
      <c r="G4" s="5">
        <f t="shared" si="0"/>
        <v>0.59767563859408412</v>
      </c>
      <c r="H4" s="5">
        <f t="shared" si="1"/>
        <v>0.43897458265593403</v>
      </c>
      <c r="I4" s="5">
        <f t="shared" si="2"/>
        <v>0.57935052796907494</v>
      </c>
      <c r="J4" s="5">
        <f t="shared" si="3"/>
        <v>0.57918999999999998</v>
      </c>
      <c r="K4" s="5">
        <f t="shared" si="4"/>
        <v>0.56102541734406597</v>
      </c>
      <c r="L4" s="5">
        <f t="shared" si="5"/>
        <v>0.40232436140591582</v>
      </c>
      <c r="M4" s="5">
        <f t="shared" si="6"/>
        <v>0.42081000000000002</v>
      </c>
      <c r="N4" s="5">
        <f t="shared" si="7"/>
        <v>0.57226204045360585</v>
      </c>
      <c r="O4" s="5">
        <f t="shared" si="8"/>
        <v>0.59767563859408412</v>
      </c>
      <c r="P4" s="5">
        <f t="shared" si="9"/>
        <v>0.58469282013323454</v>
      </c>
      <c r="Q4" s="5">
        <f t="shared" si="10"/>
        <v>0.57906063981126121</v>
      </c>
    </row>
    <row r="5" spans="1:18" x14ac:dyDescent="0.25">
      <c r="A5" s="5"/>
      <c r="B5" s="5" t="s">
        <v>13</v>
      </c>
      <c r="C5" s="6">
        <v>30114</v>
      </c>
      <c r="D5" s="5">
        <v>20324</v>
      </c>
      <c r="E5" s="5">
        <v>20552</v>
      </c>
      <c r="F5" s="5">
        <v>29010</v>
      </c>
      <c r="G5" s="5">
        <f t="shared" si="0"/>
        <v>0.58532746862515639</v>
      </c>
      <c r="H5" s="5">
        <f t="shared" si="1"/>
        <v>0.40295015662793926</v>
      </c>
      <c r="I5" s="5">
        <f t="shared" si="2"/>
        <v>0.59118865599860859</v>
      </c>
      <c r="J5" s="5">
        <f t="shared" si="3"/>
        <v>0.59123999999999999</v>
      </c>
      <c r="K5" s="5">
        <f t="shared" si="4"/>
        <v>0.5970498433720608</v>
      </c>
      <c r="L5" s="5">
        <f t="shared" si="5"/>
        <v>0.41467253137484361</v>
      </c>
      <c r="M5" s="5">
        <f t="shared" si="6"/>
        <v>0.40876000000000001</v>
      </c>
      <c r="N5" s="5">
        <f t="shared" si="7"/>
        <v>0.588032594154133</v>
      </c>
      <c r="O5" s="5">
        <f t="shared" si="8"/>
        <v>0.58532746862515639</v>
      </c>
      <c r="P5" s="5">
        <f t="shared" si="9"/>
        <v>0.58667691312085413</v>
      </c>
      <c r="Q5" s="5">
        <f t="shared" si="10"/>
        <v>0.59115960066974682</v>
      </c>
    </row>
    <row r="6" spans="1:18" x14ac:dyDescent="0.25">
      <c r="A6" s="5"/>
      <c r="B6" s="5" t="s">
        <v>14</v>
      </c>
      <c r="C6" s="6">
        <v>50438</v>
      </c>
      <c r="D6" s="5">
        <v>1</v>
      </c>
      <c r="E6" s="6">
        <v>49558</v>
      </c>
      <c r="F6" s="6">
        <v>4</v>
      </c>
      <c r="G6" s="5">
        <f t="shared" si="0"/>
        <v>8.0706993260966066E-5</v>
      </c>
      <c r="H6" s="5">
        <f t="shared" si="1"/>
        <v>1.9825928349094945E-5</v>
      </c>
      <c r="I6" s="5">
        <f t="shared" si="2"/>
        <v>0.50003044053245593</v>
      </c>
      <c r="J6" s="5">
        <f t="shared" si="3"/>
        <v>0.50441495585044149</v>
      </c>
      <c r="K6" s="5">
        <f t="shared" si="4"/>
        <v>0.99998017407165085</v>
      </c>
      <c r="L6" s="5">
        <f t="shared" si="5"/>
        <v>0.99991929300673899</v>
      </c>
      <c r="M6" s="5">
        <f t="shared" si="6"/>
        <v>0.49558504414955851</v>
      </c>
      <c r="N6" s="5">
        <f t="shared" si="7"/>
        <v>0.8</v>
      </c>
      <c r="O6" s="5">
        <f t="shared" si="8"/>
        <v>8.0706993260966066E-5</v>
      </c>
      <c r="P6" s="5">
        <f t="shared" si="9"/>
        <v>1.6139770411765893E-4</v>
      </c>
      <c r="Q6" s="5">
        <f t="shared" si="10"/>
        <v>8.9836180445241765E-3</v>
      </c>
    </row>
    <row r="7" spans="1:18" x14ac:dyDescent="0.25">
      <c r="A7" s="5"/>
      <c r="B7" s="5" t="s">
        <v>9</v>
      </c>
      <c r="C7" s="6">
        <v>3530</v>
      </c>
      <c r="D7" s="6">
        <v>1513</v>
      </c>
      <c r="E7" s="6">
        <v>3469</v>
      </c>
      <c r="F7" s="6">
        <v>1486</v>
      </c>
      <c r="G7" s="5">
        <f t="shared" si="0"/>
        <v>0.29989909182643792</v>
      </c>
      <c r="H7" s="5">
        <f t="shared" si="1"/>
        <v>0.30001982946658734</v>
      </c>
      <c r="I7" s="5">
        <f t="shared" si="2"/>
        <v>0.49993963117992529</v>
      </c>
      <c r="J7" s="5">
        <f t="shared" si="3"/>
        <v>0.50170034006801356</v>
      </c>
      <c r="K7" s="5">
        <f t="shared" si="4"/>
        <v>0.69998017053341266</v>
      </c>
      <c r="L7" s="5">
        <f t="shared" si="5"/>
        <v>0.70010090817356208</v>
      </c>
      <c r="M7" s="5">
        <f t="shared" si="6"/>
        <v>0.49829965993198638</v>
      </c>
      <c r="N7" s="5">
        <f t="shared" si="7"/>
        <v>0.49549849949983327</v>
      </c>
      <c r="O7" s="5">
        <f t="shared" si="8"/>
        <v>0.29989909182643792</v>
      </c>
      <c r="P7" s="5">
        <f t="shared" si="9"/>
        <v>0.37364847875282875</v>
      </c>
      <c r="Q7" s="5">
        <f t="shared" si="10"/>
        <v>0.45817400345227532</v>
      </c>
    </row>
    <row r="8" spans="1:18" x14ac:dyDescent="0.25">
      <c r="A8" s="5"/>
      <c r="B8" s="5" t="s">
        <v>10</v>
      </c>
      <c r="C8" s="6">
        <v>2570</v>
      </c>
      <c r="D8" s="6">
        <v>2473</v>
      </c>
      <c r="E8" s="6">
        <v>1962</v>
      </c>
      <c r="F8" s="6">
        <v>2994</v>
      </c>
      <c r="G8" s="5">
        <f t="shared" si="0"/>
        <v>0.60411622276029053</v>
      </c>
      <c r="H8" s="5">
        <f t="shared" si="1"/>
        <v>0.49038270870513584</v>
      </c>
      <c r="I8" s="5">
        <f t="shared" si="2"/>
        <v>0.55686675702757737</v>
      </c>
      <c r="J8" s="5">
        <f t="shared" si="3"/>
        <v>0.5564556455645564</v>
      </c>
      <c r="K8" s="5">
        <f t="shared" si="4"/>
        <v>0.50961729129486422</v>
      </c>
      <c r="L8" s="5">
        <f t="shared" si="5"/>
        <v>0.39588377723970947</v>
      </c>
      <c r="M8" s="5">
        <f t="shared" si="6"/>
        <v>0.44354435443544354</v>
      </c>
      <c r="N8" s="5">
        <f t="shared" si="7"/>
        <v>0.54764953356502655</v>
      </c>
      <c r="O8" s="5">
        <f t="shared" si="8"/>
        <v>0.60411622276029053</v>
      </c>
      <c r="P8" s="5">
        <f t="shared" si="9"/>
        <v>0.57449870478748921</v>
      </c>
      <c r="Q8" s="5">
        <f t="shared" si="10"/>
        <v>0.55485860637678142</v>
      </c>
    </row>
    <row r="9" spans="1:18" x14ac:dyDescent="0.25">
      <c r="A9" s="5"/>
      <c r="B9" s="5" t="s">
        <v>11</v>
      </c>
      <c r="C9" s="6">
        <v>3226</v>
      </c>
      <c r="D9" s="6">
        <v>1816</v>
      </c>
      <c r="E9" s="6">
        <v>2410</v>
      </c>
      <c r="F9" s="6">
        <v>2545</v>
      </c>
      <c r="G9" s="5">
        <f t="shared" si="0"/>
        <v>0.51362260343087796</v>
      </c>
      <c r="H9" s="5">
        <f t="shared" si="1"/>
        <v>0.36017453391511306</v>
      </c>
      <c r="I9" s="5">
        <f t="shared" si="2"/>
        <v>0.57672403475788248</v>
      </c>
      <c r="J9" s="5">
        <f t="shared" si="3"/>
        <v>0.57727318195458632</v>
      </c>
      <c r="K9" s="5">
        <f t="shared" si="4"/>
        <v>0.639825466084887</v>
      </c>
      <c r="L9" s="5">
        <f t="shared" si="5"/>
        <v>0.4863773965691221</v>
      </c>
      <c r="M9" s="5">
        <f t="shared" si="6"/>
        <v>0.42272681804541362</v>
      </c>
      <c r="N9" s="5">
        <f t="shared" si="7"/>
        <v>0.58358174730566381</v>
      </c>
      <c r="O9" s="5">
        <f t="shared" si="8"/>
        <v>0.51362260343087796</v>
      </c>
      <c r="P9" s="5">
        <f t="shared" si="9"/>
        <v>0.54637183340489492</v>
      </c>
      <c r="Q9" s="5">
        <f t="shared" si="10"/>
        <v>0.57326156476070722</v>
      </c>
    </row>
    <row r="10" spans="1:18" s="2" customFormat="1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5" t="e">
        <f t="shared" si="7"/>
        <v>#DIV/0!</v>
      </c>
      <c r="O10" s="5" t="e">
        <f t="shared" si="8"/>
        <v>#DIV/0!</v>
      </c>
      <c r="P10" s="5" t="e">
        <f t="shared" si="9"/>
        <v>#DIV/0!</v>
      </c>
      <c r="Q10" s="8"/>
    </row>
    <row r="11" spans="1:18" s="1" customFormat="1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5" t="e">
        <f t="shared" si="7"/>
        <v>#DIV/0!</v>
      </c>
      <c r="O11" s="5" t="e">
        <f t="shared" si="8"/>
        <v>#DIV/0!</v>
      </c>
      <c r="P11" s="5" t="e">
        <f t="shared" si="9"/>
        <v>#DIV/0!</v>
      </c>
      <c r="Q11" s="9"/>
    </row>
    <row r="12" spans="1:18" x14ac:dyDescent="0.25">
      <c r="A12" s="5" t="s">
        <v>26</v>
      </c>
      <c r="B12" s="5" t="s">
        <v>7</v>
      </c>
      <c r="C12" s="6">
        <v>45856</v>
      </c>
      <c r="D12" s="5">
        <v>4582</v>
      </c>
      <c r="E12" s="5">
        <v>22368</v>
      </c>
      <c r="F12" s="5">
        <v>27194</v>
      </c>
      <c r="G12" s="10">
        <f t="shared" si="0"/>
        <v>0.54868649368467781</v>
      </c>
      <c r="H12" s="5">
        <f t="shared" si="1"/>
        <v>9.0844204766247674E-2</v>
      </c>
      <c r="I12" s="10">
        <f t="shared" si="2"/>
        <v>0.72892114445921508</v>
      </c>
      <c r="J12" s="10">
        <f t="shared" si="3"/>
        <v>0.73050000000000004</v>
      </c>
      <c r="K12" s="10">
        <f t="shared" si="4"/>
        <v>0.90915579523375234</v>
      </c>
      <c r="L12" s="5">
        <f t="shared" si="5"/>
        <v>0.45131350631532224</v>
      </c>
      <c r="M12" s="5">
        <f t="shared" si="6"/>
        <v>0.26950000000000002</v>
      </c>
      <c r="N12" s="5">
        <f t="shared" si="7"/>
        <v>0.85580312185297081</v>
      </c>
      <c r="O12" s="5">
        <f t="shared" si="8"/>
        <v>0.54868649368467781</v>
      </c>
      <c r="P12" s="5">
        <f t="shared" si="9"/>
        <v>0.66866655191915214</v>
      </c>
      <c r="Q12" s="10">
        <f t="shared" si="10"/>
        <v>0.70628712681169015</v>
      </c>
    </row>
    <row r="13" spans="1:18" x14ac:dyDescent="0.25">
      <c r="A13" s="5"/>
      <c r="B13" s="5" t="s">
        <v>12</v>
      </c>
      <c r="C13" s="6">
        <v>43513</v>
      </c>
      <c r="D13" s="5">
        <v>6925</v>
      </c>
      <c r="E13" s="5">
        <v>22451</v>
      </c>
      <c r="F13" s="5">
        <v>27111</v>
      </c>
      <c r="G13" s="10">
        <f t="shared" si="0"/>
        <v>0.54701182357451272</v>
      </c>
      <c r="H13" s="5">
        <f t="shared" si="1"/>
        <v>0.13729727586343629</v>
      </c>
      <c r="I13" s="10">
        <f t="shared" si="2"/>
        <v>0.7048572738555382</v>
      </c>
      <c r="J13" s="10">
        <f t="shared" si="3"/>
        <v>0.70623999999999998</v>
      </c>
      <c r="K13" s="10">
        <f t="shared" si="4"/>
        <v>0.86270272413656368</v>
      </c>
      <c r="L13" s="10">
        <f t="shared" si="5"/>
        <v>0.45298817642548728</v>
      </c>
      <c r="M13" s="5">
        <f t="shared" si="6"/>
        <v>0.29376000000000002</v>
      </c>
      <c r="N13" s="5">
        <f t="shared" si="7"/>
        <v>0.79653895874955927</v>
      </c>
      <c r="O13" s="5">
        <f t="shared" si="8"/>
        <v>0.54701182357451272</v>
      </c>
      <c r="P13" s="5">
        <f t="shared" si="9"/>
        <v>0.64860403358932028</v>
      </c>
      <c r="Q13" s="10">
        <f t="shared" si="10"/>
        <v>0.68695603231403501</v>
      </c>
    </row>
    <row r="14" spans="1:18" x14ac:dyDescent="0.25">
      <c r="A14" s="5"/>
      <c r="B14" s="5" t="s">
        <v>8</v>
      </c>
      <c r="C14" s="6">
        <v>39476</v>
      </c>
      <c r="D14" s="5">
        <v>10962</v>
      </c>
      <c r="E14" s="5">
        <v>10113</v>
      </c>
      <c r="F14" s="5">
        <v>39449</v>
      </c>
      <c r="G14" s="10">
        <f t="shared" si="0"/>
        <v>0.79595254428796258</v>
      </c>
      <c r="H14" s="5">
        <f t="shared" si="1"/>
        <v>0.21733613545342798</v>
      </c>
      <c r="I14" s="10">
        <f t="shared" si="2"/>
        <v>0.78930820441726723</v>
      </c>
      <c r="J14" s="10">
        <f t="shared" si="3"/>
        <v>0.78925000000000001</v>
      </c>
      <c r="K14" s="10">
        <f t="shared" si="4"/>
        <v>0.782663864546572</v>
      </c>
      <c r="L14" s="5">
        <f t="shared" si="5"/>
        <v>0.20404745571203745</v>
      </c>
      <c r="M14" s="5">
        <f t="shared" si="6"/>
        <v>0.21074999999999999</v>
      </c>
      <c r="N14" s="5">
        <f t="shared" si="7"/>
        <v>0.78254745987978813</v>
      </c>
      <c r="O14" s="5">
        <f t="shared" si="8"/>
        <v>0.79595254428796258</v>
      </c>
      <c r="P14" s="5">
        <f t="shared" si="9"/>
        <v>0.78919308213217576</v>
      </c>
      <c r="Q14" s="10">
        <f t="shared" si="10"/>
        <v>0.78928023813351189</v>
      </c>
    </row>
    <row r="15" spans="1:18" x14ac:dyDescent="0.25">
      <c r="A15" s="5"/>
      <c r="B15" s="5" t="s">
        <v>13</v>
      </c>
      <c r="C15" s="6">
        <v>41123</v>
      </c>
      <c r="D15" s="5">
        <v>9315</v>
      </c>
      <c r="E15" s="5">
        <v>11080</v>
      </c>
      <c r="F15" s="5">
        <v>38482</v>
      </c>
      <c r="G15" s="10">
        <f t="shared" si="0"/>
        <v>0.77644162866712396</v>
      </c>
      <c r="H15" s="5">
        <f t="shared" si="1"/>
        <v>0.18468218406756812</v>
      </c>
      <c r="I15" s="10">
        <f t="shared" si="2"/>
        <v>0.79587972229977788</v>
      </c>
      <c r="J15" s="10">
        <f t="shared" si="3"/>
        <v>0.79605000000000004</v>
      </c>
      <c r="K15" s="10">
        <f t="shared" si="4"/>
        <v>0.81531781593243191</v>
      </c>
      <c r="L15" s="5">
        <f t="shared" si="5"/>
        <v>0.22355837133287598</v>
      </c>
      <c r="M15" s="5">
        <f t="shared" si="6"/>
        <v>0.20394999999999999</v>
      </c>
      <c r="N15" s="5">
        <f t="shared" si="7"/>
        <v>0.80511329162918177</v>
      </c>
      <c r="O15" s="5">
        <f t="shared" si="8"/>
        <v>0.77644162866712396</v>
      </c>
      <c r="P15" s="5">
        <f t="shared" si="9"/>
        <v>0.79051756899721648</v>
      </c>
      <c r="Q15" s="10">
        <f t="shared" si="10"/>
        <v>0.7956423146640077</v>
      </c>
    </row>
    <row r="16" spans="1:18" x14ac:dyDescent="0.25">
      <c r="A16" s="5"/>
      <c r="B16" s="5" t="s">
        <v>30</v>
      </c>
      <c r="C16" s="7">
        <v>40877</v>
      </c>
      <c r="D16" s="7">
        <v>9561</v>
      </c>
      <c r="E16" s="7">
        <v>11272</v>
      </c>
      <c r="F16" s="7">
        <v>38290</v>
      </c>
      <c r="G16" s="10">
        <f t="shared" si="0"/>
        <v>0.77256769299059769</v>
      </c>
      <c r="H16" s="5">
        <f t="shared" si="1"/>
        <v>0.18955945913795155</v>
      </c>
      <c r="I16" s="10">
        <f t="shared" si="2"/>
        <v>0.79150411692632316</v>
      </c>
      <c r="J16" s="10">
        <f t="shared" si="3"/>
        <v>0.79166999999999998</v>
      </c>
      <c r="K16" s="10">
        <f t="shared" si="4"/>
        <v>0.81044054086204842</v>
      </c>
      <c r="L16" s="5">
        <f t="shared" si="5"/>
        <v>0.22743230700940237</v>
      </c>
      <c r="M16" s="5">
        <f t="shared" si="6"/>
        <v>0.20832999999999999</v>
      </c>
      <c r="N16" s="5">
        <f t="shared" si="7"/>
        <v>0.80019226348456662</v>
      </c>
      <c r="O16" s="5">
        <f t="shared" si="8"/>
        <v>0.77256769299059769</v>
      </c>
      <c r="P16" s="5">
        <f t="shared" si="9"/>
        <v>0.78613737386180482</v>
      </c>
      <c r="Q16" s="10">
        <f t="shared" si="10"/>
        <v>0.7912775612639632</v>
      </c>
    </row>
    <row r="17" spans="1:17" x14ac:dyDescent="0.25">
      <c r="A17" s="5"/>
      <c r="B17" s="5" t="s">
        <v>9</v>
      </c>
      <c r="C17" s="6">
        <v>4184</v>
      </c>
      <c r="D17" s="6">
        <v>860</v>
      </c>
      <c r="E17" s="6">
        <v>1053</v>
      </c>
      <c r="F17" s="6">
        <v>3903</v>
      </c>
      <c r="G17" s="10">
        <f t="shared" si="0"/>
        <v>0.78753026634382561</v>
      </c>
      <c r="H17" s="5">
        <f t="shared" si="1"/>
        <v>0.17049960348929422</v>
      </c>
      <c r="I17" s="10">
        <f t="shared" si="2"/>
        <v>0.80851533142726562</v>
      </c>
      <c r="J17" s="10">
        <f t="shared" si="3"/>
        <v>0.80869999999999997</v>
      </c>
      <c r="K17" s="10">
        <f t="shared" si="4"/>
        <v>0.82950039651070584</v>
      </c>
      <c r="L17" s="5">
        <f t="shared" si="5"/>
        <v>0.21246973365617433</v>
      </c>
      <c r="M17" s="5">
        <f t="shared" si="6"/>
        <v>0.1913</v>
      </c>
      <c r="N17" s="5">
        <f t="shared" si="7"/>
        <v>0.81944152844845686</v>
      </c>
      <c r="O17" s="5">
        <f t="shared" si="8"/>
        <v>0.78753026634382561</v>
      </c>
      <c r="P17" s="5">
        <f t="shared" si="9"/>
        <v>0.80316905031381836</v>
      </c>
      <c r="Q17" s="10">
        <f t="shared" si="10"/>
        <v>0.80824295121973389</v>
      </c>
    </row>
    <row r="18" spans="1:17" x14ac:dyDescent="0.25">
      <c r="A18" s="5"/>
      <c r="B18" s="5" t="s">
        <v>10</v>
      </c>
      <c r="C18" s="6">
        <v>3590</v>
      </c>
      <c r="D18" s="6">
        <v>1454</v>
      </c>
      <c r="E18" s="6">
        <v>1388</v>
      </c>
      <c r="F18" s="6">
        <v>3569</v>
      </c>
      <c r="G18" s="10">
        <f t="shared" si="0"/>
        <v>0.71999193060318745</v>
      </c>
      <c r="H18" s="5">
        <f t="shared" si="1"/>
        <v>0.28826328310864391</v>
      </c>
      <c r="I18" s="10">
        <f t="shared" si="2"/>
        <v>0.71586432374727171</v>
      </c>
      <c r="J18" s="10">
        <f t="shared" si="3"/>
        <v>0.71582841715828416</v>
      </c>
      <c r="K18" s="10">
        <f t="shared" si="4"/>
        <v>0.71173671689135609</v>
      </c>
      <c r="L18" s="5">
        <f t="shared" si="5"/>
        <v>0.28000806939681261</v>
      </c>
      <c r="M18" s="5">
        <f t="shared" si="6"/>
        <v>0.28417158284171584</v>
      </c>
      <c r="N18" s="5">
        <f t="shared" si="7"/>
        <v>0.71053155484770059</v>
      </c>
      <c r="O18" s="5">
        <f t="shared" si="8"/>
        <v>0.71999193060318745</v>
      </c>
      <c r="P18" s="5">
        <f t="shared" si="9"/>
        <v>0.71523046092184372</v>
      </c>
      <c r="Q18" s="10">
        <f t="shared" si="10"/>
        <v>0.71585242395048276</v>
      </c>
    </row>
    <row r="19" spans="1:17" x14ac:dyDescent="0.25">
      <c r="A19" s="5"/>
      <c r="B19" s="5" t="s">
        <v>11</v>
      </c>
      <c r="C19" s="6">
        <v>4172</v>
      </c>
      <c r="D19" s="6">
        <v>2141</v>
      </c>
      <c r="E19" s="6">
        <v>2815</v>
      </c>
      <c r="F19" s="6">
        <v>2141</v>
      </c>
      <c r="G19" s="10">
        <f t="shared" si="0"/>
        <v>0.43200161420500405</v>
      </c>
      <c r="H19" s="5">
        <f t="shared" si="1"/>
        <v>0.33914145414224617</v>
      </c>
      <c r="I19" s="5">
        <f t="shared" si="2"/>
        <v>0.54643008003137894</v>
      </c>
      <c r="J19" s="5">
        <f t="shared" si="3"/>
        <v>0.56020942408376961</v>
      </c>
      <c r="K19" s="10">
        <f>C19/(D19+C19)</f>
        <v>0.66085854585775383</v>
      </c>
      <c r="L19" s="10">
        <f t="shared" si="5"/>
        <v>0.56799838579499595</v>
      </c>
      <c r="M19" s="10">
        <f t="shared" si="6"/>
        <v>0.43979057591623039</v>
      </c>
      <c r="N19" s="5">
        <f t="shared" si="7"/>
        <v>0.5</v>
      </c>
      <c r="O19" s="5">
        <f t="shared" si="8"/>
        <v>0.43200161420500405</v>
      </c>
      <c r="P19" s="5">
        <f t="shared" si="9"/>
        <v>0.46352024247672657</v>
      </c>
      <c r="Q19" s="5">
        <f t="shared" si="10"/>
        <v>0.53431447535297161</v>
      </c>
    </row>
    <row r="20" spans="1:17" s="11" customFormat="1" x14ac:dyDescent="0.25">
      <c r="A20" s="13"/>
      <c r="B20" s="13"/>
      <c r="C20" s="13"/>
      <c r="D20" s="13"/>
      <c r="E20" s="13"/>
      <c r="F20" s="13"/>
      <c r="G20" s="12"/>
      <c r="H20" s="13"/>
      <c r="I20" s="13"/>
      <c r="J20" s="13"/>
      <c r="K20" s="12"/>
      <c r="L20" s="12"/>
      <c r="M20" s="12"/>
      <c r="N20" s="13"/>
      <c r="O20" s="13"/>
      <c r="P20" s="13"/>
      <c r="Q20" s="13"/>
    </row>
    <row r="21" spans="1:17" s="11" customFormat="1" x14ac:dyDescent="0.25">
      <c r="A21" s="15" t="s">
        <v>27</v>
      </c>
      <c r="B21" s="16"/>
      <c r="C21" s="16"/>
      <c r="D21" s="16"/>
      <c r="E21" s="16"/>
      <c r="F21" s="16"/>
      <c r="G21" s="12"/>
      <c r="H21" s="13"/>
      <c r="I21" s="13"/>
      <c r="J21" s="13"/>
      <c r="K21" s="12"/>
      <c r="L21" s="12"/>
      <c r="M21" s="12"/>
      <c r="N21" s="13"/>
      <c r="O21" s="13"/>
      <c r="P21" s="13"/>
      <c r="Q21" s="13"/>
    </row>
    <row r="22" spans="1:17" x14ac:dyDescent="0.25">
      <c r="A22" s="5"/>
      <c r="B22" s="18" t="s">
        <v>28</v>
      </c>
      <c r="C22" s="5">
        <v>42561</v>
      </c>
      <c r="D22" s="5">
        <v>7877</v>
      </c>
      <c r="E22" s="19">
        <v>19449</v>
      </c>
      <c r="F22" s="5">
        <v>30113</v>
      </c>
      <c r="G22" s="10">
        <f t="shared" si="0"/>
        <v>0.60758242201686774</v>
      </c>
      <c r="H22" s="5">
        <f t="shared" si="1"/>
        <v>0.15617193385939174</v>
      </c>
      <c r="I22" s="5">
        <f t="shared" si="2"/>
        <v>0.72570524407873804</v>
      </c>
      <c r="J22" s="5">
        <f t="shared" si="3"/>
        <v>0.72674000000000005</v>
      </c>
      <c r="K22" s="10">
        <f t="shared" ref="K22:K25" si="11">C22/(D22+C22)</f>
        <v>0.84382806614060824</v>
      </c>
      <c r="L22" s="10">
        <f t="shared" si="5"/>
        <v>0.39241757798313226</v>
      </c>
      <c r="M22" s="10">
        <f t="shared" si="6"/>
        <v>0.27326</v>
      </c>
      <c r="N22" s="5">
        <f t="shared" si="7"/>
        <v>0.79265596209528821</v>
      </c>
      <c r="O22" s="5">
        <f t="shared" si="8"/>
        <v>0.60758242201686774</v>
      </c>
      <c r="P22" s="5">
        <f t="shared" si="9"/>
        <v>0.68788834064327486</v>
      </c>
      <c r="Q22" s="5">
        <f t="shared" si="10"/>
        <v>0.71602730408240745</v>
      </c>
    </row>
    <row r="23" spans="1:17" x14ac:dyDescent="0.25">
      <c r="A23" s="5"/>
      <c r="B23" s="18" t="s">
        <v>29</v>
      </c>
      <c r="C23" s="20">
        <v>43082</v>
      </c>
      <c r="D23" s="5">
        <v>7356</v>
      </c>
      <c r="E23" s="19">
        <v>8297</v>
      </c>
      <c r="F23" s="5">
        <v>41265</v>
      </c>
      <c r="G23" s="10">
        <f t="shared" si="0"/>
        <v>0.83259351922844116</v>
      </c>
      <c r="H23" s="5">
        <f t="shared" si="1"/>
        <v>0.14584242039731948</v>
      </c>
      <c r="I23" s="5">
        <f t="shared" si="2"/>
        <v>0.84337554941556092</v>
      </c>
      <c r="J23" s="5">
        <f t="shared" si="3"/>
        <v>0.84347000000000005</v>
      </c>
      <c r="K23" s="10">
        <f t="shared" si="11"/>
        <v>0.85415757960268057</v>
      </c>
      <c r="L23" s="10">
        <f t="shared" si="5"/>
        <v>0.16740648077155887</v>
      </c>
      <c r="M23" s="10">
        <f t="shared" si="6"/>
        <v>0.15653</v>
      </c>
      <c r="N23" s="5">
        <f t="shared" si="7"/>
        <v>0.84870734867649777</v>
      </c>
      <c r="O23" s="5">
        <f t="shared" si="8"/>
        <v>0.83259351922844116</v>
      </c>
      <c r="P23" s="5">
        <f t="shared" si="9"/>
        <v>0.84057321532240825</v>
      </c>
      <c r="Q23" s="5">
        <f t="shared" si="10"/>
        <v>0.84330662583489946</v>
      </c>
    </row>
    <row r="24" spans="1:17" x14ac:dyDescent="0.25">
      <c r="A24" s="5"/>
      <c r="B24" s="5" t="s">
        <v>7</v>
      </c>
      <c r="C24" s="5">
        <v>47093</v>
      </c>
      <c r="D24" s="5">
        <v>3345</v>
      </c>
      <c r="E24" s="19">
        <v>21070</v>
      </c>
      <c r="F24" s="5">
        <v>28492</v>
      </c>
      <c r="G24" s="10">
        <f t="shared" si="0"/>
        <v>0.57487591299786123</v>
      </c>
      <c r="H24" s="5">
        <f t="shared" si="1"/>
        <v>6.6319045164360199E-2</v>
      </c>
      <c r="I24" s="5">
        <f t="shared" si="2"/>
        <v>0.75427843391675053</v>
      </c>
      <c r="J24" s="5">
        <f t="shared" si="3"/>
        <v>0.75585000000000002</v>
      </c>
      <c r="K24" s="10">
        <f t="shared" si="11"/>
        <v>0.93368095483563984</v>
      </c>
      <c r="L24" s="10">
        <f t="shared" si="5"/>
        <v>0.42512408700213872</v>
      </c>
      <c r="M24" s="10">
        <f t="shared" si="6"/>
        <v>0.24415000000000001</v>
      </c>
      <c r="N24" s="5">
        <f t="shared" si="7"/>
        <v>0.89493356786129341</v>
      </c>
      <c r="O24" s="5">
        <f t="shared" si="8"/>
        <v>0.57487591299786123</v>
      </c>
      <c r="P24" s="5">
        <f t="shared" si="9"/>
        <v>0.70005774026707945</v>
      </c>
      <c r="Q24" s="5">
        <f t="shared" si="10"/>
        <v>0.73263271245546591</v>
      </c>
    </row>
    <row r="25" spans="1:17" x14ac:dyDescent="0.25">
      <c r="A25" s="5"/>
      <c r="B25" s="5" t="s">
        <v>8</v>
      </c>
      <c r="C25" s="20">
        <v>42268</v>
      </c>
      <c r="D25" s="5">
        <v>8170</v>
      </c>
      <c r="E25" s="19">
        <v>7268</v>
      </c>
      <c r="F25" s="5">
        <v>42294</v>
      </c>
      <c r="G25" s="10">
        <f t="shared" si="0"/>
        <v>0.85335539324482468</v>
      </c>
      <c r="H25" s="5">
        <f t="shared" si="1"/>
        <v>0.16198104603671834</v>
      </c>
      <c r="I25" s="5">
        <f t="shared" si="2"/>
        <v>0.84568717360405321</v>
      </c>
      <c r="J25" s="5">
        <f t="shared" si="3"/>
        <v>0.84562000000000004</v>
      </c>
      <c r="K25" s="10">
        <f t="shared" si="11"/>
        <v>0.83801895396328163</v>
      </c>
      <c r="L25" s="10">
        <f t="shared" si="5"/>
        <v>0.14664460675517535</v>
      </c>
      <c r="M25" s="10">
        <f t="shared" si="6"/>
        <v>0.15437999999999999</v>
      </c>
      <c r="N25" s="5">
        <f t="shared" si="7"/>
        <v>0.8381024096385542</v>
      </c>
      <c r="O25" s="5">
        <f t="shared" si="8"/>
        <v>0.85335539324482468</v>
      </c>
      <c r="P25" s="5">
        <f t="shared" si="9"/>
        <v>0.84566012836662463</v>
      </c>
      <c r="Q25" s="5">
        <f t="shared" si="10"/>
        <v>0.84565240731990632</v>
      </c>
    </row>
    <row r="26" spans="1:17" x14ac:dyDescent="0.25">
      <c r="A26" s="5"/>
      <c r="B26" s="5" t="s">
        <v>30</v>
      </c>
      <c r="C26" s="5">
        <v>42264</v>
      </c>
      <c r="D26" s="5">
        <v>8174</v>
      </c>
      <c r="E26" s="5">
        <v>8287</v>
      </c>
      <c r="F26" s="5">
        <v>41275</v>
      </c>
      <c r="G26" s="10">
        <f t="shared" si="0"/>
        <v>0.83279528671159353</v>
      </c>
      <c r="H26" s="5">
        <f t="shared" si="1"/>
        <v>0.16206035132241564</v>
      </c>
      <c r="I26" s="5">
        <f t="shared" si="2"/>
        <v>0.83536746769458892</v>
      </c>
      <c r="J26" s="5">
        <f t="shared" si="3"/>
        <v>0.83538999999999997</v>
      </c>
      <c r="K26" s="5"/>
      <c r="L26" s="5"/>
      <c r="M26" s="5"/>
      <c r="N26" s="5">
        <f t="shared" si="7"/>
        <v>0.83469837610467346</v>
      </c>
      <c r="O26" s="5">
        <f t="shared" si="8"/>
        <v>0.83279528671159353</v>
      </c>
      <c r="P26" s="5">
        <f t="shared" si="9"/>
        <v>0.83374574542222579</v>
      </c>
      <c r="Q26" s="5"/>
    </row>
    <row r="27" spans="1:17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s="11" customFormat="1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5"/>
      <c r="K28" s="13"/>
      <c r="L28" s="13"/>
      <c r="M28" s="13"/>
      <c r="N28" s="5"/>
      <c r="O28" s="5"/>
      <c r="P28" s="5"/>
      <c r="Q28" s="13"/>
    </row>
    <row r="29" spans="1:17" s="11" customFormat="1" x14ac:dyDescent="0.25">
      <c r="A29" s="13" t="s">
        <v>31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</row>
    <row r="30" spans="1:17" x14ac:dyDescent="0.25">
      <c r="A30" s="5"/>
      <c r="B30" s="18" t="s">
        <v>28</v>
      </c>
      <c r="C30" s="5">
        <v>36337</v>
      </c>
      <c r="D30" s="5">
        <v>13856</v>
      </c>
      <c r="E30" s="5">
        <v>19985</v>
      </c>
      <c r="F30" s="5">
        <v>29822</v>
      </c>
      <c r="G30" s="5"/>
      <c r="H30" s="5"/>
      <c r="I30" s="5"/>
      <c r="J30" s="5">
        <f t="shared" si="3"/>
        <v>0.66159000000000001</v>
      </c>
      <c r="K30" s="5"/>
      <c r="L30" s="5"/>
      <c r="M30" s="5"/>
      <c r="N30" s="5">
        <f t="shared" si="7"/>
        <v>0.6827693575713174</v>
      </c>
      <c r="O30" s="5">
        <f t="shared" si="8"/>
        <v>0.59875117955307489</v>
      </c>
      <c r="P30" s="5">
        <f t="shared" si="9"/>
        <v>0.63800609723485058</v>
      </c>
      <c r="Q30" s="5"/>
    </row>
    <row r="31" spans="1:17" x14ac:dyDescent="0.25">
      <c r="A31" s="5"/>
      <c r="B31" s="18" t="s">
        <v>29</v>
      </c>
      <c r="C31" s="5">
        <v>40707</v>
      </c>
      <c r="D31" s="5">
        <v>9486</v>
      </c>
      <c r="E31" s="5">
        <v>9596</v>
      </c>
      <c r="F31" s="5">
        <v>40211</v>
      </c>
      <c r="G31" s="5"/>
      <c r="H31" s="5"/>
      <c r="I31" s="5"/>
      <c r="J31" s="5">
        <f t="shared" si="3"/>
        <v>0.80918000000000001</v>
      </c>
      <c r="K31" s="5"/>
      <c r="L31" s="5"/>
      <c r="M31" s="5"/>
      <c r="N31" s="5">
        <f t="shared" si="7"/>
        <v>0.80912328711994685</v>
      </c>
      <c r="O31" s="5">
        <f t="shared" si="8"/>
        <v>0.8073363181882065</v>
      </c>
      <c r="P31" s="5">
        <f t="shared" si="9"/>
        <v>0.80822881492201315</v>
      </c>
      <c r="Q31" s="5"/>
    </row>
    <row r="32" spans="1:17" x14ac:dyDescent="0.25">
      <c r="A32" s="5"/>
      <c r="B32" s="5" t="s">
        <v>7</v>
      </c>
      <c r="C32" s="20">
        <v>24733</v>
      </c>
      <c r="D32" s="5">
        <v>25460</v>
      </c>
      <c r="E32" s="5">
        <v>25322</v>
      </c>
      <c r="F32" s="5">
        <v>24485</v>
      </c>
      <c r="G32" s="5"/>
      <c r="H32" s="5"/>
      <c r="I32" s="5"/>
      <c r="J32" s="5">
        <f t="shared" si="3"/>
        <v>0.49218000000000001</v>
      </c>
      <c r="K32" s="5"/>
      <c r="L32" s="5"/>
      <c r="M32" s="5"/>
      <c r="N32" s="5">
        <f t="shared" si="7"/>
        <v>0.49023926318950845</v>
      </c>
      <c r="O32" s="5">
        <f t="shared" si="8"/>
        <v>0.49159756660710341</v>
      </c>
      <c r="P32" s="5">
        <f t="shared" si="9"/>
        <v>0.49091747533884034</v>
      </c>
      <c r="Q32" s="5"/>
    </row>
    <row r="33" spans="1:17" x14ac:dyDescent="0.25">
      <c r="A33" s="5"/>
      <c r="B33" s="5" t="s">
        <v>8</v>
      </c>
      <c r="C33" s="5">
        <v>36338</v>
      </c>
      <c r="D33" s="5">
        <v>13855</v>
      </c>
      <c r="E33" s="5">
        <v>13801</v>
      </c>
      <c r="F33" s="5">
        <v>36006</v>
      </c>
      <c r="G33" s="5"/>
      <c r="H33" s="5"/>
      <c r="I33" s="5"/>
      <c r="J33" s="5">
        <f t="shared" si="3"/>
        <v>0.72343999999999997</v>
      </c>
      <c r="K33" s="5"/>
      <c r="L33" s="5"/>
      <c r="M33" s="5"/>
      <c r="N33" s="5">
        <f t="shared" si="7"/>
        <v>0.72212751449028301</v>
      </c>
      <c r="O33" s="5">
        <f t="shared" si="8"/>
        <v>0.72291043427630652</v>
      </c>
      <c r="P33" s="5">
        <f t="shared" si="9"/>
        <v>0.72251876229080547</v>
      </c>
      <c r="Q33" s="5"/>
    </row>
    <row r="34" spans="1:17" x14ac:dyDescent="0.25">
      <c r="A34" s="5"/>
      <c r="B34" s="5" t="s">
        <v>30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s="11" customFormat="1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spans="1:17" s="11" customFormat="1" x14ac:dyDescent="0.25">
      <c r="A36" s="13" t="s">
        <v>32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</row>
    <row r="37" spans="1:17" x14ac:dyDescent="0.25">
      <c r="A37" s="5"/>
      <c r="B37" s="18" t="s">
        <v>28</v>
      </c>
      <c r="C37" s="5">
        <v>12591</v>
      </c>
      <c r="D37" s="5">
        <v>2440</v>
      </c>
      <c r="E37" s="5">
        <v>1550</v>
      </c>
      <c r="F37" s="5">
        <v>13419</v>
      </c>
      <c r="G37" s="5"/>
      <c r="H37" s="5"/>
      <c r="I37" s="5"/>
      <c r="J37" s="5">
        <f t="shared" si="3"/>
        <v>0.86699999999999999</v>
      </c>
      <c r="K37" s="5"/>
      <c r="L37" s="5"/>
      <c r="M37" s="5"/>
      <c r="N37" s="5">
        <f t="shared" si="7"/>
        <v>0.84614414528028248</v>
      </c>
      <c r="O37" s="5">
        <f t="shared" si="8"/>
        <v>0.89645266884895447</v>
      </c>
      <c r="P37" s="5">
        <f t="shared" si="9"/>
        <v>0.8705722070844687</v>
      </c>
      <c r="Q37" s="5"/>
    </row>
    <row r="38" spans="1:17" x14ac:dyDescent="0.25">
      <c r="A38" s="5"/>
      <c r="B38" s="18" t="s">
        <v>29</v>
      </c>
      <c r="C38" s="5">
        <v>12484</v>
      </c>
      <c r="D38" s="5">
        <v>2547</v>
      </c>
      <c r="E38" s="5">
        <v>1818</v>
      </c>
      <c r="F38" s="5">
        <v>13151</v>
      </c>
      <c r="G38" s="5"/>
      <c r="H38" s="5"/>
      <c r="I38" s="5"/>
      <c r="J38" s="5">
        <f t="shared" si="3"/>
        <v>0.85450000000000004</v>
      </c>
      <c r="K38" s="5"/>
      <c r="L38" s="5"/>
      <c r="M38" s="5"/>
      <c r="N38" s="5">
        <f t="shared" si="7"/>
        <v>0.83775003185119123</v>
      </c>
      <c r="O38" s="5">
        <f t="shared" si="8"/>
        <v>0.87854900126928992</v>
      </c>
      <c r="P38" s="5">
        <f t="shared" si="9"/>
        <v>0.85766459060227596</v>
      </c>
      <c r="Q38" s="5"/>
    </row>
    <row r="39" spans="1:17" x14ac:dyDescent="0.25">
      <c r="A39" s="5"/>
      <c r="B39" s="5" t="s">
        <v>7</v>
      </c>
      <c r="C39" s="5">
        <v>12130</v>
      </c>
      <c r="D39" s="5">
        <v>2901</v>
      </c>
      <c r="E39" s="5">
        <v>1789</v>
      </c>
      <c r="F39" s="5">
        <v>13180</v>
      </c>
      <c r="G39" s="5"/>
      <c r="H39" s="5"/>
      <c r="I39" s="5"/>
      <c r="J39" s="5">
        <f t="shared" si="3"/>
        <v>0.84366666666666668</v>
      </c>
      <c r="K39" s="5"/>
      <c r="L39" s="5"/>
      <c r="M39" s="5"/>
      <c r="N39" s="5">
        <f t="shared" si="7"/>
        <v>0.8196007710963249</v>
      </c>
      <c r="O39" s="5">
        <f t="shared" si="8"/>
        <v>0.88048633843276103</v>
      </c>
      <c r="P39" s="5">
        <f t="shared" si="9"/>
        <v>0.84895330112721423</v>
      </c>
      <c r="Q39" s="5"/>
    </row>
    <row r="40" spans="1:17" x14ac:dyDescent="0.25">
      <c r="A40" s="5"/>
      <c r="B40" s="5" t="s">
        <v>8</v>
      </c>
      <c r="C40" s="5">
        <v>13665</v>
      </c>
      <c r="D40" s="5">
        <v>1366</v>
      </c>
      <c r="E40" s="5">
        <v>7432</v>
      </c>
      <c r="F40" s="5">
        <v>7537</v>
      </c>
      <c r="G40" s="5"/>
      <c r="H40" s="5"/>
      <c r="I40" s="5"/>
      <c r="J40" s="5">
        <f t="shared" si="3"/>
        <v>0.70673333333333332</v>
      </c>
      <c r="K40" s="5"/>
      <c r="L40" s="5"/>
      <c r="M40" s="5"/>
      <c r="N40" s="5">
        <f t="shared" si="7"/>
        <v>0.84656857239132877</v>
      </c>
      <c r="O40" s="5">
        <f t="shared" si="8"/>
        <v>0.50350724831318061</v>
      </c>
      <c r="P40" s="5">
        <f t="shared" si="9"/>
        <v>0.63145107238605902</v>
      </c>
      <c r="Q40" s="5"/>
    </row>
    <row r="41" spans="1:17" x14ac:dyDescent="0.25">
      <c r="J41" s="5"/>
      <c r="N41" s="5"/>
      <c r="O41" s="5"/>
      <c r="P41" s="5"/>
    </row>
    <row r="42" spans="1:17" s="1" customFormat="1" x14ac:dyDescent="0.25">
      <c r="J42" s="9"/>
      <c r="N42" s="9"/>
      <c r="O42" s="9"/>
      <c r="P42" s="9"/>
    </row>
    <row r="43" spans="1:17" s="1" customFormat="1" x14ac:dyDescent="0.25">
      <c r="A43" s="1" t="s">
        <v>34</v>
      </c>
      <c r="J43" s="9"/>
      <c r="N43" s="9"/>
      <c r="O43" s="9"/>
      <c r="P43" s="9"/>
    </row>
    <row r="44" spans="1:17" x14ac:dyDescent="0.25">
      <c r="B44" s="18" t="s">
        <v>28</v>
      </c>
      <c r="C44" s="14">
        <v>43826</v>
      </c>
      <c r="D44">
        <v>6559</v>
      </c>
      <c r="E44">
        <v>4569</v>
      </c>
      <c r="F44">
        <v>45046</v>
      </c>
      <c r="J44" s="5">
        <f t="shared" si="3"/>
        <v>0.88871999999999995</v>
      </c>
      <c r="N44" s="5">
        <f t="shared" si="7"/>
        <v>0.87289991279914736</v>
      </c>
      <c r="O44" s="5">
        <f t="shared" si="8"/>
        <v>0.90791091403809332</v>
      </c>
      <c r="P44" s="5">
        <f t="shared" si="9"/>
        <v>0.89006125271685443</v>
      </c>
    </row>
    <row r="45" spans="1:17" x14ac:dyDescent="0.25">
      <c r="B45" s="18" t="s">
        <v>29</v>
      </c>
      <c r="C45">
        <v>48808</v>
      </c>
      <c r="D45">
        <v>1577</v>
      </c>
      <c r="E45">
        <v>1557</v>
      </c>
      <c r="F45">
        <v>48058</v>
      </c>
      <c r="J45" s="5">
        <f t="shared" si="3"/>
        <v>0.96865999999999997</v>
      </c>
      <c r="N45" s="5">
        <f t="shared" si="7"/>
        <v>0.96822806487357715</v>
      </c>
      <c r="O45" s="5">
        <f t="shared" si="8"/>
        <v>0.96861836138264634</v>
      </c>
      <c r="P45" s="5">
        <f t="shared" si="9"/>
        <v>0.96842317380352649</v>
      </c>
    </row>
    <row r="46" spans="1:17" x14ac:dyDescent="0.25">
      <c r="B46" s="5" t="s">
        <v>7</v>
      </c>
      <c r="C46">
        <v>48387</v>
      </c>
      <c r="D46">
        <v>1998</v>
      </c>
      <c r="E46">
        <v>3230</v>
      </c>
      <c r="F46">
        <v>46385</v>
      </c>
      <c r="J46" s="5">
        <f t="shared" si="3"/>
        <v>0.94772000000000001</v>
      </c>
      <c r="N46" s="5">
        <f t="shared" si="7"/>
        <v>0.95870450364797555</v>
      </c>
      <c r="O46" s="5">
        <f t="shared" si="8"/>
        <v>0.93489872014511743</v>
      </c>
      <c r="P46" s="5">
        <f t="shared" si="9"/>
        <v>0.94665197248923438</v>
      </c>
    </row>
    <row r="47" spans="1:17" x14ac:dyDescent="0.25">
      <c r="B47" s="5" t="s">
        <v>8</v>
      </c>
      <c r="C47">
        <v>47977</v>
      </c>
      <c r="D47">
        <v>2408</v>
      </c>
      <c r="E47">
        <v>2382</v>
      </c>
      <c r="F47">
        <v>47233</v>
      </c>
      <c r="J47" s="5">
        <f t="shared" si="3"/>
        <v>0.95209999999999995</v>
      </c>
      <c r="N47" s="5">
        <f t="shared" si="7"/>
        <v>0.95149171048125536</v>
      </c>
      <c r="O47" s="5">
        <f t="shared" si="8"/>
        <v>0.95199032550639928</v>
      </c>
      <c r="P47" s="5">
        <f t="shared" si="9"/>
        <v>0.95174095268799874</v>
      </c>
    </row>
    <row r="48" spans="1:17" x14ac:dyDescent="0.25">
      <c r="J48" s="5"/>
      <c r="N48" s="5"/>
      <c r="O48" s="5"/>
      <c r="P48" s="5"/>
    </row>
    <row r="49" spans="1:16" x14ac:dyDescent="0.25">
      <c r="J49" s="5"/>
      <c r="N49" s="5"/>
      <c r="O49" s="5"/>
      <c r="P49" s="5"/>
    </row>
    <row r="50" spans="1:16" s="1" customFormat="1" x14ac:dyDescent="0.25">
      <c r="J50" s="9"/>
      <c r="N50" s="9"/>
      <c r="O50" s="9"/>
      <c r="P50" s="9"/>
    </row>
    <row r="51" spans="1:16" s="1" customFormat="1" x14ac:dyDescent="0.25">
      <c r="A51" s="1" t="s">
        <v>33</v>
      </c>
      <c r="J51" s="9"/>
      <c r="N51" s="9"/>
      <c r="O51" s="9"/>
      <c r="P51" s="9"/>
    </row>
    <row r="52" spans="1:16" x14ac:dyDescent="0.25">
      <c r="B52" s="18" t="s">
        <v>28</v>
      </c>
      <c r="C52">
        <v>41917</v>
      </c>
      <c r="D52">
        <v>8553</v>
      </c>
      <c r="E52">
        <v>5083</v>
      </c>
      <c r="F52">
        <v>44447</v>
      </c>
      <c r="J52" s="5">
        <f t="shared" si="3"/>
        <v>0.86363999999999996</v>
      </c>
      <c r="N52" s="5">
        <f t="shared" si="7"/>
        <v>0.838622641509434</v>
      </c>
      <c r="O52" s="5">
        <f t="shared" si="8"/>
        <v>0.89737532808398945</v>
      </c>
      <c r="P52" s="5">
        <f t="shared" si="9"/>
        <v>0.86700477908904705</v>
      </c>
    </row>
    <row r="53" spans="1:16" x14ac:dyDescent="0.25">
      <c r="B53" s="18" t="s">
        <v>29</v>
      </c>
      <c r="C53">
        <v>48999</v>
      </c>
      <c r="D53">
        <v>1471</v>
      </c>
      <c r="E53">
        <v>1467</v>
      </c>
      <c r="F53">
        <v>48063</v>
      </c>
      <c r="J53" s="5">
        <f t="shared" si="3"/>
        <v>0.97062000000000004</v>
      </c>
      <c r="N53" s="5">
        <f t="shared" si="7"/>
        <v>0.97030322606694397</v>
      </c>
      <c r="O53" s="5">
        <f t="shared" si="8"/>
        <v>0.97038158691702003</v>
      </c>
      <c r="P53" s="5">
        <f t="shared" si="9"/>
        <v>0.97034240490995727</v>
      </c>
    </row>
    <row r="54" spans="1:16" x14ac:dyDescent="0.25">
      <c r="B54" s="5" t="s">
        <v>7</v>
      </c>
      <c r="C54">
        <v>46248</v>
      </c>
      <c r="D54">
        <v>4222</v>
      </c>
      <c r="E54">
        <v>1175</v>
      </c>
      <c r="F54">
        <v>48355</v>
      </c>
      <c r="J54" s="5">
        <f t="shared" si="3"/>
        <v>0.94603000000000004</v>
      </c>
      <c r="N54" s="5">
        <f t="shared" si="7"/>
        <v>0.91969872758050097</v>
      </c>
      <c r="O54" s="5">
        <f t="shared" si="8"/>
        <v>0.97627700383605898</v>
      </c>
      <c r="P54" s="5">
        <f t="shared" si="9"/>
        <v>0.94714368260746074</v>
      </c>
    </row>
    <row r="55" spans="1:16" x14ac:dyDescent="0.25">
      <c r="B55" s="5" t="s">
        <v>8</v>
      </c>
      <c r="C55">
        <v>48291</v>
      </c>
      <c r="D55">
        <v>2179</v>
      </c>
      <c r="E55">
        <v>2257</v>
      </c>
      <c r="F55">
        <v>47273</v>
      </c>
      <c r="J55" s="5">
        <f t="shared" si="3"/>
        <v>0.95564000000000004</v>
      </c>
      <c r="N55" s="5">
        <f t="shared" si="7"/>
        <v>0.95593707029038255</v>
      </c>
      <c r="O55" s="5">
        <f t="shared" si="8"/>
        <v>0.95443165758126391</v>
      </c>
      <c r="P55" s="5">
        <f t="shared" si="9"/>
        <v>0.95518377078660766</v>
      </c>
    </row>
  </sheetData>
  <pageMargins left="0.25" right="0.25" top="0.75" bottom="0.75" header="0.3" footer="0.3"/>
  <pageSetup paperSize="5" scale="8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EE0A0-5CD9-4DBE-AAB6-205F318174F2}">
  <dimension ref="A1:E5"/>
  <sheetViews>
    <sheetView workbookViewId="0">
      <selection activeCell="E18" sqref="E18"/>
    </sheetView>
  </sheetViews>
  <sheetFormatPr defaultRowHeight="15" x14ac:dyDescent="0.25"/>
  <cols>
    <col min="1" max="1" width="11.5703125" bestFit="1" customWidth="1"/>
    <col min="5" max="5" width="12" bestFit="1" customWidth="1"/>
  </cols>
  <sheetData>
    <row r="1" spans="1:5" x14ac:dyDescent="0.25">
      <c r="A1" s="21" t="s">
        <v>36</v>
      </c>
      <c r="B1" s="22" t="s">
        <v>37</v>
      </c>
      <c r="C1" s="22" t="s">
        <v>38</v>
      </c>
      <c r="D1" s="22" t="s">
        <v>39</v>
      </c>
      <c r="E1" s="22" t="s">
        <v>40</v>
      </c>
    </row>
    <row r="2" spans="1:5" x14ac:dyDescent="0.25">
      <c r="A2" s="6" t="s">
        <v>35</v>
      </c>
      <c r="B2" s="5">
        <v>0.57918999999999998</v>
      </c>
      <c r="C2" s="5">
        <v>0.57226204045360585</v>
      </c>
      <c r="D2" s="5">
        <v>0.59767563859408412</v>
      </c>
      <c r="E2" s="5">
        <v>0.58469282013323454</v>
      </c>
    </row>
    <row r="3" spans="1:5" x14ac:dyDescent="0.25">
      <c r="A3" s="6" t="s">
        <v>26</v>
      </c>
      <c r="B3" s="5">
        <v>0.78925000000000001</v>
      </c>
      <c r="C3" s="5">
        <v>0.78254745987978813</v>
      </c>
      <c r="D3" s="5">
        <v>0.79595254428796258</v>
      </c>
      <c r="E3" s="5">
        <v>0.78919308213217576</v>
      </c>
    </row>
    <row r="4" spans="1:5" x14ac:dyDescent="0.25">
      <c r="A4" s="6" t="s">
        <v>41</v>
      </c>
      <c r="B4" s="5">
        <v>0.84562000000000004</v>
      </c>
      <c r="C4" s="5">
        <v>0.8381024096385542</v>
      </c>
      <c r="D4" s="5">
        <v>0.85335539324482468</v>
      </c>
      <c r="E4" s="5">
        <v>0.84566012836662463</v>
      </c>
    </row>
    <row r="5" spans="1:5" x14ac:dyDescent="0.25">
      <c r="A5" s="19" t="s">
        <v>42</v>
      </c>
      <c r="B5" s="5">
        <v>0.95564000000000004</v>
      </c>
      <c r="C5" s="5">
        <v>0.95593707029038255</v>
      </c>
      <c r="D5" s="5">
        <v>0.95443165758126391</v>
      </c>
      <c r="E5" s="5">
        <v>0.95518377078660766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838BF-92F8-4E01-BEEF-665E3B2CC79C}">
  <dimension ref="A1:E5"/>
  <sheetViews>
    <sheetView workbookViewId="0">
      <selection activeCell="E18" sqref="E18"/>
    </sheetView>
  </sheetViews>
  <sheetFormatPr defaultRowHeight="15" x14ac:dyDescent="0.25"/>
  <cols>
    <col min="1" max="1" width="11.5703125" bestFit="1" customWidth="1"/>
  </cols>
  <sheetData>
    <row r="1" spans="1:5" x14ac:dyDescent="0.25">
      <c r="A1" s="21" t="s">
        <v>36</v>
      </c>
      <c r="B1" s="22" t="s">
        <v>37</v>
      </c>
      <c r="C1" s="22" t="s">
        <v>38</v>
      </c>
      <c r="D1" s="22" t="s">
        <v>39</v>
      </c>
      <c r="E1" s="22" t="s">
        <v>40</v>
      </c>
    </row>
    <row r="2" spans="1:5" x14ac:dyDescent="0.25">
      <c r="A2" s="6" t="s">
        <v>35</v>
      </c>
      <c r="B2" s="5">
        <v>0.59123999999999999</v>
      </c>
      <c r="C2" s="5">
        <v>0.588032594154133</v>
      </c>
      <c r="D2" s="5">
        <v>0.58532746862515639</v>
      </c>
      <c r="E2" s="5">
        <v>0.58667691312085413</v>
      </c>
    </row>
    <row r="3" spans="1:5" x14ac:dyDescent="0.25">
      <c r="A3" s="6" t="s">
        <v>26</v>
      </c>
      <c r="B3" s="5">
        <v>0.79605000000000004</v>
      </c>
      <c r="C3" s="5">
        <v>0.80511329162918177</v>
      </c>
      <c r="D3" s="5">
        <v>0.77644162866712396</v>
      </c>
      <c r="E3" s="5">
        <v>0.79051756899721648</v>
      </c>
    </row>
    <row r="4" spans="1:5" x14ac:dyDescent="0.25">
      <c r="A4" s="6" t="s">
        <v>41</v>
      </c>
      <c r="B4" s="5">
        <v>0.84347000000000005</v>
      </c>
      <c r="C4" s="5">
        <v>0.84870734867649777</v>
      </c>
      <c r="D4" s="5">
        <v>0.83259351922844116</v>
      </c>
      <c r="E4" s="5">
        <v>0.84057321532240825</v>
      </c>
    </row>
    <row r="5" spans="1:5" x14ac:dyDescent="0.25">
      <c r="A5" s="19" t="s">
        <v>42</v>
      </c>
      <c r="B5" s="5">
        <v>0.97062000000000004</v>
      </c>
      <c r="C5" s="5">
        <v>0.97030322606694397</v>
      </c>
      <c r="D5" s="5">
        <v>0.97038158691702003</v>
      </c>
      <c r="E5" s="5">
        <v>0.97034240490995727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tabSelected="1" workbookViewId="0">
      <selection activeCell="N16" sqref="N16"/>
    </sheetView>
  </sheetViews>
  <sheetFormatPr defaultRowHeight="15" x14ac:dyDescent="0.25"/>
  <cols>
    <col min="1" max="1" width="11.5703125" bestFit="1" customWidth="1"/>
  </cols>
  <sheetData>
    <row r="1" spans="1:5" s="23" customFormat="1" x14ac:dyDescent="0.25">
      <c r="A1" s="21" t="s">
        <v>36</v>
      </c>
      <c r="B1" s="22" t="s">
        <v>37</v>
      </c>
      <c r="C1" s="22" t="s">
        <v>38</v>
      </c>
      <c r="D1" s="22" t="s">
        <v>39</v>
      </c>
      <c r="E1" s="22" t="s">
        <v>40</v>
      </c>
    </row>
    <row r="2" spans="1:5" x14ac:dyDescent="0.25">
      <c r="A2" s="6" t="s">
        <v>35</v>
      </c>
      <c r="B2" s="5">
        <v>0.53876999999999997</v>
      </c>
      <c r="C2" s="5">
        <v>0.53602480568184196</v>
      </c>
      <c r="D2" s="5">
        <v>0.51622210564545423</v>
      </c>
      <c r="E2" s="5">
        <v>0.52593711777825758</v>
      </c>
    </row>
    <row r="3" spans="1:5" x14ac:dyDescent="0.25">
      <c r="A3" s="6" t="s">
        <v>26</v>
      </c>
      <c r="B3" s="5">
        <v>0.73050000000000004</v>
      </c>
      <c r="C3" s="5">
        <v>0.85580312185297081</v>
      </c>
      <c r="D3" s="5">
        <v>0.54868649368467781</v>
      </c>
      <c r="E3" s="5">
        <v>0.66866655191915214</v>
      </c>
    </row>
    <row r="4" spans="1:5" x14ac:dyDescent="0.25">
      <c r="A4" s="6" t="s">
        <v>41</v>
      </c>
      <c r="B4" s="5">
        <v>0.75585000000000002</v>
      </c>
      <c r="C4" s="5">
        <v>0.89493356786129341</v>
      </c>
      <c r="D4" s="5">
        <v>0.57487591299786123</v>
      </c>
      <c r="E4" s="5">
        <v>0.70005774026707945</v>
      </c>
    </row>
    <row r="5" spans="1:5" x14ac:dyDescent="0.25">
      <c r="A5" s="19" t="s">
        <v>42</v>
      </c>
      <c r="B5" s="5">
        <v>0.94603000000000004</v>
      </c>
      <c r="C5" s="5">
        <v>0.91969872758050097</v>
      </c>
      <c r="D5" s="5">
        <v>0.97627700383605898</v>
      </c>
      <c r="E5" s="5">
        <v>0.94714368260746074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1168D-6790-4564-AA5E-4DB4E5299742}">
  <dimension ref="A1:E5"/>
  <sheetViews>
    <sheetView workbookViewId="0">
      <selection activeCell="N19" sqref="N19"/>
    </sheetView>
  </sheetViews>
  <sheetFormatPr defaultRowHeight="15" x14ac:dyDescent="0.25"/>
  <cols>
    <col min="1" max="1" width="11.5703125" bestFit="1" customWidth="1"/>
    <col min="5" max="5" width="12" bestFit="1" customWidth="1"/>
  </cols>
  <sheetData>
    <row r="1" spans="1:5" x14ac:dyDescent="0.25">
      <c r="A1" s="21" t="s">
        <v>36</v>
      </c>
      <c r="B1" s="22" t="s">
        <v>37</v>
      </c>
      <c r="C1" s="22" t="s">
        <v>38</v>
      </c>
      <c r="D1" s="22" t="s">
        <v>39</v>
      </c>
      <c r="E1" s="22" t="s">
        <v>40</v>
      </c>
    </row>
    <row r="2" spans="1:5" x14ac:dyDescent="0.25">
      <c r="A2" s="6" t="s">
        <v>35</v>
      </c>
      <c r="B2" s="5">
        <v>0.51300000000000001</v>
      </c>
      <c r="C2" s="5">
        <v>0.50510663507108999</v>
      </c>
      <c r="D2" s="5">
        <v>0.86015495742706105</v>
      </c>
      <c r="E2" s="5">
        <v>0.63646407190098686</v>
      </c>
    </row>
    <row r="3" spans="1:5" x14ac:dyDescent="0.25">
      <c r="A3" s="6" t="s">
        <v>26</v>
      </c>
      <c r="B3" s="5">
        <v>0.70623999999999998</v>
      </c>
      <c r="C3" s="5">
        <v>0.79653895874955927</v>
      </c>
      <c r="D3" s="5">
        <v>0.54701182357451272</v>
      </c>
      <c r="E3" s="5">
        <v>0.64860403358932028</v>
      </c>
    </row>
    <row r="4" spans="1:5" x14ac:dyDescent="0.25">
      <c r="A4" s="6" t="s">
        <v>41</v>
      </c>
      <c r="B4" s="5">
        <v>0.72674000000000005</v>
      </c>
      <c r="C4" s="5">
        <v>0.79265596209528821</v>
      </c>
      <c r="D4" s="5">
        <v>0.60758242201686774</v>
      </c>
      <c r="E4" s="5">
        <v>0.68788834064327486</v>
      </c>
    </row>
    <row r="5" spans="1:5" x14ac:dyDescent="0.25">
      <c r="A5" s="19" t="s">
        <v>42</v>
      </c>
      <c r="B5" s="5">
        <v>0.88871999999999995</v>
      </c>
      <c r="C5" s="5">
        <v>0.87289991279914736</v>
      </c>
      <c r="D5" s="5">
        <v>0.90791091403809332</v>
      </c>
      <c r="E5" s="5">
        <v>0.89006125271685443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</vt:lpstr>
      <vt:lpstr>RF</vt:lpstr>
      <vt:lpstr>LR</vt:lpstr>
      <vt:lpstr>KNN</vt:lpstr>
      <vt:lpstr>NB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2021-05-29T03:51:43Z</dcterms:modified>
</cp:coreProperties>
</file>