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ekj\Desktop\AiS_Projekt_W\"/>
    </mc:Choice>
  </mc:AlternateContent>
  <xr:revisionPtr revIDLastSave="0" documentId="13_ncr:1_{CC87E4FE-7D35-4C2E-9E86-5A156ACE9C6D}" xr6:coauthVersionLast="46" xr6:coauthVersionMax="46" xr10:uidLastSave="{00000000-0000-0000-0000-000000000000}"/>
  <bookViews>
    <workbookView xWindow="660" yWindow="768" windowWidth="20628" windowHeight="11712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4" i="1"/>
  <c r="G32" i="1"/>
  <c r="J12" i="1"/>
  <c r="G31" i="1"/>
  <c r="G28" i="1"/>
  <c r="G27" i="1"/>
  <c r="G25" i="1"/>
  <c r="G24" i="1"/>
  <c r="G23" i="1"/>
  <c r="G22" i="1"/>
  <c r="G20" i="1"/>
  <c r="G19" i="1"/>
  <c r="G17" i="1"/>
  <c r="G16" i="1"/>
  <c r="G14" i="1"/>
  <c r="G13" i="1"/>
  <c r="J7" i="1"/>
  <c r="J13" i="1" s="1"/>
  <c r="J6" i="1"/>
</calcChain>
</file>

<file path=xl/sharedStrings.xml><?xml version="1.0" encoding="utf-8"?>
<sst xmlns="http://schemas.openxmlformats.org/spreadsheetml/2006/main" count="21" uniqueCount="19">
  <si>
    <t>w</t>
  </si>
  <si>
    <t>A</t>
  </si>
  <si>
    <t>fi</t>
  </si>
  <si>
    <t>w-pi</t>
  </si>
  <si>
    <t>w0</t>
  </si>
  <si>
    <t>Tosc_1</t>
  </si>
  <si>
    <t>Tosc_2</t>
  </si>
  <si>
    <t>D</t>
  </si>
  <si>
    <t>E</t>
  </si>
  <si>
    <t>T01</t>
  </si>
  <si>
    <t>k1</t>
  </si>
  <si>
    <t>T02</t>
  </si>
  <si>
    <t>k2</t>
  </si>
  <si>
    <t>K</t>
  </si>
  <si>
    <t>eust</t>
  </si>
  <si>
    <t>kp</t>
  </si>
  <si>
    <t>PIERW10</t>
  </si>
  <si>
    <t>pi/4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</si>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</sst>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J35"/>
  <sheetViews>
    <sheetView tabSelected="1" topLeftCell="A19" workbookViewId="0">
      <selection activeCell="J35" sqref="J35"/>
    </sheetView>
  </sheetViews>
  <sheetFormatPr defaultRowHeight="14.4" x14ac:dyDescent="0.3"/>
  <cols>
    <col min="7" max="7" width="9.5546875" bestFit="1" customWidth="1"/>
    <col min="10" max="10" width="75.5546875" customWidth="1"/>
  </cols>
  <sheetData>
    <row r="6" spans="6:10" x14ac:dyDescent="0.3">
      <c r="F6" t="s">
        <v>0</v>
      </c>
      <c r="G6">
        <v>10</v>
      </c>
      <c r="I6" t="s">
        <v>1</v>
      </c>
      <c r="J6">
        <f>10^(0.5)/SQRT(0.01*G6^2+1)/(0.0001*G6^2+1)</f>
        <v>2.2139286905938511</v>
      </c>
    </row>
    <row r="7" spans="6:10" x14ac:dyDescent="0.3">
      <c r="I7" t="s">
        <v>2</v>
      </c>
      <c r="J7">
        <f>-ATAN(G6/10)-2*ATAN(G6/100)</f>
        <v>-0.98473546837977233</v>
      </c>
    </row>
    <row r="10" spans="6:10" x14ac:dyDescent="0.3">
      <c r="F10" t="s">
        <v>3</v>
      </c>
      <c r="G10">
        <v>109.54</v>
      </c>
    </row>
    <row r="11" spans="6:10" x14ac:dyDescent="0.3">
      <c r="F11" t="s">
        <v>4</v>
      </c>
      <c r="G11">
        <v>27.63</v>
      </c>
    </row>
    <row r="12" spans="6:10" x14ac:dyDescent="0.3">
      <c r="J12">
        <f>20*LOG10(1/J6)</f>
        <v>-6.9032725677073357</v>
      </c>
    </row>
    <row r="13" spans="6:10" x14ac:dyDescent="0.3">
      <c r="F13" t="s">
        <v>16</v>
      </c>
      <c r="G13">
        <f>SQRT(10)</f>
        <v>3.1622776601683795</v>
      </c>
      <c r="J13">
        <f>(PI()+J7)*180/PI()</f>
        <v>123.5788137250007</v>
      </c>
    </row>
    <row r="14" spans="6:10" x14ac:dyDescent="0.3">
      <c r="F14" t="s">
        <v>17</v>
      </c>
      <c r="G14">
        <f>PI()/4</f>
        <v>0.78539816339744828</v>
      </c>
    </row>
    <row r="16" spans="6:10" x14ac:dyDescent="0.3">
      <c r="G16" s="1">
        <f>SQRT(1000)</f>
        <v>31.622776601683793</v>
      </c>
    </row>
    <row r="17" spans="5:7" x14ac:dyDescent="0.3">
      <c r="G17" s="1">
        <f>3/8*PI()*180/PI()</f>
        <v>67.5</v>
      </c>
    </row>
    <row r="19" spans="5:7" x14ac:dyDescent="0.3">
      <c r="F19" t="s">
        <v>5</v>
      </c>
      <c r="G19">
        <f>2*PI()/100</f>
        <v>6.2831853071795868E-2</v>
      </c>
    </row>
    <row r="20" spans="5:7" x14ac:dyDescent="0.3">
      <c r="F20" t="s">
        <v>6</v>
      </c>
      <c r="G20">
        <f>2*PI()/G10</f>
        <v>5.7359734409161818E-2</v>
      </c>
    </row>
    <row r="22" spans="5:7" x14ac:dyDescent="0.3">
      <c r="E22" t="s">
        <v>7</v>
      </c>
      <c r="F22" t="s">
        <v>9</v>
      </c>
      <c r="G22">
        <f>1.38/2/27.63</f>
        <v>2.4972855591748101E-2</v>
      </c>
    </row>
    <row r="23" spans="5:7" x14ac:dyDescent="0.3">
      <c r="F23" t="s">
        <v>10</v>
      </c>
      <c r="G23">
        <f>1/2/0.13</f>
        <v>3.8461538461538458</v>
      </c>
    </row>
    <row r="24" spans="5:7" x14ac:dyDescent="0.3">
      <c r="E24" t="s">
        <v>8</v>
      </c>
      <c r="F24" t="s">
        <v>11</v>
      </c>
      <c r="G24">
        <f>1.18/2/31.62</f>
        <v>1.8659076533839341E-2</v>
      </c>
    </row>
    <row r="25" spans="5:7" x14ac:dyDescent="0.3">
      <c r="F25" t="s">
        <v>12</v>
      </c>
      <c r="G25">
        <f>10^(1/2)/2</f>
        <v>1.5811388300841898</v>
      </c>
    </row>
    <row r="27" spans="5:7" x14ac:dyDescent="0.3">
      <c r="E27">
        <v>3</v>
      </c>
      <c r="F27" t="s">
        <v>13</v>
      </c>
      <c r="G27">
        <f>3.16*10^5/147.9/2814</f>
        <v>0.75926750868472281</v>
      </c>
    </row>
    <row r="28" spans="5:7" x14ac:dyDescent="0.3">
      <c r="E28">
        <v>4</v>
      </c>
      <c r="F28" t="s">
        <v>14</v>
      </c>
      <c r="G28" s="1">
        <f>1/(1+3.16)</f>
        <v>0.24038461538461536</v>
      </c>
    </row>
    <row r="30" spans="5:7" x14ac:dyDescent="0.3">
      <c r="E30">
        <v>5</v>
      </c>
      <c r="F30" t="s">
        <v>4</v>
      </c>
      <c r="G30">
        <v>76.64</v>
      </c>
    </row>
    <row r="31" spans="5:7" x14ac:dyDescent="0.3">
      <c r="F31" t="s">
        <v>15</v>
      </c>
      <c r="G31">
        <f>SQRT(0.01*G30^2+1)*(0.0001*G30^2+1)/SQRT(10)</f>
        <v>3.8797095146507603</v>
      </c>
    </row>
    <row r="32" spans="5:7" x14ac:dyDescent="0.3">
      <c r="F32" t="s">
        <v>18</v>
      </c>
      <c r="G32">
        <f>20*LOG10(1/0.13/3.88)</f>
        <v>5.9444984419791194</v>
      </c>
    </row>
    <row r="34" spans="6:7" x14ac:dyDescent="0.3">
      <c r="F34" t="s">
        <v>4</v>
      </c>
      <c r="G34">
        <f>10^(11/6)</f>
        <v>68.129206905796124</v>
      </c>
    </row>
    <row r="35" spans="6:7" x14ac:dyDescent="0.3">
      <c r="G35">
        <f>10^(20/3/20)</f>
        <v>2.1544346900318843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Jóźwiak</dc:creator>
  <cp:lastModifiedBy>arekjihubertj11@wp.pl</cp:lastModifiedBy>
  <dcterms:created xsi:type="dcterms:W3CDTF">2015-06-05T18:19:34Z</dcterms:created>
  <dcterms:modified xsi:type="dcterms:W3CDTF">2021-04-14T13:06:43Z</dcterms:modified>
</cp:coreProperties>
</file>