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pgna\Documents\GitHub\Lifesaving_Baden\web2\data\"/>
    </mc:Choice>
  </mc:AlternateContent>
  <xr:revisionPtr revIDLastSave="0" documentId="13_ncr:1_{B14B7D38-DF67-41D1-89F9-D36397B55FAC}" xr6:coauthVersionLast="47" xr6:coauthVersionMax="47" xr10:uidLastSave="{00000000-0000-0000-0000-000000000000}"/>
  <bookViews>
    <workbookView xWindow="28680" yWindow="-120" windowWidth="29040" windowHeight="15720" activeTab="3" xr2:uid="{E1AB626B-3773-4829-92A5-28DD4DB7C8F8}"/>
  </bookViews>
  <sheets>
    <sheet name="WR-Youth" sheetId="2" r:id="rId1"/>
    <sheet name="WR-Open" sheetId="4" r:id="rId2"/>
    <sheet name="2024" sheetId="6" r:id="rId3"/>
    <sheet name="2025" sheetId="5" r:id="rId4"/>
    <sheet name="2026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7" l="1"/>
  <c r="L4" i="7"/>
  <c r="K4" i="7"/>
  <c r="J4" i="7"/>
  <c r="I4" i="7"/>
  <c r="H4" i="7"/>
  <c r="H11" i="7" s="1"/>
  <c r="G4" i="7"/>
  <c r="G11" i="7" s="1"/>
  <c r="F4" i="7"/>
  <c r="E4" i="7"/>
  <c r="D4" i="7"/>
  <c r="C4" i="7"/>
  <c r="B4" i="7"/>
  <c r="B11" i="7"/>
  <c r="M4" i="5"/>
  <c r="L4" i="5"/>
  <c r="K4" i="5"/>
  <c r="J4" i="5"/>
  <c r="I4" i="5"/>
  <c r="H4" i="5"/>
  <c r="H11" i="5" s="1"/>
  <c r="G4" i="5"/>
  <c r="G11" i="5" s="1"/>
  <c r="F4" i="5"/>
  <c r="E4" i="5"/>
  <c r="D4" i="5"/>
  <c r="C4" i="5"/>
  <c r="B4" i="5"/>
  <c r="B11" i="5" s="1"/>
  <c r="M4" i="6"/>
  <c r="L4" i="6"/>
  <c r="K4" i="6"/>
  <c r="J4" i="6"/>
  <c r="I4" i="6"/>
  <c r="H4" i="6"/>
  <c r="G4" i="6"/>
  <c r="G11" i="6" s="1"/>
  <c r="F4" i="6"/>
  <c r="F11" i="6" s="1"/>
  <c r="E4" i="6"/>
  <c r="D4" i="6"/>
  <c r="C4" i="6"/>
  <c r="B4" i="6"/>
  <c r="B11" i="6" s="1"/>
  <c r="M3" i="7"/>
  <c r="L3" i="7"/>
  <c r="K3" i="7"/>
  <c r="J3" i="7"/>
  <c r="I3" i="7"/>
  <c r="H3" i="7"/>
  <c r="G3" i="7"/>
  <c r="F3" i="7"/>
  <c r="E3" i="7"/>
  <c r="D3" i="7"/>
  <c r="C3" i="7"/>
  <c r="B3" i="7"/>
  <c r="M2" i="7"/>
  <c r="L2" i="7"/>
  <c r="K2" i="7"/>
  <c r="J2" i="7"/>
  <c r="J9" i="7" s="1"/>
  <c r="I2" i="7"/>
  <c r="I9" i="7" s="1"/>
  <c r="H2" i="7"/>
  <c r="H9" i="7" s="1"/>
  <c r="G2" i="7"/>
  <c r="F2" i="7"/>
  <c r="F9" i="7" s="1"/>
  <c r="E2" i="7"/>
  <c r="D2" i="7"/>
  <c r="C2" i="7"/>
  <c r="B2" i="7"/>
  <c r="B9" i="7"/>
  <c r="M3" i="6"/>
  <c r="M10" i="6" s="1"/>
  <c r="L3" i="6"/>
  <c r="L10" i="6" s="1"/>
  <c r="K3" i="6"/>
  <c r="J3" i="6"/>
  <c r="J10" i="6" s="1"/>
  <c r="I3" i="6"/>
  <c r="H3" i="6"/>
  <c r="H10" i="6" s="1"/>
  <c r="G3" i="6"/>
  <c r="G10" i="6" s="1"/>
  <c r="F3" i="6"/>
  <c r="F10" i="6" s="1"/>
  <c r="E3" i="6"/>
  <c r="E10" i="6" s="1"/>
  <c r="D3" i="6"/>
  <c r="D10" i="6" s="1"/>
  <c r="C3" i="6"/>
  <c r="B3" i="6"/>
  <c r="B10" i="6" s="1"/>
  <c r="M2" i="6"/>
  <c r="L2" i="6"/>
  <c r="L9" i="6" s="1"/>
  <c r="K2" i="6"/>
  <c r="K9" i="6" s="1"/>
  <c r="J2" i="6"/>
  <c r="I2" i="6"/>
  <c r="I9" i="6" s="1"/>
  <c r="H2" i="6"/>
  <c r="H9" i="6" s="1"/>
  <c r="G2" i="6"/>
  <c r="G9" i="6" s="1"/>
  <c r="F2" i="6"/>
  <c r="F9" i="6" s="1"/>
  <c r="E2" i="6"/>
  <c r="D2" i="6"/>
  <c r="D9" i="6" s="1"/>
  <c r="C2" i="6"/>
  <c r="B2" i="6"/>
  <c r="B9" i="6" s="1"/>
  <c r="F11" i="5"/>
  <c r="M3" i="5"/>
  <c r="M10" i="5" s="1"/>
  <c r="L3" i="5"/>
  <c r="K3" i="5"/>
  <c r="K10" i="5" s="1"/>
  <c r="J3" i="5"/>
  <c r="J10" i="5" s="1"/>
  <c r="I3" i="5"/>
  <c r="H3" i="5"/>
  <c r="G3" i="5"/>
  <c r="G10" i="5" s="1"/>
  <c r="F3" i="5"/>
  <c r="F10" i="5" s="1"/>
  <c r="E3" i="5"/>
  <c r="E10" i="5" s="1"/>
  <c r="D3" i="5"/>
  <c r="C3" i="5"/>
  <c r="C10" i="5" s="1"/>
  <c r="B3" i="5"/>
  <c r="B10" i="5" s="1"/>
  <c r="M2" i="5"/>
  <c r="M9" i="5" s="1"/>
  <c r="L2" i="5"/>
  <c r="K2" i="5"/>
  <c r="K9" i="5" s="1"/>
  <c r="J2" i="5"/>
  <c r="J9" i="5" s="1"/>
  <c r="I2" i="5"/>
  <c r="I9" i="5" s="1"/>
  <c r="H2" i="5"/>
  <c r="H9" i="5" s="1"/>
  <c r="G2" i="5"/>
  <c r="G9" i="5" s="1"/>
  <c r="F2" i="5"/>
  <c r="F9" i="5" s="1"/>
  <c r="E2" i="5"/>
  <c r="E9" i="5" s="1"/>
  <c r="D2" i="5"/>
  <c r="C2" i="5"/>
  <c r="C9" i="5" s="1"/>
  <c r="B2" i="5"/>
  <c r="B9" i="5" s="1"/>
  <c r="A28" i="2"/>
  <c r="A28" i="4"/>
  <c r="M11" i="7"/>
  <c r="L11" i="7"/>
  <c r="K11" i="7"/>
  <c r="J11" i="7"/>
  <c r="I11" i="7"/>
  <c r="F11" i="7"/>
  <c r="E11" i="7"/>
  <c r="D11" i="7"/>
  <c r="C11" i="7"/>
  <c r="M10" i="7"/>
  <c r="L10" i="7"/>
  <c r="K10" i="7"/>
  <c r="J10" i="7"/>
  <c r="I10" i="7"/>
  <c r="H10" i="7"/>
  <c r="G10" i="7"/>
  <c r="F10" i="7"/>
  <c r="E10" i="7"/>
  <c r="D10" i="7"/>
  <c r="C10" i="7"/>
  <c r="B10" i="7"/>
  <c r="M9" i="7"/>
  <c r="L9" i="7"/>
  <c r="K9" i="7"/>
  <c r="G9" i="7"/>
  <c r="E9" i="7"/>
  <c r="D9" i="7"/>
  <c r="C9" i="7"/>
  <c r="L10" i="5"/>
  <c r="I10" i="5"/>
  <c r="H10" i="5"/>
  <c r="D10" i="5"/>
  <c r="L9" i="5"/>
  <c r="D9" i="5"/>
  <c r="K10" i="6"/>
  <c r="I10" i="6"/>
  <c r="C10" i="6"/>
  <c r="M9" i="6"/>
  <c r="J9" i="6"/>
  <c r="E9" i="6"/>
  <c r="C9" i="6"/>
  <c r="M11" i="6"/>
  <c r="L11" i="6"/>
  <c r="K11" i="6"/>
  <c r="J11" i="6"/>
  <c r="I11" i="6"/>
  <c r="H11" i="6"/>
  <c r="E11" i="6"/>
  <c r="D11" i="6"/>
  <c r="C11" i="6"/>
  <c r="M11" i="5"/>
  <c r="L11" i="5"/>
  <c r="K11" i="5"/>
  <c r="J11" i="5"/>
  <c r="I11" i="5"/>
  <c r="E11" i="5"/>
  <c r="D11" i="5"/>
  <c r="C11" i="5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Jan-Philipp Gnad</author>
  </authors>
  <commentList>
    <comment ref="A1" authorId="0" shapeId="0" xr:uid="{F74333A4-7421-4CB9-A1B8-AA480385FE5D}">
      <text>
        <r>
          <rPr>
            <b/>
            <sz val="9"/>
            <color indexed="81"/>
            <rFont val="Segoe UI"/>
            <family val="2"/>
          </rPr>
          <t xml:space="preserve">Beispiel:
</t>
        </r>
        <r>
          <rPr>
            <sz val="9"/>
            <color indexed="81"/>
            <rFont val="Segoe UI"/>
            <family val="2"/>
          </rPr>
          <t>2015 = Gültiger WR vom 31.12.2015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Jan-Philipp Gnad</author>
  </authors>
  <commentList>
    <comment ref="A1" authorId="0" shapeId="0" xr:uid="{97E9E9C9-A5B3-4B37-ACF2-E9185EE1ABEB}">
      <text>
        <r>
          <rPr>
            <b/>
            <sz val="9"/>
            <color indexed="81"/>
            <rFont val="Segoe UI"/>
            <family val="2"/>
          </rPr>
          <t xml:space="preserve">Beispiel:
</t>
        </r>
        <r>
          <rPr>
            <sz val="9"/>
            <color indexed="81"/>
            <rFont val="Segoe UI"/>
            <family val="2"/>
          </rPr>
          <t>2015 = Gültiger WR vom 31.12.2015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Jan-Philipp Gnad</author>
  </authors>
  <commentList>
    <comment ref="I16" authorId="0" shapeId="0" xr:uid="{E09A097D-FD45-454A-8267-811E26299141}">
      <text>
        <r>
          <rPr>
            <b/>
            <sz val="9"/>
            <color indexed="81"/>
            <rFont val="Segoe UI"/>
            <family val="2"/>
          </rPr>
          <t>Ocean / Entfernen / Sondernominierung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Jan-Philipp Gnad</author>
  </authors>
  <commentList>
    <comment ref="I16" authorId="0" shapeId="0" xr:uid="{CA951B8F-42C9-423F-A284-F880B3147653}">
      <text>
        <r>
          <rPr>
            <b/>
            <sz val="9"/>
            <color indexed="81"/>
            <rFont val="Segoe UI"/>
            <family val="2"/>
          </rPr>
          <t>Ocean / Entfernen / Sondernominierung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Jan-Philipp Gnad</author>
  </authors>
  <commentList>
    <comment ref="I16" authorId="0" shapeId="0" xr:uid="{5CCD82D8-083B-4385-8F59-F93295BBC0B9}">
      <text>
        <r>
          <rPr>
            <b/>
            <sz val="9"/>
            <color indexed="81"/>
            <rFont val="Segoe UI"/>
            <family val="2"/>
          </rPr>
          <t>Ocean / Entfernen / Sondernominierung</t>
        </r>
      </text>
    </comment>
  </commentList>
</comments>
</file>

<file path=xl/sharedStrings.xml><?xml version="1.0" encoding="utf-8"?>
<sst xmlns="http://schemas.openxmlformats.org/spreadsheetml/2006/main" count="225" uniqueCount="57">
  <si>
    <t>50m Retten</t>
  </si>
  <si>
    <t>100m Retten</t>
  </si>
  <si>
    <t>100m Kombi</t>
  </si>
  <si>
    <t>100m Lifesaver</t>
  </si>
  <si>
    <t>200m Superlifesaver</t>
  </si>
  <si>
    <t>200m Hindernis</t>
  </si>
  <si>
    <t>U17</t>
  </si>
  <si>
    <t>U19</t>
  </si>
  <si>
    <t>Offen</t>
  </si>
  <si>
    <t>Punkte vom (Junioren) WR</t>
  </si>
  <si>
    <t>WR-Open</t>
  </si>
  <si>
    <t>WR-Youth</t>
  </si>
  <si>
    <t>50m Retten2</t>
  </si>
  <si>
    <t>100m Retten3</t>
  </si>
  <si>
    <t>100m Kombi4</t>
  </si>
  <si>
    <t>100m Lifesaver5</t>
  </si>
  <si>
    <t>200m Superlifesaver6</t>
  </si>
  <si>
    <t>200m Hindernis7</t>
  </si>
  <si>
    <t xml:space="preserve">50m Retten </t>
  </si>
  <si>
    <t xml:space="preserve">100m Retten </t>
  </si>
  <si>
    <t xml:space="preserve">100m Kombi </t>
  </si>
  <si>
    <t xml:space="preserve">100m Lifesaver </t>
  </si>
  <si>
    <t xml:space="preserve">200m Superlifesaver </t>
  </si>
  <si>
    <t xml:space="preserve">200m Hindernis </t>
  </si>
  <si>
    <t>Verbesserte visuelle Übersicht der Pflichtzeiten</t>
  </si>
  <si>
    <t>Platzierungsnormen</t>
  </si>
  <si>
    <t>Wettkampf</t>
  </si>
  <si>
    <t>Maximales Alter</t>
  </si>
  <si>
    <t>Minimales Alter</t>
  </si>
  <si>
    <t>mind. Platzierung</t>
  </si>
  <si>
    <t>LMS - 2024</t>
  </si>
  <si>
    <t>Wertung</t>
  </si>
  <si>
    <t>Mehrkampf</t>
  </si>
  <si>
    <t>DEM - 2024</t>
  </si>
  <si>
    <t>Einzelkampf</t>
  </si>
  <si>
    <t>DMM - 2024</t>
  </si>
  <si>
    <t>Kader</t>
  </si>
  <si>
    <t>Juniorenkader</t>
  </si>
  <si>
    <t>Badenkader</t>
  </si>
  <si>
    <t>LMS - 2025</t>
  </si>
  <si>
    <t>DEM - 2025</t>
  </si>
  <si>
    <t>DMM - 2025</t>
  </si>
  <si>
    <t>LMS - 2026</t>
  </si>
  <si>
    <t>DEM - 2026</t>
  </si>
  <si>
    <t>DMM - 2026</t>
  </si>
  <si>
    <t>Gnad, Johanna</t>
  </si>
  <si>
    <t>Ocean</t>
  </si>
  <si>
    <t>Gnad, Jan-Philipp</t>
  </si>
  <si>
    <t>Kriterium</t>
  </si>
  <si>
    <t>Rupp, Oliver</t>
  </si>
  <si>
    <t>Bittighofer, Daniel</t>
  </si>
  <si>
    <t>Entfernen</t>
  </si>
  <si>
    <t>Sonderregeln</t>
  </si>
  <si>
    <t>Anmeldungen</t>
  </si>
  <si>
    <t>Nachname, Name</t>
  </si>
  <si>
    <t>Uhl, Emma</t>
  </si>
  <si>
    <t>Dziacko, Malina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</si>
</sst>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:ss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6"/>
      <color theme="0"/>
      <name val="Calibri"/>
      <family val="2"/>
    </font>
    <font>
      <sz val="11"/>
      <color theme="0" tint="-0.499984740745262"/>
      <name val="Calibri"/>
      <family val="2"/>
    </font>
    <font>
      <b/>
      <sz val="20"/>
      <color theme="0"/>
      <name val="Calibri"/>
      <family val="2"/>
    </font>
    <font>
      <b/>
      <sz val="14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medium">
        <color theme="3" tint="-0.499984740745262"/>
      </right>
      <top/>
      <bottom/>
      <diagonal/>
    </border>
    <border>
      <left/>
      <right/>
      <top/>
      <bottom style="medium">
        <color theme="0"/>
      </bottom>
      <diagonal/>
    </border>
    <border>
      <left/>
      <right style="medium">
        <color theme="3" tint="-0.499984740745262"/>
      </right>
      <top/>
      <bottom style="medium">
        <color theme="0"/>
      </bottom>
      <diagonal/>
    </border>
    <border>
      <left style="medium">
        <color indexed="64"/>
      </left>
      <right style="medium">
        <color theme="3" tint="-0.499984740745262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theme="3" tint="-0.499984740745262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theme="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4" fontId="1" fillId="6" borderId="0" xfId="0" applyNumberFormat="1" applyFont="1" applyFill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2" fontId="1" fillId="6" borderId="0" xfId="0" applyNumberFormat="1" applyFont="1" applyFill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2" fontId="1" fillId="5" borderId="5" xfId="0" applyNumberFormat="1" applyFont="1" applyFill="1" applyBorder="1" applyAlignment="1">
      <alignment horizontal="center" vertical="center"/>
    </xf>
    <xf numFmtId="2" fontId="1" fillId="6" borderId="5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6" borderId="0" xfId="0" applyFont="1" applyFill="1"/>
    <xf numFmtId="0" fontId="0" fillId="5" borderId="0" xfId="0" applyFill="1"/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</cellXfs>
  <cellStyles count="1">
    <cellStyle name="Standard" xfId="0" builtinId="0"/>
  </cellStyles>
  <dxfs count="33">
    <dxf>
      <font>
        <color theme="6"/>
      </font>
    </dxf>
    <dxf>
      <font>
        <color theme="4"/>
      </font>
    </dxf>
    <dxf>
      <font>
        <color theme="6"/>
      </font>
    </dxf>
    <dxf>
      <font>
        <color theme="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3" tint="-0.49998474074526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0" indent="0" justifyLastLine="0" shrinkToFit="0" readingOrder="0"/>
    </dxf>
    <dxf>
      <border outline="0">
        <right style="medium">
          <color theme="3" tint="-0.499984740745262"/>
        </right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3" tint="-0.49998474074526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:ss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0" indent="0" justifyLastLine="0" shrinkToFit="0" readingOrder="0"/>
    </dxf>
    <dxf>
      <border outline="0">
        <right style="medium">
          <color theme="3" tint="-0.499984740745262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34D44E-A2BE-4790-B589-1A8CC19B714E}" name="WR_Youth" displayName="WR_Youth" ref="A1:M28" totalsRowShown="0" headerRowDxfId="32" dataDxfId="30" headerRowBorderDxfId="31" tableBorderDxfId="29">
  <autoFilter ref="A1:M28" xr:uid="{4234D44E-A2BE-4790-B589-1A8CC19B714E}"/>
  <tableColumns count="13">
    <tableColumn id="1" xr3:uid="{848E691A-41B0-42DD-B122-FB6DF43CB3EF}" name="WR-Youth" dataDxfId="28">
      <calculatedColumnFormula>A1+1</calculatedColumnFormula>
    </tableColumn>
    <tableColumn id="2" xr3:uid="{2FE43F18-485B-46A9-8946-FBC5FDAE5A8E}" name="50m Retten" dataDxfId="27"/>
    <tableColumn id="3" xr3:uid="{CA5C3ABF-02E6-442B-868B-95B293B231D3}" name="100m Retten" dataDxfId="26"/>
    <tableColumn id="4" xr3:uid="{7A6BBA52-2145-464D-8C04-B2CCFC1A90DC}" name="100m Kombi" dataDxfId="25"/>
    <tableColumn id="5" xr3:uid="{21F420C9-E788-49EE-88F6-E37963ED31CF}" name="100m Lifesaver" dataDxfId="24"/>
    <tableColumn id="6" xr3:uid="{CB87B7CD-8A9C-4775-A4D7-4D267F43FD1A}" name="200m Superlifesaver" dataDxfId="23"/>
    <tableColumn id="7" xr3:uid="{2DC7F290-B564-4851-85AE-D211DA701B32}" name="200m Hindernis" dataDxfId="22"/>
    <tableColumn id="8" xr3:uid="{8112783D-8796-4D6A-8414-AC675D745697}" name="50m Retten2" dataDxfId="21"/>
    <tableColumn id="9" xr3:uid="{4E818CD4-8725-495D-9D1D-1AFCED9181F5}" name="100m Retten3" dataDxfId="20"/>
    <tableColumn id="10" xr3:uid="{28C05A91-E302-40A9-B50A-ECF997F129FC}" name="100m Kombi4" dataDxfId="19"/>
    <tableColumn id="11" xr3:uid="{D56FB9F2-45BF-4EC9-A84C-8A5FB59F2F05}" name="100m Lifesaver5" dataDxfId="18"/>
    <tableColumn id="12" xr3:uid="{540169C0-2A40-4794-A872-F7DF8A887BF2}" name="200m Superlifesaver6" dataDxfId="17"/>
    <tableColumn id="13" xr3:uid="{D104CB67-B55A-4C81-87E5-0AC758DD22A4}" name="200m Hindernis7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D2F97B-7645-4066-8AB3-F35CF6E035EB}" name="WR_Open" displayName="WR_Open" ref="A1:M28" totalsRowShown="0" headerRowDxfId="15" headerRowBorderDxfId="14" tableBorderDxfId="13">
  <autoFilter ref="A1:M28" xr:uid="{E2D2F97B-7645-4066-8AB3-F35CF6E035EB}"/>
  <tableColumns count="13">
    <tableColumn id="1" xr3:uid="{AE73402B-B27E-4B29-8DCF-30B7FC1855EF}" name="WR-Open" dataDxfId="12">
      <calculatedColumnFormula>A1+1</calculatedColumnFormula>
    </tableColumn>
    <tableColumn id="2" xr3:uid="{EA3EAC1F-184E-4A28-B3E3-08DE12F138EF}" name="50m Retten" dataDxfId="11"/>
    <tableColumn id="3" xr3:uid="{E0305A3F-6087-4F8C-8B64-153E1ACAA32E}" name="100m Retten" dataDxfId="10"/>
    <tableColumn id="4" xr3:uid="{F0B7AC37-315E-49AA-855C-7955D2B43A76}" name="100m Kombi" dataDxfId="9"/>
    <tableColumn id="5" xr3:uid="{B5E690AB-DB7D-4864-8916-89D2A68C4128}" name="100m Lifesaver" dataDxfId="8"/>
    <tableColumn id="6" xr3:uid="{D89BAF4D-36AE-4C73-9320-9C5736F02F8A}" name="200m Superlifesaver" dataDxfId="7"/>
    <tableColumn id="7" xr3:uid="{58AE7517-1A90-459F-A7D2-B95265D217E7}" name="200m Hindernis" dataDxfId="6"/>
    <tableColumn id="8" xr3:uid="{13A189FB-E897-4A1F-A001-525F61E9CFFF}" name="50m Retten " dataDxfId="5"/>
    <tableColumn id="9" xr3:uid="{36418AC5-46B8-400F-BD2E-D329CF4F92CD}" name="100m Retten " dataDxfId="4"/>
    <tableColumn id="10" xr3:uid="{06A35C2D-7313-472B-BC1F-4F2FB1D14782}" name="100m Kombi "/>
    <tableColumn id="11" xr3:uid="{89966D0D-9131-4245-A7BE-1A7384D5ADA0}" name="100m Lifesaver "/>
    <tableColumn id="12" xr3:uid="{D9D6CF56-869C-4DDE-9886-572D4E523A8F}" name="200m Superlifesaver "/>
    <tableColumn id="13" xr3:uid="{18A5C8DC-8C8E-4F2D-BDD1-01D37942869A}" name="200m Hindernis 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DLRG">
      <a:dk1>
        <a:sysClr val="windowText" lastClr="000000"/>
      </a:dk1>
      <a:lt1>
        <a:sysClr val="window" lastClr="FFFFFF"/>
      </a:lt1>
      <a:dk2>
        <a:srgbClr val="575756"/>
      </a:dk2>
      <a:lt2>
        <a:srgbClr val="92D050"/>
      </a:lt2>
      <a:accent1>
        <a:srgbClr val="E30613"/>
      </a:accent1>
      <a:accent2>
        <a:srgbClr val="FFED00"/>
      </a:accent2>
      <a:accent3>
        <a:srgbClr val="0569B4"/>
      </a:accent3>
      <a:accent4>
        <a:srgbClr val="D7005F"/>
      </a:accent4>
      <a:accent5>
        <a:srgbClr val="013154"/>
      </a:accent5>
      <a:accent6>
        <a:srgbClr val="FFCC00"/>
      </a:accent6>
      <a:hlink>
        <a:srgbClr val="0569B4"/>
      </a:hlink>
      <a:folHlink>
        <a:srgbClr val="0569B4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B168-68B3-410F-B4A6-8D511F9C32E0}">
  <dimension ref="A1:M28"/>
  <sheetViews>
    <sheetView workbookViewId="0">
      <selection activeCell="H30" sqref="H30"/>
    </sheetView>
  </sheetViews>
  <sheetFormatPr baseColWidth="10" defaultRowHeight="15" x14ac:dyDescent="0.25"/>
  <cols>
    <col min="1" max="1" width="12.28515625" customWidth="1"/>
    <col min="2" max="5" width="18.7109375" customWidth="1"/>
    <col min="6" max="6" width="21.140625" customWidth="1"/>
    <col min="7" max="11" width="18.7109375" customWidth="1"/>
    <col min="12" max="12" width="22.140625" customWidth="1"/>
    <col min="13" max="13" width="18.7109375" customWidth="1"/>
  </cols>
  <sheetData>
    <row r="1" spans="1:13" ht="22.5" customHeight="1" thickBot="1" x14ac:dyDescent="0.3">
      <c r="A1" s="3" t="s">
        <v>11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</row>
    <row r="2" spans="1:13" x14ac:dyDescent="0.25">
      <c r="A2" s="2">
        <v>2000</v>
      </c>
      <c r="B2" s="8"/>
      <c r="C2" s="8"/>
      <c r="D2" s="8"/>
      <c r="E2" s="8"/>
      <c r="F2" s="8"/>
      <c r="G2" s="9"/>
      <c r="H2" s="8"/>
      <c r="I2" s="8"/>
      <c r="J2" s="8"/>
      <c r="K2" s="8"/>
      <c r="L2" s="8"/>
      <c r="M2" s="8"/>
    </row>
    <row r="3" spans="1:13" x14ac:dyDescent="0.25">
      <c r="A3" s="2">
        <f t="shared" ref="A3:A28" si="0">A2+1</f>
        <v>2001</v>
      </c>
      <c r="B3" s="10"/>
      <c r="C3" s="10"/>
      <c r="D3" s="10"/>
      <c r="E3" s="10"/>
      <c r="F3" s="10"/>
      <c r="G3" s="11"/>
      <c r="H3" s="10"/>
      <c r="I3" s="10"/>
      <c r="J3" s="10"/>
      <c r="K3" s="10"/>
      <c r="L3" s="10"/>
      <c r="M3" s="10"/>
    </row>
    <row r="4" spans="1:13" x14ac:dyDescent="0.25">
      <c r="A4" s="2">
        <f t="shared" si="0"/>
        <v>2002</v>
      </c>
      <c r="B4" s="8"/>
      <c r="C4" s="8"/>
      <c r="D4" s="8"/>
      <c r="E4" s="8"/>
      <c r="F4" s="8"/>
      <c r="G4" s="9"/>
      <c r="H4" s="8"/>
      <c r="I4" s="8"/>
      <c r="J4" s="8"/>
      <c r="K4" s="8"/>
      <c r="L4" s="8"/>
      <c r="M4" s="8"/>
    </row>
    <row r="5" spans="1:13" x14ac:dyDescent="0.25">
      <c r="A5" s="2">
        <f t="shared" si="0"/>
        <v>2003</v>
      </c>
      <c r="B5" s="10"/>
      <c r="C5" s="10"/>
      <c r="D5" s="10"/>
      <c r="E5" s="10"/>
      <c r="F5" s="10"/>
      <c r="G5" s="11"/>
      <c r="H5" s="10"/>
      <c r="I5" s="10"/>
      <c r="J5" s="10"/>
      <c r="K5" s="10"/>
      <c r="L5" s="10"/>
      <c r="M5" s="10"/>
    </row>
    <row r="6" spans="1:13" x14ac:dyDescent="0.25">
      <c r="A6" s="2">
        <f t="shared" si="0"/>
        <v>2004</v>
      </c>
      <c r="B6" s="8"/>
      <c r="C6" s="8"/>
      <c r="D6" s="8"/>
      <c r="E6" s="8"/>
      <c r="F6" s="8"/>
      <c r="G6" s="9"/>
      <c r="H6" s="8"/>
      <c r="I6" s="8"/>
      <c r="J6" s="8"/>
      <c r="K6" s="8"/>
      <c r="L6" s="8"/>
      <c r="M6" s="8"/>
    </row>
    <row r="7" spans="1:13" x14ac:dyDescent="0.25">
      <c r="A7" s="2">
        <f t="shared" si="0"/>
        <v>2005</v>
      </c>
      <c r="B7" s="10"/>
      <c r="C7" s="10"/>
      <c r="D7" s="10"/>
      <c r="E7" s="10"/>
      <c r="F7" s="10"/>
      <c r="G7" s="11"/>
      <c r="H7" s="10"/>
      <c r="I7" s="10"/>
      <c r="J7" s="10"/>
      <c r="K7" s="10"/>
      <c r="L7" s="10"/>
      <c r="M7" s="10"/>
    </row>
    <row r="8" spans="1:13" x14ac:dyDescent="0.25">
      <c r="A8" s="2">
        <f t="shared" si="0"/>
        <v>2006</v>
      </c>
      <c r="B8" s="8"/>
      <c r="C8" s="8"/>
      <c r="D8" s="8"/>
      <c r="E8" s="8"/>
      <c r="F8" s="8"/>
      <c r="G8" s="9"/>
      <c r="H8" s="8"/>
      <c r="I8" s="8"/>
      <c r="J8" s="8"/>
      <c r="K8" s="8"/>
      <c r="L8" s="8"/>
      <c r="M8" s="8"/>
    </row>
    <row r="9" spans="1:13" x14ac:dyDescent="0.25">
      <c r="A9" s="2">
        <f t="shared" si="0"/>
        <v>2007</v>
      </c>
      <c r="B9" s="10"/>
      <c r="C9" s="10"/>
      <c r="D9" s="10"/>
      <c r="E9" s="10"/>
      <c r="F9" s="10"/>
      <c r="G9" s="11"/>
      <c r="H9" s="10"/>
      <c r="I9" s="10"/>
      <c r="J9" s="10"/>
      <c r="K9" s="10"/>
      <c r="L9" s="10"/>
      <c r="M9" s="10"/>
    </row>
    <row r="10" spans="1:13" x14ac:dyDescent="0.25">
      <c r="A10" s="2">
        <f t="shared" si="0"/>
        <v>2008</v>
      </c>
      <c r="B10" s="8"/>
      <c r="C10" s="8"/>
      <c r="D10" s="8"/>
      <c r="E10" s="8"/>
      <c r="F10" s="8"/>
      <c r="G10" s="9"/>
      <c r="H10" s="8"/>
      <c r="I10" s="8"/>
      <c r="J10" s="8"/>
      <c r="K10" s="8"/>
      <c r="L10" s="8"/>
      <c r="M10" s="8"/>
    </row>
    <row r="11" spans="1:13" x14ac:dyDescent="0.25">
      <c r="A11" s="2">
        <f t="shared" si="0"/>
        <v>2009</v>
      </c>
      <c r="B11" s="10"/>
      <c r="C11" s="10"/>
      <c r="D11" s="10"/>
      <c r="E11" s="10"/>
      <c r="F11" s="10"/>
      <c r="G11" s="11"/>
      <c r="H11" s="10"/>
      <c r="I11" s="10"/>
      <c r="J11" s="10"/>
      <c r="K11" s="10"/>
      <c r="L11" s="10"/>
      <c r="M11" s="10"/>
    </row>
    <row r="12" spans="1:13" x14ac:dyDescent="0.25">
      <c r="A12" s="2">
        <f t="shared" si="0"/>
        <v>2010</v>
      </c>
      <c r="B12" s="8"/>
      <c r="C12" s="8"/>
      <c r="D12" s="8"/>
      <c r="E12" s="8"/>
      <c r="F12" s="8"/>
      <c r="G12" s="9"/>
      <c r="H12" s="8"/>
      <c r="I12" s="8"/>
      <c r="J12" s="8"/>
      <c r="K12" s="8"/>
      <c r="L12" s="8"/>
      <c r="M12" s="8"/>
    </row>
    <row r="13" spans="1:13" x14ac:dyDescent="0.25">
      <c r="A13" s="2">
        <f t="shared" si="0"/>
        <v>2011</v>
      </c>
      <c r="B13" s="10"/>
      <c r="C13" s="10"/>
      <c r="D13" s="10"/>
      <c r="E13" s="10"/>
      <c r="F13" s="10"/>
      <c r="G13" s="11"/>
      <c r="H13" s="10"/>
      <c r="I13" s="10"/>
      <c r="J13" s="10"/>
      <c r="K13" s="10"/>
      <c r="L13" s="10"/>
      <c r="M13" s="10"/>
    </row>
    <row r="14" spans="1:13" x14ac:dyDescent="0.25">
      <c r="A14" s="2">
        <f t="shared" si="0"/>
        <v>2012</v>
      </c>
      <c r="B14" s="8"/>
      <c r="C14" s="8"/>
      <c r="D14" s="8"/>
      <c r="E14" s="8"/>
      <c r="F14" s="8"/>
      <c r="G14" s="9"/>
      <c r="H14" s="8"/>
      <c r="I14" s="8"/>
      <c r="J14" s="8"/>
      <c r="K14" s="8"/>
      <c r="L14" s="8"/>
      <c r="M14" s="8"/>
    </row>
    <row r="15" spans="1:13" x14ac:dyDescent="0.25">
      <c r="A15" s="2">
        <f t="shared" si="0"/>
        <v>2013</v>
      </c>
      <c r="B15" s="10"/>
      <c r="C15" s="10"/>
      <c r="D15" s="10"/>
      <c r="E15" s="10"/>
      <c r="F15" s="10"/>
      <c r="G15" s="11"/>
      <c r="H15" s="10"/>
      <c r="I15" s="10"/>
      <c r="J15" s="10"/>
      <c r="K15" s="10"/>
      <c r="L15" s="10"/>
      <c r="M15" s="10"/>
    </row>
    <row r="16" spans="1:13" x14ac:dyDescent="0.25">
      <c r="A16" s="2">
        <f t="shared" si="0"/>
        <v>2014</v>
      </c>
      <c r="B16" s="13">
        <v>4.3194444444444443E-4</v>
      </c>
      <c r="C16" s="13">
        <v>6.5798611111111103E-4</v>
      </c>
      <c r="D16" s="13">
        <v>8.4861111111111107E-4</v>
      </c>
      <c r="E16" s="13">
        <v>7.0185185185185183E-4</v>
      </c>
      <c r="F16" s="13">
        <v>1.7334490740740739E-3</v>
      </c>
      <c r="G16" s="15">
        <v>1.4596064814814816E-3</v>
      </c>
      <c r="H16" s="13">
        <v>3.6018518518518523E-4</v>
      </c>
      <c r="I16" s="13">
        <v>5.5081018518518521E-4</v>
      </c>
      <c r="J16" s="13">
        <v>7.3599537037037036E-4</v>
      </c>
      <c r="K16" s="13">
        <v>6.2881944444444443E-4</v>
      </c>
      <c r="L16" s="13">
        <v>1.5302083333333333E-3</v>
      </c>
      <c r="M16" s="13">
        <v>1.3592592592592591E-3</v>
      </c>
    </row>
    <row r="17" spans="1:13" x14ac:dyDescent="0.25">
      <c r="A17" s="2">
        <f t="shared" si="0"/>
        <v>2015</v>
      </c>
      <c r="B17" s="12">
        <v>4.1574074074074077E-4</v>
      </c>
      <c r="C17" s="12">
        <v>6.4398148148148149E-4</v>
      </c>
      <c r="D17" s="12">
        <v>8.4861111111111107E-4</v>
      </c>
      <c r="E17" s="12">
        <v>7.0185185185185183E-4</v>
      </c>
      <c r="F17" s="12">
        <v>1.7334490740740739E-3</v>
      </c>
      <c r="G17" s="14">
        <v>1.4596064814814816E-3</v>
      </c>
      <c r="H17" s="12">
        <v>3.4456018518518516E-4</v>
      </c>
      <c r="I17" s="12">
        <v>5.4108796296296294E-4</v>
      </c>
      <c r="J17" s="12">
        <v>7.1898148148148158E-4</v>
      </c>
      <c r="K17" s="12">
        <v>6.0405092592592596E-4</v>
      </c>
      <c r="L17" s="12">
        <v>1.5302083333333333E-3</v>
      </c>
      <c r="M17" s="12">
        <v>1.3592592592592591E-3</v>
      </c>
    </row>
    <row r="18" spans="1:13" x14ac:dyDescent="0.25">
      <c r="A18" s="2">
        <f t="shared" si="0"/>
        <v>2016</v>
      </c>
      <c r="B18" s="13">
        <v>3.9884259259259262E-4</v>
      </c>
      <c r="C18" s="13">
        <v>6.4039351851851855E-4</v>
      </c>
      <c r="D18" s="13">
        <v>8.4398148148148158E-4</v>
      </c>
      <c r="E18" s="13">
        <v>6.9409722222222225E-4</v>
      </c>
      <c r="F18" s="13">
        <v>1.7334490740740739E-3</v>
      </c>
      <c r="G18" s="15">
        <v>1.4596064814814816E-3</v>
      </c>
      <c r="H18" s="13">
        <v>3.4456018518518516E-4</v>
      </c>
      <c r="I18" s="13">
        <v>5.4108796296296294E-4</v>
      </c>
      <c r="J18" s="13">
        <v>7.1898148148148158E-4</v>
      </c>
      <c r="K18" s="13">
        <v>6.0405092592592596E-4</v>
      </c>
      <c r="L18" s="13">
        <v>1.5229166666666666E-3</v>
      </c>
      <c r="M18" s="13">
        <v>1.3577546296296298E-3</v>
      </c>
    </row>
    <row r="19" spans="1:13" x14ac:dyDescent="0.25">
      <c r="A19" s="2">
        <f t="shared" si="0"/>
        <v>2017</v>
      </c>
      <c r="B19" s="12">
        <v>3.9884259259259262E-4</v>
      </c>
      <c r="C19" s="12">
        <v>6.041666666666667E-4</v>
      </c>
      <c r="D19" s="12">
        <v>8.3888888888888891E-4</v>
      </c>
      <c r="E19" s="12">
        <v>6.887731481481481E-4</v>
      </c>
      <c r="F19" s="12">
        <v>1.7063657407407407E-3</v>
      </c>
      <c r="G19" s="14">
        <v>1.4596064814814816E-3</v>
      </c>
      <c r="H19" s="12">
        <v>3.4456018518518516E-4</v>
      </c>
      <c r="I19" s="12">
        <v>5.4108796296296294E-4</v>
      </c>
      <c r="J19" s="12">
        <v>7.1898148148148158E-4</v>
      </c>
      <c r="K19" s="12">
        <v>6.0405092592592596E-4</v>
      </c>
      <c r="L19" s="12">
        <v>1.5229166666666666E-3</v>
      </c>
      <c r="M19" s="12">
        <v>1.3577546296296298E-3</v>
      </c>
    </row>
    <row r="20" spans="1:13" x14ac:dyDescent="0.25">
      <c r="A20" s="2">
        <f t="shared" si="0"/>
        <v>2018</v>
      </c>
      <c r="B20" s="13">
        <v>3.9884259259259262E-4</v>
      </c>
      <c r="C20" s="13">
        <v>5.836805555555556E-4</v>
      </c>
      <c r="D20" s="13">
        <v>8.1261574074074081E-4</v>
      </c>
      <c r="E20" s="13">
        <v>6.887731481481481E-4</v>
      </c>
      <c r="F20" s="13">
        <v>1.665162037037037E-3</v>
      </c>
      <c r="G20" s="15">
        <v>1.4596064814814816E-3</v>
      </c>
      <c r="H20" s="13">
        <v>3.4456018518518516E-4</v>
      </c>
      <c r="I20" s="13">
        <v>5.3310185185185188E-4</v>
      </c>
      <c r="J20" s="13">
        <v>7.1898148148148158E-4</v>
      </c>
      <c r="K20" s="13">
        <v>6.0405092592592596E-4</v>
      </c>
      <c r="L20" s="13">
        <v>1.5229166666666666E-3</v>
      </c>
      <c r="M20" s="13">
        <v>1.3511574074074075E-3</v>
      </c>
    </row>
    <row r="21" spans="1:13" x14ac:dyDescent="0.25">
      <c r="A21" s="2">
        <f t="shared" si="0"/>
        <v>2019</v>
      </c>
      <c r="B21" s="12">
        <v>3.9884259259259262E-4</v>
      </c>
      <c r="C21" s="12">
        <v>5.7094907407407409E-4</v>
      </c>
      <c r="D21" s="12">
        <v>8.1261574074074081E-4</v>
      </c>
      <c r="E21" s="12">
        <v>6.8321759259259258E-4</v>
      </c>
      <c r="F21" s="12">
        <v>1.647222222222222E-3</v>
      </c>
      <c r="G21" s="14">
        <v>1.4596064814814816E-3</v>
      </c>
      <c r="H21" s="12">
        <v>3.4456018518518516E-4</v>
      </c>
      <c r="I21" s="12">
        <v>5.3194444444444448E-4</v>
      </c>
      <c r="J21" s="12">
        <v>7.1898148148148158E-4</v>
      </c>
      <c r="K21" s="12">
        <v>6.0405092592592596E-4</v>
      </c>
      <c r="L21" s="12">
        <v>1.5229166666666666E-3</v>
      </c>
      <c r="M21" s="12">
        <v>1.3511574074074075E-3</v>
      </c>
    </row>
    <row r="22" spans="1:13" x14ac:dyDescent="0.25">
      <c r="A22" s="2">
        <f t="shared" si="0"/>
        <v>2020</v>
      </c>
      <c r="B22" s="13">
        <v>3.9884259259259262E-4</v>
      </c>
      <c r="C22" s="13">
        <v>5.7094907407407409E-4</v>
      </c>
      <c r="D22" s="13">
        <v>8.1261574074074081E-4</v>
      </c>
      <c r="E22" s="13">
        <v>6.8321759259259258E-4</v>
      </c>
      <c r="F22" s="13">
        <v>1.647222222222222E-3</v>
      </c>
      <c r="G22" s="15">
        <v>1.4596064814814816E-3</v>
      </c>
      <c r="H22" s="13">
        <v>3.4456018518518516E-4</v>
      </c>
      <c r="I22" s="13">
        <v>5.3194444444444448E-4</v>
      </c>
      <c r="J22" s="13">
        <v>7.1898148148148158E-4</v>
      </c>
      <c r="K22" s="13">
        <v>6.0405092592592596E-4</v>
      </c>
      <c r="L22" s="13">
        <v>1.5229166666666666E-3</v>
      </c>
      <c r="M22" s="13">
        <v>1.3511574074074075E-3</v>
      </c>
    </row>
    <row r="23" spans="1:13" x14ac:dyDescent="0.25">
      <c r="A23" s="2">
        <f t="shared" si="0"/>
        <v>2021</v>
      </c>
      <c r="B23" s="12">
        <v>3.9398148148148148E-4</v>
      </c>
      <c r="C23" s="12">
        <v>5.7094907407407409E-4</v>
      </c>
      <c r="D23" s="12">
        <v>8.1261574074074081E-4</v>
      </c>
      <c r="E23" s="12">
        <v>6.7870370370370383E-4</v>
      </c>
      <c r="F23" s="12">
        <v>1.647222222222222E-3</v>
      </c>
      <c r="G23" s="14">
        <v>1.4388888888888889E-3</v>
      </c>
      <c r="H23" s="12">
        <v>3.4224537037037036E-4</v>
      </c>
      <c r="I23" s="12">
        <v>5.3194444444444448E-4</v>
      </c>
      <c r="J23" s="12">
        <v>7.0277777777777775E-4</v>
      </c>
      <c r="K23" s="12">
        <v>5.7881944444444441E-4</v>
      </c>
      <c r="L23" s="12">
        <v>1.5097222222222222E-3</v>
      </c>
      <c r="M23" s="12">
        <v>1.3511574074074075E-3</v>
      </c>
    </row>
    <row r="24" spans="1:13" x14ac:dyDescent="0.25">
      <c r="A24" s="2">
        <f t="shared" si="0"/>
        <v>2022</v>
      </c>
      <c r="B24" s="13">
        <v>3.9398148148148148E-4</v>
      </c>
      <c r="C24" s="13">
        <v>5.7094907407407409E-4</v>
      </c>
      <c r="D24" s="13">
        <v>8.1261574074074081E-4</v>
      </c>
      <c r="E24" s="13">
        <v>6.7719907407407399E-4</v>
      </c>
      <c r="F24" s="13">
        <v>1.647222222222222E-3</v>
      </c>
      <c r="G24" s="15">
        <v>1.4339120370370371E-3</v>
      </c>
      <c r="H24" s="13">
        <v>3.3807870370370372E-4</v>
      </c>
      <c r="I24" s="13">
        <v>5.3194444444444448E-4</v>
      </c>
      <c r="J24" s="13">
        <v>6.9027777777777783E-4</v>
      </c>
      <c r="K24" s="13">
        <v>5.7881944444444441E-4</v>
      </c>
      <c r="L24" s="13">
        <v>1.4707175925925927E-3</v>
      </c>
      <c r="M24" s="13">
        <v>1.3511574074074075E-3</v>
      </c>
    </row>
    <row r="25" spans="1:13" x14ac:dyDescent="0.25">
      <c r="A25" s="2">
        <f t="shared" si="0"/>
        <v>2023</v>
      </c>
      <c r="B25" s="12">
        <v>3.8692129629629629E-4</v>
      </c>
      <c r="C25" s="12">
        <v>5.7094907407407409E-4</v>
      </c>
      <c r="D25" s="12">
        <v>8.1261574074074081E-4</v>
      </c>
      <c r="E25" s="12">
        <v>6.613425925925926E-4</v>
      </c>
      <c r="F25" s="12">
        <v>1.647222222222222E-3</v>
      </c>
      <c r="G25" s="14">
        <v>1.4339120370370371E-3</v>
      </c>
      <c r="H25" s="12">
        <v>3.3807870370370372E-4</v>
      </c>
      <c r="I25" s="12">
        <v>5.3194444444444448E-4</v>
      </c>
      <c r="J25" s="12">
        <v>6.9027777777777783E-4</v>
      </c>
      <c r="K25" s="12">
        <v>5.7881944444444441E-4</v>
      </c>
      <c r="L25" s="12">
        <v>1.4707175925925927E-3</v>
      </c>
      <c r="M25" s="12">
        <v>1.3511574074074075E-3</v>
      </c>
    </row>
    <row r="26" spans="1:13" x14ac:dyDescent="0.25">
      <c r="A26" s="2">
        <f t="shared" si="0"/>
        <v>2024</v>
      </c>
      <c r="B26" s="13">
        <v>3.8692129629629629E-4</v>
      </c>
      <c r="C26" s="13">
        <v>5.7094907407407409E-4</v>
      </c>
      <c r="D26" s="13">
        <v>7.9976851851851845E-4</v>
      </c>
      <c r="E26" s="13">
        <v>6.607638888888889E-4</v>
      </c>
      <c r="F26" s="13">
        <v>1.647222222222222E-3</v>
      </c>
      <c r="G26" s="15">
        <v>1.4339120370370371E-3</v>
      </c>
      <c r="H26" s="13">
        <v>3.3425925925925924E-4</v>
      </c>
      <c r="I26" s="13">
        <v>5.2685185185185192E-4</v>
      </c>
      <c r="J26" s="13">
        <v>6.9027777777777783E-4</v>
      </c>
      <c r="K26" s="13">
        <v>5.7881944444444441E-4</v>
      </c>
      <c r="L26" s="13">
        <v>1.4707175925925927E-3</v>
      </c>
      <c r="M26" s="13">
        <v>1.3511574074074075E-3</v>
      </c>
    </row>
    <row r="27" spans="1:13" x14ac:dyDescent="0.25">
      <c r="A27" s="2">
        <f t="shared" si="0"/>
        <v>2025</v>
      </c>
      <c r="B27" s="12">
        <v>3.8692129629629629E-4</v>
      </c>
      <c r="C27" s="12">
        <v>5.7094907407407409E-4</v>
      </c>
      <c r="D27" s="12">
        <v>7.9976851851851845E-4</v>
      </c>
      <c r="E27" s="12">
        <v>6.607638888888889E-4</v>
      </c>
      <c r="F27" s="12">
        <v>1.6468749999999999E-3</v>
      </c>
      <c r="G27" s="14">
        <v>1.4339120370370371E-3</v>
      </c>
      <c r="H27" s="12">
        <v>3.3425925925925924E-4</v>
      </c>
      <c r="I27" s="12">
        <v>5.2685185185185192E-4</v>
      </c>
      <c r="J27" s="12">
        <v>6.9027777777777783E-4</v>
      </c>
      <c r="K27" s="12">
        <v>5.7881944444444441E-4</v>
      </c>
      <c r="L27" s="12">
        <v>1.4707175925925927E-3</v>
      </c>
      <c r="M27" s="12">
        <v>1.3511574074074075E-3</v>
      </c>
    </row>
    <row r="28" spans="1:13" x14ac:dyDescent="0.25">
      <c r="A28" s="2">
        <f t="shared" si="0"/>
        <v>2026</v>
      </c>
      <c r="B28" s="12"/>
      <c r="C28" s="12"/>
      <c r="D28" s="12"/>
      <c r="E28" s="12"/>
      <c r="F28" s="12"/>
      <c r="G28" s="14"/>
      <c r="H28" s="12"/>
      <c r="I28" s="12"/>
      <c r="J28" s="12"/>
      <c r="K28" s="12"/>
      <c r="L28" s="12"/>
      <c r="M28" s="12"/>
    </row>
  </sheetData>
  <conditionalFormatting sqref="B2:G28">
    <cfRule type="expression" dxfId="3" priority="1">
      <formula>B2&lt;&gt;B1</formula>
    </cfRule>
  </conditionalFormatting>
  <conditionalFormatting sqref="H2:M28">
    <cfRule type="expression" dxfId="2" priority="2">
      <formula>H2&lt;&gt;H1</formula>
    </cfRule>
  </conditionalFormatting>
  <pageMargins left="0.7" right="0.7" top="0.78740157499999996" bottom="0.78740157499999996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FB6C-7DEA-4C95-82B5-1769BD3934D8}">
  <dimension ref="A1:M28"/>
  <sheetViews>
    <sheetView workbookViewId="0">
      <selection activeCell="F31" sqref="F31"/>
    </sheetView>
  </sheetViews>
  <sheetFormatPr baseColWidth="10" defaultRowHeight="15" x14ac:dyDescent="0.25"/>
  <cols>
    <col min="1" max="1" width="11.85546875" customWidth="1"/>
    <col min="2" max="5" width="18.7109375" customWidth="1"/>
    <col min="6" max="6" width="21.140625" customWidth="1"/>
    <col min="7" max="11" width="18.7109375" customWidth="1"/>
    <col min="12" max="12" width="22.140625" customWidth="1"/>
    <col min="13" max="13" width="18.7109375" customWidth="1"/>
  </cols>
  <sheetData>
    <row r="1" spans="1:13" ht="22.5" customHeight="1" thickBot="1" x14ac:dyDescent="0.3">
      <c r="A1" s="3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</row>
    <row r="2" spans="1:13" x14ac:dyDescent="0.25">
      <c r="A2" s="2">
        <v>2000</v>
      </c>
      <c r="B2" s="12"/>
      <c r="C2" s="12">
        <v>7.0497685185185192E-4</v>
      </c>
      <c r="D2" s="12"/>
      <c r="E2" s="12">
        <v>7.3368055555555556E-4</v>
      </c>
      <c r="F2" s="12"/>
      <c r="G2" s="14">
        <v>1.5353009259259261E-3</v>
      </c>
      <c r="H2" s="12"/>
      <c r="I2" s="12">
        <v>6.0335648148148152E-4</v>
      </c>
      <c r="J2" s="12"/>
      <c r="K2" s="12">
        <v>6.4687499999999999E-4</v>
      </c>
      <c r="L2" s="12"/>
      <c r="M2" s="12">
        <v>1.3629629629629632E-3</v>
      </c>
    </row>
    <row r="3" spans="1:13" x14ac:dyDescent="0.25">
      <c r="A3" s="2">
        <f t="shared" ref="A3:A28" si="0">A2+1</f>
        <v>2001</v>
      </c>
      <c r="B3" s="13">
        <v>4.5000000000000004E-4</v>
      </c>
      <c r="C3" s="13">
        <v>6.864583333333333E-4</v>
      </c>
      <c r="D3" s="13">
        <v>9.1134259259259261E-4</v>
      </c>
      <c r="E3" s="13">
        <v>7.3368055555555556E-4</v>
      </c>
      <c r="F3" s="13">
        <v>1.7942129629629629E-3</v>
      </c>
      <c r="G3" s="15">
        <v>1.5353009259259261E-3</v>
      </c>
      <c r="H3" s="13">
        <v>3.7476851851851858E-4</v>
      </c>
      <c r="I3" s="13">
        <v>6.0335648148148152E-4</v>
      </c>
      <c r="J3" s="13">
        <v>7.6516203703703718E-4</v>
      </c>
      <c r="K3" s="13">
        <v>6.4687499999999999E-4</v>
      </c>
      <c r="L3" s="13">
        <v>1.5703703703703704E-3</v>
      </c>
      <c r="M3" s="13">
        <v>1.3629629629629632E-3</v>
      </c>
    </row>
    <row r="4" spans="1:13" x14ac:dyDescent="0.25">
      <c r="A4" s="2">
        <f t="shared" si="0"/>
        <v>2002</v>
      </c>
      <c r="B4" s="12">
        <v>4.1504629629629633E-4</v>
      </c>
      <c r="C4" s="12">
        <v>6.9363425925925929E-4</v>
      </c>
      <c r="D4" s="12">
        <v>8.6585648148148166E-4</v>
      </c>
      <c r="E4" s="12">
        <v>7.3368055555555556E-4</v>
      </c>
      <c r="F4" s="12">
        <v>1.7427083333333333E-3</v>
      </c>
      <c r="G4" s="14">
        <v>1.5210648148148147E-3</v>
      </c>
      <c r="H4" s="12">
        <v>3.5949074074074073E-4</v>
      </c>
      <c r="I4" s="12">
        <v>6.0335648148148152E-4</v>
      </c>
      <c r="J4" s="12">
        <v>7.3287037037037027E-4</v>
      </c>
      <c r="K4" s="12">
        <v>6.3622685185185191E-4</v>
      </c>
      <c r="L4" s="12">
        <v>1.5243055555555554E-3</v>
      </c>
      <c r="M4" s="12">
        <v>1.3346064814814815E-3</v>
      </c>
    </row>
    <row r="5" spans="1:13" x14ac:dyDescent="0.25">
      <c r="A5" s="2">
        <f t="shared" si="0"/>
        <v>2003</v>
      </c>
      <c r="B5" s="13">
        <v>4.1446759259259258E-4</v>
      </c>
      <c r="C5" s="13">
        <v>6.9363425925925929E-4</v>
      </c>
      <c r="D5" s="13">
        <v>8.6585648148148166E-4</v>
      </c>
      <c r="E5" s="13">
        <v>7.2858796296296289E-4</v>
      </c>
      <c r="F5" s="13">
        <v>1.7341435185185185E-3</v>
      </c>
      <c r="G5" s="15">
        <v>1.5210648148148147E-3</v>
      </c>
      <c r="H5" s="13">
        <v>3.5532407407407404E-4</v>
      </c>
      <c r="I5" s="13">
        <v>5.8472222222222226E-4</v>
      </c>
      <c r="J5" s="13">
        <v>7.3287037037037027E-4</v>
      </c>
      <c r="K5" s="13">
        <v>6.3460648148148144E-4</v>
      </c>
      <c r="L5" s="13">
        <v>1.5031249999999999E-3</v>
      </c>
      <c r="M5" s="13">
        <v>1.3346064814814815E-3</v>
      </c>
    </row>
    <row r="6" spans="1:13" x14ac:dyDescent="0.25">
      <c r="A6" s="2">
        <f t="shared" si="0"/>
        <v>2004</v>
      </c>
      <c r="B6" s="12">
        <v>4.130787037037037E-4</v>
      </c>
      <c r="C6" s="12">
        <v>6.9363425925925929E-4</v>
      </c>
      <c r="D6" s="12">
        <v>8.524305555555556E-4</v>
      </c>
      <c r="E6" s="12">
        <v>7.1979166666666665E-4</v>
      </c>
      <c r="F6" s="12">
        <v>1.7252314814814815E-3</v>
      </c>
      <c r="G6" s="14">
        <v>1.5210648148148147E-3</v>
      </c>
      <c r="H6" s="12">
        <v>3.5532407407407404E-4</v>
      </c>
      <c r="I6" s="12">
        <v>5.8472222222222226E-4</v>
      </c>
      <c r="J6" s="12">
        <v>7.2893518518518522E-4</v>
      </c>
      <c r="K6" s="12">
        <v>6.2210648148148151E-4</v>
      </c>
      <c r="L6" s="12">
        <v>1.4964120370370372E-3</v>
      </c>
      <c r="M6" s="12">
        <v>1.3346064814814815E-3</v>
      </c>
    </row>
    <row r="7" spans="1:13" x14ac:dyDescent="0.25">
      <c r="A7" s="2">
        <f t="shared" si="0"/>
        <v>2005</v>
      </c>
      <c r="B7" s="13">
        <v>4.1203703703703709E-4</v>
      </c>
      <c r="C7" s="13">
        <v>6.9363425925925929E-4</v>
      </c>
      <c r="D7" s="13">
        <v>8.524305555555556E-4</v>
      </c>
      <c r="E7" s="13">
        <v>7.1979166666666665E-4</v>
      </c>
      <c r="F7" s="13">
        <v>1.7252314814814815E-3</v>
      </c>
      <c r="G7" s="15">
        <v>1.5210648148148147E-3</v>
      </c>
      <c r="H7" s="13">
        <v>3.5532407407407404E-4</v>
      </c>
      <c r="I7" s="13">
        <v>5.8425925925925919E-4</v>
      </c>
      <c r="J7" s="13">
        <v>7.1458333333333324E-4</v>
      </c>
      <c r="K7" s="13">
        <v>6.2210648148148151E-4</v>
      </c>
      <c r="L7" s="13">
        <v>1.4964120370370372E-3</v>
      </c>
      <c r="M7" s="13">
        <v>1.3346064814814815E-3</v>
      </c>
    </row>
    <row r="8" spans="1:13" x14ac:dyDescent="0.25">
      <c r="A8" s="2">
        <f t="shared" si="0"/>
        <v>2006</v>
      </c>
      <c r="B8" s="12">
        <v>4.0810185185185182E-4</v>
      </c>
      <c r="C8" s="12">
        <v>6.5891203703703695E-4</v>
      </c>
      <c r="D8" s="12">
        <v>8.4236111111111111E-4</v>
      </c>
      <c r="E8" s="12">
        <v>7.1979166666666665E-4</v>
      </c>
      <c r="F8" s="12">
        <v>1.7197916666666666E-3</v>
      </c>
      <c r="G8" s="14">
        <v>1.5043981481481479E-3</v>
      </c>
      <c r="H8" s="12">
        <v>3.5520833333333341E-4</v>
      </c>
      <c r="I8" s="12">
        <v>5.8425925925925919E-4</v>
      </c>
      <c r="J8" s="12">
        <v>7.3657407407407406E-4</v>
      </c>
      <c r="K8" s="12">
        <v>6.2210648148148151E-4</v>
      </c>
      <c r="L8" s="12">
        <v>1.4964120370370372E-3</v>
      </c>
      <c r="M8" s="12">
        <v>1.3346064814814815E-3</v>
      </c>
    </row>
    <row r="9" spans="1:13" x14ac:dyDescent="0.25">
      <c r="A9" s="2">
        <f t="shared" si="0"/>
        <v>2007</v>
      </c>
      <c r="B9" s="13">
        <v>4.0810185185185182E-4</v>
      </c>
      <c r="C9" s="13">
        <v>6.5891203703703695E-4</v>
      </c>
      <c r="D9" s="13">
        <v>8.4236111111111111E-4</v>
      </c>
      <c r="E9" s="13">
        <v>7.1712962962962963E-4</v>
      </c>
      <c r="F9" s="13">
        <v>1.7197916666666666E-3</v>
      </c>
      <c r="G9" s="15">
        <v>1.4934027777777777E-3</v>
      </c>
      <c r="H9" s="13">
        <v>3.4120370370370375E-4</v>
      </c>
      <c r="I9" s="13">
        <v>5.7280092592592593E-4</v>
      </c>
      <c r="J9" s="13">
        <v>7.2615740740740746E-4</v>
      </c>
      <c r="K9" s="13">
        <v>6.2210648148148151E-4</v>
      </c>
      <c r="L9" s="13">
        <v>1.4964120370370372E-3</v>
      </c>
      <c r="M9" s="13">
        <v>1.3346064814814815E-3</v>
      </c>
    </row>
    <row r="10" spans="1:13" x14ac:dyDescent="0.25">
      <c r="A10" s="2">
        <f t="shared" si="0"/>
        <v>2008</v>
      </c>
      <c r="B10" s="12">
        <v>4.0810185185185182E-4</v>
      </c>
      <c r="C10" s="12">
        <v>6.5891203703703695E-4</v>
      </c>
      <c r="D10" s="12">
        <v>8.4236111111111111E-4</v>
      </c>
      <c r="E10" s="12">
        <v>7.0150462962962961E-4</v>
      </c>
      <c r="F10" s="12">
        <v>1.7197916666666666E-3</v>
      </c>
      <c r="G10" s="14">
        <v>1.4934027777777777E-3</v>
      </c>
      <c r="H10" s="12">
        <v>3.4120370370370375E-4</v>
      </c>
      <c r="I10" s="12">
        <v>5.7199074074074075E-4</v>
      </c>
      <c r="J10" s="12">
        <v>7.1435185185185187E-4</v>
      </c>
      <c r="K10" s="12">
        <v>6.2210648148148151E-4</v>
      </c>
      <c r="L10" s="12">
        <v>1.4964120370370372E-3</v>
      </c>
      <c r="M10" s="12">
        <v>1.3346064814814815E-3</v>
      </c>
    </row>
    <row r="11" spans="1:13" x14ac:dyDescent="0.25">
      <c r="A11" s="2">
        <f t="shared" si="0"/>
        <v>2009</v>
      </c>
      <c r="B11" s="13">
        <v>4.0810185185185182E-4</v>
      </c>
      <c r="C11" s="13">
        <v>6.5289351851851847E-4</v>
      </c>
      <c r="D11" s="13">
        <v>8.4236111111111111E-4</v>
      </c>
      <c r="E11" s="13">
        <v>7.0150462962962961E-4</v>
      </c>
      <c r="F11" s="13">
        <v>1.7197916666666666E-3</v>
      </c>
      <c r="G11" s="15">
        <v>1.4106481481481481E-3</v>
      </c>
      <c r="H11" s="13">
        <v>3.3495370370370368E-4</v>
      </c>
      <c r="I11" s="13">
        <v>5.597222222222222E-4</v>
      </c>
      <c r="J11" s="13">
        <v>6.9189814814814819E-4</v>
      </c>
      <c r="K11" s="13">
        <v>6.2210648148148151E-4</v>
      </c>
      <c r="L11" s="13">
        <v>1.4964120370370372E-3</v>
      </c>
      <c r="M11" s="13">
        <v>1.3306712962962966E-3</v>
      </c>
    </row>
    <row r="12" spans="1:13" x14ac:dyDescent="0.25">
      <c r="A12" s="2">
        <f t="shared" si="0"/>
        <v>2010</v>
      </c>
      <c r="B12" s="12">
        <v>4.0810185185185182E-4</v>
      </c>
      <c r="C12" s="12">
        <v>6.5289351851851847E-4</v>
      </c>
      <c r="D12" s="12">
        <v>8.4178240740740741E-4</v>
      </c>
      <c r="E12" s="12">
        <v>7.0150462962962961E-4</v>
      </c>
      <c r="F12" s="12">
        <v>1.7197916666666666E-3</v>
      </c>
      <c r="G12" s="14">
        <v>1.4106481481481481E-3</v>
      </c>
      <c r="H12" s="12">
        <v>3.3495370370370368E-4</v>
      </c>
      <c r="I12" s="12">
        <v>5.597222222222222E-4</v>
      </c>
      <c r="J12" s="12">
        <v>6.9189814814814819E-4</v>
      </c>
      <c r="K12" s="12">
        <v>6.2210648148148151E-4</v>
      </c>
      <c r="L12" s="12">
        <v>1.4964120370370372E-3</v>
      </c>
      <c r="M12" s="12">
        <v>1.3306712962962966E-3</v>
      </c>
    </row>
    <row r="13" spans="1:13" x14ac:dyDescent="0.25">
      <c r="A13" s="2">
        <f t="shared" si="0"/>
        <v>2011</v>
      </c>
      <c r="B13" s="13">
        <v>4.0810185185185182E-4</v>
      </c>
      <c r="C13" s="13">
        <v>6.5254629629629636E-4</v>
      </c>
      <c r="D13" s="13">
        <v>8.4027777777777779E-4</v>
      </c>
      <c r="E13" s="13">
        <v>7.0011574074074073E-4</v>
      </c>
      <c r="F13" s="13">
        <v>1.6951388888888886E-3</v>
      </c>
      <c r="G13" s="15">
        <v>1.4106481481481481E-3</v>
      </c>
      <c r="H13" s="13">
        <v>3.3495370370370368E-4</v>
      </c>
      <c r="I13" s="13">
        <v>5.5416666666666667E-4</v>
      </c>
      <c r="J13" s="13">
        <v>6.9189814814814819E-4</v>
      </c>
      <c r="K13" s="13">
        <v>6.1273148148148146E-4</v>
      </c>
      <c r="L13" s="13">
        <v>1.4798611111111113E-3</v>
      </c>
      <c r="M13" s="13">
        <v>1.3306712962962966E-3</v>
      </c>
    </row>
    <row r="14" spans="1:13" x14ac:dyDescent="0.25">
      <c r="A14" s="2">
        <f t="shared" si="0"/>
        <v>2012</v>
      </c>
      <c r="B14" s="12">
        <v>4.0810185185185182E-4</v>
      </c>
      <c r="C14" s="12">
        <v>6.5254629629629636E-4</v>
      </c>
      <c r="D14" s="12">
        <v>8.244212962962963E-4</v>
      </c>
      <c r="E14" s="12">
        <v>6.9224537037037041E-4</v>
      </c>
      <c r="F14" s="12">
        <v>1.6730324074074076E-3</v>
      </c>
      <c r="G14" s="14">
        <v>1.4106481481481481E-3</v>
      </c>
      <c r="H14" s="12">
        <v>3.3495370370370368E-4</v>
      </c>
      <c r="I14" s="12">
        <v>5.3749999999999989E-4</v>
      </c>
      <c r="J14" s="12">
        <v>6.9189814814814819E-4</v>
      </c>
      <c r="K14" s="12">
        <v>5.9444444444444443E-4</v>
      </c>
      <c r="L14" s="12">
        <v>1.4798611111111113E-3</v>
      </c>
      <c r="M14" s="12">
        <v>1.312962962962963E-3</v>
      </c>
    </row>
    <row r="15" spans="1:13" x14ac:dyDescent="0.25">
      <c r="A15" s="2">
        <f t="shared" si="0"/>
        <v>2013</v>
      </c>
      <c r="B15" s="13">
        <v>4.0208333333333334E-4</v>
      </c>
      <c r="C15" s="13">
        <v>6.4490740740740741E-4</v>
      </c>
      <c r="D15" s="13">
        <v>8.0543981481481482E-4</v>
      </c>
      <c r="E15" s="13">
        <v>6.9074074074074079E-4</v>
      </c>
      <c r="F15" s="13">
        <v>1.6730324074074076E-3</v>
      </c>
      <c r="G15" s="15">
        <v>1.4106481481481481E-3</v>
      </c>
      <c r="H15" s="13">
        <v>3.3495370370370368E-4</v>
      </c>
      <c r="I15" s="13">
        <v>5.322916666666667E-4</v>
      </c>
      <c r="J15" s="13">
        <v>6.9189814814814819E-4</v>
      </c>
      <c r="K15" s="13">
        <v>5.84837962962963E-4</v>
      </c>
      <c r="L15" s="13">
        <v>1.4621527777777777E-3</v>
      </c>
      <c r="M15" s="13">
        <v>1.312962962962963E-3</v>
      </c>
    </row>
    <row r="16" spans="1:13" x14ac:dyDescent="0.25">
      <c r="A16" s="2">
        <f t="shared" si="0"/>
        <v>2014</v>
      </c>
      <c r="B16" s="12">
        <v>4.0208333333333334E-4</v>
      </c>
      <c r="C16" s="12">
        <v>5.9768518518518515E-4</v>
      </c>
      <c r="D16" s="12">
        <v>8.0069444444444448E-4</v>
      </c>
      <c r="E16" s="12">
        <v>6.7164351851851857E-4</v>
      </c>
      <c r="F16" s="12">
        <v>1.6690972222222222E-3</v>
      </c>
      <c r="G16" s="14">
        <v>1.4106481481481481E-3</v>
      </c>
      <c r="H16" s="12">
        <v>3.2696759259259262E-4</v>
      </c>
      <c r="I16" s="12">
        <v>5.2256944444444443E-4</v>
      </c>
      <c r="J16" s="12">
        <v>6.9189814814814819E-4</v>
      </c>
      <c r="K16" s="12">
        <v>5.8287037037037042E-4</v>
      </c>
      <c r="L16" s="12">
        <v>1.454398148148148E-3</v>
      </c>
      <c r="M16" s="12">
        <v>1.3116898148148148E-3</v>
      </c>
    </row>
    <row r="17" spans="1:13" x14ac:dyDescent="0.25">
      <c r="A17" s="2">
        <f t="shared" si="0"/>
        <v>2015</v>
      </c>
      <c r="B17" s="13">
        <v>3.9664351851851856E-4</v>
      </c>
      <c r="C17" s="13">
        <v>5.9768518518518515E-4</v>
      </c>
      <c r="D17" s="13">
        <v>7.969907407407408E-4</v>
      </c>
      <c r="E17" s="13">
        <v>6.7164351851851857E-4</v>
      </c>
      <c r="F17" s="13">
        <v>1.6690972222222222E-3</v>
      </c>
      <c r="G17" s="15">
        <v>1.4106481481481481E-3</v>
      </c>
      <c r="H17" s="13">
        <v>3.2696759259259262E-4</v>
      </c>
      <c r="I17" s="13">
        <v>5.2256944444444443E-4</v>
      </c>
      <c r="J17" s="13">
        <v>6.9189814814814819E-4</v>
      </c>
      <c r="K17" s="13">
        <v>5.8287037037037042E-4</v>
      </c>
      <c r="L17" s="13">
        <v>1.454398148148148E-3</v>
      </c>
      <c r="M17" s="13">
        <v>1.3116898148148148E-3</v>
      </c>
    </row>
    <row r="18" spans="1:13" x14ac:dyDescent="0.25">
      <c r="A18" s="2">
        <f t="shared" si="0"/>
        <v>2016</v>
      </c>
      <c r="B18" s="12">
        <v>3.7951388888888887E-4</v>
      </c>
      <c r="C18" s="12">
        <v>5.9768518518518515E-4</v>
      </c>
      <c r="D18" s="12">
        <v>7.969907407407408E-4</v>
      </c>
      <c r="E18" s="12">
        <v>6.7060185185185191E-4</v>
      </c>
      <c r="F18" s="12">
        <v>1.6438657407407409E-3</v>
      </c>
      <c r="G18" s="14">
        <v>1.4106481481481481E-3</v>
      </c>
      <c r="H18" s="12">
        <v>3.2476851851851845E-4</v>
      </c>
      <c r="I18" s="12">
        <v>5.2256944444444443E-4</v>
      </c>
      <c r="J18" s="12">
        <v>6.8726851851851848E-4</v>
      </c>
      <c r="K18" s="12">
        <v>5.7719907407407405E-4</v>
      </c>
      <c r="L18" s="12">
        <v>1.4452546296296297E-3</v>
      </c>
      <c r="M18" s="12">
        <v>1.3116898148148148E-3</v>
      </c>
    </row>
    <row r="19" spans="1:13" x14ac:dyDescent="0.25">
      <c r="A19" s="2">
        <f t="shared" si="0"/>
        <v>2017</v>
      </c>
      <c r="B19" s="13">
        <v>3.7951388888888887E-4</v>
      </c>
      <c r="C19" s="13">
        <v>5.9768518518518515E-4</v>
      </c>
      <c r="D19" s="13">
        <v>7.969907407407408E-4</v>
      </c>
      <c r="E19" s="13">
        <v>6.6180555555555556E-4</v>
      </c>
      <c r="F19" s="13">
        <v>1.6403935185185185E-3</v>
      </c>
      <c r="G19" s="15">
        <v>1.4106481481481481E-3</v>
      </c>
      <c r="H19" s="13">
        <v>3.1562499999999999E-4</v>
      </c>
      <c r="I19" s="13">
        <v>5.2187500000000009E-4</v>
      </c>
      <c r="J19" s="13">
        <v>6.8113425925925926E-4</v>
      </c>
      <c r="K19" s="13">
        <v>5.6736111111111115E-4</v>
      </c>
      <c r="L19" s="13">
        <v>1.4390046296296295E-3</v>
      </c>
      <c r="M19" s="13">
        <v>1.3116898148148148E-3</v>
      </c>
    </row>
    <row r="20" spans="1:13" x14ac:dyDescent="0.25">
      <c r="A20" s="2">
        <f t="shared" si="0"/>
        <v>2018</v>
      </c>
      <c r="B20" s="12">
        <v>3.7951388888888887E-4</v>
      </c>
      <c r="C20" s="12">
        <v>5.836805555555556E-4</v>
      </c>
      <c r="D20" s="12">
        <v>7.969907407407408E-4</v>
      </c>
      <c r="E20" s="12">
        <v>6.6030092592592583E-4</v>
      </c>
      <c r="F20" s="12">
        <v>1.6390046296296298E-3</v>
      </c>
      <c r="G20" s="14">
        <v>1.4106481481481481E-3</v>
      </c>
      <c r="H20" s="12">
        <v>3.1562499999999999E-4</v>
      </c>
      <c r="I20" s="12">
        <v>5.1168981481481475E-4</v>
      </c>
      <c r="J20" s="12">
        <v>6.8113425925925926E-4</v>
      </c>
      <c r="K20" s="12">
        <v>5.6736111111111115E-4</v>
      </c>
      <c r="L20" s="12">
        <v>1.4390046296296295E-3</v>
      </c>
      <c r="M20" s="12">
        <v>1.3116898148148148E-3</v>
      </c>
    </row>
    <row r="21" spans="1:13" x14ac:dyDescent="0.25">
      <c r="A21" s="2">
        <f t="shared" si="0"/>
        <v>2019</v>
      </c>
      <c r="B21" s="13">
        <v>3.7951388888888887E-4</v>
      </c>
      <c r="C21" s="13">
        <v>5.7094907407407409E-4</v>
      </c>
      <c r="D21" s="13">
        <v>7.969907407407408E-4</v>
      </c>
      <c r="E21" s="13">
        <v>6.4120370370370373E-4</v>
      </c>
      <c r="F21" s="13">
        <v>1.6209490740740739E-3</v>
      </c>
      <c r="G21" s="15">
        <v>1.4106481481481481E-3</v>
      </c>
      <c r="H21" s="13">
        <v>3.1562499999999999E-4</v>
      </c>
      <c r="I21" s="13">
        <v>5.0972222222222228E-4</v>
      </c>
      <c r="J21" s="13">
        <v>6.8113425925925926E-4</v>
      </c>
      <c r="K21" s="13">
        <v>5.6736111111111115E-4</v>
      </c>
      <c r="L21" s="13">
        <v>1.4390046296296295E-3</v>
      </c>
      <c r="M21" s="13">
        <v>1.3097222222222223E-3</v>
      </c>
    </row>
    <row r="22" spans="1:13" x14ac:dyDescent="0.25">
      <c r="A22" s="2">
        <f t="shared" si="0"/>
        <v>2020</v>
      </c>
      <c r="B22" s="12">
        <v>3.7951388888888887E-4</v>
      </c>
      <c r="C22" s="12">
        <v>5.7094907407407409E-4</v>
      </c>
      <c r="D22" s="12">
        <v>7.969907407407408E-4</v>
      </c>
      <c r="E22" s="12">
        <v>6.4120370370370373E-4</v>
      </c>
      <c r="F22" s="12">
        <v>1.6209490740740739E-3</v>
      </c>
      <c r="G22" s="14">
        <v>1.4106481481481481E-3</v>
      </c>
      <c r="H22" s="12">
        <v>3.1562499999999999E-4</v>
      </c>
      <c r="I22" s="12">
        <v>5.0972222222222228E-4</v>
      </c>
      <c r="J22" s="12">
        <v>6.8113425925925926E-4</v>
      </c>
      <c r="K22" s="12">
        <v>5.6736111111111115E-4</v>
      </c>
      <c r="L22" s="12">
        <v>1.4390046296296295E-3</v>
      </c>
      <c r="M22" s="12">
        <v>1.3097222222222223E-3</v>
      </c>
    </row>
    <row r="23" spans="1:13" x14ac:dyDescent="0.25">
      <c r="A23" s="2">
        <f t="shared" si="0"/>
        <v>2021</v>
      </c>
      <c r="B23" s="13">
        <v>3.7951388888888887E-4</v>
      </c>
      <c r="C23" s="13">
        <v>5.7094907407407409E-4</v>
      </c>
      <c r="D23" s="13">
        <v>7.9398148148148145E-4</v>
      </c>
      <c r="E23" s="13">
        <v>6.4120370370370373E-4</v>
      </c>
      <c r="F23" s="13">
        <v>1.6065972222222222E-3</v>
      </c>
      <c r="G23" s="15">
        <v>1.4106481481481481E-3</v>
      </c>
      <c r="H23" s="13">
        <v>3.1562499999999999E-4</v>
      </c>
      <c r="I23" s="13">
        <v>5.0972222222222228E-4</v>
      </c>
      <c r="J23" s="13">
        <v>6.6736111111111108E-4</v>
      </c>
      <c r="K23" s="13">
        <v>5.6736111111111115E-4</v>
      </c>
      <c r="L23" s="13">
        <v>1.4390046296296295E-3</v>
      </c>
      <c r="M23" s="13">
        <v>1.3097222222222223E-3</v>
      </c>
    </row>
    <row r="24" spans="1:13" x14ac:dyDescent="0.25">
      <c r="A24" s="2">
        <f t="shared" si="0"/>
        <v>2022</v>
      </c>
      <c r="B24" s="12">
        <v>3.7951388888888887E-4</v>
      </c>
      <c r="C24" s="12">
        <v>5.7060185185185187E-4</v>
      </c>
      <c r="D24" s="12">
        <v>7.7592592592592589E-4</v>
      </c>
      <c r="E24" s="12">
        <v>6.4120370370370373E-4</v>
      </c>
      <c r="F24" s="12">
        <v>1.5748842592592594E-3</v>
      </c>
      <c r="G24" s="14">
        <v>1.4106481481481481E-3</v>
      </c>
      <c r="H24" s="12">
        <v>3.1562499999999999E-4</v>
      </c>
      <c r="I24" s="12">
        <v>5.0972222222222228E-4</v>
      </c>
      <c r="J24" s="12">
        <v>6.6736111111111108E-4</v>
      </c>
      <c r="K24" s="12">
        <v>5.6736111111111115E-4</v>
      </c>
      <c r="L24" s="12">
        <v>1.4390046296296295E-3</v>
      </c>
      <c r="M24" s="12">
        <v>1.3097222222222223E-3</v>
      </c>
    </row>
    <row r="25" spans="1:13" x14ac:dyDescent="0.25">
      <c r="A25" s="2">
        <f t="shared" si="0"/>
        <v>2023</v>
      </c>
      <c r="B25" s="13">
        <v>3.7835648148148147E-4</v>
      </c>
      <c r="C25" s="13">
        <v>5.7060185185185187E-4</v>
      </c>
      <c r="D25" s="13">
        <v>7.693287037037036E-4</v>
      </c>
      <c r="E25" s="13">
        <v>6.4120370370370373E-4</v>
      </c>
      <c r="F25" s="13">
        <v>1.5748842592592594E-3</v>
      </c>
      <c r="G25" s="15">
        <v>1.4106481481481481E-3</v>
      </c>
      <c r="H25" s="13">
        <v>3.1562499999999999E-4</v>
      </c>
      <c r="I25" s="13">
        <v>5.0972222222222228E-4</v>
      </c>
      <c r="J25" s="13">
        <v>6.6736111111111108E-4</v>
      </c>
      <c r="K25" s="13">
        <v>5.660879629629629E-4</v>
      </c>
      <c r="L25" s="13">
        <v>1.4233796296296295E-3</v>
      </c>
      <c r="M25" s="13">
        <v>1.3097222222222223E-3</v>
      </c>
    </row>
    <row r="26" spans="1:13" x14ac:dyDescent="0.25">
      <c r="A26" s="2">
        <f t="shared" si="0"/>
        <v>2024</v>
      </c>
      <c r="B26" s="12">
        <v>3.7268518518518526E-4</v>
      </c>
      <c r="C26" s="12">
        <v>5.7060185185185187E-4</v>
      </c>
      <c r="D26" s="12">
        <v>7.6099537037037032E-4</v>
      </c>
      <c r="E26" s="12">
        <v>6.3692129629629635E-4</v>
      </c>
      <c r="F26" s="12">
        <v>1.5748842592592594E-3</v>
      </c>
      <c r="G26" s="14">
        <v>1.4106481481481481E-3</v>
      </c>
      <c r="H26" s="12">
        <v>3.1481481481481481E-4</v>
      </c>
      <c r="I26" s="12">
        <v>5.0891203703703699E-4</v>
      </c>
      <c r="J26" s="12">
        <v>6.6736111111111108E-4</v>
      </c>
      <c r="K26" s="12">
        <v>5.5185185185185187E-4</v>
      </c>
      <c r="L26" s="12">
        <v>1.4233796296296295E-3</v>
      </c>
      <c r="M26" s="12">
        <v>1.2931712962962962E-3</v>
      </c>
    </row>
    <row r="27" spans="1:13" x14ac:dyDescent="0.25">
      <c r="A27" s="2">
        <f t="shared" si="0"/>
        <v>2025</v>
      </c>
      <c r="B27" s="13">
        <v>3.6435185185185187E-4</v>
      </c>
      <c r="C27" s="13">
        <v>5.7060185185185187E-4</v>
      </c>
      <c r="D27" s="13">
        <v>7.3715277777777776E-4</v>
      </c>
      <c r="E27" s="13">
        <v>6.339120370370371E-4</v>
      </c>
      <c r="F27" s="13">
        <v>1.5748842592592594E-3</v>
      </c>
      <c r="G27" s="15">
        <v>1.4106481481481481E-3</v>
      </c>
      <c r="H27" s="13">
        <v>3.1481481481481481E-4</v>
      </c>
      <c r="I27" s="13">
        <v>5.0104166666666667E-4</v>
      </c>
      <c r="J27" s="13">
        <v>6.671296296296296E-4</v>
      </c>
      <c r="K27" s="13">
        <v>5.5185185185185187E-4</v>
      </c>
      <c r="L27" s="13">
        <v>1.4233796296296295E-3</v>
      </c>
      <c r="M27" s="13">
        <v>1.2931712962962962E-3</v>
      </c>
    </row>
    <row r="28" spans="1:13" x14ac:dyDescent="0.25">
      <c r="A28" s="2">
        <f t="shared" si="0"/>
        <v>2026</v>
      </c>
      <c r="B28" s="12"/>
      <c r="C28" s="12"/>
      <c r="D28" s="12"/>
      <c r="E28" s="12"/>
      <c r="F28" s="12"/>
      <c r="G28" s="14"/>
      <c r="H28" s="12"/>
      <c r="I28" s="12"/>
    </row>
  </sheetData>
  <conditionalFormatting sqref="B2:G28">
    <cfRule type="expression" dxfId="1" priority="2">
      <formula>B2&lt;&gt;B1</formula>
    </cfRule>
  </conditionalFormatting>
  <conditionalFormatting sqref="H2:M28">
    <cfRule type="expression" dxfId="0" priority="1">
      <formula>H2&lt;&gt;H1</formula>
    </cfRule>
  </conditionalFormatting>
  <pageMargins left="0.7" right="0.7" top="0.78740157499999996" bottom="0.78740157499999996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FA05-76A3-4AE3-B1B5-E78B06AE489F}">
  <sheetPr>
    <tabColor theme="4"/>
  </sheetPr>
  <dimension ref="A1:N36"/>
  <sheetViews>
    <sheetView workbookViewId="0">
      <selection activeCell="H2" sqref="H2"/>
    </sheetView>
  </sheetViews>
  <sheetFormatPr baseColWidth="10" defaultRowHeight="15" x14ac:dyDescent="0.25"/>
  <cols>
    <col min="1" max="1" width="16.85546875" style="1" customWidth="1"/>
    <col min="2" max="13" width="18.7109375" style="1" customWidth="1"/>
    <col min="14" max="14" width="25" style="1" bestFit="1" customWidth="1"/>
    <col min="15" max="16384" width="11.42578125" style="1"/>
  </cols>
  <sheetData>
    <row r="1" spans="1:14" ht="23.25" customHeight="1" thickBot="1" x14ac:dyDescent="0.3">
      <c r="A1" s="20">
        <v>2024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6" t="s">
        <v>0</v>
      </c>
      <c r="I1" s="6" t="s">
        <v>1</v>
      </c>
      <c r="J1" s="6" t="s">
        <v>2</v>
      </c>
      <c r="K1" s="6" t="s">
        <v>3</v>
      </c>
      <c r="L1" s="6" t="s">
        <v>4</v>
      </c>
      <c r="M1" s="7" t="s">
        <v>5</v>
      </c>
      <c r="N1" s="3" t="s">
        <v>9</v>
      </c>
    </row>
    <row r="2" spans="1:14" ht="16.5" customHeight="1" x14ac:dyDescent="0.25">
      <c r="A2" s="21" t="s">
        <v>6</v>
      </c>
      <c r="B2" s="16">
        <f>ROUND(((2001/934)-((2001/934)^2+($N2-2534)/467)^(1/2))*VLOOKUP($A$1-1,WR_Youth[],COLUMN(B$1))*86400,2)</f>
        <v>44.41</v>
      </c>
      <c r="C2" s="16">
        <f>ROUND(((2001/934)-((2001/934)^2+($N2-2534)/467)^(1/2))*VLOOKUP($A$1-1,WR_Youth[],COLUMN(C$1))*86400,2)</f>
        <v>65.53</v>
      </c>
      <c r="D2" s="16">
        <f>ROUND(((2001/934)-((2001/934)^2+($N2-2534)/467)^(1/2))*VLOOKUP($A$1-1,WR_Youth[],COLUMN(D$1))*86400,2)</f>
        <v>93.26</v>
      </c>
      <c r="E2" s="16">
        <f>ROUND(((2001/934)-((2001/934)^2+($N2-2534)/467)^(1/2))*VLOOKUP($A$1-1,WR_Youth[],COLUMN(E$1))*86400,2)</f>
        <v>75.900000000000006</v>
      </c>
      <c r="F2" s="16">
        <f>ROUND(((2001/934)-((2001/934)^2+($N2-2534)/467)^(1/2))*VLOOKUP($A$1-1,WR_Youth[],COLUMN(F$1))*86400,2)</f>
        <v>189.05</v>
      </c>
      <c r="G2" s="17">
        <f>ROUND(((2001/934)-((2001/934)^2+($N2-2534)/467)^(1/2))*VLOOKUP($A$1-1,WR_Youth[],COLUMN(G$1))*86400,2)</f>
        <v>164.57</v>
      </c>
      <c r="H2" s="16">
        <f>ROUND(((2001/934)-((2001/934)^2+($N2-2534)/467)^(1/2))*VLOOKUP($A$1-1,WR_Youth[],COLUMN(H$1))*86400,2)</f>
        <v>38.799999999999997</v>
      </c>
      <c r="I2" s="16">
        <f>ROUND(((2001/934)-((2001/934)^2+($N2-2534)/467)^(1/2))*VLOOKUP($A$1-1,WR_Youth[],COLUMN(I$1))*86400,2)</f>
        <v>61.05</v>
      </c>
      <c r="J2" s="16">
        <f>ROUND(((2001/934)-((2001/934)^2+($N2-2534)/467)^(1/2))*VLOOKUP($A$1-1,WR_Youth[],COLUMN(J$1))*86400,2)</f>
        <v>79.22</v>
      </c>
      <c r="K2" s="16">
        <f>ROUND(((2001/934)-((2001/934)^2+($N2-2534)/467)^(1/2))*VLOOKUP($A$1-1,WR_Youth[],COLUMN(K$1))*86400,2)</f>
        <v>66.430000000000007</v>
      </c>
      <c r="L2" s="16">
        <f>ROUND(((2001/934)-((2001/934)^2+($N2-2534)/467)^(1/2))*VLOOKUP($A$1-1,WR_Youth[],COLUMN(L$1))*86400,2)</f>
        <v>168.79</v>
      </c>
      <c r="M2" s="17">
        <f>ROUND(((2001/934)-((2001/934)^2+($N2-2534)/467)^(1/2))*VLOOKUP($A$1-1,WR_Youth[],COLUMN(M$1))*86400,2)</f>
        <v>155.07</v>
      </c>
      <c r="N2" s="2">
        <v>700</v>
      </c>
    </row>
    <row r="3" spans="1:14" ht="16.5" customHeight="1" x14ac:dyDescent="0.25">
      <c r="A3" s="21" t="s">
        <v>7</v>
      </c>
      <c r="B3" s="18">
        <f>ROUND(((2001/934)-((2001/934)^2+($N3-2534)/467)^(1/2))*VLOOKUP($A$1-1,WR_Youth[],COLUMN(B$1))*86400,2)</f>
        <v>43.54</v>
      </c>
      <c r="C3" s="18">
        <f>ROUND(((2001/934)-((2001/934)^2+($N3-2534)/467)^(1/2))*VLOOKUP($A$1-1,WR_Youth[],COLUMN(C$1))*86400,2)</f>
        <v>64.25</v>
      </c>
      <c r="D3" s="18">
        <f>ROUND(((2001/934)-((2001/934)^2+($N3-2534)/467)^(1/2))*VLOOKUP($A$1-1,WR_Youth[],COLUMN(D$1))*86400,2)</f>
        <v>91.45</v>
      </c>
      <c r="E3" s="18">
        <f>ROUND(((2001/934)-((2001/934)^2+($N3-2534)/467)^(1/2))*VLOOKUP($A$1-1,WR_Youth[],COLUMN(E$1))*86400,2)</f>
        <v>74.42</v>
      </c>
      <c r="F3" s="18">
        <f>ROUND(((2001/934)-((2001/934)^2+($N3-2534)/467)^(1/2))*VLOOKUP($A$1-1,WR_Youth[],COLUMN(F$1))*86400,2)</f>
        <v>185.37</v>
      </c>
      <c r="G3" s="19">
        <f>ROUND(((2001/934)-((2001/934)^2+($N3-2534)/467)^(1/2))*VLOOKUP($A$1-1,WR_Youth[],COLUMN(G$1))*86400,2)</f>
        <v>161.36000000000001</v>
      </c>
      <c r="H3" s="18">
        <f>ROUND(((2001/934)-((2001/934)^2+($N3-2534)/467)^(1/2))*VLOOKUP($A$1-1,WR_Youth[],COLUMN(H$1))*86400,2)</f>
        <v>38.04</v>
      </c>
      <c r="I3" s="18">
        <f>ROUND(((2001/934)-((2001/934)^2+($N3-2534)/467)^(1/2))*VLOOKUP($A$1-1,WR_Youth[],COLUMN(I$1))*86400,2)</f>
        <v>59.86</v>
      </c>
      <c r="J3" s="18">
        <f>ROUND(((2001/934)-((2001/934)^2+($N3-2534)/467)^(1/2))*VLOOKUP($A$1-1,WR_Youth[],COLUMN(J$1))*86400,2)</f>
        <v>77.680000000000007</v>
      </c>
      <c r="K3" s="18">
        <f>ROUND(((2001/934)-((2001/934)^2+($N3-2534)/467)^(1/2))*VLOOKUP($A$1-1,WR_Youth[],COLUMN(K$1))*86400,2)</f>
        <v>65.14</v>
      </c>
      <c r="L3" s="18">
        <f>ROUND(((2001/934)-((2001/934)^2+($N3-2534)/467)^(1/2))*VLOOKUP($A$1-1,WR_Youth[],COLUMN(L$1))*86400,2)</f>
        <v>165.5</v>
      </c>
      <c r="M3" s="19">
        <f>ROUND(((2001/934)-((2001/934)^2+($N3-2534)/467)^(1/2))*VLOOKUP($A$1-1,WR_Youth[],COLUMN(M$1))*86400,2)</f>
        <v>152.05000000000001</v>
      </c>
      <c r="N3" s="2">
        <v>720</v>
      </c>
    </row>
    <row r="4" spans="1:14" ht="16.5" customHeight="1" x14ac:dyDescent="0.25">
      <c r="A4" s="21" t="s">
        <v>8</v>
      </c>
      <c r="B4" s="16">
        <f>ROUND(((2001/934)-((2001/934)^2+($N4-2534)/467)^(1/2))*VLOOKUP($A$1-1,WR_Open[],COLUMN(B$1))*86400,2)</f>
        <v>41.76</v>
      </c>
      <c r="C4" s="16">
        <f>ROUND(((2001/934)-((2001/934)^2+($N4-2534)/467)^(1/2))*VLOOKUP($A$1-1,WR_Open[],COLUMN(C$1))*86400,2)</f>
        <v>62.97</v>
      </c>
      <c r="D4" s="16">
        <f>ROUND(((2001/934)-((2001/934)^2+($N4-2534)/467)^(1/2))*VLOOKUP($A$1-1,WR_Open[],COLUMN(D$1))*86400,2)</f>
        <v>84.9</v>
      </c>
      <c r="E4" s="16">
        <f>ROUND(((2001/934)-((2001/934)^2+($N4-2534)/467)^(1/2))*VLOOKUP($A$1-1,WR_Open[],COLUMN(E$1))*86400,2)</f>
        <v>70.760000000000005</v>
      </c>
      <c r="F4" s="16">
        <f>ROUND(((2001/934)-((2001/934)^2+($N4-2534)/467)^(1/2))*VLOOKUP($A$1-1,WR_Open[],COLUMN(F$1))*86400,2)</f>
        <v>173.81</v>
      </c>
      <c r="G4" s="17">
        <f>ROUND(((2001/934)-((2001/934)^2+($N4-2534)/467)^(1/2))*VLOOKUP($A$1-1,WR_Open[],COLUMN(G$1))*86400,2)</f>
        <v>155.68</v>
      </c>
      <c r="H4" s="16">
        <f>ROUND(((2001/934)-((2001/934)^2+($N4-2534)/467)^(1/2))*VLOOKUP($A$1-1,WR_Open[],COLUMN(H$1))*86400,2)</f>
        <v>34.83</v>
      </c>
      <c r="I4" s="16">
        <f>ROUND(((2001/934)-((2001/934)^2+($N4-2534)/467)^(1/2))*VLOOKUP($A$1-1,WR_Open[],COLUMN(I$1))*86400,2)</f>
        <v>56.25</v>
      </c>
      <c r="J4" s="16">
        <f>ROUND(((2001/934)-((2001/934)^2+($N4-2534)/467)^(1/2))*VLOOKUP($A$1-1,WR_Open[],COLUMN(J$1))*86400,2)</f>
        <v>73.650000000000006</v>
      </c>
      <c r="K4" s="16">
        <f>ROUND(((2001/934)-((2001/934)^2+($N4-2534)/467)^(1/2))*VLOOKUP($A$1-1,WR_Open[],COLUMN(K$1))*86400,2)</f>
        <v>62.47</v>
      </c>
      <c r="L4" s="16">
        <f>ROUND(((2001/934)-((2001/934)^2+($N4-2534)/467)^(1/2))*VLOOKUP($A$1-1,WR_Open[],COLUMN(L$1))*86400,2)</f>
        <v>157.09</v>
      </c>
      <c r="M4" s="17">
        <f>ROUND(((2001/934)-((2001/934)^2+($N4-2534)/467)^(1/2))*VLOOKUP($A$1-1,WR_Open[],COLUMN(M$1))*86400,2)</f>
        <v>144.54</v>
      </c>
      <c r="N4" s="2">
        <v>740</v>
      </c>
    </row>
    <row r="7" spans="1:14" x14ac:dyDescent="0.25">
      <c r="A7" s="46" t="s">
        <v>24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</row>
    <row r="8" spans="1:14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</row>
    <row r="9" spans="1:14" x14ac:dyDescent="0.25">
      <c r="A9" s="22" t="s">
        <v>6</v>
      </c>
      <c r="B9" s="33" t="str">
        <f t="shared" ref="B9:M11" si="0">CONCATENATE(ROUNDDOWN(B2/60,0),":",TEXT(B2-(60*ROUNDDOWN(B2/60,0)),"00,00"))</f>
        <v>0:44,41</v>
      </c>
      <c r="C9" s="33" t="str">
        <f>CONCATENATE(ROUNDDOWN(C2/60,0),":",TEXT(C2-(60*ROUNDDOWN(C2/60,0)),"00,00"))</f>
        <v>1:05,53</v>
      </c>
      <c r="D9" s="33" t="str">
        <f t="shared" ref="D9:M9" si="1">CONCATENATE(ROUNDDOWN(D2/60,0),":",TEXT(D2-(60*ROUNDDOWN(D2/60,0)),"00,00"))</f>
        <v>1:33,26</v>
      </c>
      <c r="E9" s="33" t="str">
        <f t="shared" si="1"/>
        <v>1:15,90</v>
      </c>
      <c r="F9" s="33" t="str">
        <f t="shared" si="1"/>
        <v>3:09,05</v>
      </c>
      <c r="G9" s="34" t="str">
        <f t="shared" si="1"/>
        <v>2:44,57</v>
      </c>
      <c r="H9" s="33" t="str">
        <f t="shared" si="1"/>
        <v>0:38,80</v>
      </c>
      <c r="I9" s="33" t="str">
        <f t="shared" si="1"/>
        <v>1:01,05</v>
      </c>
      <c r="J9" s="33" t="str">
        <f t="shared" si="1"/>
        <v>1:19,22</v>
      </c>
      <c r="K9" s="33" t="str">
        <f t="shared" si="1"/>
        <v>1:06,43</v>
      </c>
      <c r="L9" s="33" t="str">
        <f t="shared" si="1"/>
        <v>2:48,79</v>
      </c>
      <c r="M9" s="33" t="str">
        <f t="shared" si="1"/>
        <v>2:35,07</v>
      </c>
      <c r="N9" s="23"/>
    </row>
    <row r="10" spans="1:14" x14ac:dyDescent="0.25">
      <c r="A10" s="22" t="s">
        <v>7</v>
      </c>
      <c r="B10" s="26" t="str">
        <f t="shared" si="0"/>
        <v>0:43,54</v>
      </c>
      <c r="C10" s="26" t="str">
        <f t="shared" si="0"/>
        <v>1:04,25</v>
      </c>
      <c r="D10" s="26" t="str">
        <f t="shared" si="0"/>
        <v>1:31,45</v>
      </c>
      <c r="E10" s="26" t="str">
        <f t="shared" si="0"/>
        <v>1:14,42</v>
      </c>
      <c r="F10" s="26" t="str">
        <f t="shared" si="0"/>
        <v>3:05,37</v>
      </c>
      <c r="G10" s="31" t="str">
        <f t="shared" si="0"/>
        <v>2:41,36</v>
      </c>
      <c r="H10" s="26" t="str">
        <f t="shared" si="0"/>
        <v>0:38,04</v>
      </c>
      <c r="I10" s="26" t="str">
        <f t="shared" si="0"/>
        <v>0:59,86</v>
      </c>
      <c r="J10" s="26" t="str">
        <f t="shared" si="0"/>
        <v>1:17,68</v>
      </c>
      <c r="K10" s="26" t="str">
        <f t="shared" si="0"/>
        <v>1:05,14</v>
      </c>
      <c r="L10" s="26" t="str">
        <f t="shared" si="0"/>
        <v>2:45,50</v>
      </c>
      <c r="M10" s="26" t="str">
        <f t="shared" si="0"/>
        <v>2:32,05</v>
      </c>
      <c r="N10" s="23"/>
    </row>
    <row r="11" spans="1:14" ht="15.75" thickBot="1" x14ac:dyDescent="0.3">
      <c r="A11" s="24" t="s">
        <v>8</v>
      </c>
      <c r="B11" s="27" t="str">
        <f t="shared" si="0"/>
        <v>0:41,76</v>
      </c>
      <c r="C11" s="27" t="str">
        <f t="shared" si="0"/>
        <v>1:02,97</v>
      </c>
      <c r="D11" s="27" t="str">
        <f t="shared" si="0"/>
        <v>1:24,90</v>
      </c>
      <c r="E11" s="27" t="str">
        <f t="shared" si="0"/>
        <v>1:10,76</v>
      </c>
      <c r="F11" s="27" t="str">
        <f t="shared" si="0"/>
        <v>2:53,81</v>
      </c>
      <c r="G11" s="32" t="str">
        <f t="shared" si="0"/>
        <v>2:35,68</v>
      </c>
      <c r="H11" s="27" t="str">
        <f t="shared" si="0"/>
        <v>0:34,83</v>
      </c>
      <c r="I11" s="27" t="str">
        <f t="shared" si="0"/>
        <v>0:56,25</v>
      </c>
      <c r="J11" s="27" t="str">
        <f t="shared" si="0"/>
        <v>1:13,65</v>
      </c>
      <c r="K11" s="27" t="str">
        <f t="shared" si="0"/>
        <v>1:02,47</v>
      </c>
      <c r="L11" s="27" t="str">
        <f t="shared" si="0"/>
        <v>2:37,09</v>
      </c>
      <c r="M11" s="27" t="str">
        <f t="shared" si="0"/>
        <v>2:24,54</v>
      </c>
      <c r="N11" s="25"/>
    </row>
    <row r="14" spans="1:14" ht="15" customHeight="1" x14ac:dyDescent="0.25">
      <c r="A14" s="45" t="s">
        <v>25</v>
      </c>
      <c r="B14" s="45"/>
      <c r="C14" s="45"/>
      <c r="D14" s="45"/>
      <c r="E14" s="45"/>
      <c r="F14" s="45"/>
      <c r="G14"/>
      <c r="H14" s="47" t="s">
        <v>52</v>
      </c>
      <c r="I14" s="47"/>
      <c r="J14" s="47"/>
      <c r="L14" s="47" t="s">
        <v>53</v>
      </c>
      <c r="M14"/>
      <c r="N14"/>
    </row>
    <row r="15" spans="1:14" ht="15" customHeight="1" x14ac:dyDescent="0.25">
      <c r="A15" s="45"/>
      <c r="B15" s="45"/>
      <c r="C15" s="45"/>
      <c r="D15" s="45"/>
      <c r="E15" s="45"/>
      <c r="F15" s="45"/>
      <c r="G15"/>
      <c r="H15" s="47"/>
      <c r="I15" s="47"/>
      <c r="J15" s="47"/>
      <c r="L15" s="47"/>
      <c r="M15"/>
      <c r="N15"/>
    </row>
    <row r="16" spans="1:14" x14ac:dyDescent="0.25">
      <c r="A16" s="2" t="s">
        <v>26</v>
      </c>
      <c r="B16" s="2" t="s">
        <v>28</v>
      </c>
      <c r="C16" s="2" t="s">
        <v>27</v>
      </c>
      <c r="D16" s="2" t="s">
        <v>29</v>
      </c>
      <c r="E16" s="2" t="s">
        <v>31</v>
      </c>
      <c r="F16" s="2" t="s">
        <v>36</v>
      </c>
      <c r="G16"/>
      <c r="H16" s="2" t="s">
        <v>54</v>
      </c>
      <c r="I16" s="2" t="s">
        <v>48</v>
      </c>
      <c r="J16" s="2" t="s">
        <v>36</v>
      </c>
      <c r="L16" s="2" t="s">
        <v>54</v>
      </c>
      <c r="M16"/>
      <c r="N16"/>
    </row>
    <row r="17" spans="1:14" x14ac:dyDescent="0.25">
      <c r="A17" s="8" t="s">
        <v>30</v>
      </c>
      <c r="B17" s="8">
        <v>15</v>
      </c>
      <c r="C17" s="8">
        <v>18</v>
      </c>
      <c r="D17" s="8">
        <v>3</v>
      </c>
      <c r="E17" s="8" t="s">
        <v>32</v>
      </c>
      <c r="F17" s="8" t="s">
        <v>37</v>
      </c>
      <c r="G17"/>
      <c r="H17" s="37" t="s">
        <v>45</v>
      </c>
      <c r="I17" s="8" t="s">
        <v>46</v>
      </c>
      <c r="J17" s="8" t="s">
        <v>38</v>
      </c>
      <c r="L17" s="39"/>
      <c r="M17"/>
      <c r="N17"/>
    </row>
    <row r="18" spans="1:14" x14ac:dyDescent="0.25">
      <c r="A18" s="10" t="s">
        <v>30</v>
      </c>
      <c r="B18" s="10">
        <v>13</v>
      </c>
      <c r="C18" s="10">
        <v>14</v>
      </c>
      <c r="D18" s="10">
        <v>1</v>
      </c>
      <c r="E18" s="10" t="s">
        <v>32</v>
      </c>
      <c r="F18" s="10" t="s">
        <v>37</v>
      </c>
      <c r="G18"/>
      <c r="H18" s="38" t="s">
        <v>47</v>
      </c>
      <c r="I18" s="38" t="s">
        <v>46</v>
      </c>
      <c r="J18" s="38" t="s">
        <v>38</v>
      </c>
      <c r="L18" s="41"/>
      <c r="M18"/>
      <c r="N18"/>
    </row>
    <row r="19" spans="1:14" x14ac:dyDescent="0.25">
      <c r="A19" s="8" t="s">
        <v>33</v>
      </c>
      <c r="B19" s="8">
        <v>12</v>
      </c>
      <c r="C19" s="8">
        <v>18</v>
      </c>
      <c r="D19" s="8">
        <v>16</v>
      </c>
      <c r="E19" s="8" t="s">
        <v>34</v>
      </c>
      <c r="F19" s="8" t="s">
        <v>37</v>
      </c>
      <c r="G19"/>
      <c r="H19" s="37" t="s">
        <v>49</v>
      </c>
      <c r="I19" s="37" t="s">
        <v>46</v>
      </c>
      <c r="J19" s="37" t="s">
        <v>37</v>
      </c>
      <c r="L19" s="39"/>
      <c r="M19"/>
      <c r="N19"/>
    </row>
    <row r="20" spans="1:14" x14ac:dyDescent="0.25">
      <c r="A20" s="10" t="s">
        <v>30</v>
      </c>
      <c r="B20" s="10">
        <v>13</v>
      </c>
      <c r="C20" s="10">
        <v>14</v>
      </c>
      <c r="D20" s="10">
        <v>1</v>
      </c>
      <c r="E20" s="10" t="s">
        <v>32</v>
      </c>
      <c r="F20" s="10" t="s">
        <v>37</v>
      </c>
      <c r="G20"/>
      <c r="H20" s="38" t="s">
        <v>50</v>
      </c>
      <c r="I20" s="38" t="s">
        <v>51</v>
      </c>
      <c r="J20" s="38"/>
      <c r="L20" s="41"/>
      <c r="M20"/>
      <c r="N20"/>
    </row>
    <row r="21" spans="1:14" x14ac:dyDescent="0.25">
      <c r="A21" s="8" t="s">
        <v>35</v>
      </c>
      <c r="B21" s="8">
        <v>12</v>
      </c>
      <c r="C21" s="8">
        <v>18</v>
      </c>
      <c r="D21" s="8">
        <v>10</v>
      </c>
      <c r="E21" s="8" t="s">
        <v>32</v>
      </c>
      <c r="F21" s="8" t="s">
        <v>37</v>
      </c>
      <c r="G21"/>
      <c r="H21" s="35"/>
      <c r="I21" s="35"/>
      <c r="J21"/>
      <c r="L21" s="39"/>
      <c r="M21"/>
      <c r="N21"/>
    </row>
    <row r="22" spans="1:14" x14ac:dyDescent="0.25">
      <c r="A22" s="10" t="s">
        <v>33</v>
      </c>
      <c r="B22" s="10">
        <v>12</v>
      </c>
      <c r="C22" s="10">
        <v>100</v>
      </c>
      <c r="D22" s="10">
        <v>8</v>
      </c>
      <c r="E22" s="10" t="s">
        <v>34</v>
      </c>
      <c r="F22" s="10" t="s">
        <v>38</v>
      </c>
      <c r="H22" s="36"/>
      <c r="I22" s="36"/>
      <c r="L22" s="42"/>
    </row>
    <row r="23" spans="1:14" x14ac:dyDescent="0.25">
      <c r="A23" s="8" t="s">
        <v>30</v>
      </c>
      <c r="B23" s="8">
        <v>17</v>
      </c>
      <c r="C23" s="8">
        <v>18</v>
      </c>
      <c r="D23" s="8">
        <v>1</v>
      </c>
      <c r="E23" s="8" t="s">
        <v>32</v>
      </c>
      <c r="F23" s="8" t="s">
        <v>38</v>
      </c>
      <c r="H23" s="36"/>
      <c r="I23" s="36"/>
      <c r="L23" s="40"/>
    </row>
    <row r="24" spans="1:14" x14ac:dyDescent="0.25">
      <c r="A24" s="10" t="s">
        <v>30</v>
      </c>
      <c r="B24" s="10">
        <v>19</v>
      </c>
      <c r="C24" s="10">
        <v>100</v>
      </c>
      <c r="D24" s="10">
        <v>4</v>
      </c>
      <c r="E24" s="10" t="s">
        <v>32</v>
      </c>
      <c r="F24" s="10" t="s">
        <v>38</v>
      </c>
      <c r="H24" s="36"/>
      <c r="I24" s="36"/>
      <c r="L24" s="42"/>
    </row>
    <row r="25" spans="1:14" x14ac:dyDescent="0.25">
      <c r="H25" s="36"/>
      <c r="I25" s="36"/>
      <c r="L25" s="40"/>
    </row>
    <row r="26" spans="1:14" x14ac:dyDescent="0.25">
      <c r="L26" s="42"/>
    </row>
    <row r="27" spans="1:14" x14ac:dyDescent="0.25">
      <c r="L27" s="40"/>
    </row>
    <row r="28" spans="1:14" x14ac:dyDescent="0.25">
      <c r="L28" s="42"/>
    </row>
    <row r="29" spans="1:14" x14ac:dyDescent="0.25">
      <c r="L29" s="40"/>
    </row>
    <row r="30" spans="1:14" x14ac:dyDescent="0.25">
      <c r="L30" s="42"/>
    </row>
    <row r="31" spans="1:14" x14ac:dyDescent="0.25">
      <c r="L31" s="40"/>
    </row>
    <row r="32" spans="1:14" x14ac:dyDescent="0.25">
      <c r="L32" s="42"/>
    </row>
    <row r="33" spans="12:12" x14ac:dyDescent="0.25">
      <c r="L33" s="40"/>
    </row>
    <row r="34" spans="12:12" x14ac:dyDescent="0.25">
      <c r="L34" s="42"/>
    </row>
    <row r="36" spans="12:12" x14ac:dyDescent="0.25">
      <c r="L36" s="42"/>
    </row>
  </sheetData>
  <mergeCells count="4">
    <mergeCell ref="A14:F15"/>
    <mergeCell ref="A7:N8"/>
    <mergeCell ref="L14:L15"/>
    <mergeCell ref="H14:J15"/>
  </mergeCells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D901-68D8-4F92-82B6-BCB1A3899285}">
  <sheetPr>
    <tabColor theme="4"/>
  </sheetPr>
  <dimension ref="A1:N39"/>
  <sheetViews>
    <sheetView tabSelected="1" workbookViewId="0">
      <selection activeCell="J6" sqref="J6"/>
    </sheetView>
  </sheetViews>
  <sheetFormatPr baseColWidth="10" defaultRowHeight="15" x14ac:dyDescent="0.25"/>
  <cols>
    <col min="1" max="1" width="16.85546875" style="1" customWidth="1"/>
    <col min="2" max="13" width="18.7109375" style="1" customWidth="1"/>
    <col min="14" max="14" width="25" style="1" bestFit="1" customWidth="1"/>
    <col min="15" max="16384" width="11.42578125" style="1"/>
  </cols>
  <sheetData>
    <row r="1" spans="1:14" ht="23.25" customHeight="1" thickBot="1" x14ac:dyDescent="0.3">
      <c r="A1" s="20">
        <v>2025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28" t="s">
        <v>5</v>
      </c>
      <c r="H1" s="6" t="s">
        <v>0</v>
      </c>
      <c r="I1" s="6" t="s">
        <v>1</v>
      </c>
      <c r="J1" s="6" t="s">
        <v>2</v>
      </c>
      <c r="K1" s="6" t="s">
        <v>3</v>
      </c>
      <c r="L1" s="6" t="s">
        <v>4</v>
      </c>
      <c r="M1" s="7" t="s">
        <v>5</v>
      </c>
      <c r="N1" s="3" t="s">
        <v>9</v>
      </c>
    </row>
    <row r="2" spans="1:14" ht="16.5" customHeight="1" x14ac:dyDescent="0.25">
      <c r="A2" s="21" t="s">
        <v>6</v>
      </c>
      <c r="B2" s="16">
        <f>ROUND(((2001/934)-((2001/934)^2+($N2-2534)/467)^(1/2))*VLOOKUP($A$1-1,WR_Youth[],COLUMN(B$1))*86400,2)</f>
        <v>44.41</v>
      </c>
      <c r="C2" s="16">
        <f>ROUND(((2001/934)-((2001/934)^2+($N2-2534)/467)^(1/2))*VLOOKUP($A$1-1,WR_Youth[],COLUMN(C$1))*86400,2)</f>
        <v>65.53</v>
      </c>
      <c r="D2" s="16">
        <f>ROUND(((2001/934)-((2001/934)^2+($N2-2534)/467)^(1/2))*VLOOKUP($A$1-1,WR_Youth[],COLUMN(D$1))*86400,2)</f>
        <v>91.79</v>
      </c>
      <c r="E2" s="16">
        <f>ROUND(((2001/934)-((2001/934)^2+($N2-2534)/467)^(1/2))*VLOOKUP($A$1-1,WR_Youth[],COLUMN(E$1))*86400,2)</f>
        <v>75.84</v>
      </c>
      <c r="F2" s="16">
        <f>ROUND(((2001/934)-((2001/934)^2+($N2-2534)/467)^(1/2))*VLOOKUP($A$1-1,WR_Youth[],COLUMN(F$1))*86400,2)</f>
        <v>189.05</v>
      </c>
      <c r="G2" s="29">
        <f>ROUND(((2001/934)-((2001/934)^2+($N2-2534)/467)^(1/2))*VLOOKUP($A$1-1,WR_Youth[],COLUMN(G$1))*86400,2)</f>
        <v>164.57</v>
      </c>
      <c r="H2" s="16">
        <f>ROUND(((2001/934)-((2001/934)^2+($N2-2534)/467)^(1/2))*VLOOKUP($A$1-1,WR_Youth[],COLUMN(H$1))*86400,2)</f>
        <v>38.36</v>
      </c>
      <c r="I2" s="16">
        <f>ROUND(((2001/934)-((2001/934)^2+($N2-2534)/467)^(1/2))*VLOOKUP($A$1-1,WR_Youth[],COLUMN(I$1))*86400,2)</f>
        <v>60.47</v>
      </c>
      <c r="J2" s="16">
        <f>ROUND(((2001/934)-((2001/934)^2+($N2-2534)/467)^(1/2))*VLOOKUP($A$1-1,WR_Youth[],COLUMN(J$1))*86400,2)</f>
        <v>79.22</v>
      </c>
      <c r="K2" s="16">
        <f>ROUND(((2001/934)-((2001/934)^2+($N2-2534)/467)^(1/2))*VLOOKUP($A$1-1,WR_Youth[],COLUMN(K$1))*86400,2)</f>
        <v>66.430000000000007</v>
      </c>
      <c r="L2" s="16">
        <f>ROUND(((2001/934)-((2001/934)^2+($N2-2534)/467)^(1/2))*VLOOKUP($A$1-1,WR_Youth[],COLUMN(L$1))*86400,2)</f>
        <v>168.79</v>
      </c>
      <c r="M2" s="17">
        <f>ROUND(((2001/934)-((2001/934)^2+($N2-2534)/467)^(1/2))*VLOOKUP($A$1-1,WR_Youth[],COLUMN(M$1))*86400,2)</f>
        <v>155.07</v>
      </c>
      <c r="N2" s="2">
        <v>700</v>
      </c>
    </row>
    <row r="3" spans="1:14" ht="16.5" customHeight="1" x14ac:dyDescent="0.25">
      <c r="A3" s="21" t="s">
        <v>7</v>
      </c>
      <c r="B3" s="18">
        <f>ROUND(((2001/934)-((2001/934)^2+($N3-2534)/467)^(1/2))*VLOOKUP($A$1-1,WR_Youth[],COLUMN(B$1))*86400,2)</f>
        <v>43.12</v>
      </c>
      <c r="C3" s="18">
        <f>ROUND(((2001/934)-((2001/934)^2+($N3-2534)/467)^(1/2))*VLOOKUP($A$1-1,WR_Youth[],COLUMN(C$1))*86400,2)</f>
        <v>63.63</v>
      </c>
      <c r="D3" s="18">
        <f>ROUND(((2001/934)-((2001/934)^2+($N3-2534)/467)^(1/2))*VLOOKUP($A$1-1,WR_Youth[],COLUMN(D$1))*86400,2)</f>
        <v>89.13</v>
      </c>
      <c r="E3" s="18">
        <f>ROUND(((2001/934)-((2001/934)^2+($N3-2534)/467)^(1/2))*VLOOKUP($A$1-1,WR_Youth[],COLUMN(E$1))*86400,2)</f>
        <v>73.63</v>
      </c>
      <c r="F3" s="18">
        <f>ROUND(((2001/934)-((2001/934)^2+($N3-2534)/467)^(1/2))*VLOOKUP($A$1-1,WR_Youth[],COLUMN(F$1))*86400,2)</f>
        <v>183.57</v>
      </c>
      <c r="G3" s="30">
        <f>ROUND(((2001/934)-((2001/934)^2+($N3-2534)/467)^(1/2))*VLOOKUP($A$1-1,WR_Youth[],COLUMN(G$1))*86400,2)</f>
        <v>159.79</v>
      </c>
      <c r="H3" s="18">
        <f>ROUND(((2001/934)-((2001/934)^2+($N3-2534)/467)^(1/2))*VLOOKUP($A$1-1,WR_Youth[],COLUMN(H$1))*86400,2)</f>
        <v>37.25</v>
      </c>
      <c r="I3" s="18">
        <f>ROUND(((2001/934)-((2001/934)^2+($N3-2534)/467)^(1/2))*VLOOKUP($A$1-1,WR_Youth[],COLUMN(I$1))*86400,2)</f>
        <v>58.71</v>
      </c>
      <c r="J3" s="18">
        <f>ROUND(((2001/934)-((2001/934)^2+($N3-2534)/467)^(1/2))*VLOOKUP($A$1-1,WR_Youth[],COLUMN(J$1))*86400,2)</f>
        <v>76.92</v>
      </c>
      <c r="K3" s="18">
        <f>ROUND(((2001/934)-((2001/934)^2+($N3-2534)/467)^(1/2))*VLOOKUP($A$1-1,WR_Youth[],COLUMN(K$1))*86400,2)</f>
        <v>64.5</v>
      </c>
      <c r="L3" s="18">
        <f>ROUND(((2001/934)-((2001/934)^2+($N3-2534)/467)^(1/2))*VLOOKUP($A$1-1,WR_Youth[],COLUMN(L$1))*86400,2)</f>
        <v>163.9</v>
      </c>
      <c r="M3" s="19">
        <f>ROUND(((2001/934)-((2001/934)^2+($N3-2534)/467)^(1/2))*VLOOKUP($A$1-1,WR_Youth[],COLUMN(M$1))*86400,2)</f>
        <v>150.57</v>
      </c>
      <c r="N3" s="2">
        <v>730</v>
      </c>
    </row>
    <row r="4" spans="1:14" ht="16.5" customHeight="1" x14ac:dyDescent="0.25">
      <c r="A4" s="21" t="s">
        <v>8</v>
      </c>
      <c r="B4" s="16">
        <f>ROUND(((2001/934)-((2001/934)^2+($N4-2534)/467)^(1/2))*VLOOKUP($A$1-1,WR_Open[],COLUMN(B$1))*86400,2)</f>
        <v>41.13</v>
      </c>
      <c r="C4" s="16">
        <f>ROUND(((2001/934)-((2001/934)^2+($N4-2534)/467)^(1/2))*VLOOKUP($A$1-1,WR_Open[],COLUMN(C$1))*86400,2)</f>
        <v>62.97</v>
      </c>
      <c r="D4" s="16">
        <f>ROUND(((2001/934)-((2001/934)^2+($N4-2534)/467)^(1/2))*VLOOKUP($A$1-1,WR_Open[],COLUMN(D$1))*86400,2)</f>
        <v>83.98</v>
      </c>
      <c r="E4" s="16">
        <f>ROUND(((2001/934)-((2001/934)^2+($N4-2534)/467)^(1/2))*VLOOKUP($A$1-1,WR_Open[],COLUMN(E$1))*86400,2)</f>
        <v>70.290000000000006</v>
      </c>
      <c r="F4" s="16">
        <f>ROUND(((2001/934)-((2001/934)^2+($N4-2534)/467)^(1/2))*VLOOKUP($A$1-1,WR_Open[],COLUMN(F$1))*86400,2)</f>
        <v>173.81</v>
      </c>
      <c r="G4" s="29">
        <f>ROUND(((2001/934)-((2001/934)^2+($N4-2534)/467)^(1/2))*VLOOKUP($A$1-1,WR_Open[],COLUMN(G$1))*86400,2)</f>
        <v>155.68</v>
      </c>
      <c r="H4" s="16">
        <f>ROUND(((2001/934)-((2001/934)^2+($N4-2534)/467)^(1/2))*VLOOKUP($A$1-1,WR_Open[],COLUMN(H$1))*86400,2)</f>
        <v>34.74</v>
      </c>
      <c r="I4" s="16">
        <f>ROUND(((2001/934)-((2001/934)^2+($N4-2534)/467)^(1/2))*VLOOKUP($A$1-1,WR_Open[],COLUMN(I$1))*86400,2)</f>
        <v>56.16</v>
      </c>
      <c r="J4" s="16">
        <f>ROUND(((2001/934)-((2001/934)^2+($N4-2534)/467)^(1/2))*VLOOKUP($A$1-1,WR_Open[],COLUMN(J$1))*86400,2)</f>
        <v>73.650000000000006</v>
      </c>
      <c r="K4" s="16">
        <f>ROUND(((2001/934)-((2001/934)^2+($N4-2534)/467)^(1/2))*VLOOKUP($A$1-1,WR_Open[],COLUMN(K$1))*86400,2)</f>
        <v>60.9</v>
      </c>
      <c r="L4" s="16">
        <f>ROUND(((2001/934)-((2001/934)^2+($N4-2534)/467)^(1/2))*VLOOKUP($A$1-1,WR_Open[],COLUMN(L$1))*86400,2)</f>
        <v>157.09</v>
      </c>
      <c r="M4" s="17">
        <f>ROUND(((2001/934)-((2001/934)^2+($N4-2534)/467)^(1/2))*VLOOKUP($A$1-1,WR_Open[],COLUMN(M$1))*86400,2)</f>
        <v>142.72</v>
      </c>
      <c r="N4" s="2">
        <v>740</v>
      </c>
    </row>
    <row r="7" spans="1:14" x14ac:dyDescent="0.25">
      <c r="A7" s="46" t="s">
        <v>24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</row>
    <row r="8" spans="1:14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</row>
    <row r="9" spans="1:14" x14ac:dyDescent="0.25">
      <c r="A9" s="22" t="s">
        <v>6</v>
      </c>
      <c r="B9" s="33" t="str">
        <f t="shared" ref="B9" si="0">CONCATENATE(ROUNDDOWN(B2/60,0),":",TEXT(B2-(60*ROUNDDOWN(B2/60,0)),"00,00"))</f>
        <v>0:44,41</v>
      </c>
      <c r="C9" s="33" t="str">
        <f>CONCATENATE(ROUNDDOWN(C2/60,0),":",TEXT(C2-(60*ROUNDDOWN(C2/60,0)),"00,00"))</f>
        <v>1:05,53</v>
      </c>
      <c r="D9" s="33" t="str">
        <f t="shared" ref="D9:M9" si="1">CONCATENATE(ROUNDDOWN(D2/60,0),":",TEXT(D2-(60*ROUNDDOWN(D2/60,0)),"00,00"))</f>
        <v>1:31,79</v>
      </c>
      <c r="E9" s="33" t="str">
        <f t="shared" si="1"/>
        <v>1:15,84</v>
      </c>
      <c r="F9" s="33" t="str">
        <f t="shared" si="1"/>
        <v>3:09,05</v>
      </c>
      <c r="G9" s="34" t="str">
        <f t="shared" si="1"/>
        <v>2:44,57</v>
      </c>
      <c r="H9" s="33" t="str">
        <f t="shared" si="1"/>
        <v>0:38,36</v>
      </c>
      <c r="I9" s="33" t="str">
        <f t="shared" si="1"/>
        <v>1:00,47</v>
      </c>
      <c r="J9" s="33" t="str">
        <f t="shared" si="1"/>
        <v>1:19,22</v>
      </c>
      <c r="K9" s="33" t="str">
        <f t="shared" si="1"/>
        <v>1:06,43</v>
      </c>
      <c r="L9" s="33" t="str">
        <f t="shared" si="1"/>
        <v>2:48,79</v>
      </c>
      <c r="M9" s="33" t="str">
        <f t="shared" si="1"/>
        <v>2:35,07</v>
      </c>
      <c r="N9" s="23"/>
    </row>
    <row r="10" spans="1:14" x14ac:dyDescent="0.25">
      <c r="A10" s="22" t="s">
        <v>7</v>
      </c>
      <c r="B10" s="26" t="str">
        <f t="shared" ref="B10:M10" si="2">CONCATENATE(ROUNDDOWN(B3/60,0),":",TEXT(B3-(60*ROUNDDOWN(B3/60,0)),"00,00"))</f>
        <v>0:43,12</v>
      </c>
      <c r="C10" s="26" t="str">
        <f t="shared" si="2"/>
        <v>1:03,63</v>
      </c>
      <c r="D10" s="26" t="str">
        <f t="shared" si="2"/>
        <v>1:29,13</v>
      </c>
      <c r="E10" s="26" t="str">
        <f t="shared" si="2"/>
        <v>1:13,63</v>
      </c>
      <c r="F10" s="26" t="str">
        <f t="shared" si="2"/>
        <v>3:03,57</v>
      </c>
      <c r="G10" s="31" t="str">
        <f t="shared" si="2"/>
        <v>2:39,79</v>
      </c>
      <c r="H10" s="26" t="str">
        <f t="shared" si="2"/>
        <v>0:37,25</v>
      </c>
      <c r="I10" s="26" t="str">
        <f t="shared" si="2"/>
        <v>0:58,71</v>
      </c>
      <c r="J10" s="26" t="str">
        <f t="shared" si="2"/>
        <v>1:16,92</v>
      </c>
      <c r="K10" s="26" t="str">
        <f t="shared" si="2"/>
        <v>1:04,50</v>
      </c>
      <c r="L10" s="26" t="str">
        <f t="shared" si="2"/>
        <v>2:43,90</v>
      </c>
      <c r="M10" s="26" t="str">
        <f t="shared" si="2"/>
        <v>2:30,57</v>
      </c>
      <c r="N10" s="23"/>
    </row>
    <row r="11" spans="1:14" ht="15.75" thickBot="1" x14ac:dyDescent="0.3">
      <c r="A11" s="24" t="s">
        <v>8</v>
      </c>
      <c r="B11" s="27" t="str">
        <f t="shared" ref="B11:M11" si="3">CONCATENATE(ROUNDDOWN(B4/60,0),":",TEXT(B4-(60*ROUNDDOWN(B4/60,0)),"00,00"))</f>
        <v>0:41,13</v>
      </c>
      <c r="C11" s="27" t="str">
        <f t="shared" si="3"/>
        <v>1:02,97</v>
      </c>
      <c r="D11" s="27" t="str">
        <f t="shared" si="3"/>
        <v>1:23,98</v>
      </c>
      <c r="E11" s="27" t="str">
        <f t="shared" si="3"/>
        <v>1:10,29</v>
      </c>
      <c r="F11" s="27" t="str">
        <f t="shared" si="3"/>
        <v>2:53,81</v>
      </c>
      <c r="G11" s="32" t="str">
        <f t="shared" si="3"/>
        <v>2:35,68</v>
      </c>
      <c r="H11" s="27" t="str">
        <f t="shared" si="3"/>
        <v>0:34,74</v>
      </c>
      <c r="I11" s="27" t="str">
        <f t="shared" si="3"/>
        <v>0:56,16</v>
      </c>
      <c r="J11" s="27" t="str">
        <f t="shared" si="3"/>
        <v>1:13,65</v>
      </c>
      <c r="K11" s="27" t="str">
        <f t="shared" si="3"/>
        <v>1:00,90</v>
      </c>
      <c r="L11" s="27" t="str">
        <f t="shared" si="3"/>
        <v>2:37,09</v>
      </c>
      <c r="M11" s="27" t="str">
        <f t="shared" si="3"/>
        <v>2:22,72</v>
      </c>
      <c r="N11" s="25"/>
    </row>
    <row r="14" spans="1:14" x14ac:dyDescent="0.25">
      <c r="A14" s="45" t="s">
        <v>25</v>
      </c>
      <c r="B14" s="45"/>
      <c r="C14" s="45"/>
      <c r="D14" s="45"/>
      <c r="E14" s="45"/>
      <c r="F14" s="45"/>
      <c r="H14" s="47" t="s">
        <v>52</v>
      </c>
      <c r="I14" s="47"/>
      <c r="J14" s="47"/>
      <c r="L14" s="47" t="s">
        <v>53</v>
      </c>
      <c r="M14"/>
    </row>
    <row r="15" spans="1:14" x14ac:dyDescent="0.25">
      <c r="A15" s="45"/>
      <c r="B15" s="45"/>
      <c r="C15" s="45"/>
      <c r="D15" s="45"/>
      <c r="E15" s="45"/>
      <c r="F15" s="45"/>
      <c r="H15" s="47"/>
      <c r="I15" s="47"/>
      <c r="J15" s="47"/>
      <c r="L15" s="47"/>
      <c r="M15"/>
    </row>
    <row r="16" spans="1:14" x14ac:dyDescent="0.25">
      <c r="A16" s="2" t="s">
        <v>26</v>
      </c>
      <c r="B16" s="2" t="s">
        <v>28</v>
      </c>
      <c r="C16" s="2" t="s">
        <v>27</v>
      </c>
      <c r="D16" s="2" t="s">
        <v>29</v>
      </c>
      <c r="E16" s="2" t="s">
        <v>31</v>
      </c>
      <c r="F16" s="2" t="s">
        <v>36</v>
      </c>
      <c r="H16" s="2" t="s">
        <v>54</v>
      </c>
      <c r="I16" s="2" t="s">
        <v>48</v>
      </c>
      <c r="J16" s="2" t="s">
        <v>36</v>
      </c>
      <c r="L16" s="2" t="s">
        <v>54</v>
      </c>
      <c r="M16"/>
    </row>
    <row r="17" spans="1:13" x14ac:dyDescent="0.25">
      <c r="A17" s="8" t="s">
        <v>39</v>
      </c>
      <c r="B17" s="8">
        <v>15</v>
      </c>
      <c r="C17" s="8">
        <v>18</v>
      </c>
      <c r="D17" s="8">
        <v>3</v>
      </c>
      <c r="E17" s="8" t="s">
        <v>32</v>
      </c>
      <c r="F17" s="8" t="s">
        <v>37</v>
      </c>
      <c r="H17" s="37" t="s">
        <v>45</v>
      </c>
      <c r="I17" s="8" t="s">
        <v>46</v>
      </c>
      <c r="J17" s="8" t="s">
        <v>38</v>
      </c>
      <c r="L17" s="39"/>
      <c r="M17"/>
    </row>
    <row r="18" spans="1:13" x14ac:dyDescent="0.25">
      <c r="A18" s="10" t="s">
        <v>39</v>
      </c>
      <c r="B18" s="10">
        <v>13</v>
      </c>
      <c r="C18" s="10">
        <v>14</v>
      </c>
      <c r="D18" s="10">
        <v>1</v>
      </c>
      <c r="E18" s="10" t="s">
        <v>32</v>
      </c>
      <c r="F18" s="10" t="s">
        <v>37</v>
      </c>
      <c r="H18" s="38" t="s">
        <v>47</v>
      </c>
      <c r="I18" s="38" t="s">
        <v>46</v>
      </c>
      <c r="J18" s="38" t="s">
        <v>38</v>
      </c>
      <c r="L18" s="41"/>
      <c r="M18"/>
    </row>
    <row r="19" spans="1:13" x14ac:dyDescent="0.25">
      <c r="A19" s="8" t="s">
        <v>40</v>
      </c>
      <c r="B19" s="8">
        <v>12</v>
      </c>
      <c r="C19" s="8">
        <v>18</v>
      </c>
      <c r="D19" s="8">
        <v>16</v>
      </c>
      <c r="E19" s="8" t="s">
        <v>34</v>
      </c>
      <c r="F19" s="8" t="s">
        <v>37</v>
      </c>
      <c r="H19" s="37" t="s">
        <v>49</v>
      </c>
      <c r="I19" s="37" t="s">
        <v>46</v>
      </c>
      <c r="J19" s="37" t="s">
        <v>37</v>
      </c>
      <c r="L19" s="39"/>
      <c r="M19"/>
    </row>
    <row r="20" spans="1:13" x14ac:dyDescent="0.25">
      <c r="A20" s="10" t="s">
        <v>39</v>
      </c>
      <c r="B20" s="10">
        <v>13</v>
      </c>
      <c r="C20" s="10">
        <v>14</v>
      </c>
      <c r="D20" s="10">
        <v>1</v>
      </c>
      <c r="E20" s="10" t="s">
        <v>32</v>
      </c>
      <c r="F20" s="10" t="s">
        <v>37</v>
      </c>
      <c r="H20" s="38" t="s">
        <v>50</v>
      </c>
      <c r="I20" s="38" t="s">
        <v>51</v>
      </c>
      <c r="J20" s="38"/>
      <c r="L20" s="41"/>
      <c r="M20"/>
    </row>
    <row r="21" spans="1:13" x14ac:dyDescent="0.25">
      <c r="A21" s="8" t="s">
        <v>41</v>
      </c>
      <c r="B21" s="8">
        <v>12</v>
      </c>
      <c r="C21" s="8">
        <v>18</v>
      </c>
      <c r="D21" s="8">
        <v>10</v>
      </c>
      <c r="E21" s="8" t="s">
        <v>32</v>
      </c>
      <c r="F21" s="8" t="s">
        <v>37</v>
      </c>
      <c r="H21" s="37" t="s">
        <v>55</v>
      </c>
      <c r="I21" s="37" t="s">
        <v>46</v>
      </c>
      <c r="J21" s="37" t="s">
        <v>37</v>
      </c>
      <c r="L21" s="39"/>
      <c r="M21"/>
    </row>
    <row r="22" spans="1:13" x14ac:dyDescent="0.25">
      <c r="A22" s="10" t="s">
        <v>40</v>
      </c>
      <c r="B22" s="10">
        <v>12</v>
      </c>
      <c r="C22" s="10">
        <v>100</v>
      </c>
      <c r="D22" s="10">
        <v>8</v>
      </c>
      <c r="E22" s="10" t="s">
        <v>34</v>
      </c>
      <c r="F22" s="10" t="s">
        <v>38</v>
      </c>
      <c r="H22" s="43" t="s">
        <v>56</v>
      </c>
      <c r="I22" s="43" t="s">
        <v>46</v>
      </c>
      <c r="J22" s="10" t="s">
        <v>37</v>
      </c>
      <c r="L22" s="42"/>
      <c r="M22"/>
    </row>
    <row r="23" spans="1:13" x14ac:dyDescent="0.25">
      <c r="A23" s="8" t="s">
        <v>39</v>
      </c>
      <c r="B23" s="8">
        <v>17</v>
      </c>
      <c r="C23" s="8">
        <v>18</v>
      </c>
      <c r="D23" s="8">
        <v>1</v>
      </c>
      <c r="E23" s="8" t="s">
        <v>32</v>
      </c>
      <c r="F23" s="8" t="s">
        <v>38</v>
      </c>
      <c r="H23" s="36"/>
      <c r="I23" s="36"/>
      <c r="L23" s="40"/>
      <c r="M23"/>
    </row>
    <row r="24" spans="1:13" x14ac:dyDescent="0.25">
      <c r="A24" s="10" t="s">
        <v>39</v>
      </c>
      <c r="B24" s="10">
        <v>19</v>
      </c>
      <c r="C24" s="10">
        <v>100</v>
      </c>
      <c r="D24" s="10">
        <v>4</v>
      </c>
      <c r="E24" s="10" t="s">
        <v>32</v>
      </c>
      <c r="F24" s="10" t="s">
        <v>38</v>
      </c>
      <c r="H24" s="36"/>
      <c r="I24" s="36"/>
      <c r="L24" s="42"/>
      <c r="M24"/>
    </row>
    <row r="25" spans="1:13" x14ac:dyDescent="0.25">
      <c r="H25" s="36"/>
      <c r="I25" s="36"/>
      <c r="L25" s="40"/>
      <c r="M25"/>
    </row>
    <row r="26" spans="1:13" x14ac:dyDescent="0.25">
      <c r="L26" s="42"/>
      <c r="M26"/>
    </row>
    <row r="27" spans="1:13" x14ac:dyDescent="0.25">
      <c r="L27" s="40"/>
      <c r="M27"/>
    </row>
    <row r="28" spans="1:13" x14ac:dyDescent="0.25">
      <c r="L28" s="42"/>
      <c r="M28"/>
    </row>
    <row r="29" spans="1:13" x14ac:dyDescent="0.25">
      <c r="L29" s="40"/>
      <c r="M29"/>
    </row>
    <row r="30" spans="1:13" x14ac:dyDescent="0.25">
      <c r="L30" s="42"/>
      <c r="M30"/>
    </row>
    <row r="31" spans="1:13" x14ac:dyDescent="0.25">
      <c r="L31" s="40"/>
      <c r="M31"/>
    </row>
    <row r="32" spans="1:13" x14ac:dyDescent="0.25">
      <c r="L32" s="42"/>
      <c r="M32"/>
    </row>
    <row r="33" spans="8:13" x14ac:dyDescent="0.25">
      <c r="L33" s="40"/>
      <c r="M33"/>
    </row>
    <row r="34" spans="8:13" x14ac:dyDescent="0.25">
      <c r="L34" s="42"/>
      <c r="M34"/>
    </row>
    <row r="35" spans="8:13" x14ac:dyDescent="0.25">
      <c r="M35"/>
    </row>
    <row r="36" spans="8:13" x14ac:dyDescent="0.25">
      <c r="L36" s="42"/>
      <c r="M36"/>
    </row>
    <row r="37" spans="8:13" x14ac:dyDescent="0.25">
      <c r="M37"/>
    </row>
    <row r="38" spans="8:13" x14ac:dyDescent="0.25">
      <c r="H38"/>
      <c r="I38"/>
      <c r="J38"/>
      <c r="K38"/>
      <c r="L38"/>
      <c r="M38"/>
    </row>
    <row r="39" spans="8:13" x14ac:dyDescent="0.25">
      <c r="H39"/>
      <c r="I39"/>
      <c r="J39"/>
      <c r="K39"/>
      <c r="L39"/>
      <c r="M39"/>
    </row>
  </sheetData>
  <mergeCells count="4">
    <mergeCell ref="A7:N8"/>
    <mergeCell ref="A14:F15"/>
    <mergeCell ref="H14:J15"/>
    <mergeCell ref="L14:L15"/>
  </mergeCells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E853-0977-425B-964D-7249E4F0A6C8}">
  <dimension ref="A1:N41"/>
  <sheetViews>
    <sheetView workbookViewId="0">
      <selection activeCell="L14" sqref="L14:L15"/>
    </sheetView>
  </sheetViews>
  <sheetFormatPr baseColWidth="10" defaultRowHeight="15" x14ac:dyDescent="0.25"/>
  <cols>
    <col min="1" max="1" width="16.85546875" style="1" customWidth="1"/>
    <col min="2" max="13" width="18.7109375" style="1" customWidth="1"/>
    <col min="14" max="14" width="25" style="1" bestFit="1" customWidth="1"/>
    <col min="15" max="16384" width="11.42578125" style="1"/>
  </cols>
  <sheetData>
    <row r="1" spans="1:14" ht="23.25" customHeight="1" thickBot="1" x14ac:dyDescent="0.3">
      <c r="A1" s="20">
        <v>2026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28" t="s">
        <v>5</v>
      </c>
      <c r="H1" s="6" t="s">
        <v>0</v>
      </c>
      <c r="I1" s="6" t="s">
        <v>1</v>
      </c>
      <c r="J1" s="6" t="s">
        <v>2</v>
      </c>
      <c r="K1" s="6" t="s">
        <v>3</v>
      </c>
      <c r="L1" s="6" t="s">
        <v>4</v>
      </c>
      <c r="M1" s="7" t="s">
        <v>5</v>
      </c>
      <c r="N1" s="3" t="s">
        <v>9</v>
      </c>
    </row>
    <row r="2" spans="1:14" ht="16.5" customHeight="1" x14ac:dyDescent="0.25">
      <c r="A2" s="21" t="s">
        <v>6</v>
      </c>
      <c r="B2" s="16">
        <f>ROUND(((2001/934)-((2001/934)^2+($N2-2534)/467)^(1/2))*VLOOKUP($A$1-1,WR_Youth[],COLUMN(B$1))*86400,2)</f>
        <v>44.41</v>
      </c>
      <c r="C2" s="16">
        <f>ROUND(((2001/934)-((2001/934)^2+($N2-2534)/467)^(1/2))*VLOOKUP($A$1-1,WR_Youth[],COLUMN(C$1))*86400,2)</f>
        <v>65.53</v>
      </c>
      <c r="D2" s="16">
        <f>ROUND(((2001/934)-((2001/934)^2+($N2-2534)/467)^(1/2))*VLOOKUP($A$1-1,WR_Youth[],COLUMN(D$1))*86400,2)</f>
        <v>91.79</v>
      </c>
      <c r="E2" s="16">
        <f>ROUND(((2001/934)-((2001/934)^2+($N2-2534)/467)^(1/2))*VLOOKUP($A$1-1,WR_Youth[],COLUMN(E$1))*86400,2)</f>
        <v>75.84</v>
      </c>
      <c r="F2" s="16">
        <f>ROUND(((2001/934)-((2001/934)^2+($N2-2534)/467)^(1/2))*VLOOKUP($A$1-1,WR_Youth[],COLUMN(F$1))*86400,2)</f>
        <v>189.01</v>
      </c>
      <c r="G2" s="29">
        <f>ROUND(((2001/934)-((2001/934)^2+($N2-2534)/467)^(1/2))*VLOOKUP($A$1-1,WR_Youth[],COLUMN(G$1))*86400,2)</f>
        <v>164.57</v>
      </c>
      <c r="H2" s="16">
        <f>ROUND(((2001/934)-((2001/934)^2+($N2-2534)/467)^(1/2))*VLOOKUP($A$1-1,WR_Youth[],COLUMN(H$1))*86400,2)</f>
        <v>38.36</v>
      </c>
      <c r="I2" s="16">
        <f>ROUND(((2001/934)-((2001/934)^2+($N2-2534)/467)^(1/2))*VLOOKUP($A$1-1,WR_Youth[],COLUMN(I$1))*86400,2)</f>
        <v>60.47</v>
      </c>
      <c r="J2" s="16">
        <f>ROUND(((2001/934)-((2001/934)^2+($N2-2534)/467)^(1/2))*VLOOKUP($A$1-1,WR_Youth[],COLUMN(J$1))*86400,2)</f>
        <v>79.22</v>
      </c>
      <c r="K2" s="16">
        <f>ROUND(((2001/934)-((2001/934)^2+($N2-2534)/467)^(1/2))*VLOOKUP($A$1-1,WR_Youth[],COLUMN(K$1))*86400,2)</f>
        <v>66.430000000000007</v>
      </c>
      <c r="L2" s="16">
        <f>ROUND(((2001/934)-((2001/934)^2+($N2-2534)/467)^(1/2))*VLOOKUP($A$1-1,WR_Youth[],COLUMN(L$1))*86400,2)</f>
        <v>168.79</v>
      </c>
      <c r="M2" s="17">
        <f>ROUND(((2001/934)-((2001/934)^2+($N2-2534)/467)^(1/2))*VLOOKUP($A$1-1,WR_Youth[],COLUMN(M$1))*86400,2)</f>
        <v>155.07</v>
      </c>
      <c r="N2" s="2">
        <v>700</v>
      </c>
    </row>
    <row r="3" spans="1:14" ht="16.5" customHeight="1" x14ac:dyDescent="0.25">
      <c r="A3" s="21" t="s">
        <v>7</v>
      </c>
      <c r="B3" s="18">
        <f>ROUND(((2001/934)-((2001/934)^2+($N3-2534)/467)^(1/2))*VLOOKUP($A$1-1,WR_Youth[],COLUMN(B$1))*86400,2)</f>
        <v>42.7</v>
      </c>
      <c r="C3" s="18">
        <f>ROUND(((2001/934)-((2001/934)^2+($N3-2534)/467)^(1/2))*VLOOKUP($A$1-1,WR_Youth[],COLUMN(C$1))*86400,2)</f>
        <v>63.01</v>
      </c>
      <c r="D3" s="18">
        <f>ROUND(((2001/934)-((2001/934)^2+($N3-2534)/467)^(1/2))*VLOOKUP($A$1-1,WR_Youth[],COLUMN(D$1))*86400,2)</f>
        <v>88.26</v>
      </c>
      <c r="E3" s="18">
        <f>ROUND(((2001/934)-((2001/934)^2+($N3-2534)/467)^(1/2))*VLOOKUP($A$1-1,WR_Youth[],COLUMN(E$1))*86400,2)</f>
        <v>72.92</v>
      </c>
      <c r="F3" s="18">
        <f>ROUND(((2001/934)-((2001/934)^2+($N3-2534)/467)^(1/2))*VLOOKUP($A$1-1,WR_Youth[],COLUMN(F$1))*86400,2)</f>
        <v>181.75</v>
      </c>
      <c r="G3" s="30">
        <f>ROUND(((2001/934)-((2001/934)^2+($N3-2534)/467)^(1/2))*VLOOKUP($A$1-1,WR_Youth[],COLUMN(G$1))*86400,2)</f>
        <v>158.25</v>
      </c>
      <c r="H3" s="18">
        <f>ROUND(((2001/934)-((2001/934)^2+($N3-2534)/467)^(1/2))*VLOOKUP($A$1-1,WR_Youth[],COLUMN(H$1))*86400,2)</f>
        <v>36.89</v>
      </c>
      <c r="I3" s="18">
        <f>ROUND(((2001/934)-((2001/934)^2+($N3-2534)/467)^(1/2))*VLOOKUP($A$1-1,WR_Youth[],COLUMN(I$1))*86400,2)</f>
        <v>58.14</v>
      </c>
      <c r="J3" s="18">
        <f>ROUND(((2001/934)-((2001/934)^2+($N3-2534)/467)^(1/2))*VLOOKUP($A$1-1,WR_Youth[],COLUMN(J$1))*86400,2)</f>
        <v>76.180000000000007</v>
      </c>
      <c r="K3" s="18">
        <f>ROUND(((2001/934)-((2001/934)^2+($N3-2534)/467)^(1/2))*VLOOKUP($A$1-1,WR_Youth[],COLUMN(K$1))*86400,2)</f>
        <v>63.88</v>
      </c>
      <c r="L3" s="18">
        <f>ROUND(((2001/934)-((2001/934)^2+($N3-2534)/467)^(1/2))*VLOOKUP($A$1-1,WR_Youth[],COLUMN(L$1))*86400,2)</f>
        <v>162.31</v>
      </c>
      <c r="M3" s="19">
        <f>ROUND(((2001/934)-((2001/934)^2+($N3-2534)/467)^(1/2))*VLOOKUP($A$1-1,WR_Youth[],COLUMN(M$1))*86400,2)</f>
        <v>149.12</v>
      </c>
      <c r="N3" s="2">
        <v>740</v>
      </c>
    </row>
    <row r="4" spans="1:14" ht="16.5" customHeight="1" x14ac:dyDescent="0.25">
      <c r="A4" s="21" t="s">
        <v>8</v>
      </c>
      <c r="B4" s="16">
        <f>ROUND(((2001/934)-((2001/934)^2+($N4-2534)/467)^(1/2))*VLOOKUP($A$1-1,WR_Open[],COLUMN(B$1))*86400,2)</f>
        <v>40.21</v>
      </c>
      <c r="C4" s="16">
        <f>ROUND(((2001/934)-((2001/934)^2+($N4-2534)/467)^(1/2))*VLOOKUP($A$1-1,WR_Open[],COLUMN(C$1))*86400,2)</f>
        <v>62.97</v>
      </c>
      <c r="D4" s="16">
        <f>ROUND(((2001/934)-((2001/934)^2+($N4-2534)/467)^(1/2))*VLOOKUP($A$1-1,WR_Open[],COLUMN(D$1))*86400,2)</f>
        <v>81.349999999999994</v>
      </c>
      <c r="E4" s="16">
        <f>ROUND(((2001/934)-((2001/934)^2+($N4-2534)/467)^(1/2))*VLOOKUP($A$1-1,WR_Open[],COLUMN(E$1))*86400,2)</f>
        <v>69.959999999999994</v>
      </c>
      <c r="F4" s="16">
        <f>ROUND(((2001/934)-((2001/934)^2+($N4-2534)/467)^(1/2))*VLOOKUP($A$1-1,WR_Open[],COLUMN(F$1))*86400,2)</f>
        <v>173.81</v>
      </c>
      <c r="G4" s="29">
        <f>ROUND(((2001/934)-((2001/934)^2+($N4-2534)/467)^(1/2))*VLOOKUP($A$1-1,WR_Open[],COLUMN(G$1))*86400,2)</f>
        <v>155.68</v>
      </c>
      <c r="H4" s="16">
        <f>ROUND(((2001/934)-((2001/934)^2+($N4-2534)/467)^(1/2))*VLOOKUP($A$1-1,WR_Open[],COLUMN(H$1))*86400,2)</f>
        <v>34.74</v>
      </c>
      <c r="I4" s="16">
        <f>ROUND(((2001/934)-((2001/934)^2+($N4-2534)/467)^(1/2))*VLOOKUP($A$1-1,WR_Open[],COLUMN(I$1))*86400,2)</f>
        <v>55.3</v>
      </c>
      <c r="J4" s="16">
        <f>ROUND(((2001/934)-((2001/934)^2+($N4-2534)/467)^(1/2))*VLOOKUP($A$1-1,WR_Open[],COLUMN(J$1))*86400,2)</f>
        <v>73.63</v>
      </c>
      <c r="K4" s="16">
        <f>ROUND(((2001/934)-((2001/934)^2+($N4-2534)/467)^(1/2))*VLOOKUP($A$1-1,WR_Open[],COLUMN(K$1))*86400,2)</f>
        <v>60.9</v>
      </c>
      <c r="L4" s="16">
        <f>ROUND(((2001/934)-((2001/934)^2+($N4-2534)/467)^(1/2))*VLOOKUP($A$1-1,WR_Open[],COLUMN(L$1))*86400,2)</f>
        <v>157.09</v>
      </c>
      <c r="M4" s="17">
        <f>ROUND(((2001/934)-((2001/934)^2+($N4-2534)/467)^(1/2))*VLOOKUP($A$1-1,WR_Open[],COLUMN(M$1))*86400,2)</f>
        <v>142.72</v>
      </c>
      <c r="N4" s="2">
        <v>740</v>
      </c>
    </row>
    <row r="7" spans="1:14" x14ac:dyDescent="0.25">
      <c r="A7" s="46" t="s">
        <v>24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</row>
    <row r="8" spans="1:14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</row>
    <row r="9" spans="1:14" x14ac:dyDescent="0.25">
      <c r="A9" s="22" t="s">
        <v>6</v>
      </c>
      <c r="B9" s="33" t="str">
        <f t="shared" ref="B9:M11" si="0">CONCATENATE(ROUNDDOWN(B2/60,0),":",TEXT(B2-(60*ROUNDDOWN(B2/60,0)),"00,00"))</f>
        <v>0:44,41</v>
      </c>
      <c r="C9" s="33" t="str">
        <f>CONCATENATE(ROUNDDOWN(C2/60,0),":",TEXT(C2-(60*ROUNDDOWN(C2/60,0)),"00,00"))</f>
        <v>1:05,53</v>
      </c>
      <c r="D9" s="33" t="str">
        <f t="shared" ref="D9:M9" si="1">CONCATENATE(ROUNDDOWN(D2/60,0),":",TEXT(D2-(60*ROUNDDOWN(D2/60,0)),"00,00"))</f>
        <v>1:31,79</v>
      </c>
      <c r="E9" s="33" t="str">
        <f t="shared" si="1"/>
        <v>1:15,84</v>
      </c>
      <c r="F9" s="33" t="str">
        <f t="shared" si="1"/>
        <v>3:09,01</v>
      </c>
      <c r="G9" s="34" t="str">
        <f t="shared" si="1"/>
        <v>2:44,57</v>
      </c>
      <c r="H9" s="33" t="str">
        <f t="shared" si="1"/>
        <v>0:38,36</v>
      </c>
      <c r="I9" s="33" t="str">
        <f t="shared" si="1"/>
        <v>1:00,47</v>
      </c>
      <c r="J9" s="33" t="str">
        <f t="shared" si="1"/>
        <v>1:19,22</v>
      </c>
      <c r="K9" s="33" t="str">
        <f t="shared" si="1"/>
        <v>1:06,43</v>
      </c>
      <c r="L9" s="33" t="str">
        <f t="shared" si="1"/>
        <v>2:48,79</v>
      </c>
      <c r="M9" s="33" t="str">
        <f t="shared" si="1"/>
        <v>2:35,07</v>
      </c>
      <c r="N9" s="23"/>
    </row>
    <row r="10" spans="1:14" x14ac:dyDescent="0.25">
      <c r="A10" s="22" t="s">
        <v>7</v>
      </c>
      <c r="B10" s="26" t="str">
        <f t="shared" si="0"/>
        <v>0:42,70</v>
      </c>
      <c r="C10" s="26" t="str">
        <f t="shared" si="0"/>
        <v>1:03,01</v>
      </c>
      <c r="D10" s="26" t="str">
        <f t="shared" si="0"/>
        <v>1:28,26</v>
      </c>
      <c r="E10" s="26" t="str">
        <f t="shared" si="0"/>
        <v>1:12,92</v>
      </c>
      <c r="F10" s="26" t="str">
        <f t="shared" si="0"/>
        <v>3:01,75</v>
      </c>
      <c r="G10" s="31" t="str">
        <f t="shared" si="0"/>
        <v>2:38,25</v>
      </c>
      <c r="H10" s="26" t="str">
        <f t="shared" si="0"/>
        <v>0:36,89</v>
      </c>
      <c r="I10" s="26" t="str">
        <f t="shared" si="0"/>
        <v>0:58,14</v>
      </c>
      <c r="J10" s="26" t="str">
        <f t="shared" si="0"/>
        <v>1:16,18</v>
      </c>
      <c r="K10" s="26" t="str">
        <f t="shared" si="0"/>
        <v>1:03,88</v>
      </c>
      <c r="L10" s="26" t="str">
        <f t="shared" si="0"/>
        <v>2:42,31</v>
      </c>
      <c r="M10" s="26" t="str">
        <f t="shared" si="0"/>
        <v>2:29,12</v>
      </c>
      <c r="N10" s="23"/>
    </row>
    <row r="11" spans="1:14" ht="15.75" thickBot="1" x14ac:dyDescent="0.3">
      <c r="A11" s="24" t="s">
        <v>8</v>
      </c>
      <c r="B11" s="27" t="str">
        <f t="shared" si="0"/>
        <v>0:40,21</v>
      </c>
      <c r="C11" s="27" t="str">
        <f t="shared" si="0"/>
        <v>1:02,97</v>
      </c>
      <c r="D11" s="27" t="str">
        <f t="shared" si="0"/>
        <v>1:21,35</v>
      </c>
      <c r="E11" s="27" t="str">
        <f t="shared" si="0"/>
        <v>1:09,96</v>
      </c>
      <c r="F11" s="27" t="str">
        <f t="shared" si="0"/>
        <v>2:53,81</v>
      </c>
      <c r="G11" s="32" t="str">
        <f t="shared" si="0"/>
        <v>2:35,68</v>
      </c>
      <c r="H11" s="27" t="str">
        <f t="shared" si="0"/>
        <v>0:34,74</v>
      </c>
      <c r="I11" s="27" t="str">
        <f t="shared" si="0"/>
        <v>0:55,30</v>
      </c>
      <c r="J11" s="27" t="str">
        <f t="shared" si="0"/>
        <v>1:13,63</v>
      </c>
      <c r="K11" s="27" t="str">
        <f t="shared" si="0"/>
        <v>1:00,90</v>
      </c>
      <c r="L11" s="27" t="str">
        <f t="shared" si="0"/>
        <v>2:37,09</v>
      </c>
      <c r="M11" s="27" t="str">
        <f t="shared" si="0"/>
        <v>2:22,72</v>
      </c>
      <c r="N11" s="25"/>
    </row>
    <row r="14" spans="1:14" x14ac:dyDescent="0.25">
      <c r="A14" s="45" t="s">
        <v>25</v>
      </c>
      <c r="B14" s="45"/>
      <c r="C14" s="45"/>
      <c r="D14" s="45"/>
      <c r="E14" s="45"/>
      <c r="F14" s="45"/>
      <c r="H14" s="47" t="s">
        <v>52</v>
      </c>
      <c r="I14" s="47"/>
      <c r="J14" s="47"/>
      <c r="L14" s="47" t="s">
        <v>53</v>
      </c>
    </row>
    <row r="15" spans="1:14" x14ac:dyDescent="0.25">
      <c r="A15" s="45"/>
      <c r="B15" s="45"/>
      <c r="C15" s="45"/>
      <c r="D15" s="45"/>
      <c r="E15" s="45"/>
      <c r="F15" s="45"/>
      <c r="H15" s="47"/>
      <c r="I15" s="47"/>
      <c r="J15" s="47"/>
      <c r="L15" s="47"/>
    </row>
    <row r="16" spans="1:14" x14ac:dyDescent="0.25">
      <c r="A16" s="2" t="s">
        <v>26</v>
      </c>
      <c r="B16" s="2" t="s">
        <v>28</v>
      </c>
      <c r="C16" s="2" t="s">
        <v>27</v>
      </c>
      <c r="D16" s="2" t="s">
        <v>29</v>
      </c>
      <c r="E16" s="2" t="s">
        <v>31</v>
      </c>
      <c r="F16" s="2" t="s">
        <v>36</v>
      </c>
      <c r="H16" s="2" t="s">
        <v>54</v>
      </c>
      <c r="I16" s="2" t="s">
        <v>48</v>
      </c>
      <c r="J16" s="2" t="s">
        <v>36</v>
      </c>
      <c r="L16" s="2" t="s">
        <v>54</v>
      </c>
    </row>
    <row r="17" spans="1:12" x14ac:dyDescent="0.25">
      <c r="A17" s="8" t="s">
        <v>42</v>
      </c>
      <c r="B17" s="8">
        <v>15</v>
      </c>
      <c r="C17" s="8">
        <v>18</v>
      </c>
      <c r="D17" s="8">
        <v>3</v>
      </c>
      <c r="E17" s="8" t="s">
        <v>32</v>
      </c>
      <c r="F17" s="8" t="s">
        <v>37</v>
      </c>
      <c r="H17" s="37"/>
      <c r="I17" s="8"/>
      <c r="J17" s="8"/>
      <c r="L17" s="39"/>
    </row>
    <row r="18" spans="1:12" x14ac:dyDescent="0.25">
      <c r="A18" s="10" t="s">
        <v>42</v>
      </c>
      <c r="B18" s="10">
        <v>13</v>
      </c>
      <c r="C18" s="10">
        <v>14</v>
      </c>
      <c r="D18" s="10">
        <v>1</v>
      </c>
      <c r="E18" s="10" t="s">
        <v>32</v>
      </c>
      <c r="F18" s="10" t="s">
        <v>37</v>
      </c>
      <c r="H18" s="38"/>
      <c r="I18" s="38"/>
      <c r="J18" s="38"/>
      <c r="L18" s="41"/>
    </row>
    <row r="19" spans="1:12" x14ac:dyDescent="0.25">
      <c r="A19" s="8" t="s">
        <v>43</v>
      </c>
      <c r="B19" s="8">
        <v>12</v>
      </c>
      <c r="C19" s="8">
        <v>18</v>
      </c>
      <c r="D19" s="8">
        <v>16</v>
      </c>
      <c r="E19" s="8" t="s">
        <v>34</v>
      </c>
      <c r="F19" s="8" t="s">
        <v>37</v>
      </c>
      <c r="H19" s="37"/>
      <c r="I19" s="37"/>
      <c r="J19" s="37"/>
      <c r="L19" s="39"/>
    </row>
    <row r="20" spans="1:12" x14ac:dyDescent="0.25">
      <c r="A20" s="10" t="s">
        <v>42</v>
      </c>
      <c r="B20" s="10">
        <v>13</v>
      </c>
      <c r="C20" s="10">
        <v>14</v>
      </c>
      <c r="D20" s="10">
        <v>1</v>
      </c>
      <c r="E20" s="10" t="s">
        <v>32</v>
      </c>
      <c r="F20" s="10" t="s">
        <v>37</v>
      </c>
      <c r="H20" s="38"/>
      <c r="I20" s="38"/>
      <c r="J20" s="38"/>
      <c r="L20" s="41"/>
    </row>
    <row r="21" spans="1:12" x14ac:dyDescent="0.25">
      <c r="A21" s="8" t="s">
        <v>44</v>
      </c>
      <c r="B21" s="8">
        <v>12</v>
      </c>
      <c r="C21" s="8">
        <v>18</v>
      </c>
      <c r="D21" s="8">
        <v>10</v>
      </c>
      <c r="E21" s="8" t="s">
        <v>32</v>
      </c>
      <c r="F21" s="8" t="s">
        <v>37</v>
      </c>
      <c r="H21" s="37"/>
      <c r="I21" s="37"/>
      <c r="J21" s="37"/>
      <c r="L21" s="39"/>
    </row>
    <row r="22" spans="1:12" x14ac:dyDescent="0.25">
      <c r="A22" s="10" t="s">
        <v>43</v>
      </c>
      <c r="B22" s="10">
        <v>12</v>
      </c>
      <c r="C22" s="10">
        <v>100</v>
      </c>
      <c r="D22" s="10">
        <v>8</v>
      </c>
      <c r="E22" s="10" t="s">
        <v>34</v>
      </c>
      <c r="F22" s="10" t="s">
        <v>38</v>
      </c>
      <c r="H22" s="43"/>
      <c r="I22" s="43"/>
      <c r="J22" s="40"/>
      <c r="L22" s="42"/>
    </row>
    <row r="23" spans="1:12" x14ac:dyDescent="0.25">
      <c r="A23" s="8" t="s">
        <v>42</v>
      </c>
      <c r="B23" s="8">
        <v>17</v>
      </c>
      <c r="C23" s="8">
        <v>18</v>
      </c>
      <c r="D23" s="8">
        <v>1</v>
      </c>
      <c r="E23" s="8" t="s">
        <v>32</v>
      </c>
      <c r="F23" s="8" t="s">
        <v>38</v>
      </c>
      <c r="H23" s="44"/>
      <c r="I23" s="44"/>
      <c r="J23" s="42"/>
      <c r="L23" s="40"/>
    </row>
    <row r="24" spans="1:12" x14ac:dyDescent="0.25">
      <c r="A24" s="10" t="s">
        <v>42</v>
      </c>
      <c r="B24" s="10">
        <v>19</v>
      </c>
      <c r="C24" s="10">
        <v>100</v>
      </c>
      <c r="D24" s="10">
        <v>4</v>
      </c>
      <c r="E24" s="10" t="s">
        <v>32</v>
      </c>
      <c r="F24" s="10" t="s">
        <v>38</v>
      </c>
      <c r="H24" s="43"/>
      <c r="I24" s="43"/>
      <c r="J24" s="40"/>
      <c r="L24" s="42"/>
    </row>
    <row r="25" spans="1:12" x14ac:dyDescent="0.25">
      <c r="H25" s="36"/>
      <c r="I25" s="36"/>
      <c r="L25" s="40"/>
    </row>
    <row r="26" spans="1:12" x14ac:dyDescent="0.25">
      <c r="L26" s="42"/>
    </row>
    <row r="27" spans="1:12" x14ac:dyDescent="0.25">
      <c r="L27" s="40"/>
    </row>
    <row r="28" spans="1:12" x14ac:dyDescent="0.25">
      <c r="L28" s="42"/>
    </row>
    <row r="29" spans="1:12" x14ac:dyDescent="0.25">
      <c r="L29" s="40"/>
    </row>
    <row r="30" spans="1:12" x14ac:dyDescent="0.25">
      <c r="L30" s="42"/>
    </row>
    <row r="31" spans="1:12" x14ac:dyDescent="0.25">
      <c r="L31" s="40"/>
    </row>
    <row r="32" spans="1:12" x14ac:dyDescent="0.25">
      <c r="L32" s="42"/>
    </row>
    <row r="33" spans="8:12" x14ac:dyDescent="0.25">
      <c r="L33" s="40"/>
    </row>
    <row r="34" spans="8:12" x14ac:dyDescent="0.25">
      <c r="L34" s="42"/>
    </row>
    <row r="36" spans="8:12" x14ac:dyDescent="0.25">
      <c r="L36" s="42"/>
    </row>
    <row r="37" spans="8:12" x14ac:dyDescent="0.25">
      <c r="H37"/>
      <c r="I37"/>
      <c r="J37"/>
      <c r="K37"/>
      <c r="L37"/>
    </row>
    <row r="38" spans="8:12" x14ac:dyDescent="0.25">
      <c r="H38"/>
      <c r="I38"/>
      <c r="J38"/>
      <c r="K38"/>
      <c r="L38"/>
    </row>
    <row r="39" spans="8:12" x14ac:dyDescent="0.25">
      <c r="H39"/>
      <c r="I39"/>
      <c r="J39"/>
      <c r="K39"/>
      <c r="L39"/>
    </row>
    <row r="40" spans="8:12" x14ac:dyDescent="0.25">
      <c r="H40"/>
      <c r="I40"/>
      <c r="J40"/>
      <c r="K40"/>
      <c r="L40"/>
    </row>
    <row r="41" spans="8:12" x14ac:dyDescent="0.25">
      <c r="H41"/>
      <c r="I41"/>
      <c r="J41"/>
      <c r="K41"/>
      <c r="L41"/>
    </row>
  </sheetData>
  <mergeCells count="4">
    <mergeCell ref="A7:N8"/>
    <mergeCell ref="A14:F15"/>
    <mergeCell ref="H14:J15"/>
    <mergeCell ref="L14:L15"/>
  </mergeCells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WR-Youth</vt:lpstr>
      <vt:lpstr>WR-Open</vt:lpstr>
      <vt:lpstr>2024</vt:lpstr>
      <vt:lpstr>2025</vt:lpstr>
      <vt:lpstr>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Jan-Philipp Gnad</dc:creator>
  <cp:lastModifiedBy>Jan-Philipp Gnad</cp:lastModifiedBy>
  <dcterms:created xsi:type="dcterms:W3CDTF">2025-09-24T10:27:12Z</dcterms:created>
  <dcterms:modified xsi:type="dcterms:W3CDTF">2025-09-28T00:05:18Z</dcterms:modified>
</cp:coreProperties>
</file>