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321CE53F-AAB1-41DB-A265-A922674B2466}" xr6:coauthVersionLast="47" xr6:coauthVersionMax="47" xr10:uidLastSave="{00000000-0000-0000-0000-000000000000}"/>
  <bookViews>
    <workbookView xWindow="28680" yWindow="-120" windowWidth="29040" windowHeight="15720" activeTab="2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11" i="7" s="1"/>
  <c r="G4" i="7"/>
  <c r="G11" i="7" s="1"/>
  <c r="F4" i="7"/>
  <c r="E4" i="7"/>
  <c r="D4" i="7"/>
  <c r="C4" i="7"/>
  <c r="B4" i="7"/>
  <c r="B11" i="7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J9" i="7" s="1"/>
  <c r="I2" i="7"/>
  <c r="I9" i="7" s="1"/>
  <c r="H2" i="7"/>
  <c r="H9" i="7" s="1"/>
  <c r="G2" i="7"/>
  <c r="F2" i="7"/>
  <c r="F9" i="7" s="1"/>
  <c r="E2" i="7"/>
  <c r="D2" i="7"/>
  <c r="C2" i="7"/>
  <c r="B2" i="7"/>
  <c r="B9" i="7"/>
  <c r="M3" i="6"/>
  <c r="L3" i="6"/>
  <c r="L10" i="6" s="1"/>
  <c r="K3" i="6"/>
  <c r="J3" i="6"/>
  <c r="J10" i="6" s="1"/>
  <c r="I3" i="6"/>
  <c r="H3" i="6"/>
  <c r="H10" i="6" s="1"/>
  <c r="G3" i="6"/>
  <c r="F3" i="6"/>
  <c r="F10" i="6" s="1"/>
  <c r="E3" i="6"/>
  <c r="D3" i="6"/>
  <c r="D10" i="6" s="1"/>
  <c r="C3" i="6"/>
  <c r="B3" i="6"/>
  <c r="B10" i="6" s="1"/>
  <c r="M2" i="6"/>
  <c r="L2" i="6"/>
  <c r="L9" i="6" s="1"/>
  <c r="K2" i="6"/>
  <c r="J2" i="6"/>
  <c r="I2" i="6"/>
  <c r="H2" i="6"/>
  <c r="H9" i="6" s="1"/>
  <c r="G2" i="6"/>
  <c r="F2" i="6"/>
  <c r="F9" i="6" s="1"/>
  <c r="E2" i="6"/>
  <c r="D2" i="6"/>
  <c r="D9" i="6" s="1"/>
  <c r="C2" i="6"/>
  <c r="B2" i="6"/>
  <c r="B9" i="6" s="1"/>
  <c r="F11" i="5"/>
  <c r="M3" i="5"/>
  <c r="L3" i="5"/>
  <c r="K3" i="5"/>
  <c r="K10" i="5" s="1"/>
  <c r="J3" i="5"/>
  <c r="J10" i="5" s="1"/>
  <c r="I3" i="5"/>
  <c r="H3" i="5"/>
  <c r="G3" i="5"/>
  <c r="F3" i="5"/>
  <c r="E3" i="5"/>
  <c r="D3" i="5"/>
  <c r="C3" i="5"/>
  <c r="C10" i="5" s="1"/>
  <c r="B3" i="5"/>
  <c r="B10" i="5" s="1"/>
  <c r="M2" i="5"/>
  <c r="L2" i="5"/>
  <c r="K2" i="5"/>
  <c r="J2" i="5"/>
  <c r="I2" i="5"/>
  <c r="H2" i="5"/>
  <c r="G2" i="5"/>
  <c r="G9" i="5" s="1"/>
  <c r="F2" i="5"/>
  <c r="F9" i="5" s="1"/>
  <c r="E2" i="5"/>
  <c r="D2" i="5"/>
  <c r="C2" i="5"/>
  <c r="B2" i="5"/>
  <c r="B9" i="5"/>
  <c r="A28" i="2"/>
  <c r="A28" i="4"/>
  <c r="M11" i="7"/>
  <c r="L11" i="7"/>
  <c r="K11" i="7"/>
  <c r="J11" i="7"/>
  <c r="I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G9" i="7"/>
  <c r="E9" i="7"/>
  <c r="D9" i="7"/>
  <c r="C9" i="7"/>
  <c r="M10" i="5"/>
  <c r="L10" i="5"/>
  <c r="I10" i="5"/>
  <c r="H10" i="5"/>
  <c r="G10" i="5"/>
  <c r="F10" i="5"/>
  <c r="E10" i="5"/>
  <c r="D10" i="5"/>
  <c r="M9" i="5"/>
  <c r="L9" i="5"/>
  <c r="K9" i="5"/>
  <c r="J9" i="5"/>
  <c r="I9" i="5"/>
  <c r="H9" i="5"/>
  <c r="E9" i="5"/>
  <c r="D9" i="5"/>
  <c r="C9" i="5"/>
  <c r="M10" i="6"/>
  <c r="K10" i="6"/>
  <c r="I10" i="6"/>
  <c r="G10" i="6"/>
  <c r="E10" i="6"/>
  <c r="C10" i="6"/>
  <c r="M9" i="6"/>
  <c r="K9" i="6"/>
  <c r="J9" i="6"/>
  <c r="I9" i="6"/>
  <c r="G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sharedStrings.xml><?xml version="1.0" encoding="utf-8"?>
<sst xmlns="http://schemas.openxmlformats.org/spreadsheetml/2006/main" count="179" uniqueCount="45">
  <si>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</si>
  <si>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</si>
  <si>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</si>
  <si>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</si>
  <si>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</si>
  <si>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</si>
  <si>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</si>
  <si>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</si>
  <si>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</si>
  <si>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</si>
  <si>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</si>
  <si>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</si>
  <si>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</si>
  <si>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</si>
  <si>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</si>
  <si>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</si>
  <si>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</si>
  <si>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</si>
  <si>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</si>
  <si>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</si>
  <si>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</si>
  <si>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</si>
  <si>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</si>
  <si>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</si>
  <si>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</si>
  <si>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</si>
  <si>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</si>
  <si>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</si>
  <si>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</si>
  <si>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</si>
  <si>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</si>
  <si>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</si>
  <si>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</si>
  <si>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</si>
  <si>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</si>
  <si>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</si>
  <si>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</si>
  <si>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</si>
  <si>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</si>
  <si>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</si>
  <si>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</si>
  <si>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</si>
  <si>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LMS - 2026</t>
  </si>
  <si>
    <t>DEM - 2026</t>
  </si>
  <si>
    <t>DMM - 2026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</si>
</sst>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24"/>
  <sheetViews>
    <sheetView tabSelected="1" workbookViewId="0">
      <selection activeCell="G16" sqref="G16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42.7</v>
      </c>
      <c r="C2" s="16">
        <f>ROUND(((2001/934)-((2001/934)^2+($N2-2534)/467)^(1/2))*VLOOKUP($A$1-1,WR_Youth[],COLUMN(C$1))*86400,2)</f>
        <v>63.01</v>
      </c>
      <c r="D2" s="16">
        <f>ROUND(((2001/934)-((2001/934)^2+($N2-2534)/467)^(1/2))*VLOOKUP($A$1-1,WR_Youth[],COLUMN(D$1))*86400,2)</f>
        <v>89.68</v>
      </c>
      <c r="E2" s="16">
        <f>ROUND(((2001/934)-((2001/934)^2+($N2-2534)/467)^(1/2))*VLOOKUP($A$1-1,WR_Youth[],COLUMN(E$1))*86400,2)</f>
        <v>72.989999999999995</v>
      </c>
      <c r="F2" s="16">
        <f>ROUND(((2001/934)-((2001/934)^2+($N2-2534)/467)^(1/2))*VLOOKUP($A$1-1,WR_Youth[],COLUMN(F$1))*86400,2)</f>
        <v>181.79</v>
      </c>
      <c r="G2" s="17">
        <f>ROUND(((2001/934)-((2001/934)^2+($N2-2534)/467)^(1/2))*VLOOKUP($A$1-1,WR_Youth[],COLUMN(G$1))*86400,2)</f>
        <v>158.25</v>
      </c>
      <c r="H2" s="16">
        <f>ROUND(((2001/934)-((2001/934)^2+($N2-2534)/467)^(1/2))*VLOOKUP($A$1-1,WR_Youth[],COLUMN(H$1))*86400,2)</f>
        <v>37.31</v>
      </c>
      <c r="I2" s="16">
        <f>ROUND(((2001/934)-((2001/934)^2+($N2-2534)/467)^(1/2))*VLOOKUP($A$1-1,WR_Youth[],COLUMN(I$1))*86400,2)</f>
        <v>58.71</v>
      </c>
      <c r="J2" s="16">
        <f>ROUND(((2001/934)-((2001/934)^2+($N2-2534)/467)^(1/2))*VLOOKUP($A$1-1,WR_Youth[],COLUMN(J$1))*86400,2)</f>
        <v>76.180000000000007</v>
      </c>
      <c r="K2" s="16">
        <f>ROUND(((2001/934)-((2001/934)^2+($N2-2534)/467)^(1/2))*VLOOKUP($A$1-1,WR_Youth[],COLUMN(K$1))*86400,2)</f>
        <v>63.88</v>
      </c>
      <c r="L2" s="16">
        <f>ROUND(((2001/934)-((2001/934)^2+($N2-2534)/467)^(1/2))*VLOOKUP($A$1-1,WR_Youth[],COLUMN(L$1))*86400,2)</f>
        <v>162.31</v>
      </c>
      <c r="M2" s="17">
        <f>ROUND(((2001/934)-((2001/934)^2+($N2-2534)/467)^(1/2))*VLOOKUP($A$1-1,WR_Youth[],COLUMN(M$1))*86400,2)</f>
        <v>149.12</v>
      </c>
      <c r="N2" s="2">
        <v>740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89.68</v>
      </c>
      <c r="E3" s="18">
        <f>ROUND(((2001/934)-((2001/934)^2+($N3-2534)/467)^(1/2))*VLOOKUP($A$1-1,WR_Youth[],COLUMN(E$1))*86400,2)</f>
        <v>72.989999999999995</v>
      </c>
      <c r="F3" s="18">
        <f>ROUND(((2001/934)-((2001/934)^2+($N3-2534)/467)^(1/2))*VLOOKUP($A$1-1,WR_Youth[],COLUMN(F$1))*86400,2)</f>
        <v>181.79</v>
      </c>
      <c r="G3" s="19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37.31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36" t="s">
        <v>24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0:42,70</v>
      </c>
      <c r="C9" s="33" t="str">
        <f>CONCATENATE(ROUNDDOWN(C2/60,0),":",TEXT(C2-(60*ROUNDDOWN(C2/60,0)),"00,00"))</f>
        <v>1:03,01</v>
      </c>
      <c r="D9" s="33" t="str">
        <f t="shared" ref="D9:M9" si="1">CONCATENATE(ROUNDDOWN(D2/60,0),":",TEXT(D2-(60*ROUNDDOWN(D2/60,0)),"00,00"))</f>
        <v>1:29,68</v>
      </c>
      <c r="E9" s="33" t="str">
        <f t="shared" si="1"/>
        <v>1:12,99</v>
      </c>
      <c r="F9" s="33" t="str">
        <f t="shared" si="1"/>
        <v>3:01,79</v>
      </c>
      <c r="G9" s="34" t="str">
        <f t="shared" si="1"/>
        <v>2:38,25</v>
      </c>
      <c r="H9" s="33" t="str">
        <f t="shared" si="1"/>
        <v>0:37,31</v>
      </c>
      <c r="I9" s="33" t="str">
        <f t="shared" si="1"/>
        <v>0:58,71</v>
      </c>
      <c r="J9" s="33" t="str">
        <f t="shared" si="1"/>
        <v>1:16,18</v>
      </c>
      <c r="K9" s="33" t="str">
        <f t="shared" si="1"/>
        <v>1:03,88</v>
      </c>
      <c r="L9" s="33" t="str">
        <f t="shared" si="1"/>
        <v>2:42,31</v>
      </c>
      <c r="M9" s="33" t="str">
        <f t="shared" si="1"/>
        <v>2:29,12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1:29,68</v>
      </c>
      <c r="E10" s="26" t="str">
        <f t="shared" si="0"/>
        <v>1:12,99</v>
      </c>
      <c r="F10" s="26" t="str">
        <f t="shared" si="0"/>
        <v>3:01,79</v>
      </c>
      <c r="G10" s="31" t="str">
        <f t="shared" si="0"/>
        <v>2:38,25</v>
      </c>
      <c r="H10" s="26" t="str">
        <f t="shared" si="0"/>
        <v>0:37,31</v>
      </c>
      <c r="I10" s="26" t="str">
        <f t="shared" si="0"/>
        <v>0:58,71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35" t="s">
        <v>25</v>
      </c>
      <c r="B14" s="35"/>
      <c r="C14" s="35"/>
      <c r="D14" s="35"/>
      <c r="E14" s="35"/>
      <c r="F14" s="35"/>
      <c r="G14"/>
      <c r="H14"/>
      <c r="I14"/>
      <c r="J14"/>
      <c r="K14"/>
      <c r="L14"/>
      <c r="M14"/>
      <c r="N14"/>
    </row>
    <row r="15" spans="1:14" ht="15" customHeight="1" x14ac:dyDescent="0.25">
      <c r="A15" s="35"/>
      <c r="B15" s="35"/>
      <c r="C15" s="35"/>
      <c r="D15" s="35"/>
      <c r="E15" s="35"/>
      <c r="F15" s="35"/>
      <c r="G15"/>
      <c r="H15"/>
      <c r="I15"/>
      <c r="J15"/>
      <c r="K15"/>
      <c r="L15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/>
      <c r="I16"/>
      <c r="J16"/>
      <c r="K16"/>
      <c r="L16"/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G17"/>
      <c r="H17"/>
      <c r="I17"/>
      <c r="J17"/>
      <c r="K17"/>
      <c r="L17"/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/>
      <c r="I18"/>
      <c r="J18"/>
      <c r="K18"/>
      <c r="L18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/>
      <c r="I19"/>
      <c r="J19"/>
      <c r="K19"/>
      <c r="L19"/>
      <c r="M19"/>
      <c r="N19"/>
    </row>
    <row r="20" spans="1:14" x14ac:dyDescent="0.25">
      <c r="A20" s="10" t="s">
        <v>30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G20"/>
      <c r="H20"/>
      <c r="I20"/>
      <c r="J20"/>
      <c r="K20"/>
      <c r="L20"/>
      <c r="M20"/>
      <c r="N20"/>
    </row>
    <row r="21" spans="1:14" x14ac:dyDescent="0.25">
      <c r="A21" s="8" t="s">
        <v>35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G21"/>
      <c r="H21"/>
      <c r="I21"/>
      <c r="J21"/>
      <c r="K21"/>
      <c r="L21"/>
      <c r="M21"/>
      <c r="N21"/>
    </row>
    <row r="22" spans="1:14" x14ac:dyDescent="0.25">
      <c r="A22" s="10" t="s">
        <v>33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</row>
    <row r="23" spans="1:14" x14ac:dyDescent="0.25">
      <c r="A23" s="8" t="s">
        <v>30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</row>
    <row r="24" spans="1:14" x14ac:dyDescent="0.25">
      <c r="A24" s="10" t="s">
        <v>30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</row>
  </sheetData>
  <mergeCells count="2">
    <mergeCell ref="A14:F15"/>
    <mergeCell ref="A7:N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24"/>
  <sheetViews>
    <sheetView workbookViewId="0">
      <selection activeCell="D28" sqref="D28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42.7</v>
      </c>
      <c r="C2" s="16">
        <f>ROUND(((2001/934)-((2001/934)^2+($N2-2534)/467)^(1/2))*VLOOKUP($A$1-1,WR_Youth[],COLUMN(C$1))*86400,2)</f>
        <v>63.01</v>
      </c>
      <c r="D2" s="16">
        <f>ROUND(((2001/934)-((2001/934)^2+($N2-2534)/467)^(1/2))*VLOOKUP($A$1-1,WR_Youth[],COLUMN(D$1))*86400,2)</f>
        <v>88.26</v>
      </c>
      <c r="E2" s="16">
        <f>ROUND(((2001/934)-((2001/934)^2+($N2-2534)/467)^(1/2))*VLOOKUP($A$1-1,WR_Youth[],COLUMN(E$1))*86400,2)</f>
        <v>72.92</v>
      </c>
      <c r="F2" s="16">
        <f>ROUND(((2001/934)-((2001/934)^2+($N2-2534)/467)^(1/2))*VLOOKUP($A$1-1,WR_Youth[],COLUMN(F$1))*86400,2)</f>
        <v>181.79</v>
      </c>
      <c r="G2" s="29">
        <f>ROUND(((2001/934)-((2001/934)^2+($N2-2534)/467)^(1/2))*VLOOKUP($A$1-1,WR_Youth[],COLUMN(G$1))*86400,2)</f>
        <v>158.25</v>
      </c>
      <c r="H2" s="16">
        <f>ROUND(((2001/934)-((2001/934)^2+($N2-2534)/467)^(1/2))*VLOOKUP($A$1-1,WR_Youth[],COLUMN(H$1))*86400,2)</f>
        <v>36.89</v>
      </c>
      <c r="I2" s="16">
        <f>ROUND(((2001/934)-((2001/934)^2+($N2-2534)/467)^(1/2))*VLOOKUP($A$1-1,WR_Youth[],COLUMN(I$1))*86400,2)</f>
        <v>58.14</v>
      </c>
      <c r="J2" s="16">
        <f>ROUND(((2001/934)-((2001/934)^2+($N2-2534)/467)^(1/2))*VLOOKUP($A$1-1,WR_Youth[],COLUMN(J$1))*86400,2)</f>
        <v>76.180000000000007</v>
      </c>
      <c r="K2" s="16">
        <f>ROUND(((2001/934)-((2001/934)^2+($N2-2534)/467)^(1/2))*VLOOKUP($A$1-1,WR_Youth[],COLUMN(K$1))*86400,2)</f>
        <v>63.88</v>
      </c>
      <c r="L2" s="16">
        <f>ROUND(((2001/934)-((2001/934)^2+($N2-2534)/467)^(1/2))*VLOOKUP($A$1-1,WR_Youth[],COLUMN(L$1))*86400,2)</f>
        <v>162.31</v>
      </c>
      <c r="M2" s="17">
        <f>ROUND(((2001/934)-((2001/934)^2+($N2-2534)/467)^(1/2))*VLOOKUP($A$1-1,WR_Youth[],COLUMN(M$1))*86400,2)</f>
        <v>149.12</v>
      </c>
      <c r="N2" s="2">
        <v>740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181.79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36" t="s">
        <v>24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0:42,70</v>
      </c>
      <c r="C9" s="33" t="str">
        <f>CONCATENATE(ROUNDDOWN(C2/60,0),":",TEXT(C2-(60*ROUNDDOWN(C2/60,0)),"00,00"))</f>
        <v>1:03,01</v>
      </c>
      <c r="D9" s="33" t="str">
        <f t="shared" ref="D9:M9" si="1">CONCATENATE(ROUNDDOWN(D2/60,0),":",TEXT(D2-(60*ROUNDDOWN(D2/60,0)),"00,00"))</f>
        <v>1:28,26</v>
      </c>
      <c r="E9" s="33" t="str">
        <f t="shared" si="1"/>
        <v>1:12,92</v>
      </c>
      <c r="F9" s="33" t="str">
        <f t="shared" si="1"/>
        <v>3:01,79</v>
      </c>
      <c r="G9" s="34" t="str">
        <f t="shared" si="1"/>
        <v>2:38,25</v>
      </c>
      <c r="H9" s="33" t="str">
        <f t="shared" si="1"/>
        <v>0:36,89</v>
      </c>
      <c r="I9" s="33" t="str">
        <f t="shared" si="1"/>
        <v>0:58,14</v>
      </c>
      <c r="J9" s="33" t="str">
        <f t="shared" si="1"/>
        <v>1:16,18</v>
      </c>
      <c r="K9" s="33" t="str">
        <f t="shared" si="1"/>
        <v>1:03,88</v>
      </c>
      <c r="L9" s="33" t="str">
        <f t="shared" si="1"/>
        <v>2:42,31</v>
      </c>
      <c r="M9" s="33" t="str">
        <f t="shared" si="1"/>
        <v>2:29,12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0:42,70</v>
      </c>
      <c r="C10" s="26" t="str">
        <f t="shared" si="2"/>
        <v>1:03,01</v>
      </c>
      <c r="D10" s="26" t="str">
        <f t="shared" si="2"/>
        <v>1:28,26</v>
      </c>
      <c r="E10" s="26" t="str">
        <f t="shared" si="2"/>
        <v>1:12,92</v>
      </c>
      <c r="F10" s="26" t="str">
        <f t="shared" si="2"/>
        <v>3:01,79</v>
      </c>
      <c r="G10" s="31" t="str">
        <f t="shared" si="2"/>
        <v>2:38,25</v>
      </c>
      <c r="H10" s="26" t="str">
        <f t="shared" si="2"/>
        <v>0:36,89</v>
      </c>
      <c r="I10" s="26" t="str">
        <f t="shared" si="2"/>
        <v>0:58,14</v>
      </c>
      <c r="J10" s="26" t="str">
        <f t="shared" si="2"/>
        <v>1:16,18</v>
      </c>
      <c r="K10" s="26" t="str">
        <f t="shared" si="2"/>
        <v>1:03,88</v>
      </c>
      <c r="L10" s="26" t="str">
        <f t="shared" si="2"/>
        <v>2:42,31</v>
      </c>
      <c r="M10" s="26" t="str">
        <f t="shared" si="2"/>
        <v>2:29,12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35" t="s">
        <v>25</v>
      </c>
      <c r="B14" s="35"/>
      <c r="C14" s="35"/>
      <c r="D14" s="35"/>
      <c r="E14" s="35"/>
      <c r="F14" s="35"/>
    </row>
    <row r="15" spans="1:14" x14ac:dyDescent="0.25">
      <c r="A15" s="35"/>
      <c r="B15" s="35"/>
      <c r="C15" s="35"/>
      <c r="D15" s="35"/>
      <c r="E15" s="35"/>
      <c r="F15" s="3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</row>
    <row r="17" spans="1:6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</row>
    <row r="18" spans="1:6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</row>
    <row r="19" spans="1:6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</row>
    <row r="20" spans="1:6" x14ac:dyDescent="0.25">
      <c r="A20" s="10" t="s">
        <v>39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</row>
    <row r="21" spans="1:6" x14ac:dyDescent="0.25">
      <c r="A21" s="8" t="s">
        <v>41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</row>
    <row r="22" spans="1:6" x14ac:dyDescent="0.25">
      <c r="A22" s="10" t="s">
        <v>40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</row>
    <row r="23" spans="1:6" x14ac:dyDescent="0.25">
      <c r="A23" s="8" t="s">
        <v>39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</row>
    <row r="24" spans="1:6" x14ac:dyDescent="0.25">
      <c r="A24" s="10" t="s">
        <v>39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</row>
  </sheetData>
  <mergeCells count="2">
    <mergeCell ref="A7:N8"/>
    <mergeCell ref="A14:F1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853-0977-425B-964D-7249E4F0A6C8}">
  <dimension ref="A1:N24"/>
  <sheetViews>
    <sheetView workbookViewId="0">
      <selection activeCell="C25" sqref="C2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181.75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36" t="s">
        <v>24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1:28,26</v>
      </c>
      <c r="E10" s="26" t="str">
        <f t="shared" si="0"/>
        <v>1:12,92</v>
      </c>
      <c r="F10" s="26" t="str">
        <f t="shared" si="0"/>
        <v>3:01,75</v>
      </c>
      <c r="G10" s="31" t="str">
        <f t="shared" si="0"/>
        <v>2:38,25</v>
      </c>
      <c r="H10" s="26" t="str">
        <f t="shared" si="0"/>
        <v>0:36,89</v>
      </c>
      <c r="I10" s="26" t="str">
        <f t="shared" si="0"/>
        <v>0:58,14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35" t="s">
        <v>25</v>
      </c>
      <c r="B14" s="35"/>
      <c r="C14" s="35"/>
      <c r="D14" s="35"/>
      <c r="E14" s="35"/>
      <c r="F14" s="35"/>
    </row>
    <row r="15" spans="1:14" x14ac:dyDescent="0.25">
      <c r="A15" s="35"/>
      <c r="B15" s="35"/>
      <c r="C15" s="35"/>
      <c r="D15" s="35"/>
      <c r="E15" s="35"/>
      <c r="F15" s="3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</row>
    <row r="17" spans="1:6" x14ac:dyDescent="0.25">
      <c r="A17" s="8" t="s">
        <v>42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</row>
    <row r="18" spans="1:6" x14ac:dyDescent="0.25">
      <c r="A18" s="10" t="s">
        <v>42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</row>
    <row r="19" spans="1:6" x14ac:dyDescent="0.25">
      <c r="A19" s="8" t="s">
        <v>43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</row>
    <row r="20" spans="1:6" x14ac:dyDescent="0.25">
      <c r="A20" s="10" t="s">
        <v>42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</row>
    <row r="21" spans="1:6" x14ac:dyDescent="0.25">
      <c r="A21" s="8" t="s">
        <v>44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</row>
    <row r="22" spans="1:6" x14ac:dyDescent="0.25">
      <c r="A22" s="10" t="s">
        <v>43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</row>
    <row r="23" spans="1:6" x14ac:dyDescent="0.25">
      <c r="A23" s="8" t="s">
        <v>42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</row>
    <row r="24" spans="1:6" x14ac:dyDescent="0.25">
      <c r="A24" s="10" t="s">
        <v>42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</row>
  </sheetData>
  <mergeCells count="2">
    <mergeCell ref="A7:N8"/>
    <mergeCell ref="A14:F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2025-09-27T21:31:35Z</dcterms:modified>
</cp:coreProperties>
</file>