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3" authorId="0">
      <text>
        <r>
          <rPr>
            <sz val="10"/>
            <rFont val="Arial"/>
            <family val="2"/>
            <charset val="1"/>
          </rPr>
          <t xml:space="preserve">Current surface (2021)</t>
        </r>
      </text>
    </comment>
  </commentList>
</comments>
</file>

<file path=xl/sharedStrings.xml><?xml version="1.0" encoding="utf-8"?>
<sst xmlns="http://schemas.openxmlformats.org/spreadsheetml/2006/main" count="27" uniqueCount="27">
  <si>
    <t xml:space="preserve">SURFACE LOSS EVOLUTION AND YEARLY AVERAGE LOSS RATE</t>
  </si>
  <si>
    <t xml:space="preserve">SURFACE LOSS GUESS FOR THE NEXT FUTURE</t>
  </si>
  <si>
    <t xml:space="preserve">Date</t>
  </si>
  <si>
    <t xml:space="preserve">Block1</t>
  </si>
  <si>
    <t xml:space="preserve">Block2</t>
  </si>
  <si>
    <t xml:space="preserve">Block3</t>
  </si>
  <si>
    <t xml:space="preserve">Block4</t>
  </si>
  <si>
    <t xml:space="preserve">Block5</t>
  </si>
  <si>
    <t xml:space="preserve">Block6</t>
  </si>
  <si>
    <t xml:space="preserve">Block7</t>
  </si>
  <si>
    <t xml:space="preserve">Km²</t>
  </si>
  <si>
    <t xml:space="preserve">yearly surface loss Km²</t>
  </si>
  <si>
    <t xml:space="preserve">yearly surface loss %</t>
  </si>
  <si>
    <t xml:space="preserve">Prospects</t>
  </si>
  <si>
    <t xml:space="preserve">Rearranging the compound interest formula into</t>
  </si>
  <si>
    <t xml:space="preserve">where </t>
  </si>
  <si>
    <t xml:space="preserve">FV is Future Value</t>
  </si>
  <si>
    <t xml:space="preserve">IV is Initial Value</t>
  </si>
  <si>
    <t xml:space="preserve">r is yearly variation rate in %</t>
  </si>
  <si>
    <t xml:space="preserve">n is period in years</t>
  </si>
  <si>
    <t xml:space="preserve">we get an estimation for how long it will take</t>
  </si>
  <si>
    <t xml:space="preserve">for the surface area to reach target value </t>
  </si>
  <si>
    <t xml:space="preserve">To reach 100 km² it will take</t>
  </si>
  <si>
    <t xml:space="preserve">IV</t>
  </si>
  <si>
    <t xml:space="preserve">FV</t>
  </si>
  <si>
    <t xml:space="preserve">r(%)</t>
  </si>
  <si>
    <t xml:space="preserve">n(years)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</si>
</sst>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" activeCellId="0" sqref="N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true" hidden="false" outlineLevel="0" max="8" min="2" style="0" width="8.93"/>
    <col collapsed="false" customWidth="true" hidden="false" outlineLevel="0" max="9" min="9" style="1" width="9.59"/>
    <col collapsed="false" customWidth="false" hidden="false" outlineLevel="0" max="10" min="10" style="1" width="11.52"/>
    <col collapsed="false" customWidth="false" hidden="false" outlineLevel="0" max="11" min="11" style="0" width="11.52"/>
    <col collapsed="false" customWidth="true" hidden="false" outlineLevel="0" max="12" min="12" style="0" width="3.74"/>
    <col collapsed="false" customWidth="false" hidden="false" outlineLevel="0" max="16" min="13" style="0" width="11.52"/>
    <col collapsed="false" customWidth="true" hidden="false" outlineLevel="0" max="17" min="17" style="0" width="9.86"/>
    <col collapsed="false" customWidth="false" hidden="false" outlineLevel="0" max="18" min="18" style="0" width="11.52"/>
    <col collapsed="false" customWidth="true" hidden="false" outlineLevel="0" max="19" min="19" style="0" width="7.36"/>
    <col collapsed="false" customWidth="true" hidden="false" outlineLevel="0" max="20" min="20" style="0" width="5.1"/>
    <col collapsed="false" customWidth="true" hidden="false" outlineLevel="0" max="21" min="21" style="0" width="7.36"/>
    <col collapsed="false" customWidth="true" hidden="false" outlineLevel="0" max="23" min="22" style="0" width="5.1"/>
    <col collapsed="false" customWidth="true" hidden="false" outlineLevel="0" max="24" min="24" style="0" width="7.36"/>
    <col collapsed="false" customWidth="true" hidden="false" outlineLevel="0" max="26" min="25" style="0" width="5.1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N1" s="2" t="s">
        <v>1</v>
      </c>
    </row>
    <row r="2" customFormat="false" ht="36.1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X2" s="3"/>
      <c r="Y2" s="4" t="s">
        <v>13</v>
      </c>
    </row>
    <row r="3" customFormat="false" ht="12.8" hidden="false" customHeight="false" outlineLevel="0" collapsed="false">
      <c r="A3" s="0" t="n">
        <v>20000420</v>
      </c>
      <c r="B3" s="5" t="n">
        <v>1005</v>
      </c>
      <c r="C3" s="5" t="n">
        <v>504</v>
      </c>
      <c r="D3" s="5" t="n">
        <v>1369</v>
      </c>
      <c r="E3" s="5" t="n">
        <v>22.3</v>
      </c>
      <c r="F3" s="5" t="n">
        <v>988</v>
      </c>
      <c r="G3" s="5" t="n">
        <v>1483</v>
      </c>
      <c r="H3" s="5"/>
      <c r="I3" s="6" t="n">
        <f aca="false">SUM(B3:H3)</f>
        <v>5371.3</v>
      </c>
      <c r="J3" s="6"/>
      <c r="N3" s="7" t="s">
        <v>14</v>
      </c>
      <c r="X3" s="8" t="n">
        <v>2211.2</v>
      </c>
      <c r="Y3" s="0" t="n">
        <v>4.1</v>
      </c>
    </row>
    <row r="4" customFormat="false" ht="12.8" hidden="false" customHeight="false" outlineLevel="0" collapsed="false">
      <c r="A4" s="0" t="n">
        <v>20010425</v>
      </c>
      <c r="B4" s="5" t="n">
        <v>983</v>
      </c>
      <c r="C4" s="5" t="n">
        <v>1787</v>
      </c>
      <c r="D4" s="5" t="n">
        <v>897</v>
      </c>
      <c r="E4" s="5" t="n">
        <v>1435</v>
      </c>
      <c r="F4" s="5" t="n">
        <v>11.4</v>
      </c>
      <c r="G4" s="5" t="n">
        <v>3.83</v>
      </c>
      <c r="H4" s="5"/>
      <c r="I4" s="6" t="n">
        <f aca="false">SUM(B4:H4)</f>
        <v>5117.23</v>
      </c>
      <c r="J4" s="6" t="n">
        <f aca="false">I3-I4</f>
        <v>254.070000000001</v>
      </c>
      <c r="K4" s="5" t="n">
        <f aca="false">(I3-I4)/I3*100</f>
        <v>4.73013981717649</v>
      </c>
      <c r="X4" s="5" t="n">
        <f aca="false">X3-X3*Y3/100</f>
        <v>2120.5408</v>
      </c>
      <c r="Y4" s="0" t="n">
        <v>4.1</v>
      </c>
      <c r="Z4" s="0" t="n">
        <v>1</v>
      </c>
    </row>
    <row r="5" customFormat="false" ht="12.8" hidden="false" customHeight="false" outlineLevel="0" collapsed="false">
      <c r="A5" s="0" t="n">
        <v>20020416</v>
      </c>
      <c r="B5" s="5" t="n">
        <v>958</v>
      </c>
      <c r="C5" s="5" t="n">
        <v>1712</v>
      </c>
      <c r="D5" s="5" t="n">
        <v>811</v>
      </c>
      <c r="E5" s="5" t="n">
        <v>1435</v>
      </c>
      <c r="F5" s="5"/>
      <c r="G5" s="5"/>
      <c r="H5" s="5"/>
      <c r="I5" s="6" t="n">
        <f aca="false">SUM(B5:H5)</f>
        <v>4916</v>
      </c>
      <c r="J5" s="6" t="n">
        <f aca="false">I4-I5</f>
        <v>201.23</v>
      </c>
      <c r="K5" s="5" t="n">
        <f aca="false">(I4-I5)/I4*100</f>
        <v>3.93240092784572</v>
      </c>
      <c r="X5" s="5" t="n">
        <f aca="false">X4-X4*Y4/100</f>
        <v>2033.5986272</v>
      </c>
      <c r="Y5" s="0" t="n">
        <v>4.1</v>
      </c>
      <c r="Z5" s="0" t="n">
        <v>2</v>
      </c>
    </row>
    <row r="6" customFormat="false" ht="12.8" hidden="false" customHeight="false" outlineLevel="0" collapsed="false">
      <c r="A6" s="0" t="n">
        <v>20030419</v>
      </c>
      <c r="B6" s="5" t="n">
        <v>958</v>
      </c>
      <c r="C6" s="5" t="n">
        <v>1676</v>
      </c>
      <c r="D6" s="5" t="n">
        <v>2062</v>
      </c>
      <c r="E6" s="5"/>
      <c r="F6" s="5"/>
      <c r="G6" s="5"/>
      <c r="H6" s="5"/>
      <c r="I6" s="6" t="n">
        <f aca="false">SUM(B6:H6)</f>
        <v>4696</v>
      </c>
      <c r="J6" s="6" t="n">
        <f aca="false">I5-I6</f>
        <v>220</v>
      </c>
      <c r="K6" s="5" t="n">
        <f aca="false">(I5-I6)/I5*100</f>
        <v>4.47518307567128</v>
      </c>
      <c r="X6" s="5" t="n">
        <f aca="false">X5-X5*Y5/100</f>
        <v>1950.2210834848</v>
      </c>
      <c r="Y6" s="0" t="n">
        <v>4.1</v>
      </c>
      <c r="Z6" s="0" t="n">
        <v>3</v>
      </c>
    </row>
    <row r="7" customFormat="false" ht="12.8" hidden="false" customHeight="false" outlineLevel="0" collapsed="false">
      <c r="A7" s="0" t="n">
        <v>20040428</v>
      </c>
      <c r="B7" s="5" t="n">
        <v>958</v>
      </c>
      <c r="C7" s="5" t="n">
        <v>1676</v>
      </c>
      <c r="D7" s="5" t="n">
        <v>1998</v>
      </c>
      <c r="E7" s="5"/>
      <c r="F7" s="5"/>
      <c r="G7" s="5"/>
      <c r="H7" s="5"/>
      <c r="I7" s="6" t="n">
        <f aca="false">SUM(B7:H7)</f>
        <v>4632</v>
      </c>
      <c r="J7" s="6" t="n">
        <f aca="false">I6-I7</f>
        <v>64</v>
      </c>
      <c r="K7" s="5" t="n">
        <f aca="false">(I6-I7)/I6*100</f>
        <v>1.36286201022147</v>
      </c>
      <c r="X7" s="5" t="n">
        <f aca="false">X6-X6*Y6/100</f>
        <v>1870.26201906192</v>
      </c>
      <c r="Y7" s="0" t="n">
        <v>4.1</v>
      </c>
      <c r="Z7" s="0" t="n">
        <v>4</v>
      </c>
    </row>
    <row r="8" customFormat="false" ht="12.8" hidden="false" customHeight="false" outlineLevel="0" collapsed="false">
      <c r="A8" s="0" t="n">
        <v>20050426</v>
      </c>
      <c r="B8" s="5" t="n">
        <v>958</v>
      </c>
      <c r="C8" s="5" t="n">
        <v>1609</v>
      </c>
      <c r="D8" s="5" t="n">
        <v>1925</v>
      </c>
      <c r="E8" s="5"/>
      <c r="F8" s="5"/>
      <c r="G8" s="5"/>
      <c r="H8" s="5"/>
      <c r="I8" s="6" t="n">
        <f aca="false">SUM(B8:H8)</f>
        <v>4492</v>
      </c>
      <c r="J8" s="6" t="n">
        <f aca="false">I7-I8</f>
        <v>140</v>
      </c>
      <c r="K8" s="5" t="n">
        <f aca="false">(I7-I8)/I7*100</f>
        <v>3.02245250431779</v>
      </c>
      <c r="N8" s="0" t="s">
        <v>15</v>
      </c>
      <c r="O8" s="0" t="s">
        <v>16</v>
      </c>
      <c r="X8" s="5" t="n">
        <f aca="false">X7-X7*Y7/100</f>
        <v>1793.58127628038</v>
      </c>
      <c r="Y8" s="0" t="n">
        <v>4.1</v>
      </c>
      <c r="Z8" s="0" t="n">
        <v>5</v>
      </c>
    </row>
    <row r="9" customFormat="false" ht="12.8" hidden="false" customHeight="false" outlineLevel="0" collapsed="false">
      <c r="A9" s="0" t="n">
        <v>20060425</v>
      </c>
      <c r="B9" s="5" t="n">
        <v>958</v>
      </c>
      <c r="C9" s="5" t="n">
        <v>1609</v>
      </c>
      <c r="D9" s="5" t="n">
        <v>1870</v>
      </c>
      <c r="E9" s="5"/>
      <c r="F9" s="5"/>
      <c r="G9" s="5"/>
      <c r="H9" s="5"/>
      <c r="I9" s="6" t="n">
        <f aca="false">SUM(B9:H9)</f>
        <v>4437</v>
      </c>
      <c r="J9" s="6" t="n">
        <f aca="false">I8-I9</f>
        <v>55</v>
      </c>
      <c r="K9" s="5" t="n">
        <f aca="false">(I8-I9)/I8*100</f>
        <v>1.22439893143366</v>
      </c>
      <c r="O9" s="0" t="s">
        <v>17</v>
      </c>
      <c r="X9" s="5" t="n">
        <f aca="false">X8-X8*Y8/100</f>
        <v>1720.04444395289</v>
      </c>
      <c r="Y9" s="0" t="n">
        <v>4.1</v>
      </c>
      <c r="Z9" s="0" t="n">
        <v>6</v>
      </c>
    </row>
    <row r="10" customFormat="false" ht="12.8" hidden="false" customHeight="false" outlineLevel="0" collapsed="false">
      <c r="A10" s="0" t="n">
        <v>20070421</v>
      </c>
      <c r="B10" s="5" t="n">
        <v>815</v>
      </c>
      <c r="C10" s="5" t="n">
        <v>926</v>
      </c>
      <c r="D10" s="5" t="n">
        <v>1357</v>
      </c>
      <c r="E10" s="5" t="n">
        <v>1000</v>
      </c>
      <c r="F10" s="5"/>
      <c r="G10" s="5"/>
      <c r="H10" s="5"/>
      <c r="I10" s="6" t="n">
        <f aca="false">SUM(B10:H10)</f>
        <v>4098</v>
      </c>
      <c r="J10" s="6" t="n">
        <f aca="false">I9-I10</f>
        <v>339</v>
      </c>
      <c r="K10" s="5" t="n">
        <f aca="false">(I9-I10)/I9*100</f>
        <v>7.64029749830967</v>
      </c>
      <c r="O10" s="0" t="s">
        <v>18</v>
      </c>
      <c r="X10" s="5" t="n">
        <f aca="false">X9-X9*Y9/100</f>
        <v>1649.52262175082</v>
      </c>
      <c r="Y10" s="0" t="n">
        <v>4.1</v>
      </c>
      <c r="Z10" s="0" t="n">
        <v>7</v>
      </c>
    </row>
    <row r="11" customFormat="false" ht="12.8" hidden="false" customHeight="false" outlineLevel="0" collapsed="false">
      <c r="A11" s="0" t="n">
        <v>20080425</v>
      </c>
      <c r="B11" s="5" t="n">
        <v>700</v>
      </c>
      <c r="C11" s="5" t="n">
        <v>484</v>
      </c>
      <c r="D11" s="5" t="n">
        <v>2633</v>
      </c>
      <c r="E11" s="5"/>
      <c r="F11" s="5"/>
      <c r="G11" s="5"/>
      <c r="H11" s="5"/>
      <c r="I11" s="6" t="n">
        <f aca="false">SUM(B11:H11)</f>
        <v>3817</v>
      </c>
      <c r="J11" s="6" t="n">
        <f aca="false">I10-I11</f>
        <v>281</v>
      </c>
      <c r="K11" s="5" t="n">
        <f aca="false">(I10-I11)/I10*100</f>
        <v>6.85700341630063</v>
      </c>
      <c r="O11" s="0" t="s">
        <v>19</v>
      </c>
      <c r="X11" s="5" t="n">
        <f aca="false">X10-X10*Y10/100</f>
        <v>1581.89219425904</v>
      </c>
      <c r="Y11" s="0" t="n">
        <v>4.1</v>
      </c>
      <c r="Z11" s="0" t="n">
        <v>8</v>
      </c>
    </row>
    <row r="12" customFormat="false" ht="12.8" hidden="false" customHeight="false" outlineLevel="0" collapsed="false">
      <c r="A12" s="0" t="n">
        <v>20090428</v>
      </c>
      <c r="B12" s="5" t="n">
        <v>757</v>
      </c>
      <c r="C12" s="5" t="n">
        <v>939</v>
      </c>
      <c r="D12" s="5" t="n">
        <v>1941</v>
      </c>
      <c r="E12" s="5" t="n">
        <v>6.1</v>
      </c>
      <c r="F12" s="5"/>
      <c r="G12" s="5"/>
      <c r="H12" s="5"/>
      <c r="I12" s="6" t="n">
        <f aca="false">SUM(B12:H12)</f>
        <v>3643.1</v>
      </c>
      <c r="J12" s="6" t="n">
        <f aca="false">I11-I12</f>
        <v>173.9</v>
      </c>
      <c r="K12" s="5" t="n">
        <f aca="false">(I11-I12)/I11*100</f>
        <v>4.55593397956511</v>
      </c>
      <c r="X12" s="5" t="n">
        <f aca="false">X11-X11*Y11/100</f>
        <v>1517.03461429442</v>
      </c>
      <c r="Y12" s="0" t="n">
        <v>4.1</v>
      </c>
      <c r="Z12" s="0" t="n">
        <v>9</v>
      </c>
    </row>
    <row r="13" customFormat="false" ht="12.8" hidden="false" customHeight="false" outlineLevel="0" collapsed="false">
      <c r="A13" s="0" t="n">
        <v>20100427</v>
      </c>
      <c r="B13" s="5" t="n">
        <v>735</v>
      </c>
      <c r="C13" s="5" t="n">
        <v>912</v>
      </c>
      <c r="D13" s="5" t="n">
        <v>1899</v>
      </c>
      <c r="E13" s="5" t="n">
        <v>8.11</v>
      </c>
      <c r="F13" s="5"/>
      <c r="G13" s="5"/>
      <c r="H13" s="5"/>
      <c r="I13" s="6" t="n">
        <f aca="false">SUM(B13:H13)</f>
        <v>3554.11</v>
      </c>
      <c r="J13" s="6" t="n">
        <f aca="false">I12-I13</f>
        <v>88.9899999999998</v>
      </c>
      <c r="K13" s="5" t="n">
        <f aca="false">(I12-I13)/I12*100</f>
        <v>2.44269989843814</v>
      </c>
      <c r="X13" s="5" t="n">
        <f aca="false">X12-X12*Y12/100</f>
        <v>1454.83619510834</v>
      </c>
      <c r="Y13" s="0" t="n">
        <v>4.1</v>
      </c>
      <c r="Z13" s="0" t="n">
        <v>10</v>
      </c>
    </row>
    <row r="14" customFormat="false" ht="12.8" hidden="false" customHeight="false" outlineLevel="0" collapsed="false">
      <c r="A14" s="0" t="n">
        <v>20110416</v>
      </c>
      <c r="B14" s="5" t="n">
        <v>735</v>
      </c>
      <c r="C14" s="5" t="n">
        <v>912</v>
      </c>
      <c r="D14" s="5" t="n">
        <v>1945</v>
      </c>
      <c r="E14" s="5" t="n">
        <v>5.43</v>
      </c>
      <c r="F14" s="5"/>
      <c r="G14" s="5"/>
      <c r="H14" s="5"/>
      <c r="I14" s="6" t="n">
        <f aca="false">SUM(B14:H14)</f>
        <v>3597.43</v>
      </c>
      <c r="J14" s="6" t="n">
        <f aca="false">I13-I14</f>
        <v>-43.3199999999997</v>
      </c>
      <c r="K14" s="5" t="n">
        <f aca="false">(I13-I14)/I13*100</f>
        <v>-1.21887054705678</v>
      </c>
      <c r="N14" s="7" t="s">
        <v>20</v>
      </c>
      <c r="X14" s="5" t="n">
        <f aca="false">X13-X13*Y13/100</f>
        <v>1395.1879111089</v>
      </c>
      <c r="Y14" s="0" t="n">
        <v>4.1</v>
      </c>
      <c r="Z14" s="0" t="n">
        <v>11</v>
      </c>
    </row>
    <row r="15" customFormat="false" ht="12.8" hidden="false" customHeight="false" outlineLevel="0" collapsed="false">
      <c r="A15" s="0" t="n">
        <v>20120418</v>
      </c>
      <c r="B15" s="5" t="n">
        <v>722</v>
      </c>
      <c r="C15" s="5" t="n">
        <v>912</v>
      </c>
      <c r="D15" s="5" t="n">
        <v>1869</v>
      </c>
      <c r="E15" s="5" t="n">
        <v>8.89</v>
      </c>
      <c r="F15" s="5"/>
      <c r="G15" s="5"/>
      <c r="H15" s="5"/>
      <c r="I15" s="6" t="n">
        <f aca="false">SUM(B15:H15)</f>
        <v>3511.89</v>
      </c>
      <c r="J15" s="6" t="n">
        <f aca="false">I14-I15</f>
        <v>85.54</v>
      </c>
      <c r="K15" s="5" t="n">
        <f aca="false">(I14-I15)/I14*100</f>
        <v>2.37780860225216</v>
      </c>
      <c r="N15" s="7" t="s">
        <v>21</v>
      </c>
      <c r="X15" s="5" t="n">
        <f aca="false">X14-X14*Y14/100</f>
        <v>1337.98520675344</v>
      </c>
      <c r="Y15" s="0" t="n">
        <v>4.1</v>
      </c>
      <c r="Z15" s="0" t="n">
        <v>12</v>
      </c>
    </row>
    <row r="16" customFormat="false" ht="12.8" hidden="false" customHeight="false" outlineLevel="0" collapsed="false">
      <c r="A16" s="0" t="n">
        <v>20130421</v>
      </c>
      <c r="B16" s="5" t="n">
        <v>82.7</v>
      </c>
      <c r="C16" s="5" t="n">
        <v>779</v>
      </c>
      <c r="D16" s="5" t="n">
        <v>193</v>
      </c>
      <c r="E16" s="5" t="n">
        <v>848</v>
      </c>
      <c r="F16" s="5" t="n">
        <v>1354</v>
      </c>
      <c r="G16" s="5"/>
      <c r="H16" s="5"/>
      <c r="I16" s="6" t="n">
        <f aca="false">SUM(B16:H16)</f>
        <v>3256.7</v>
      </c>
      <c r="J16" s="6" t="n">
        <f aca="false">I15-I16</f>
        <v>255.19</v>
      </c>
      <c r="K16" s="5" t="n">
        <f aca="false">(I15-I16)/I15*100</f>
        <v>7.26645766239831</v>
      </c>
      <c r="N16" s="7" t="s">
        <v>22</v>
      </c>
      <c r="X16" s="5" t="n">
        <f aca="false">X15-X15*Y15/100</f>
        <v>1283.12781327655</v>
      </c>
      <c r="Y16" s="0" t="n">
        <v>4.1</v>
      </c>
      <c r="Z16" s="0" t="n">
        <v>13</v>
      </c>
    </row>
    <row r="17" customFormat="false" ht="12.8" hidden="false" customHeight="false" outlineLevel="0" collapsed="false">
      <c r="A17" s="0" t="n">
        <v>20140417</v>
      </c>
      <c r="B17" s="5" t="n">
        <v>76.1</v>
      </c>
      <c r="C17" s="5" t="n">
        <v>510</v>
      </c>
      <c r="D17" s="5" t="n">
        <v>524</v>
      </c>
      <c r="E17" s="5" t="n">
        <v>1943</v>
      </c>
      <c r="F17" s="5"/>
      <c r="G17" s="5"/>
      <c r="H17" s="5"/>
      <c r="I17" s="6" t="n">
        <f aca="false">SUM(B17:H17)</f>
        <v>3053.1</v>
      </c>
      <c r="J17" s="6" t="n">
        <f aca="false">I16-I17</f>
        <v>203.6</v>
      </c>
      <c r="K17" s="5" t="n">
        <f aca="false">(I16-I17)/I16*100</f>
        <v>6.25172720852396</v>
      </c>
      <c r="X17" s="5" t="n">
        <f aca="false">X16-X16*Y16/100</f>
        <v>1230.51957293221</v>
      </c>
      <c r="Y17" s="0" t="n">
        <v>4.1</v>
      </c>
      <c r="Z17" s="0" t="n">
        <v>14</v>
      </c>
    </row>
    <row r="18" customFormat="false" ht="12.8" hidden="false" customHeight="false" outlineLevel="0" collapsed="false">
      <c r="A18" s="0" t="n">
        <v>20150416</v>
      </c>
      <c r="B18" s="5" t="n">
        <v>54.5</v>
      </c>
      <c r="C18" s="5" t="n">
        <v>40.6</v>
      </c>
      <c r="D18" s="5" t="n">
        <v>135</v>
      </c>
      <c r="E18" s="5" t="n">
        <v>180</v>
      </c>
      <c r="F18" s="5" t="n">
        <v>262</v>
      </c>
      <c r="G18" s="5" t="n">
        <v>2114</v>
      </c>
      <c r="H18" s="5"/>
      <c r="I18" s="6" t="n">
        <f aca="false">SUM(B18:H18)</f>
        <v>2786.1</v>
      </c>
      <c r="J18" s="6" t="n">
        <f aca="false">I17-I18</f>
        <v>267</v>
      </c>
      <c r="K18" s="5" t="n">
        <f aca="false">(I17-I18)/I17*100</f>
        <v>8.7452097867741</v>
      </c>
      <c r="X18" s="5" t="n">
        <f aca="false">X17-X17*Y17/100</f>
        <v>1180.06827044199</v>
      </c>
      <c r="Y18" s="0" t="n">
        <v>4.1</v>
      </c>
      <c r="Z18" s="0" t="n">
        <v>15</v>
      </c>
    </row>
    <row r="19" customFormat="false" ht="12.8" hidden="false" customHeight="false" outlineLevel="0" collapsed="false">
      <c r="A19" s="0" t="n">
        <v>20160422</v>
      </c>
      <c r="B19" s="5" t="n">
        <v>45.2</v>
      </c>
      <c r="C19" s="5" t="n">
        <v>66.4</v>
      </c>
      <c r="D19" s="5" t="n">
        <v>149</v>
      </c>
      <c r="E19" s="5" t="n">
        <v>187</v>
      </c>
      <c r="F19" s="5" t="n">
        <v>443</v>
      </c>
      <c r="G19" s="5" t="n">
        <v>1807</v>
      </c>
      <c r="H19" s="5"/>
      <c r="I19" s="6" t="n">
        <f aca="false">SUM(B19:H19)</f>
        <v>2697.6</v>
      </c>
      <c r="J19" s="6" t="n">
        <f aca="false">I18-I19</f>
        <v>88.5</v>
      </c>
      <c r="K19" s="5" t="n">
        <f aca="false">(I18-I19)/I18*100</f>
        <v>3.17648325616453</v>
      </c>
      <c r="X19" s="5" t="n">
        <f aca="false">X18-X18*Y18/100</f>
        <v>1131.68547135387</v>
      </c>
      <c r="Y19" s="0" t="n">
        <v>4.1</v>
      </c>
      <c r="Z19" s="0" t="n">
        <v>16</v>
      </c>
    </row>
    <row r="20" customFormat="false" ht="12.8" hidden="false" customHeight="false" outlineLevel="0" collapsed="false">
      <c r="A20" s="0" t="n">
        <v>20170423</v>
      </c>
      <c r="B20" s="5" t="n">
        <v>36.4</v>
      </c>
      <c r="C20" s="5" t="n">
        <v>77.6</v>
      </c>
      <c r="D20" s="5" t="n">
        <v>106</v>
      </c>
      <c r="E20" s="5" t="n">
        <v>116</v>
      </c>
      <c r="F20" s="5" t="n">
        <v>240</v>
      </c>
      <c r="G20" s="5" t="n">
        <v>435</v>
      </c>
      <c r="H20" s="5" t="n">
        <v>1591</v>
      </c>
      <c r="I20" s="6" t="n">
        <f aca="false">SUM(B20:H20)</f>
        <v>2602</v>
      </c>
      <c r="J20" s="6" t="n">
        <f aca="false">I19-I20</f>
        <v>95.5999999999999</v>
      </c>
      <c r="K20" s="5" t="n">
        <f aca="false">(I19-I20)/I19*100</f>
        <v>3.54389086595492</v>
      </c>
      <c r="X20" s="5" t="n">
        <f aca="false">X19-X19*Y19/100</f>
        <v>1085.28636702836</v>
      </c>
      <c r="Y20" s="0" t="n">
        <v>4.1</v>
      </c>
      <c r="Z20" s="0" t="n">
        <v>17</v>
      </c>
    </row>
    <row r="21" customFormat="false" ht="12.8" hidden="false" customHeight="false" outlineLevel="0" collapsed="false">
      <c r="A21" s="0" t="n">
        <v>20180415</v>
      </c>
      <c r="B21" s="5" t="n">
        <v>31.3</v>
      </c>
      <c r="C21" s="5" t="n">
        <v>42.1</v>
      </c>
      <c r="D21" s="5" t="n">
        <v>37.9</v>
      </c>
      <c r="E21" s="5" t="n">
        <v>88.6</v>
      </c>
      <c r="F21" s="5" t="n">
        <v>125</v>
      </c>
      <c r="G21" s="5" t="n">
        <v>210</v>
      </c>
      <c r="H21" s="5" t="n">
        <v>1885</v>
      </c>
      <c r="I21" s="6" t="n">
        <f aca="false">SUM(B21:H21)</f>
        <v>2419.9</v>
      </c>
      <c r="J21" s="6" t="n">
        <f aca="false">I20-I21</f>
        <v>182.1</v>
      </c>
      <c r="K21" s="5" t="n">
        <f aca="false">(I20-I21)/I20*100</f>
        <v>6.99846272098386</v>
      </c>
      <c r="X21" s="5" t="n">
        <f aca="false">X20-X20*Y20/100</f>
        <v>1040.7896259802</v>
      </c>
      <c r="Y21" s="0" t="n">
        <v>4.1</v>
      </c>
      <c r="Z21" s="0" t="n">
        <v>18</v>
      </c>
    </row>
    <row r="22" customFormat="false" ht="12.8" hidden="false" customHeight="false" outlineLevel="0" collapsed="false">
      <c r="A22" s="0" t="n">
        <v>20190422</v>
      </c>
      <c r="B22" s="5" t="n">
        <v>26.4</v>
      </c>
      <c r="C22" s="5" t="n">
        <v>33.9</v>
      </c>
      <c r="D22" s="5" t="n">
        <v>46.2</v>
      </c>
      <c r="E22" s="5" t="n">
        <v>168</v>
      </c>
      <c r="F22" s="5" t="n">
        <v>443</v>
      </c>
      <c r="G22" s="5" t="n">
        <v>1677</v>
      </c>
      <c r="H22" s="5"/>
      <c r="I22" s="6" t="n">
        <f aca="false">SUM(B22:H22)</f>
        <v>2394.5</v>
      </c>
      <c r="J22" s="6" t="n">
        <f aca="false">I21-I22</f>
        <v>25.4000000000001</v>
      </c>
      <c r="K22" s="5" t="n">
        <f aca="false">(I21-I22)/I21*100</f>
        <v>1.0496301500062</v>
      </c>
      <c r="N22" s="4" t="s">
        <v>23</v>
      </c>
      <c r="O22" s="4" t="s">
        <v>24</v>
      </c>
      <c r="P22" s="4" t="s">
        <v>25</v>
      </c>
      <c r="Q22" s="4" t="s">
        <v>26</v>
      </c>
      <c r="X22" s="5" t="n">
        <f aca="false">X21-X21*Y21/100</f>
        <v>998.117251315007</v>
      </c>
      <c r="Y22" s="0" t="n">
        <v>4.1</v>
      </c>
      <c r="Z22" s="0" t="n">
        <v>19</v>
      </c>
    </row>
    <row r="23" customFormat="false" ht="12.8" hidden="false" customHeight="false" outlineLevel="0" collapsed="false">
      <c r="A23" s="0" t="n">
        <v>20200415</v>
      </c>
      <c r="B23" s="5" t="n">
        <v>14.1</v>
      </c>
      <c r="C23" s="5" t="n">
        <v>58</v>
      </c>
      <c r="D23" s="5" t="n">
        <v>64.8</v>
      </c>
      <c r="E23" s="5" t="n">
        <v>305</v>
      </c>
      <c r="F23" s="5" t="n">
        <v>1373</v>
      </c>
      <c r="G23" s="5" t="n">
        <v>452</v>
      </c>
      <c r="H23" s="5"/>
      <c r="I23" s="6" t="n">
        <f aca="false">SUM(B23:H23)</f>
        <v>2266.9</v>
      </c>
      <c r="J23" s="6" t="n">
        <f aca="false">I22-I23</f>
        <v>127.6</v>
      </c>
      <c r="K23" s="5" t="n">
        <f aca="false">(I22-I23)/I22*100</f>
        <v>5.32887868030904</v>
      </c>
      <c r="N23" s="4" t="n">
        <v>2211</v>
      </c>
      <c r="O23" s="4" t="n">
        <v>100</v>
      </c>
      <c r="P23" s="4" t="n">
        <v>4.1</v>
      </c>
      <c r="Q23" s="4" t="n">
        <f aca="false">LOG(O23/N23)/LOG(1-P23/100)</f>
        <v>73.9541109528839</v>
      </c>
      <c r="X23" s="5" t="n">
        <f aca="false">X22-X22*Y22/100</f>
        <v>957.194444011092</v>
      </c>
      <c r="Y23" s="0" t="n">
        <v>4.1</v>
      </c>
      <c r="Z23" s="0" t="n">
        <v>20</v>
      </c>
    </row>
    <row r="24" customFormat="false" ht="12.8" hidden="false" customHeight="false" outlineLevel="0" collapsed="false">
      <c r="A24" s="0" t="n">
        <v>20210424</v>
      </c>
      <c r="B24" s="5"/>
      <c r="C24" s="5"/>
      <c r="D24" s="5"/>
      <c r="E24" s="5"/>
      <c r="F24" s="5"/>
      <c r="G24" s="5"/>
      <c r="H24" s="5"/>
      <c r="I24" s="9" t="n">
        <v>2211.2</v>
      </c>
      <c r="J24" s="6" t="n">
        <f aca="false">I23-I24</f>
        <v>55.7000000000003</v>
      </c>
      <c r="K24" s="5" t="n">
        <f aca="false">(I23-I24)/I23*100</f>
        <v>2.45710000441132</v>
      </c>
      <c r="X24" s="5" t="n">
        <f aca="false">X23-X23*Y23/100</f>
        <v>917.949471806637</v>
      </c>
      <c r="Y24" s="0" t="n">
        <v>4.1</v>
      </c>
      <c r="Z24" s="0" t="n">
        <v>21</v>
      </c>
    </row>
    <row r="25" customFormat="false" ht="12.8" hidden="false" customHeight="false" outlineLevel="0" collapsed="false">
      <c r="I25" s="0"/>
      <c r="J25" s="7" t="n">
        <f aca="false">SUM(J4:J24)</f>
        <v>3160.1</v>
      </c>
      <c r="K25" s="8" t="n">
        <f aca="false">AVERAGE(K4:K24)</f>
        <v>4.10572145000007</v>
      </c>
      <c r="X25" s="5" t="n">
        <f aca="false">X24-X24*Y24/100</f>
        <v>880.313543462565</v>
      </c>
      <c r="Y25" s="0" t="n">
        <v>4.1</v>
      </c>
      <c r="Z25" s="0" t="n">
        <v>22</v>
      </c>
    </row>
    <row r="26" customFormat="false" ht="12.8" hidden="false" customHeight="false" outlineLevel="0" collapsed="false">
      <c r="I26" s="4"/>
      <c r="J26" s="0"/>
      <c r="X26" s="5" t="n">
        <f aca="false">X25-X25*Y25/100</f>
        <v>844.2206881806</v>
      </c>
      <c r="Y26" s="0" t="n">
        <v>4.1</v>
      </c>
      <c r="Z26" s="0" t="n">
        <v>23</v>
      </c>
    </row>
    <row r="27" customFormat="false" ht="12.8" hidden="false" customHeight="false" outlineLevel="0" collapsed="false">
      <c r="K27" s="4"/>
      <c r="X27" s="5" t="n">
        <f aca="false">X26-X26*Y26/100</f>
        <v>809.607639965195</v>
      </c>
      <c r="Y27" s="0" t="n">
        <v>4.1</v>
      </c>
      <c r="Z27" s="0" t="n">
        <v>24</v>
      </c>
    </row>
    <row r="28" customFormat="false" ht="12.8" hidden="false" customHeight="false" outlineLevel="0" collapsed="false">
      <c r="X28" s="5" t="n">
        <f aca="false">X27-X27*Y27/100</f>
        <v>776.413726726622</v>
      </c>
      <c r="Y28" s="0" t="n">
        <v>4.1</v>
      </c>
      <c r="Z28" s="0" t="n">
        <v>25</v>
      </c>
    </row>
    <row r="29" customFormat="false" ht="12.8" hidden="false" customHeight="false" outlineLevel="0" collapsed="false">
      <c r="X29" s="5" t="n">
        <f aca="false">X28-X28*Y28/100</f>
        <v>744.580763930831</v>
      </c>
      <c r="Y29" s="0" t="n">
        <v>4.1</v>
      </c>
      <c r="Z29" s="0" t="n">
        <v>26</v>
      </c>
    </row>
    <row r="30" customFormat="false" ht="12.8" hidden="false" customHeight="false" outlineLevel="0" collapsed="false">
      <c r="X30" s="5" t="n">
        <f aca="false">X29-X29*Y29/100</f>
        <v>714.052952609667</v>
      </c>
      <c r="Y30" s="0" t="n">
        <v>4.1</v>
      </c>
      <c r="Z30" s="0" t="n">
        <v>27</v>
      </c>
    </row>
    <row r="31" customFormat="false" ht="12.8" hidden="false" customHeight="false" outlineLevel="0" collapsed="false">
      <c r="X31" s="5" t="n">
        <f aca="false">X30-X30*Y30/100</f>
        <v>684.77678155267</v>
      </c>
      <c r="Y31" s="0" t="n">
        <v>4.1</v>
      </c>
      <c r="Z31" s="0" t="n">
        <v>28</v>
      </c>
    </row>
    <row r="32" customFormat="false" ht="12.8" hidden="false" customHeight="false" outlineLevel="0" collapsed="false">
      <c r="X32" s="5" t="n">
        <f aca="false">X31-X31*Y31/100</f>
        <v>656.700933509011</v>
      </c>
      <c r="Y32" s="0" t="n">
        <v>4.1</v>
      </c>
      <c r="Z32" s="0" t="n">
        <v>29</v>
      </c>
    </row>
    <row r="33" customFormat="false" ht="12.8" hidden="false" customHeight="false" outlineLevel="0" collapsed="false">
      <c r="X33" s="5" t="n">
        <f aca="false">X32-X32*Y32/100</f>
        <v>629.776195235141</v>
      </c>
      <c r="Y33" s="0" t="n">
        <v>4.1</v>
      </c>
      <c r="Z33" s="0" t="n">
        <v>30</v>
      </c>
    </row>
    <row r="34" customFormat="false" ht="12.8" hidden="false" customHeight="false" outlineLevel="0" collapsed="false">
      <c r="X34" s="5" t="n">
        <f aca="false">X33-X33*Y33/100</f>
        <v>603.955371230501</v>
      </c>
      <c r="Y34" s="0" t="n">
        <v>4.1</v>
      </c>
      <c r="Z34" s="0" t="n">
        <v>31</v>
      </c>
    </row>
    <row r="35" customFormat="false" ht="12.8" hidden="false" customHeight="false" outlineLevel="0" collapsed="false">
      <c r="X35" s="5" t="n">
        <f aca="false">X34-X34*Y34/100</f>
        <v>579.19320101005</v>
      </c>
      <c r="Y35" s="0" t="n">
        <v>4.1</v>
      </c>
      <c r="Z35" s="0" t="n">
        <v>32</v>
      </c>
    </row>
    <row r="36" customFormat="false" ht="12.8" hidden="false" customHeight="false" outlineLevel="0" collapsed="false">
      <c r="X36" s="5" t="n">
        <f aca="false">X35-X35*Y35/100</f>
        <v>555.446279768638</v>
      </c>
      <c r="Y36" s="0" t="n">
        <v>4.1</v>
      </c>
      <c r="Z36" s="0" t="n">
        <v>33</v>
      </c>
    </row>
    <row r="37" customFormat="false" ht="12.8" hidden="false" customHeight="false" outlineLevel="0" collapsed="false">
      <c r="X37" s="5" t="n">
        <f aca="false">X36-X36*Y36/100</f>
        <v>532.672982298124</v>
      </c>
      <c r="Y37" s="0" t="n">
        <v>4.1</v>
      </c>
      <c r="Z37" s="0" t="n">
        <v>34</v>
      </c>
    </row>
    <row r="38" customFormat="false" ht="12.8" hidden="false" customHeight="false" outlineLevel="0" collapsed="false">
      <c r="X38" s="5" t="n">
        <f aca="false">X37-X37*Y37/100</f>
        <v>510.833390023901</v>
      </c>
      <c r="Y38" s="0" t="n">
        <v>4.1</v>
      </c>
      <c r="Z38" s="0" t="n">
        <v>35</v>
      </c>
    </row>
    <row r="39" customFormat="false" ht="12.8" hidden="false" customHeight="false" outlineLevel="0" collapsed="false">
      <c r="X39" s="5" t="n">
        <f aca="false">X38-X38*Y38/100</f>
        <v>489.889221032921</v>
      </c>
      <c r="Y39" s="0" t="n">
        <v>4.1</v>
      </c>
      <c r="Z39" s="0" t="n">
        <v>36</v>
      </c>
    </row>
    <row r="40" customFormat="false" ht="12.8" hidden="false" customHeight="false" outlineLevel="0" collapsed="false">
      <c r="X40" s="5" t="n">
        <f aca="false">X39-X39*Y39/100</f>
        <v>469.803762970571</v>
      </c>
      <c r="Y40" s="0" t="n">
        <v>4.1</v>
      </c>
      <c r="Z40" s="0" t="n">
        <v>37</v>
      </c>
    </row>
    <row r="41" customFormat="false" ht="12.8" hidden="false" customHeight="false" outlineLevel="0" collapsed="false">
      <c r="X41" s="5" t="n">
        <f aca="false">X40-X40*Y40/100</f>
        <v>450.541808688778</v>
      </c>
      <c r="Y41" s="0" t="n">
        <v>4.1</v>
      </c>
      <c r="Z41" s="0" t="n">
        <v>38</v>
      </c>
    </row>
    <row r="42" customFormat="false" ht="12.8" hidden="false" customHeight="false" outlineLevel="0" collapsed="false">
      <c r="X42" s="5" t="n">
        <f aca="false">X41-X41*Y41/100</f>
        <v>432.069594532538</v>
      </c>
      <c r="Y42" s="0" t="n">
        <v>4.1</v>
      </c>
      <c r="Z42" s="0" t="n">
        <v>39</v>
      </c>
    </row>
    <row r="43" customFormat="false" ht="12.8" hidden="false" customHeight="false" outlineLevel="0" collapsed="false">
      <c r="X43" s="5" t="n">
        <f aca="false">X42-X42*Y42/100</f>
        <v>414.354741156704</v>
      </c>
      <c r="Y43" s="0" t="n">
        <v>4.1</v>
      </c>
      <c r="Z43" s="0" t="n">
        <v>40</v>
      </c>
    </row>
    <row r="44" customFormat="false" ht="12.8" hidden="false" customHeight="false" outlineLevel="0" collapsed="false">
      <c r="X44" s="5" t="n">
        <f aca="false">X43-X43*Y43/100</f>
        <v>397.366196769279</v>
      </c>
      <c r="Y44" s="0" t="n">
        <v>4.1</v>
      </c>
      <c r="Z44" s="0" t="n">
        <v>41</v>
      </c>
    </row>
    <row r="45" customFormat="false" ht="12.8" hidden="false" customHeight="false" outlineLevel="0" collapsed="false">
      <c r="X45" s="5" t="n">
        <f aca="false">X44-X44*Y44/100</f>
        <v>381.074182701738</v>
      </c>
      <c r="Y45" s="0" t="n">
        <v>4.1</v>
      </c>
      <c r="Z45" s="0" t="n">
        <v>42</v>
      </c>
    </row>
    <row r="46" customFormat="false" ht="12.8" hidden="false" customHeight="false" outlineLevel="0" collapsed="false">
      <c r="X46" s="5" t="n">
        <f aca="false">X45-X45*Y45/100</f>
        <v>365.450141210967</v>
      </c>
      <c r="Y46" s="0" t="n">
        <v>4.1</v>
      </c>
      <c r="Z46" s="0" t="n">
        <v>43</v>
      </c>
    </row>
    <row r="47" customFormat="false" ht="12.8" hidden="false" customHeight="false" outlineLevel="0" collapsed="false">
      <c r="X47" s="5" t="n">
        <f aca="false">X46-X46*Y46/100</f>
        <v>350.466685421318</v>
      </c>
      <c r="Y47" s="0" t="n">
        <v>4.1</v>
      </c>
      <c r="Z47" s="0" t="n">
        <v>44</v>
      </c>
    </row>
    <row r="48" customFormat="false" ht="12.8" hidden="false" customHeight="false" outlineLevel="0" collapsed="false">
      <c r="X48" s="5" t="n">
        <f aca="false">X47-X47*Y47/100</f>
        <v>336.097551319043</v>
      </c>
      <c r="Y48" s="0" t="n">
        <v>4.1</v>
      </c>
      <c r="Z48" s="0" t="n">
        <v>45</v>
      </c>
    </row>
    <row r="49" customFormat="false" ht="12.8" hidden="false" customHeight="false" outlineLevel="0" collapsed="false">
      <c r="X49" s="5" t="n">
        <f aca="false">X48-X48*Y48/100</f>
        <v>322.317551714963</v>
      </c>
      <c r="Y49" s="0" t="n">
        <v>4.1</v>
      </c>
      <c r="Z49" s="0" t="n">
        <v>46</v>
      </c>
    </row>
    <row r="50" customFormat="false" ht="12.8" hidden="false" customHeight="false" outlineLevel="0" collapsed="false">
      <c r="X50" s="5" t="n">
        <f aca="false">X49-X49*Y49/100</f>
        <v>309.102532094649</v>
      </c>
      <c r="Y50" s="0" t="n">
        <v>4.1</v>
      </c>
      <c r="Z50" s="0" t="n">
        <v>47</v>
      </c>
    </row>
    <row r="51" customFormat="false" ht="12.8" hidden="false" customHeight="false" outlineLevel="0" collapsed="false">
      <c r="X51" s="5" t="n">
        <f aca="false">X50-X50*Y50/100</f>
        <v>296.429328278769</v>
      </c>
      <c r="Y51" s="0" t="n">
        <v>4.1</v>
      </c>
      <c r="Z51" s="0" t="n">
        <v>48</v>
      </c>
    </row>
    <row r="52" customFormat="false" ht="12.8" hidden="false" customHeight="false" outlineLevel="0" collapsed="false">
      <c r="X52" s="5" t="n">
        <f aca="false">X51-X51*Y51/100</f>
        <v>284.275725819339</v>
      </c>
      <c r="Y52" s="0" t="n">
        <v>4.1</v>
      </c>
      <c r="Z52" s="0" t="n">
        <v>49</v>
      </c>
    </row>
    <row r="53" customFormat="false" ht="12.8" hidden="false" customHeight="false" outlineLevel="0" collapsed="false">
      <c r="X53" s="5" t="n">
        <f aca="false">X52-X52*Y52/100</f>
        <v>272.620421060746</v>
      </c>
      <c r="Y53" s="0" t="n">
        <v>4.1</v>
      </c>
      <c r="Z53" s="0" t="n">
        <v>50</v>
      </c>
    </row>
    <row r="54" customFormat="false" ht="12.8" hidden="false" customHeight="false" outlineLevel="0" collapsed="false">
      <c r="X54" s="5" t="n">
        <f aca="false">X53-X53*Y53/100</f>
        <v>261.442983797256</v>
      </c>
      <c r="Y54" s="0" t="n">
        <v>4.1</v>
      </c>
      <c r="Z54" s="0" t="n">
        <v>51</v>
      </c>
    </row>
    <row r="55" customFormat="false" ht="12.8" hidden="false" customHeight="false" outlineLevel="0" collapsed="false">
      <c r="X55" s="5" t="n">
        <f aca="false">X54-X54*Y54/100</f>
        <v>250.723821461568</v>
      </c>
      <c r="Y55" s="0" t="n">
        <v>4.1</v>
      </c>
      <c r="Z55" s="0" t="n">
        <v>52</v>
      </c>
    </row>
    <row r="56" customFormat="false" ht="12.8" hidden="false" customHeight="false" outlineLevel="0" collapsed="false">
      <c r="X56" s="5" t="n">
        <f aca="false">X55-X55*Y55/100</f>
        <v>240.444144781644</v>
      </c>
      <c r="Y56" s="0" t="n">
        <v>4.1</v>
      </c>
      <c r="Z56" s="0" t="n">
        <v>53</v>
      </c>
    </row>
    <row r="57" customFormat="false" ht="12.8" hidden="false" customHeight="false" outlineLevel="0" collapsed="false">
      <c r="X57" s="5" t="n">
        <f aca="false">X56-X56*Y56/100</f>
        <v>230.585934845596</v>
      </c>
      <c r="Y57" s="0" t="n">
        <v>4.1</v>
      </c>
      <c r="Z57" s="0" t="n">
        <v>54</v>
      </c>
    </row>
    <row r="58" customFormat="false" ht="12.8" hidden="false" customHeight="false" outlineLevel="0" collapsed="false">
      <c r="X58" s="5" t="n">
        <f aca="false">X57-X57*Y57/100</f>
        <v>221.131911516927</v>
      </c>
      <c r="Y58" s="0" t="n">
        <v>4.1</v>
      </c>
      <c r="Z58" s="0" t="n">
        <v>55</v>
      </c>
    </row>
    <row r="59" customFormat="false" ht="12.8" hidden="false" customHeight="false" outlineLevel="0" collapsed="false">
      <c r="X59" s="5" t="n">
        <f aca="false">X58-X58*Y58/100</f>
        <v>212.065503144733</v>
      </c>
      <c r="Y59" s="0" t="n">
        <v>4.1</v>
      </c>
      <c r="Z59" s="0" t="n">
        <v>56</v>
      </c>
    </row>
    <row r="60" customFormat="false" ht="12.8" hidden="false" customHeight="false" outlineLevel="0" collapsed="false">
      <c r="X60" s="5" t="n">
        <f aca="false">X59-X59*Y59/100</f>
        <v>203.370817515799</v>
      </c>
      <c r="Y60" s="0" t="n">
        <v>4.1</v>
      </c>
      <c r="Z60" s="0" t="n">
        <v>57</v>
      </c>
    </row>
    <row r="61" customFormat="false" ht="12.8" hidden="false" customHeight="false" outlineLevel="0" collapsed="false">
      <c r="X61" s="5" t="n">
        <f aca="false">X60-X60*Y60/100</f>
        <v>195.032613997651</v>
      </c>
      <c r="Y61" s="0" t="n">
        <v>4.1</v>
      </c>
      <c r="Z61" s="0" t="n">
        <v>58</v>
      </c>
    </row>
    <row r="62" customFormat="false" ht="12.8" hidden="false" customHeight="false" outlineLevel="0" collapsed="false">
      <c r="X62" s="5" t="n">
        <f aca="false">X61-X61*Y61/100</f>
        <v>187.036276823747</v>
      </c>
      <c r="Y62" s="0" t="n">
        <v>4.1</v>
      </c>
      <c r="Z62" s="0" t="n">
        <v>59</v>
      </c>
    </row>
    <row r="63" customFormat="false" ht="12.8" hidden="false" customHeight="false" outlineLevel="0" collapsed="false">
      <c r="X63" s="5" t="n">
        <f aca="false">X62-X62*Y62/100</f>
        <v>179.367789473974</v>
      </c>
      <c r="Y63" s="0" t="n">
        <v>4.1</v>
      </c>
      <c r="Z63" s="0" t="n">
        <v>60</v>
      </c>
    </row>
    <row r="64" customFormat="false" ht="12.8" hidden="false" customHeight="false" outlineLevel="0" collapsed="false">
      <c r="X64" s="5" t="n">
        <f aca="false">X63-X63*Y63/100</f>
        <v>172.013710105541</v>
      </c>
      <c r="Y64" s="0" t="n">
        <v>4.1</v>
      </c>
      <c r="Z64" s="0" t="n">
        <v>61</v>
      </c>
    </row>
    <row r="65" customFormat="false" ht="12.8" hidden="false" customHeight="false" outlineLevel="0" collapsed="false">
      <c r="X65" s="5" t="n">
        <f aca="false">X64-X64*Y64/100</f>
        <v>164.961147991214</v>
      </c>
      <c r="Y65" s="0" t="n">
        <v>4.1</v>
      </c>
      <c r="Z65" s="0" t="n">
        <v>62</v>
      </c>
    </row>
    <row r="66" customFormat="false" ht="12.8" hidden="false" customHeight="false" outlineLevel="0" collapsed="false">
      <c r="X66" s="5" t="n">
        <f aca="false">X65-X65*Y65/100</f>
        <v>158.197740923574</v>
      </c>
      <c r="Y66" s="0" t="n">
        <v>4.1</v>
      </c>
      <c r="Z66" s="0" t="n">
        <v>63</v>
      </c>
    </row>
    <row r="67" customFormat="false" ht="12.8" hidden="false" customHeight="false" outlineLevel="0" collapsed="false">
      <c r="X67" s="5" t="n">
        <f aca="false">X66-X66*Y66/100</f>
        <v>151.711633545707</v>
      </c>
      <c r="Y67" s="0" t="n">
        <v>4.1</v>
      </c>
      <c r="Z67" s="0" t="n">
        <v>64</v>
      </c>
    </row>
    <row r="68" customFormat="false" ht="12.8" hidden="false" customHeight="false" outlineLevel="0" collapsed="false">
      <c r="X68" s="5" t="n">
        <f aca="false">X67-X67*Y67/100</f>
        <v>145.491456570333</v>
      </c>
      <c r="Y68" s="0" t="n">
        <v>4.1</v>
      </c>
      <c r="Z68" s="0" t="n">
        <v>65</v>
      </c>
    </row>
    <row r="69" customFormat="false" ht="12.8" hidden="false" customHeight="false" outlineLevel="0" collapsed="false">
      <c r="X69" s="5" t="n">
        <f aca="false">X68-X68*Y68/100</f>
        <v>139.52630685095</v>
      </c>
      <c r="Y69" s="0" t="n">
        <v>4.1</v>
      </c>
      <c r="Z69" s="0" t="n">
        <v>66</v>
      </c>
    </row>
    <row r="70" customFormat="false" ht="12.8" hidden="false" customHeight="false" outlineLevel="0" collapsed="false">
      <c r="X70" s="5" t="n">
        <f aca="false">X69-X69*Y69/100</f>
        <v>133.805728270061</v>
      </c>
      <c r="Y70" s="0" t="n">
        <v>4.1</v>
      </c>
      <c r="Z70" s="0" t="n">
        <v>67</v>
      </c>
    </row>
    <row r="71" customFormat="false" ht="12.8" hidden="false" customHeight="false" outlineLevel="0" collapsed="false">
      <c r="X71" s="5" t="n">
        <f aca="false">X70-X70*Y70/100</f>
        <v>128.319693410988</v>
      </c>
      <c r="Y71" s="0" t="n">
        <v>4.1</v>
      </c>
      <c r="Z71" s="0" t="n">
        <v>68</v>
      </c>
    </row>
    <row r="72" customFormat="false" ht="12.8" hidden="false" customHeight="false" outlineLevel="0" collapsed="false">
      <c r="X72" s="5" t="n">
        <f aca="false">X71-X71*Y71/100</f>
        <v>123.058585981138</v>
      </c>
      <c r="Y72" s="0" t="n">
        <v>4.1</v>
      </c>
      <c r="Z72" s="0" t="n">
        <v>69</v>
      </c>
    </row>
    <row r="73" customFormat="false" ht="12.8" hidden="false" customHeight="false" outlineLevel="0" collapsed="false">
      <c r="X73" s="5" t="n">
        <f aca="false">X72-X72*Y72/100</f>
        <v>118.013183955911</v>
      </c>
      <c r="Y73" s="0" t="n">
        <v>4.1</v>
      </c>
      <c r="Z73" s="0" t="n">
        <v>70</v>
      </c>
    </row>
    <row r="74" customFormat="false" ht="12.8" hidden="false" customHeight="false" outlineLevel="0" collapsed="false">
      <c r="X74" s="5" t="n">
        <f aca="false">X73-X73*Y73/100</f>
        <v>113.174643413719</v>
      </c>
      <c r="Y74" s="0" t="n">
        <v>4.1</v>
      </c>
      <c r="Z74" s="0" t="n">
        <v>71</v>
      </c>
    </row>
    <row r="75" customFormat="false" ht="12.8" hidden="false" customHeight="false" outlineLevel="0" collapsed="false">
      <c r="X75" s="5" t="n">
        <f aca="false">X74-X74*Y74/100</f>
        <v>108.534483033756</v>
      </c>
      <c r="Y75" s="0" t="n">
        <v>4.1</v>
      </c>
      <c r="Z75" s="0" t="n">
        <v>72</v>
      </c>
    </row>
    <row r="76" customFormat="false" ht="12.8" hidden="false" customHeight="false" outlineLevel="0" collapsed="false">
      <c r="X76" s="5" t="n">
        <f aca="false">X75-X75*Y75/100</f>
        <v>104.084569229372</v>
      </c>
      <c r="Y76" s="0" t="n">
        <v>4.1</v>
      </c>
      <c r="Z76" s="0" t="n">
        <v>73</v>
      </c>
    </row>
    <row r="77" customFormat="false" ht="12.8" hidden="false" customHeight="false" outlineLevel="0" collapsed="false">
      <c r="X77" s="10" t="n">
        <f aca="false">X76-X76*Y76/100</f>
        <v>99.817101890968</v>
      </c>
      <c r="Y77" s="11" t="n">
        <v>4.1</v>
      </c>
      <c r="Z77" s="11" t="n">
        <v>74</v>
      </c>
    </row>
    <row r="78" customFormat="false" ht="12.8" hidden="false" customHeight="false" outlineLevel="0" collapsed="false">
      <c r="X78" s="5" t="n">
        <f aca="false">X77-X77*Y77/100</f>
        <v>95.7246007134384</v>
      </c>
      <c r="Y78" s="0" t="n">
        <v>4.1</v>
      </c>
      <c r="Z78" s="0" t="n">
        <v>75</v>
      </c>
    </row>
    <row r="79" customFormat="false" ht="12.8" hidden="false" customHeight="false" outlineLevel="0" collapsed="false">
      <c r="X79" s="5" t="n">
        <f aca="false">X78-X78*Y78/100</f>
        <v>91.7998920841874</v>
      </c>
      <c r="Y79" s="0" t="n">
        <v>4.1</v>
      </c>
      <c r="Z79" s="0" t="n">
        <v>76</v>
      </c>
    </row>
    <row r="80" customFormat="false" ht="12.8" hidden="false" customHeight="false" outlineLevel="0" collapsed="false">
      <c r="X80" s="5" t="n">
        <f aca="false">X79-X79*Y79/100</f>
        <v>88.0360965087357</v>
      </c>
      <c r="Y80" s="0" t="n">
        <v>4.1</v>
      </c>
      <c r="Z80" s="0" t="n">
        <v>77</v>
      </c>
    </row>
    <row r="81" customFormat="false" ht="12.8" hidden="false" customHeight="false" outlineLevel="0" collapsed="false">
      <c r="X81" s="5" t="n">
        <f aca="false">X80-X80*Y80/100</f>
        <v>84.4266165518775</v>
      </c>
      <c r="Y81" s="0" t="n">
        <v>4.1</v>
      </c>
      <c r="Z81" s="0" t="n">
        <v>78</v>
      </c>
    </row>
    <row r="82" customFormat="false" ht="12.8" hidden="false" customHeight="false" outlineLevel="0" collapsed="false">
      <c r="X82" s="5" t="n">
        <f aca="false">X81-X81*Y81/100</f>
        <v>80.9651252732506</v>
      </c>
      <c r="Y82" s="0" t="n">
        <v>4.1</v>
      </c>
      <c r="Z82" s="0" t="n">
        <v>79</v>
      </c>
    </row>
    <row r="83" customFormat="false" ht="12.8" hidden="false" customHeight="false" outlineLevel="0" collapsed="false">
      <c r="X83" s="5" t="n">
        <f aca="false">X82-X82*Y82/100</f>
        <v>77.6455551370473</v>
      </c>
      <c r="Y83" s="0" t="n">
        <v>4.1</v>
      </c>
      <c r="Z83" s="0" t="n">
        <v>80</v>
      </c>
    </row>
    <row r="84" customFormat="false" ht="12.8" hidden="false" customHeight="false" outlineLevel="0" collapsed="false">
      <c r="X84" s="5" t="n">
        <f aca="false">X83-X83*Y83/100</f>
        <v>74.4620873764283</v>
      </c>
      <c r="Y84" s="0" t="n">
        <v>4.1</v>
      </c>
      <c r="Z84" s="0" t="n">
        <v>81</v>
      </c>
    </row>
    <row r="85" customFormat="false" ht="12.8" hidden="false" customHeight="false" outlineLevel="0" collapsed="false">
      <c r="X85" s="5" t="n">
        <f aca="false">X84-X84*Y84/100</f>
        <v>71.4091417939948</v>
      </c>
      <c r="Y85" s="0" t="n">
        <v>4.1</v>
      </c>
      <c r="Z85" s="0" t="n">
        <v>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false" hidden="false" outlineLevel="0" max="1025" min="2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2010-02-06T19:18:34Z</dcterms:created>
  <dc:creator>Josep Palau</dc:creator>
  <dc:description/>
  <dc:language>ca-ES</dc:language>
  <cp:lastModifiedBy/>
  <dcterms:modified xsi:type="dcterms:W3CDTF">2021-06-25T13:07:34Z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