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codeName="ThisWorkbook"/>
  <xr:revisionPtr revIDLastSave="0" documentId="13_ncr:11_{92518EF1-AB4E-4ECC-8015-EF9E9D48A36B}" xr6:coauthVersionLast="47" xr6:coauthVersionMax="47" xr10:uidLastSave="{00000000-0000-0000-0000-000000000000}"/>
  <bookViews>
    <workbookView xWindow="-28920" yWindow="-120" windowWidth="29040" windowHeight="1584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26" i="11" l="1"/>
  <c r="H7" i="11"/>
  <c r="E9" i="11" l="1"/>
  <c r="E19" i="11" l="1"/>
  <c r="I5" i="11"/>
  <c r="I4" i="11" s="1"/>
  <c r="H28" i="11"/>
  <c r="H27" i="11"/>
  <c r="H26" i="11"/>
  <c r="H24" i="11"/>
  <c r="H18" i="11"/>
  <c r="H13" i="11"/>
  <c r="H8" i="11"/>
  <c r="F19" i="11" l="1"/>
  <c r="E20" i="11" s="1"/>
  <c r="H9" i="11"/>
  <c r="E15" i="11"/>
  <c r="I6" i="11"/>
  <c r="H19" i="11" l="1"/>
  <c r="H20" i="11"/>
  <c r="H25" i="11"/>
  <c r="H10" i="11"/>
  <c r="H14" i="11"/>
  <c r="E12" i="11"/>
  <c r="J5" i="11"/>
  <c r="K5" i="11" s="1"/>
  <c r="L5" i="11" s="1"/>
  <c r="M5" i="11" s="1"/>
  <c r="N5" i="11" s="1"/>
  <c r="O5" i="11" s="1"/>
  <c r="P5" i="11" s="1"/>
  <c r="P4" i="11" s="1"/>
  <c r="H21" i="11" l="1"/>
  <c r="H23" i="11"/>
  <c r="H22" i="11"/>
  <c r="H15" i="11"/>
  <c r="H11" i="11"/>
  <c r="H12" i="11"/>
  <c r="Q5" i="11"/>
  <c r="R5" i="11" s="1"/>
  <c r="S5" i="11" s="1"/>
  <c r="T5" i="11" s="1"/>
  <c r="U5" i="11" s="1"/>
  <c r="V5" i="11" s="1"/>
  <c r="W5" i="11" s="1"/>
  <c r="J6" i="11"/>
  <c r="H17" i="11" l="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6" i="11" l="1"/>
  <c r="BM4" i="11"/>
  <c r="BN5" i="11"/>
  <c r="BL6" i="11"/>
  <c r="AG6" i="11"/>
  <c r="BO5" i="11" l="1"/>
  <c r="BN6" i="11"/>
  <c r="AH6" i="11"/>
  <c r="BP5" i="11" l="1"/>
  <c r="BO6" i="11"/>
  <c r="AI6" i="11"/>
  <c r="BP6" i="11" l="1"/>
  <c r="BQ5" i="11"/>
  <c r="AJ6" i="11"/>
  <c r="BQ6" i="11" l="1"/>
  <c r="BR5" i="11"/>
  <c r="AK6" i="11"/>
  <c r="BS5" i="11" l="1"/>
  <c r="BR6" i="11"/>
  <c r="AL6" i="11"/>
  <c r="BS6" i="11" l="1"/>
  <c r="BT5" i="11"/>
  <c r="AM6" i="11"/>
  <c r="BT6" i="11" l="1"/>
  <c r="BT4" i="11"/>
  <c r="BU5" i="11"/>
  <c r="AN6" i="11"/>
  <c r="BU6" i="11" l="1"/>
  <c r="BV5" i="11"/>
  <c r="AO6" i="11"/>
  <c r="BW5" i="11" l="1"/>
  <c r="BV6" i="11"/>
  <c r="AP6" i="11"/>
  <c r="BX5" i="11" l="1"/>
  <c r="BW6" i="11"/>
  <c r="AQ6" i="11"/>
  <c r="BX6" i="11" l="1"/>
  <c r="BY5" i="11"/>
  <c r="AR6" i="11"/>
  <c r="BY6" i="11" l="1"/>
  <c r="BZ5" i="11"/>
  <c r="BZ6" i="11" l="1"/>
  <c r="CA5" i="11"/>
  <c r="CB5" i="11" l="1"/>
  <c r="CA6" i="11"/>
  <c r="CA4" i="11"/>
  <c r="CB6" i="11" l="1"/>
  <c r="CC5" i="11"/>
  <c r="CC6" i="11" l="1"/>
  <c r="CD5" i="11"/>
  <c r="CE5" i="11" l="1"/>
  <c r="CD6" i="11"/>
  <c r="CF5" i="11" l="1"/>
  <c r="CE6" i="11"/>
  <c r="CF6" i="11" l="1"/>
  <c r="CG5" i="11"/>
  <c r="CG6" i="11" l="1"/>
  <c r="CH5" i="11"/>
  <c r="CH6" i="11" l="1"/>
  <c r="CH4" i="11"/>
  <c r="CI5" i="11"/>
  <c r="CI6" i="11" l="1"/>
  <c r="CJ5" i="11"/>
  <c r="CK5" i="11" l="1"/>
  <c r="CJ6" i="11"/>
  <c r="CL5" i="11" l="1"/>
  <c r="CK6" i="11"/>
  <c r="CL6" i="11" l="1"/>
  <c r="CM5" i="11"/>
  <c r="CM6" i="11" l="1"/>
  <c r="CN5" i="11"/>
  <c r="CN6" i="11" l="1"/>
  <c r="CO5" i="11"/>
  <c r="CO6" i="11" l="1"/>
  <c r="CO4" i="11"/>
  <c r="CP5" i="11"/>
  <c r="CP6" i="11" l="1"/>
  <c r="CQ5" i="11"/>
  <c r="CR5" i="11" l="1"/>
  <c r="CQ6" i="11"/>
  <c r="CS5" i="11" l="1"/>
  <c r="CR6" i="11"/>
  <c r="CS6" i="11" l="1"/>
  <c r="CT5" i="11"/>
  <c r="CT6" i="11" l="1"/>
  <c r="CU5" i="11"/>
  <c r="CU6" i="11" s="1"/>
</calcChain>
</file>

<file path=xl/sharedStrings.xml><?xml version="1.0" encoding="utf-8"?>
<sst xmlns="http://schemas.openxmlformats.org/spreadsheetml/2006/main" count="46" uniqueCount="45">
  <si>
    <t>Insert new rows ABOVE this one</t>
  </si>
  <si>
    <t>Project Start:</t>
  </si>
  <si>
    <t>PROGRESS</t>
  </si>
  <si>
    <t>ASSIGNED
TO</t>
  </si>
  <si>
    <t>START</t>
  </si>
  <si>
    <t>END</t>
  </si>
  <si>
    <t>DAYS</t>
  </si>
  <si>
    <t>Display Week:</t>
  </si>
  <si>
    <t>TASK</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</si>
  <si>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</si>
  <si>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</si>
  <si>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</si>
  <si>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</si>
  <si>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</si>
  <si>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</si>
  <si>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</si>
  <si>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</si>
  <si>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</si>
  <si>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</si>
  <si>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</si>
  <si>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</si>
  <si>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</si>
  <si>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</si>
  <si>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</si>
  <si>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War Game</t>
  </si>
  <si>
    <t>Group 11</t>
  </si>
  <si>
    <t>Planning</t>
  </si>
  <si>
    <t>Production</t>
  </si>
  <si>
    <t>Testing</t>
  </si>
  <si>
    <t>Delivery</t>
  </si>
  <si>
    <t>Determine project scope</t>
  </si>
  <si>
    <t>Set up comunication</t>
  </si>
  <si>
    <t>Set up Github</t>
  </si>
  <si>
    <t>Build GUI</t>
  </si>
  <si>
    <t>Design conceptualization</t>
  </si>
  <si>
    <t>Add sound files</t>
  </si>
  <si>
    <t>Add card image files</t>
  </si>
  <si>
    <t>Developing game logic</t>
  </si>
  <si>
    <t>Testing data structures</t>
  </si>
  <si>
    <t>Testing game logic</t>
  </si>
  <si>
    <t>Testing visuals</t>
  </si>
  <si>
    <t>Testing audio</t>
  </si>
  <si>
    <t>Testing win lose conditionals/other errors</t>
  </si>
  <si>
    <t>Documentation</t>
  </si>
  <si>
    <t>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</si>
</sst>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1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0" fontId="9" fillId="0" borderId="0" xfId="8">
      <alignment horizontal="right" indent="1"/>
    </xf>
    <xf numFmtId="0" fontId="9" fillId="0" borderId="7" xfId="8" applyBorder="1">
      <alignment horizontal="right" indent="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63">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62"/>
      <tableStyleElement type="headerRow" dxfId="61"/>
      <tableStyleElement type="totalRow" dxfId="60"/>
      <tableStyleElement type="firstColumn" dxfId="59"/>
      <tableStyleElement type="lastColumn" dxfId="58"/>
      <tableStyleElement type="firstRowStripe" dxfId="57"/>
      <tableStyleElement type="secondRowStripe" dxfId="56"/>
      <tableStyleElement type="firstColumnStripe" dxfId="55"/>
      <tableStyleElement type="secondColumnStripe" dxfId="5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U31"/>
  <sheetViews>
    <sheetView showGridLines="0" tabSelected="1" showRuler="0" zoomScale="80" zoomScaleNormal="80" zoomScalePageLayoutView="70" workbookViewId="0">
      <selection activeCell="CN25" sqref="CN25"/>
    </sheetView>
  </sheetViews>
  <sheetFormatPr defaultRowHeight="30" customHeight="1" x14ac:dyDescent="0.25"/>
  <cols>
    <col min="1" max="1" width="2.7109375" style="4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97" width="2.5703125" customWidth="1"/>
    <col min="98" max="98" width="3" bestFit="1" customWidth="1"/>
    <col min="99" max="99" width="2.5703125" customWidth="1"/>
    <col min="104" max="105" width="10.28515625"/>
  </cols>
  <sheetData>
    <row r="1" spans="1:99" ht="30" customHeight="1" x14ac:dyDescent="0.45">
      <c r="A1" s="49" t="s">
        <v>14</v>
      </c>
      <c r="B1" s="52" t="s">
        <v>24</v>
      </c>
      <c r="C1" s="1"/>
      <c r="D1" s="2"/>
      <c r="E1" s="4"/>
      <c r="F1" s="47"/>
      <c r="H1" s="2"/>
      <c r="I1" s="75"/>
    </row>
    <row r="2" spans="1:99" ht="30" customHeight="1" x14ac:dyDescent="0.3">
      <c r="A2" s="48" t="s">
        <v>9</v>
      </c>
      <c r="B2" s="53" t="s">
        <v>25</v>
      </c>
      <c r="I2" s="76"/>
    </row>
    <row r="3" spans="1:99" ht="30" customHeight="1" x14ac:dyDescent="0.25">
      <c r="A3" s="48" t="s">
        <v>21</v>
      </c>
      <c r="B3" s="54"/>
      <c r="C3" s="77" t="s">
        <v>1</v>
      </c>
      <c r="D3" s="78"/>
      <c r="E3" s="82">
        <v>44817</v>
      </c>
      <c r="F3" s="82"/>
    </row>
    <row r="4" spans="1:99" ht="30" customHeight="1" x14ac:dyDescent="0.25">
      <c r="A4" s="49" t="s">
        <v>15</v>
      </c>
      <c r="C4" s="77" t="s">
        <v>7</v>
      </c>
      <c r="D4" s="78"/>
      <c r="E4" s="7">
        <v>1</v>
      </c>
      <c r="I4" s="79">
        <f>I5</f>
        <v>44816</v>
      </c>
      <c r="J4" s="80"/>
      <c r="K4" s="80"/>
      <c r="L4" s="80"/>
      <c r="M4" s="80"/>
      <c r="N4" s="80"/>
      <c r="O4" s="81"/>
      <c r="P4" s="79">
        <f>P5</f>
        <v>44823</v>
      </c>
      <c r="Q4" s="80"/>
      <c r="R4" s="80"/>
      <c r="S4" s="80"/>
      <c r="T4" s="80"/>
      <c r="U4" s="80"/>
      <c r="V4" s="81"/>
      <c r="W4" s="79">
        <f>W5</f>
        <v>44830</v>
      </c>
      <c r="X4" s="80"/>
      <c r="Y4" s="80"/>
      <c r="Z4" s="80"/>
      <c r="AA4" s="80"/>
      <c r="AB4" s="80"/>
      <c r="AC4" s="81"/>
      <c r="AD4" s="79">
        <f>AD5</f>
        <v>44837</v>
      </c>
      <c r="AE4" s="80"/>
      <c r="AF4" s="80"/>
      <c r="AG4" s="80"/>
      <c r="AH4" s="80"/>
      <c r="AI4" s="80"/>
      <c r="AJ4" s="81"/>
      <c r="AK4" s="79">
        <f>AK5</f>
        <v>44844</v>
      </c>
      <c r="AL4" s="80"/>
      <c r="AM4" s="80"/>
      <c r="AN4" s="80"/>
      <c r="AO4" s="80"/>
      <c r="AP4" s="80"/>
      <c r="AQ4" s="81"/>
      <c r="AR4" s="79">
        <f>AR5</f>
        <v>44851</v>
      </c>
      <c r="AS4" s="80"/>
      <c r="AT4" s="80"/>
      <c r="AU4" s="80"/>
      <c r="AV4" s="80"/>
      <c r="AW4" s="80"/>
      <c r="AX4" s="81"/>
      <c r="AY4" s="79">
        <f>AY5</f>
        <v>44858</v>
      </c>
      <c r="AZ4" s="80"/>
      <c r="BA4" s="80"/>
      <c r="BB4" s="80"/>
      <c r="BC4" s="80"/>
      <c r="BD4" s="80"/>
      <c r="BE4" s="81"/>
      <c r="BF4" s="79">
        <f>BF5</f>
        <v>44865</v>
      </c>
      <c r="BG4" s="80"/>
      <c r="BH4" s="80"/>
      <c r="BI4" s="80"/>
      <c r="BJ4" s="80"/>
      <c r="BK4" s="80"/>
      <c r="BL4" s="81"/>
      <c r="BM4" s="79">
        <f>BM5</f>
        <v>44872</v>
      </c>
      <c r="BN4" s="80"/>
      <c r="BO4" s="80"/>
      <c r="BP4" s="80"/>
      <c r="BQ4" s="80"/>
      <c r="BR4" s="80"/>
      <c r="BS4" s="81"/>
      <c r="BT4" s="79">
        <f>BT5</f>
        <v>44879</v>
      </c>
      <c r="BU4" s="80"/>
      <c r="BV4" s="80"/>
      <c r="BW4" s="80"/>
      <c r="BX4" s="80"/>
      <c r="BY4" s="80"/>
      <c r="BZ4" s="81"/>
      <c r="CA4" s="79">
        <f>CA5</f>
        <v>44886</v>
      </c>
      <c r="CB4" s="80"/>
      <c r="CC4" s="80"/>
      <c r="CD4" s="80"/>
      <c r="CE4" s="80"/>
      <c r="CF4" s="80"/>
      <c r="CG4" s="81"/>
      <c r="CH4" s="79">
        <f>CH5</f>
        <v>44893</v>
      </c>
      <c r="CI4" s="80"/>
      <c r="CJ4" s="80"/>
      <c r="CK4" s="80"/>
      <c r="CL4" s="80"/>
      <c r="CM4" s="80"/>
      <c r="CN4" s="81"/>
      <c r="CO4" s="79">
        <f>CO5</f>
        <v>44900</v>
      </c>
      <c r="CP4" s="80"/>
      <c r="CQ4" s="80"/>
      <c r="CR4" s="80"/>
      <c r="CS4" s="80"/>
      <c r="CT4" s="80"/>
      <c r="CU4" s="81"/>
    </row>
    <row r="5" spans="1:99" ht="15" customHeight="1" thickBot="1" x14ac:dyDescent="0.3">
      <c r="A5" s="49" t="s">
        <v>16</v>
      </c>
      <c r="B5" s="74"/>
      <c r="C5" s="74"/>
      <c r="D5" s="74"/>
      <c r="E5" s="74"/>
      <c r="F5" s="74"/>
      <c r="G5" s="74"/>
      <c r="I5" s="11">
        <f>Project_Start-WEEKDAY(Project_Start,1)+2+7*(Display_Week-1)</f>
        <v>44816</v>
      </c>
      <c r="J5" s="10">
        <f>I5+1</f>
        <v>44817</v>
      </c>
      <c r="K5" s="10">
        <f t="shared" ref="K5:AX5" si="0">J5+1</f>
        <v>44818</v>
      </c>
      <c r="L5" s="10">
        <f t="shared" si="0"/>
        <v>44819</v>
      </c>
      <c r="M5" s="10">
        <f t="shared" si="0"/>
        <v>44820</v>
      </c>
      <c r="N5" s="10">
        <f t="shared" si="0"/>
        <v>44821</v>
      </c>
      <c r="O5" s="12">
        <f t="shared" si="0"/>
        <v>44822</v>
      </c>
      <c r="P5" s="11">
        <f>O5+1</f>
        <v>44823</v>
      </c>
      <c r="Q5" s="10">
        <f>P5+1</f>
        <v>44824</v>
      </c>
      <c r="R5" s="10">
        <f t="shared" si="0"/>
        <v>44825</v>
      </c>
      <c r="S5" s="10">
        <f t="shared" si="0"/>
        <v>44826</v>
      </c>
      <c r="T5" s="10">
        <f t="shared" si="0"/>
        <v>44827</v>
      </c>
      <c r="U5" s="10">
        <f t="shared" si="0"/>
        <v>44828</v>
      </c>
      <c r="V5" s="12">
        <f t="shared" si="0"/>
        <v>44829</v>
      </c>
      <c r="W5" s="11">
        <f>V5+1</f>
        <v>44830</v>
      </c>
      <c r="X5" s="10">
        <f>W5+1</f>
        <v>44831</v>
      </c>
      <c r="Y5" s="10">
        <f t="shared" si="0"/>
        <v>44832</v>
      </c>
      <c r="Z5" s="10">
        <f t="shared" si="0"/>
        <v>44833</v>
      </c>
      <c r="AA5" s="10">
        <f t="shared" si="0"/>
        <v>44834</v>
      </c>
      <c r="AB5" s="10">
        <f t="shared" si="0"/>
        <v>44835</v>
      </c>
      <c r="AC5" s="12">
        <f t="shared" si="0"/>
        <v>44836</v>
      </c>
      <c r="AD5" s="11">
        <f>AC5+1</f>
        <v>44837</v>
      </c>
      <c r="AE5" s="10">
        <f>AD5+1</f>
        <v>44838</v>
      </c>
      <c r="AF5" s="10">
        <f t="shared" si="0"/>
        <v>44839</v>
      </c>
      <c r="AG5" s="10">
        <f t="shared" si="0"/>
        <v>44840</v>
      </c>
      <c r="AH5" s="10">
        <f t="shared" si="0"/>
        <v>44841</v>
      </c>
      <c r="AI5" s="10">
        <f t="shared" si="0"/>
        <v>44842</v>
      </c>
      <c r="AJ5" s="12">
        <f t="shared" si="0"/>
        <v>44843</v>
      </c>
      <c r="AK5" s="11">
        <f>AJ5+1</f>
        <v>44844</v>
      </c>
      <c r="AL5" s="10">
        <f>AK5+1</f>
        <v>44845</v>
      </c>
      <c r="AM5" s="10">
        <f t="shared" si="0"/>
        <v>44846</v>
      </c>
      <c r="AN5" s="10">
        <f t="shared" si="0"/>
        <v>44847</v>
      </c>
      <c r="AO5" s="10">
        <f t="shared" si="0"/>
        <v>44848</v>
      </c>
      <c r="AP5" s="10">
        <f t="shared" si="0"/>
        <v>44849</v>
      </c>
      <c r="AQ5" s="12">
        <f t="shared" si="0"/>
        <v>44850</v>
      </c>
      <c r="AR5" s="11">
        <f>AQ5+1</f>
        <v>44851</v>
      </c>
      <c r="AS5" s="10">
        <f>AR5+1</f>
        <v>44852</v>
      </c>
      <c r="AT5" s="10">
        <f t="shared" si="0"/>
        <v>44853</v>
      </c>
      <c r="AU5" s="10">
        <f t="shared" si="0"/>
        <v>44854</v>
      </c>
      <c r="AV5" s="10">
        <f t="shared" si="0"/>
        <v>44855</v>
      </c>
      <c r="AW5" s="10">
        <f t="shared" si="0"/>
        <v>44856</v>
      </c>
      <c r="AX5" s="12">
        <f t="shared" si="0"/>
        <v>44857</v>
      </c>
      <c r="AY5" s="11">
        <f>AX5+1</f>
        <v>44858</v>
      </c>
      <c r="AZ5" s="10">
        <f>AY5+1</f>
        <v>44859</v>
      </c>
      <c r="BA5" s="10">
        <f t="shared" ref="BA5:BE5" si="1">AZ5+1</f>
        <v>44860</v>
      </c>
      <c r="BB5" s="10">
        <f t="shared" si="1"/>
        <v>44861</v>
      </c>
      <c r="BC5" s="10">
        <f t="shared" si="1"/>
        <v>44862</v>
      </c>
      <c r="BD5" s="10">
        <f t="shared" si="1"/>
        <v>44863</v>
      </c>
      <c r="BE5" s="12">
        <f t="shared" si="1"/>
        <v>44864</v>
      </c>
      <c r="BF5" s="11">
        <f>BE5+1</f>
        <v>44865</v>
      </c>
      <c r="BG5" s="10">
        <f>BF5+1</f>
        <v>44866</v>
      </c>
      <c r="BH5" s="10">
        <f t="shared" ref="BH5:BL5" si="2">BG5+1</f>
        <v>44867</v>
      </c>
      <c r="BI5" s="10">
        <f t="shared" si="2"/>
        <v>44868</v>
      </c>
      <c r="BJ5" s="10">
        <f t="shared" si="2"/>
        <v>44869</v>
      </c>
      <c r="BK5" s="10">
        <f t="shared" si="2"/>
        <v>44870</v>
      </c>
      <c r="BL5" s="12">
        <f t="shared" si="2"/>
        <v>44871</v>
      </c>
      <c r="BM5" s="11">
        <f>BL5+1</f>
        <v>44872</v>
      </c>
      <c r="BN5" s="10">
        <f>BM5+1</f>
        <v>44873</v>
      </c>
      <c r="BO5" s="10">
        <f t="shared" ref="BO5" si="3">BN5+1</f>
        <v>44874</v>
      </c>
      <c r="BP5" s="10">
        <f t="shared" ref="BP5" si="4">BO5+1</f>
        <v>44875</v>
      </c>
      <c r="BQ5" s="10">
        <f t="shared" ref="BQ5" si="5">BP5+1</f>
        <v>44876</v>
      </c>
      <c r="BR5" s="10">
        <f t="shared" ref="BR5" si="6">BQ5+1</f>
        <v>44877</v>
      </c>
      <c r="BS5" s="12">
        <f t="shared" ref="BS5" si="7">BR5+1</f>
        <v>44878</v>
      </c>
      <c r="BT5" s="11">
        <f>BS5+1</f>
        <v>44879</v>
      </c>
      <c r="BU5" s="10">
        <f>BT5+1</f>
        <v>44880</v>
      </c>
      <c r="BV5" s="10">
        <f t="shared" ref="BV5" si="8">BU5+1</f>
        <v>44881</v>
      </c>
      <c r="BW5" s="10">
        <f t="shared" ref="BW5" si="9">BV5+1</f>
        <v>44882</v>
      </c>
      <c r="BX5" s="10">
        <f t="shared" ref="BX5" si="10">BW5+1</f>
        <v>44883</v>
      </c>
      <c r="BY5" s="10">
        <f t="shared" ref="BY5" si="11">BX5+1</f>
        <v>44884</v>
      </c>
      <c r="BZ5" s="12">
        <f t="shared" ref="BZ5" si="12">BY5+1</f>
        <v>44885</v>
      </c>
      <c r="CA5" s="11">
        <f>BZ5+1</f>
        <v>44886</v>
      </c>
      <c r="CB5" s="10">
        <f>CA5+1</f>
        <v>44887</v>
      </c>
      <c r="CC5" s="10">
        <f t="shared" ref="CC5" si="13">CB5+1</f>
        <v>44888</v>
      </c>
      <c r="CD5" s="10">
        <f t="shared" ref="CD5" si="14">CC5+1</f>
        <v>44889</v>
      </c>
      <c r="CE5" s="10">
        <f t="shared" ref="CE5" si="15">CD5+1</f>
        <v>44890</v>
      </c>
      <c r="CF5" s="10">
        <f t="shared" ref="CF5" si="16">CE5+1</f>
        <v>44891</v>
      </c>
      <c r="CG5" s="12">
        <f t="shared" ref="CG5" si="17">CF5+1</f>
        <v>44892</v>
      </c>
      <c r="CH5" s="11">
        <f>CG5+1</f>
        <v>44893</v>
      </c>
      <c r="CI5" s="10">
        <f>CH5+1</f>
        <v>44894</v>
      </c>
      <c r="CJ5" s="10">
        <f t="shared" ref="CJ5" si="18">CI5+1</f>
        <v>44895</v>
      </c>
      <c r="CK5" s="10">
        <f t="shared" ref="CK5" si="19">CJ5+1</f>
        <v>44896</v>
      </c>
      <c r="CL5" s="10">
        <f t="shared" ref="CL5" si="20">CK5+1</f>
        <v>44897</v>
      </c>
      <c r="CM5" s="10">
        <f t="shared" ref="CM5" si="21">CL5+1</f>
        <v>44898</v>
      </c>
      <c r="CN5" s="12">
        <f t="shared" ref="CN5" si="22">CM5+1</f>
        <v>44899</v>
      </c>
      <c r="CO5" s="11">
        <f>CN5+1</f>
        <v>44900</v>
      </c>
      <c r="CP5" s="10">
        <f>CO5+1</f>
        <v>44901</v>
      </c>
      <c r="CQ5" s="10">
        <f t="shared" ref="CQ5" si="23">CP5+1</f>
        <v>44902</v>
      </c>
      <c r="CR5" s="10">
        <f t="shared" ref="CR5" si="24">CQ5+1</f>
        <v>44903</v>
      </c>
      <c r="CS5" s="10">
        <f t="shared" ref="CS5" si="25">CR5+1</f>
        <v>44904</v>
      </c>
      <c r="CT5" s="10">
        <f t="shared" ref="CT5" si="26">CS5+1</f>
        <v>44905</v>
      </c>
      <c r="CU5" s="12">
        <f t="shared" ref="CU5" si="27">CT5+1</f>
        <v>44906</v>
      </c>
    </row>
    <row r="6" spans="1:99" ht="30" hidden="1" customHeight="1" thickBot="1" x14ac:dyDescent="0.3">
      <c r="A6" s="49" t="s">
        <v>17</v>
      </c>
      <c r="B6" s="8" t="s">
        <v>8</v>
      </c>
      <c r="C6" s="9" t="s">
        <v>3</v>
      </c>
      <c r="D6" s="9" t="s">
        <v>2</v>
      </c>
      <c r="E6" s="9" t="s">
        <v>4</v>
      </c>
      <c r="F6" s="9" t="s">
        <v>5</v>
      </c>
      <c r="G6" s="9"/>
      <c r="H6" s="9" t="s">
        <v>6</v>
      </c>
      <c r="I6" s="13" t="str">
        <f t="shared" ref="I6" si="28">LEFT(TEXT(I5,"ddd"),1)</f>
        <v>M</v>
      </c>
      <c r="J6" s="13" t="str">
        <f t="shared" ref="J6:AR6" si="29">LEFT(TEXT(J5,"ddd"),1)</f>
        <v>T</v>
      </c>
      <c r="K6" s="13" t="str">
        <f t="shared" si="29"/>
        <v>W</v>
      </c>
      <c r="L6" s="13" t="str">
        <f t="shared" si="29"/>
        <v>T</v>
      </c>
      <c r="M6" s="13" t="str">
        <f t="shared" si="29"/>
        <v>F</v>
      </c>
      <c r="N6" s="13" t="str">
        <f t="shared" si="29"/>
        <v>S</v>
      </c>
      <c r="O6" s="13" t="str">
        <f t="shared" si="29"/>
        <v>S</v>
      </c>
      <c r="P6" s="13" t="str">
        <f t="shared" si="29"/>
        <v>M</v>
      </c>
      <c r="Q6" s="13" t="str">
        <f t="shared" si="29"/>
        <v>T</v>
      </c>
      <c r="R6" s="13" t="str">
        <f t="shared" si="29"/>
        <v>W</v>
      </c>
      <c r="S6" s="13" t="str">
        <f t="shared" si="29"/>
        <v>T</v>
      </c>
      <c r="T6" s="13" t="str">
        <f t="shared" si="29"/>
        <v>F</v>
      </c>
      <c r="U6" s="13" t="str">
        <f t="shared" si="29"/>
        <v>S</v>
      </c>
      <c r="V6" s="13" t="str">
        <f t="shared" si="29"/>
        <v>S</v>
      </c>
      <c r="W6" s="13" t="str">
        <f t="shared" si="29"/>
        <v>M</v>
      </c>
      <c r="X6" s="13" t="str">
        <f t="shared" si="29"/>
        <v>T</v>
      </c>
      <c r="Y6" s="13" t="str">
        <f t="shared" si="29"/>
        <v>W</v>
      </c>
      <c r="Z6" s="13" t="str">
        <f t="shared" si="29"/>
        <v>T</v>
      </c>
      <c r="AA6" s="13" t="str">
        <f t="shared" si="29"/>
        <v>F</v>
      </c>
      <c r="AB6" s="13" t="str">
        <f t="shared" si="29"/>
        <v>S</v>
      </c>
      <c r="AC6" s="13" t="str">
        <f t="shared" si="29"/>
        <v>S</v>
      </c>
      <c r="AD6" s="13" t="str">
        <f t="shared" si="29"/>
        <v>M</v>
      </c>
      <c r="AE6" s="13" t="str">
        <f t="shared" si="29"/>
        <v>T</v>
      </c>
      <c r="AF6" s="13" t="str">
        <f t="shared" si="29"/>
        <v>W</v>
      </c>
      <c r="AG6" s="13" t="str">
        <f t="shared" si="29"/>
        <v>T</v>
      </c>
      <c r="AH6" s="13" t="str">
        <f t="shared" si="29"/>
        <v>F</v>
      </c>
      <c r="AI6" s="13" t="str">
        <f t="shared" si="29"/>
        <v>S</v>
      </c>
      <c r="AJ6" s="13" t="str">
        <f t="shared" si="29"/>
        <v>S</v>
      </c>
      <c r="AK6" s="13" t="str">
        <f t="shared" si="29"/>
        <v>M</v>
      </c>
      <c r="AL6" s="13" t="str">
        <f t="shared" si="29"/>
        <v>T</v>
      </c>
      <c r="AM6" s="13" t="str">
        <f t="shared" si="29"/>
        <v>W</v>
      </c>
      <c r="AN6" s="13" t="str">
        <f t="shared" si="29"/>
        <v>T</v>
      </c>
      <c r="AO6" s="13" t="str">
        <f t="shared" si="29"/>
        <v>F</v>
      </c>
      <c r="AP6" s="13" t="str">
        <f t="shared" si="29"/>
        <v>S</v>
      </c>
      <c r="AQ6" s="13" t="str">
        <f t="shared" si="29"/>
        <v>S</v>
      </c>
      <c r="AR6" s="13" t="str">
        <f t="shared" si="29"/>
        <v>M</v>
      </c>
      <c r="AS6" s="13" t="str">
        <f t="shared" ref="AS6:BL6" si="30">LEFT(TEXT(AS5,"ddd"),1)</f>
        <v>T</v>
      </c>
      <c r="AT6" s="13" t="str">
        <f t="shared" si="30"/>
        <v>W</v>
      </c>
      <c r="AU6" s="13" t="str">
        <f t="shared" si="30"/>
        <v>T</v>
      </c>
      <c r="AV6" s="13" t="str">
        <f t="shared" si="30"/>
        <v>F</v>
      </c>
      <c r="AW6" s="13" t="str">
        <f t="shared" si="30"/>
        <v>S</v>
      </c>
      <c r="AX6" s="13" t="str">
        <f t="shared" si="30"/>
        <v>S</v>
      </c>
      <c r="AY6" s="13" t="str">
        <f t="shared" si="30"/>
        <v>M</v>
      </c>
      <c r="AZ6" s="13" t="str">
        <f t="shared" si="30"/>
        <v>T</v>
      </c>
      <c r="BA6" s="13" t="str">
        <f t="shared" si="30"/>
        <v>W</v>
      </c>
      <c r="BB6" s="13" t="str">
        <f t="shared" si="30"/>
        <v>T</v>
      </c>
      <c r="BC6" s="13" t="str">
        <f t="shared" si="30"/>
        <v>F</v>
      </c>
      <c r="BD6" s="13" t="str">
        <f t="shared" si="30"/>
        <v>S</v>
      </c>
      <c r="BE6" s="13" t="str">
        <f t="shared" si="30"/>
        <v>S</v>
      </c>
      <c r="BF6" s="13" t="str">
        <f t="shared" si="30"/>
        <v>M</v>
      </c>
      <c r="BG6" s="13" t="str">
        <f t="shared" si="30"/>
        <v>T</v>
      </c>
      <c r="BH6" s="13" t="str">
        <f t="shared" si="30"/>
        <v>W</v>
      </c>
      <c r="BI6" s="13" t="str">
        <f t="shared" si="30"/>
        <v>T</v>
      </c>
      <c r="BJ6" s="13" t="str">
        <f t="shared" si="30"/>
        <v>F</v>
      </c>
      <c r="BK6" s="13" t="str">
        <f t="shared" si="30"/>
        <v>S</v>
      </c>
      <c r="BL6" s="13" t="str">
        <f t="shared" si="30"/>
        <v>S</v>
      </c>
      <c r="BM6" s="13" t="str">
        <f t="shared" ref="BM6:BS6" si="31">LEFT(TEXT(BM5,"ddd"),1)</f>
        <v>M</v>
      </c>
      <c r="BN6" s="13" t="str">
        <f t="shared" si="31"/>
        <v>T</v>
      </c>
      <c r="BO6" s="13" t="str">
        <f t="shared" si="31"/>
        <v>W</v>
      </c>
      <c r="BP6" s="13" t="str">
        <f t="shared" si="31"/>
        <v>T</v>
      </c>
      <c r="BQ6" s="13" t="str">
        <f t="shared" si="31"/>
        <v>F</v>
      </c>
      <c r="BR6" s="13" t="str">
        <f t="shared" si="31"/>
        <v>S</v>
      </c>
      <c r="BS6" s="13" t="str">
        <f t="shared" si="31"/>
        <v>S</v>
      </c>
      <c r="BT6" s="13" t="str">
        <f t="shared" ref="BT6:BZ6" si="32">LEFT(TEXT(BT5,"ddd"),1)</f>
        <v>M</v>
      </c>
      <c r="BU6" s="13" t="str">
        <f t="shared" si="32"/>
        <v>T</v>
      </c>
      <c r="BV6" s="13" t="str">
        <f t="shared" si="32"/>
        <v>W</v>
      </c>
      <c r="BW6" s="13" t="str">
        <f t="shared" si="32"/>
        <v>T</v>
      </c>
      <c r="BX6" s="13" t="str">
        <f t="shared" si="32"/>
        <v>F</v>
      </c>
      <c r="BY6" s="13" t="str">
        <f t="shared" si="32"/>
        <v>S</v>
      </c>
      <c r="BZ6" s="13" t="str">
        <f t="shared" si="32"/>
        <v>S</v>
      </c>
      <c r="CA6" s="13" t="str">
        <f t="shared" ref="CA6:DB6" si="33">LEFT(TEXT(CA5,"ddd"),1)</f>
        <v>M</v>
      </c>
      <c r="CB6" s="13" t="str">
        <f t="shared" si="33"/>
        <v>T</v>
      </c>
      <c r="CC6" s="13" t="str">
        <f t="shared" si="33"/>
        <v>W</v>
      </c>
      <c r="CD6" s="13" t="str">
        <f t="shared" si="33"/>
        <v>T</v>
      </c>
      <c r="CE6" s="13" t="str">
        <f t="shared" si="33"/>
        <v>F</v>
      </c>
      <c r="CF6" s="13" t="str">
        <f t="shared" si="33"/>
        <v>S</v>
      </c>
      <c r="CG6" s="13" t="str">
        <f t="shared" si="33"/>
        <v>S</v>
      </c>
      <c r="CH6" s="13" t="str">
        <f t="shared" ref="CH6:CN6" si="34">LEFT(TEXT(CH5,"ddd"),1)</f>
        <v>M</v>
      </c>
      <c r="CI6" s="13" t="str">
        <f t="shared" si="34"/>
        <v>T</v>
      </c>
      <c r="CJ6" s="13" t="str">
        <f t="shared" si="34"/>
        <v>W</v>
      </c>
      <c r="CK6" s="13" t="str">
        <f t="shared" si="34"/>
        <v>T</v>
      </c>
      <c r="CL6" s="13" t="str">
        <f t="shared" si="34"/>
        <v>F</v>
      </c>
      <c r="CM6" s="13" t="str">
        <f t="shared" si="34"/>
        <v>S</v>
      </c>
      <c r="CN6" s="13" t="str">
        <f t="shared" si="34"/>
        <v>S</v>
      </c>
      <c r="CO6" s="13" t="str">
        <f t="shared" ref="CO6:CU6" si="35">LEFT(TEXT(CO5,"ddd"),1)</f>
        <v>M</v>
      </c>
      <c r="CP6" s="13" t="str">
        <f t="shared" si="35"/>
        <v>T</v>
      </c>
      <c r="CQ6" s="13" t="str">
        <f t="shared" si="35"/>
        <v>W</v>
      </c>
      <c r="CR6" s="13" t="str">
        <f t="shared" si="35"/>
        <v>T</v>
      </c>
      <c r="CS6" s="13" t="str">
        <f t="shared" si="35"/>
        <v>F</v>
      </c>
      <c r="CT6" s="13" t="str">
        <f t="shared" si="35"/>
        <v>S</v>
      </c>
      <c r="CU6" s="13" t="str">
        <f t="shared" si="35"/>
        <v>S</v>
      </c>
    </row>
    <row r="7" spans="1:99" ht="30" hidden="1" customHeight="1" thickBot="1" x14ac:dyDescent="0.3">
      <c r="A7" s="48" t="s">
        <v>22</v>
      </c>
      <c r="C7" s="5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row>
    <row r="8" spans="1:99" s="3" customFormat="1" ht="30" hidden="1" customHeight="1" thickBot="1" x14ac:dyDescent="0.3">
      <c r="A8" s="49" t="s">
        <v>18</v>
      </c>
      <c r="B8" s="18" t="s">
        <v>26</v>
      </c>
      <c r="C8" s="60"/>
      <c r="D8" s="19"/>
      <c r="E8" s="20"/>
      <c r="F8" s="21"/>
      <c r="G8" s="17"/>
      <c r="H8" s="17" t="str">
        <f t="shared" ref="H8:H28" si="3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row>
    <row r="9" spans="1:99" s="3" customFormat="1" ht="30" customHeight="1" thickBot="1" x14ac:dyDescent="0.3">
      <c r="A9" s="49" t="s">
        <v>23</v>
      </c>
      <c r="B9" s="69" t="s">
        <v>30</v>
      </c>
      <c r="C9" s="61"/>
      <c r="D9" s="22">
        <v>1</v>
      </c>
      <c r="E9" s="55">
        <f>Project_Start</f>
        <v>44817</v>
      </c>
      <c r="F9" s="55">
        <v>44823</v>
      </c>
      <c r="G9" s="17"/>
      <c r="H9" s="17">
        <f t="shared" si="36"/>
        <v>7</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row>
    <row r="10" spans="1:99" s="3" customFormat="1" ht="30" customHeight="1" thickBot="1" x14ac:dyDescent="0.3">
      <c r="A10" s="49" t="s">
        <v>19</v>
      </c>
      <c r="B10" s="69" t="s">
        <v>31</v>
      </c>
      <c r="C10" s="61"/>
      <c r="D10" s="22">
        <v>1</v>
      </c>
      <c r="E10" s="55">
        <v>44820</v>
      </c>
      <c r="F10" s="55">
        <v>44823</v>
      </c>
      <c r="G10" s="17"/>
      <c r="H10" s="17">
        <f t="shared" si="36"/>
        <v>4</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spans="1:99" s="3" customFormat="1" ht="30" customHeight="1" thickBot="1" x14ac:dyDescent="0.3">
      <c r="A11" s="48"/>
      <c r="B11" s="69" t="s">
        <v>32</v>
      </c>
      <c r="C11" s="61"/>
      <c r="D11" s="22">
        <v>1</v>
      </c>
      <c r="E11" s="55">
        <v>44820</v>
      </c>
      <c r="F11" s="55">
        <v>44823</v>
      </c>
      <c r="G11" s="17"/>
      <c r="H11" s="17">
        <f t="shared" si="36"/>
        <v>4</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row>
    <row r="12" spans="1:99" s="3" customFormat="1" ht="30" customHeight="1" thickBot="1" x14ac:dyDescent="0.3">
      <c r="A12" s="48"/>
      <c r="B12" s="69" t="s">
        <v>34</v>
      </c>
      <c r="C12" s="61"/>
      <c r="D12" s="22">
        <v>1</v>
      </c>
      <c r="E12" s="55">
        <f>F11</f>
        <v>44823</v>
      </c>
      <c r="F12" s="55">
        <v>44830</v>
      </c>
      <c r="G12" s="17"/>
      <c r="H12" s="17">
        <f t="shared" si="36"/>
        <v>8</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row>
    <row r="13" spans="1:99" s="3" customFormat="1" ht="30" customHeight="1" thickBot="1" x14ac:dyDescent="0.3">
      <c r="A13" s="49" t="s">
        <v>20</v>
      </c>
      <c r="B13" s="23" t="s">
        <v>27</v>
      </c>
      <c r="C13" s="62"/>
      <c r="D13" s="24"/>
      <c r="E13" s="25"/>
      <c r="F13" s="26"/>
      <c r="G13" s="17"/>
      <c r="H13" s="17" t="str">
        <f t="shared" si="36"/>
        <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row>
    <row r="14" spans="1:99" s="3" customFormat="1" ht="30" customHeight="1" thickBot="1" x14ac:dyDescent="0.3">
      <c r="A14" s="49"/>
      <c r="B14" s="70" t="s">
        <v>33</v>
      </c>
      <c r="C14" s="63"/>
      <c r="D14" s="27">
        <v>1</v>
      </c>
      <c r="E14" s="56">
        <v>44823</v>
      </c>
      <c r="F14" s="56">
        <v>44865</v>
      </c>
      <c r="G14" s="17"/>
      <c r="H14" s="17">
        <f t="shared" si="36"/>
        <v>43</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row>
    <row r="15" spans="1:99" s="3" customFormat="1" ht="30" customHeight="1" thickBot="1" x14ac:dyDescent="0.3">
      <c r="A15" s="48"/>
      <c r="B15" s="70" t="s">
        <v>35</v>
      </c>
      <c r="C15" s="63"/>
      <c r="D15" s="27">
        <v>1</v>
      </c>
      <c r="E15" s="56">
        <f>E14+2</f>
        <v>44825</v>
      </c>
      <c r="F15" s="56">
        <v>44880</v>
      </c>
      <c r="G15" s="17"/>
      <c r="H15" s="17">
        <f t="shared" si="36"/>
        <v>56</v>
      </c>
      <c r="I15" s="44"/>
      <c r="J15" s="44"/>
      <c r="K15" s="44"/>
      <c r="L15" s="44"/>
      <c r="M15" s="44"/>
      <c r="N15" s="44"/>
      <c r="O15" s="44"/>
      <c r="P15" s="44"/>
      <c r="Q15" s="44"/>
      <c r="R15" s="44"/>
      <c r="S15" s="44"/>
      <c r="T15" s="44"/>
      <c r="U15" s="45"/>
      <c r="V15" s="45"/>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row>
    <row r="16" spans="1:99" s="3" customFormat="1" ht="30" customHeight="1" thickBot="1" x14ac:dyDescent="0.3">
      <c r="A16" s="48"/>
      <c r="B16" s="70" t="s">
        <v>37</v>
      </c>
      <c r="C16" s="63"/>
      <c r="D16" s="27">
        <v>1</v>
      </c>
      <c r="E16" s="56">
        <v>44830</v>
      </c>
      <c r="F16" s="56">
        <v>44886</v>
      </c>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row>
    <row r="17" spans="1:99" s="3" customFormat="1" ht="30" customHeight="1" thickBot="1" x14ac:dyDescent="0.3">
      <c r="A17" s="48"/>
      <c r="B17" s="70" t="s">
        <v>36</v>
      </c>
      <c r="C17" s="63"/>
      <c r="D17" s="27">
        <v>1</v>
      </c>
      <c r="E17" s="56">
        <v>44830</v>
      </c>
      <c r="F17" s="56">
        <v>44865</v>
      </c>
      <c r="G17" s="17"/>
      <c r="H17" s="17">
        <f t="shared" si="36"/>
        <v>36</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row>
    <row r="18" spans="1:99" s="3" customFormat="1" ht="30" customHeight="1" thickBot="1" x14ac:dyDescent="0.3">
      <c r="A18" s="48" t="s">
        <v>11</v>
      </c>
      <c r="B18" s="28" t="s">
        <v>28</v>
      </c>
      <c r="C18" s="64"/>
      <c r="D18" s="29"/>
      <c r="E18" s="30"/>
      <c r="F18" s="31"/>
      <c r="G18" s="17"/>
      <c r="H18" s="17" t="str">
        <f t="shared" si="36"/>
        <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row>
    <row r="19" spans="1:99" s="3" customFormat="1" ht="30" hidden="1" customHeight="1" thickBot="1" x14ac:dyDescent="0.3">
      <c r="A19" s="48"/>
      <c r="B19" s="71" t="s">
        <v>38</v>
      </c>
      <c r="C19" s="65"/>
      <c r="D19" s="32"/>
      <c r="E19" s="57">
        <f>E9+15</f>
        <v>44832</v>
      </c>
      <c r="F19" s="57">
        <f>E19+5</f>
        <v>44837</v>
      </c>
      <c r="G19" s="17"/>
      <c r="H19" s="17">
        <f t="shared" si="36"/>
        <v>6</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row>
    <row r="20" spans="1:99" s="3" customFormat="1" ht="30" customHeight="1" thickBot="1" x14ac:dyDescent="0.3">
      <c r="A20" s="48"/>
      <c r="B20" s="71" t="s">
        <v>39</v>
      </c>
      <c r="C20" s="65"/>
      <c r="D20" s="32">
        <v>1</v>
      </c>
      <c r="E20" s="57">
        <f>F19+1</f>
        <v>44838</v>
      </c>
      <c r="F20" s="57">
        <v>44900</v>
      </c>
      <c r="G20" s="17"/>
      <c r="H20" s="17">
        <f t="shared" si="36"/>
        <v>63</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row>
    <row r="21" spans="1:99" s="3" customFormat="1" ht="30" customHeight="1" thickBot="1" x14ac:dyDescent="0.3">
      <c r="A21" s="48"/>
      <c r="B21" s="71" t="s">
        <v>40</v>
      </c>
      <c r="C21" s="65"/>
      <c r="D21" s="32">
        <v>1</v>
      </c>
      <c r="E21" s="57">
        <v>44845</v>
      </c>
      <c r="F21" s="57">
        <v>44872</v>
      </c>
      <c r="G21" s="17"/>
      <c r="H21" s="17">
        <f t="shared" si="36"/>
        <v>28</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row>
    <row r="22" spans="1:99" s="3" customFormat="1" ht="30" customHeight="1" thickBot="1" x14ac:dyDescent="0.3">
      <c r="A22" s="48"/>
      <c r="B22" s="71" t="s">
        <v>41</v>
      </c>
      <c r="C22" s="65"/>
      <c r="D22" s="32">
        <v>1</v>
      </c>
      <c r="E22" s="57">
        <v>44872</v>
      </c>
      <c r="F22" s="57">
        <v>44886</v>
      </c>
      <c r="G22" s="17"/>
      <c r="H22" s="17">
        <f t="shared" si="36"/>
        <v>15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row>
    <row r="23" spans="1:99" s="3" customFormat="1" ht="30" customHeight="1" thickBot="1" x14ac:dyDescent="0.3">
      <c r="A23" s="48"/>
      <c r="B23" s="71" t="s">
        <v>42</v>
      </c>
      <c r="C23" s="65"/>
      <c r="D23" s="32">
        <v>0.9</v>
      </c>
      <c r="E23" s="57">
        <v>44885</v>
      </c>
      <c r="F23" s="57">
        <v>44898</v>
      </c>
      <c r="G23" s="17"/>
      <c r="H23" s="17">
        <f t="shared" si="36"/>
        <v>14</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row>
    <row r="24" spans="1:99" s="3" customFormat="1" ht="30" customHeight="1" thickBot="1" x14ac:dyDescent="0.3">
      <c r="A24" s="48" t="s">
        <v>11</v>
      </c>
      <c r="B24" s="33" t="s">
        <v>29</v>
      </c>
      <c r="C24" s="66"/>
      <c r="D24" s="34"/>
      <c r="E24" s="35"/>
      <c r="F24" s="36"/>
      <c r="G24" s="17"/>
      <c r="H24" s="17" t="str">
        <f t="shared" si="36"/>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row>
    <row r="25" spans="1:99" s="3" customFormat="1" ht="30" customHeight="1" thickBot="1" x14ac:dyDescent="0.3">
      <c r="A25" s="48"/>
      <c r="B25" s="72" t="s">
        <v>43</v>
      </c>
      <c r="C25" s="67"/>
      <c r="D25" s="37">
        <v>0.4</v>
      </c>
      <c r="E25" s="58">
        <v>44864</v>
      </c>
      <c r="F25" s="58" t="s">
        <v>10</v>
      </c>
      <c r="G25" s="17"/>
      <c r="H25" s="17" t="e">
        <f t="shared" si="36"/>
        <v>#VALUE!</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row>
    <row r="26" spans="1:99" s="3" customFormat="1" ht="30" customHeight="1" thickBot="1" x14ac:dyDescent="0.3">
      <c r="A26" s="48"/>
      <c r="B26" s="72" t="s">
        <v>44</v>
      </c>
      <c r="C26" s="67"/>
      <c r="D26" s="37">
        <v>0.8</v>
      </c>
      <c r="E26" s="58">
        <f ca="1">today</f>
        <v>44888</v>
      </c>
      <c r="F26" s="58">
        <v>44898</v>
      </c>
      <c r="G26" s="17"/>
      <c r="H26" s="17">
        <f t="shared" ca="1" si="36"/>
        <v>11</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row>
    <row r="27" spans="1:99" s="3" customFormat="1" ht="30" customHeight="1" thickBot="1" x14ac:dyDescent="0.3">
      <c r="A27" s="48" t="s">
        <v>13</v>
      </c>
      <c r="B27" s="73"/>
      <c r="C27" s="68"/>
      <c r="D27" s="16"/>
      <c r="E27" s="59"/>
      <c r="F27" s="59"/>
      <c r="G27" s="17"/>
      <c r="H27" s="17" t="str">
        <f t="shared" si="3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row>
    <row r="28" spans="1:99" s="3" customFormat="1" ht="30" customHeight="1" thickBot="1" x14ac:dyDescent="0.3">
      <c r="A28" s="49" t="s">
        <v>12</v>
      </c>
      <c r="B28" s="38" t="s">
        <v>0</v>
      </c>
      <c r="C28" s="39"/>
      <c r="D28" s="40"/>
      <c r="E28" s="41"/>
      <c r="F28" s="42"/>
      <c r="G28" s="43"/>
      <c r="H28" s="43" t="str">
        <f t="shared" si="36"/>
        <v/>
      </c>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c r="BQ28" s="46"/>
      <c r="BR28" s="46"/>
      <c r="BS28" s="46"/>
      <c r="BT28" s="46"/>
      <c r="BU28" s="46"/>
      <c r="BV28" s="46"/>
      <c r="BW28" s="46"/>
      <c r="BX28" s="46"/>
      <c r="BY28" s="46"/>
      <c r="BZ28" s="46"/>
      <c r="CA28" s="46"/>
      <c r="CB28" s="46"/>
      <c r="CC28" s="46"/>
      <c r="CD28" s="46"/>
      <c r="CE28" s="46"/>
      <c r="CF28" s="46"/>
      <c r="CG28" s="46"/>
      <c r="CH28" s="46"/>
      <c r="CI28" s="46"/>
      <c r="CJ28" s="46"/>
      <c r="CK28" s="46"/>
      <c r="CL28" s="46"/>
      <c r="CM28" s="46"/>
      <c r="CN28" s="46"/>
      <c r="CO28" s="46"/>
      <c r="CP28" s="46"/>
      <c r="CQ28" s="46"/>
      <c r="CR28" s="46"/>
      <c r="CS28" s="46"/>
      <c r="CT28" s="46"/>
      <c r="CU28" s="46"/>
    </row>
    <row r="29" spans="1:99" ht="30" customHeight="1" x14ac:dyDescent="0.25">
      <c r="G29" s="6"/>
    </row>
    <row r="30" spans="1:99" ht="30" customHeight="1" x14ac:dyDescent="0.25">
      <c r="C30" s="14"/>
      <c r="F30" s="50"/>
    </row>
    <row r="31" spans="1:99" ht="30" customHeight="1" x14ac:dyDescent="0.25">
      <c r="C31" s="15"/>
    </row>
  </sheetData>
  <mergeCells count="16">
    <mergeCell ref="BM4:BS4"/>
    <mergeCell ref="BT4:BZ4"/>
    <mergeCell ref="CA4:CG4"/>
    <mergeCell ref="CH4:CN4"/>
    <mergeCell ref="CO4:CU4"/>
    <mergeCell ref="BF4:BL4"/>
    <mergeCell ref="E3:F3"/>
    <mergeCell ref="I4:O4"/>
    <mergeCell ref="P4:V4"/>
    <mergeCell ref="W4:AC4"/>
    <mergeCell ref="AD4:AJ4"/>
    <mergeCell ref="C3:D3"/>
    <mergeCell ref="C4:D4"/>
    <mergeCell ref="AK4:AQ4"/>
    <mergeCell ref="AR4:AX4"/>
    <mergeCell ref="AY4:BE4"/>
  </mergeCells>
  <conditionalFormatting sqref="D7:D28">
    <cfRule type="dataBar" priority="6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K15 G16:CU16 I27:BK28 I17:BK21 I26:CU26 I24:BK25">
    <cfRule type="expression" dxfId="53" priority="87">
      <formula>AND(TODAY()&gt;=G$5,TODAY()&lt;H$5)</formula>
    </cfRule>
  </conditionalFormatting>
  <conditionalFormatting sqref="I7:BK15 G16:CU16 I27:BK28 I17:BK21 I26:CU26 I24:BK25">
    <cfRule type="expression" dxfId="52" priority="81">
      <formula>AND(task_start&lt;=G$5,ROUNDDOWN((task_end-task_start+1)*task_progress,0)+task_start-1&gt;=G$5)</formula>
    </cfRule>
    <cfRule type="expression" dxfId="51" priority="82" stopIfTrue="1">
      <formula>AND(task_end&gt;=G$5,task_start&lt;H$5)</formula>
    </cfRule>
  </conditionalFormatting>
  <conditionalFormatting sqref="BL5:BL15 BS5:BS15 BZ5:BZ15 CG5:CG15 CN5:CN15 CU5:CU15 CG27:CG28 BL27:BL28 BS27:BS28 BZ27:BZ28 CN27:CN28 CU27:CU28 CU17:CU21 CN17:CN21 CG17:CG21 BZ17:BZ21 BS17:BS21 BL17:BL20 CU24:CU25 CN24 CG24 BZ24 BS24 BL24">
    <cfRule type="expression" dxfId="50" priority="89">
      <formula>AND(TODAY()&gt;=BL$5,TODAY()&lt;CV$5)</formula>
    </cfRule>
  </conditionalFormatting>
  <conditionalFormatting sqref="BL7:BL15 BS7:BS15 BZ7:BZ15 CG7:CG15 CN7:CN15 CU7:CU15 CG27:CG28 BL27:BL28 BS27:BS28 BZ27:BZ28 CN27:CN28 CU27:CU28 CU17:CU21 CN17:CN21 CG17:CG21 BZ17:BZ21 BS17:BS21 BL17:BL20 CU24:CU25 CN24 CG24 BZ24 BS24 BL24">
    <cfRule type="expression" dxfId="49" priority="92">
      <formula>AND(task_start&lt;=BL$5,ROUNDDOWN((task_end-task_start+1)*task_progress,0)+task_start-1&gt;=BL$5)</formula>
    </cfRule>
    <cfRule type="expression" dxfId="48" priority="93" stopIfTrue="1">
      <formula>AND(task_end&gt;=BL$5,task_start&lt;CV$5)</formula>
    </cfRule>
  </conditionalFormatting>
  <conditionalFormatting sqref="BM5:BR14 BN15:BR15 BM27:BR28 BM24:BR24 BM17:BR21">
    <cfRule type="expression" dxfId="47" priority="54">
      <formula>AND(TODAY()&gt;=BM$5,TODAY()&lt;BN$5)</formula>
    </cfRule>
  </conditionalFormatting>
  <conditionalFormatting sqref="BM7:BR14 BN15:BR15 BM27:BR28 BM24:BR24 BM17:BR21">
    <cfRule type="expression" dxfId="46" priority="52">
      <formula>AND(task_start&lt;=BM$5,ROUNDDOWN((task_end-task_start+1)*task_progress,0)+task_start-1&gt;=BM$5)</formula>
    </cfRule>
    <cfRule type="expression" dxfId="45" priority="53" stopIfTrue="1">
      <formula>AND(task_end&gt;=BM$5,task_start&lt;BN$5)</formula>
    </cfRule>
  </conditionalFormatting>
  <conditionalFormatting sqref="BT5:BY15 BT27:BY28 BT24:BY24 BT17:BY21">
    <cfRule type="expression" dxfId="44" priority="51">
      <formula>AND(TODAY()&gt;=BT$5,TODAY()&lt;BU$5)</formula>
    </cfRule>
  </conditionalFormatting>
  <conditionalFormatting sqref="BT7:BY15 BT27:BY28 BT24:BY24 BT17:BY21">
    <cfRule type="expression" dxfId="43" priority="49">
      <formula>AND(task_start&lt;=BT$5,ROUNDDOWN((task_end-task_start+1)*task_progress,0)+task_start-1&gt;=BT$5)</formula>
    </cfRule>
    <cfRule type="expression" dxfId="42" priority="50" stopIfTrue="1">
      <formula>AND(task_end&gt;=BT$5,task_start&lt;BU$5)</formula>
    </cfRule>
  </conditionalFormatting>
  <conditionalFormatting sqref="CA5:CF15 CA27:CF28 CA24:CF24 CA17:CF21">
    <cfRule type="expression" dxfId="41" priority="48">
      <formula>AND(TODAY()&gt;=CA$5,TODAY()&lt;CB$5)</formula>
    </cfRule>
  </conditionalFormatting>
  <conditionalFormatting sqref="CA7:CF15 CA27:CF28 CA24:CF24 CA17:CF21">
    <cfRule type="expression" dxfId="40" priority="46">
      <formula>AND(task_start&lt;=CA$5,ROUNDDOWN((task_end-task_start+1)*task_progress,0)+task_start-1&gt;=CA$5)</formula>
    </cfRule>
    <cfRule type="expression" dxfId="39" priority="47" stopIfTrue="1">
      <formula>AND(task_end&gt;=CA$5,task_start&lt;CB$5)</formula>
    </cfRule>
  </conditionalFormatting>
  <conditionalFormatting sqref="CH5:CM15 CH27:CM28 CH24:CM24 CH17:CM21">
    <cfRule type="expression" dxfId="38" priority="45">
      <formula>AND(TODAY()&gt;=CH$5,TODAY()&lt;CI$5)</formula>
    </cfRule>
  </conditionalFormatting>
  <conditionalFormatting sqref="CH7:CM15 CH27:CM28 CH24:CM24 CH17:CM21">
    <cfRule type="expression" dxfId="37" priority="43">
      <formula>AND(task_start&lt;=CH$5,ROUNDDOWN((task_end-task_start+1)*task_progress,0)+task_start-1&gt;=CH$5)</formula>
    </cfRule>
    <cfRule type="expression" dxfId="36" priority="44" stopIfTrue="1">
      <formula>AND(task_end&gt;=CH$5,task_start&lt;CI$5)</formula>
    </cfRule>
  </conditionalFormatting>
  <conditionalFormatting sqref="CO5:CT15 CO27:CT28 CO24:CT24 CO17:CT21">
    <cfRule type="expression" dxfId="35" priority="42">
      <formula>AND(TODAY()&gt;=CO$5,TODAY()&lt;CP$5)</formula>
    </cfRule>
  </conditionalFormatting>
  <conditionalFormatting sqref="CO7:CT15 CO27:CT28 CO24:CT24 CO17:CT21">
    <cfRule type="expression" dxfId="34" priority="40">
      <formula>AND(task_start&lt;=CO$5,ROUNDDOWN((task_end-task_start+1)*task_progress,0)+task_start-1&gt;=CO$5)</formula>
    </cfRule>
    <cfRule type="expression" dxfId="33" priority="41" stopIfTrue="1">
      <formula>AND(task_end&gt;=CO$5,task_start&lt;CP$5)</formula>
    </cfRule>
  </conditionalFormatting>
  <conditionalFormatting sqref="BM15">
    <cfRule type="expression" dxfId="32" priority="39">
      <formula>AND(TODAY()&gt;=BM$5,TODAY()&lt;BN$5)</formula>
    </cfRule>
  </conditionalFormatting>
  <conditionalFormatting sqref="BM15">
    <cfRule type="expression" dxfId="31" priority="37">
      <formula>AND(task_start&lt;=BM$5,ROUNDDOWN((task_end-task_start+1)*task_progress,0)+task_start-1&gt;=BM$5)</formula>
    </cfRule>
    <cfRule type="expression" dxfId="30" priority="38" stopIfTrue="1">
      <formula>AND(task_end&gt;=BM$5,task_start&lt;BN$5)</formula>
    </cfRule>
  </conditionalFormatting>
  <conditionalFormatting sqref="I22:CU22">
    <cfRule type="expression" dxfId="29" priority="33">
      <formula>AND(TODAY()&gt;=I$5,TODAY()&lt;J$5)</formula>
    </cfRule>
  </conditionalFormatting>
  <conditionalFormatting sqref="I22:CU22">
    <cfRule type="expression" dxfId="28" priority="31">
      <formula>AND(task_start&lt;=I$5,ROUNDDOWN((task_end-task_start+1)*task_progress,0)+task_start-1&gt;=I$5)</formula>
    </cfRule>
    <cfRule type="expression" dxfId="27" priority="32" stopIfTrue="1">
      <formula>AND(task_end&gt;=I$5,task_start&lt;J$5)</formula>
    </cfRule>
  </conditionalFormatting>
  <conditionalFormatting sqref="I23:CU23">
    <cfRule type="expression" dxfId="26" priority="30">
      <formula>AND(TODAY()&gt;=I$5,TODAY()&lt;J$5)</formula>
    </cfRule>
  </conditionalFormatting>
  <conditionalFormatting sqref="I23:CU23">
    <cfRule type="expression" dxfId="25" priority="28">
      <formula>AND(task_start&lt;=I$5,ROUNDDOWN((task_end-task_start+1)*task_progress,0)+task_start-1&gt;=I$5)</formula>
    </cfRule>
    <cfRule type="expression" dxfId="24" priority="29" stopIfTrue="1">
      <formula>AND(task_end&gt;=I$5,task_start&lt;J$5)</formula>
    </cfRule>
  </conditionalFormatting>
  <conditionalFormatting sqref="BL21">
    <cfRule type="expression" dxfId="23" priority="24">
      <formula>AND(TODAY()&gt;=BL$5,TODAY()&lt;BM$5)</formula>
    </cfRule>
  </conditionalFormatting>
  <conditionalFormatting sqref="BL21">
    <cfRule type="expression" dxfId="22" priority="22">
      <formula>AND(task_start&lt;=BL$5,ROUNDDOWN((task_end-task_start+1)*task_progress,0)+task_start-1&gt;=BL$5)</formula>
    </cfRule>
    <cfRule type="expression" dxfId="21" priority="23" stopIfTrue="1">
      <formula>AND(task_end&gt;=BL$5,task_start&lt;BM$5)</formula>
    </cfRule>
  </conditionalFormatting>
  <conditionalFormatting sqref="BM25:BS25">
    <cfRule type="expression" dxfId="20" priority="21">
      <formula>AND(TODAY()&gt;=BM$5,TODAY()&lt;BN$5)</formula>
    </cfRule>
  </conditionalFormatting>
  <conditionalFormatting sqref="BM25:BS25">
    <cfRule type="expression" dxfId="19" priority="19">
      <formula>AND(task_start&lt;=BM$5,ROUNDDOWN((task_end-task_start+1)*task_progress,0)+task_start-1&gt;=BM$5)</formula>
    </cfRule>
    <cfRule type="expression" dxfId="18" priority="20" stopIfTrue="1">
      <formula>AND(task_end&gt;=BM$5,task_start&lt;BN$5)</formula>
    </cfRule>
  </conditionalFormatting>
  <conditionalFormatting sqref="BT25:BZ25">
    <cfRule type="expression" dxfId="17" priority="18">
      <formula>AND(TODAY()&gt;=BT$5,TODAY()&lt;BU$5)</formula>
    </cfRule>
  </conditionalFormatting>
  <conditionalFormatting sqref="BT25:BZ25">
    <cfRule type="expression" dxfId="16" priority="16">
      <formula>AND(task_start&lt;=BT$5,ROUNDDOWN((task_end-task_start+1)*task_progress,0)+task_start-1&gt;=BT$5)</formula>
    </cfRule>
    <cfRule type="expression" dxfId="15" priority="17" stopIfTrue="1">
      <formula>AND(task_end&gt;=BT$5,task_start&lt;BU$5)</formula>
    </cfRule>
  </conditionalFormatting>
  <conditionalFormatting sqref="CA25:CG25">
    <cfRule type="expression" dxfId="14" priority="15">
      <formula>AND(TODAY()&gt;=CA$5,TODAY()&lt;CB$5)</formula>
    </cfRule>
  </conditionalFormatting>
  <conditionalFormatting sqref="CA25:CG25">
    <cfRule type="expression" dxfId="13" priority="13">
      <formula>AND(task_start&lt;=CA$5,ROUNDDOWN((task_end-task_start+1)*task_progress,0)+task_start-1&gt;=CA$5)</formula>
    </cfRule>
    <cfRule type="expression" dxfId="12" priority="14" stopIfTrue="1">
      <formula>AND(task_end&gt;=CA$5,task_start&lt;CB$5)</formula>
    </cfRule>
  </conditionalFormatting>
  <conditionalFormatting sqref="CH25:CM25">
    <cfRule type="expression" dxfId="11" priority="12">
      <formula>AND(TODAY()&gt;=CH$5,TODAY()&lt;CI$5)</formula>
    </cfRule>
  </conditionalFormatting>
  <conditionalFormatting sqref="CH25:CM25">
    <cfRule type="expression" dxfId="10" priority="10">
      <formula>AND(task_start&lt;=CH$5,ROUNDDOWN((task_end-task_start+1)*task_progress,0)+task_start-1&gt;=CH$5)</formula>
    </cfRule>
    <cfRule type="expression" dxfId="9" priority="11" stopIfTrue="1">
      <formula>AND(task_end&gt;=CH$5,task_start&lt;CI$5)</formula>
    </cfRule>
  </conditionalFormatting>
  <conditionalFormatting sqref="CO25:CT25">
    <cfRule type="expression" dxfId="8" priority="9">
      <formula>AND(TODAY()&gt;=CO$5,TODAY()&lt;CP$5)</formula>
    </cfRule>
  </conditionalFormatting>
  <conditionalFormatting sqref="CO25:CT25">
    <cfRule type="expression" dxfId="7" priority="7">
      <formula>AND(task_start&lt;=CO$5,ROUNDDOWN((task_end-task_start+1)*task_progress,0)+task_start-1&gt;=CO$5)</formula>
    </cfRule>
    <cfRule type="expression" dxfId="6" priority="8" stopIfTrue="1">
      <formula>AND(task_end&gt;=CO$5,task_start&lt;CP$5)</formula>
    </cfRule>
  </conditionalFormatting>
  <conditionalFormatting sqref="BL25">
    <cfRule type="expression" dxfId="5" priority="6">
      <formula>AND(TODAY()&gt;=BL$5,TODAY()&lt;BM$5)</formula>
    </cfRule>
  </conditionalFormatting>
  <conditionalFormatting sqref="BL25">
    <cfRule type="expression" dxfId="4" priority="4">
      <formula>AND(task_start&lt;=BL$5,ROUNDDOWN((task_end-task_start+1)*task_progress,0)+task_start-1&gt;=BL$5)</formula>
    </cfRule>
    <cfRule type="expression" dxfId="3" priority="5" stopIfTrue="1">
      <formula>AND(task_end&gt;=BL$5,task_start&lt;BM$5)</formula>
    </cfRule>
  </conditionalFormatting>
  <conditionalFormatting sqref="CN25">
    <cfRule type="expression" dxfId="2" priority="3">
      <formula>AND(TODAY()&gt;=CN$5,TODAY()&lt;CO$5)</formula>
    </cfRule>
  </conditionalFormatting>
  <conditionalFormatting sqref="CN25">
    <cfRule type="expression" dxfId="1" priority="1">
      <formula>AND(task_start&lt;=CN$5,ROUNDDOWN((task_end-task_start+1)*task_progress,0)+task_start-1&gt;=CN$5)</formula>
    </cfRule>
    <cfRule type="expression" dxfId="0" priority="2" stopIfTrue="1">
      <formula>AND(task_end&gt;=CN$5,task_start&lt;CO$5)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2022-11-24T01:26:33Z</dcterms:modified>
</cp:coreProperties>
</file>