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ersonal Development\Data Science\HFC\qatar_wto_panel\"/>
    </mc:Choice>
  </mc:AlternateContent>
  <bookViews>
    <workbookView xWindow="0" yWindow="0" windowWidth="19200" windowHeight="115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H75" i="1"/>
  <c r="H74" i="1"/>
  <c r="H73" i="1"/>
  <c r="H72" i="1"/>
  <c r="H71" i="1"/>
  <c r="H70" i="1"/>
  <c r="H69" i="1"/>
  <c r="H60" i="1"/>
  <c r="H59" i="1"/>
  <c r="H57" i="1"/>
  <c r="H56" i="1"/>
  <c r="H55" i="1"/>
  <c r="H54" i="1"/>
  <c r="H53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I2" i="2"/>
  <c r="E20" i="2"/>
  <c r="D23" i="2" s="1"/>
  <c r="D20" i="2"/>
  <c r="D17" i="2"/>
  <c r="D15" i="2"/>
  <c r="D12" i="2"/>
  <c r="D8" i="2"/>
  <c r="D5" i="2"/>
  <c r="F2" i="2"/>
  <c r="E5" i="2"/>
  <c r="D76" i="1"/>
  <c r="D75" i="1"/>
  <c r="D74" i="1"/>
  <c r="D73" i="1"/>
  <c r="D72" i="1"/>
  <c r="D71" i="1"/>
  <c r="D70" i="1"/>
  <c r="D69" i="1"/>
  <c r="D60" i="1"/>
  <c r="D59" i="1"/>
  <c r="D58" i="1"/>
  <c r="D57" i="1"/>
  <c r="D56" i="1"/>
  <c r="D55" i="1"/>
  <c r="D54" i="1"/>
  <c r="J54" i="1"/>
  <c r="J55" i="1"/>
  <c r="J56" i="1"/>
  <c r="J57" i="1"/>
  <c r="J59" i="1"/>
  <c r="J60" i="1"/>
  <c r="J69" i="1"/>
  <c r="J70" i="1"/>
  <c r="J71" i="1"/>
  <c r="J72" i="1"/>
  <c r="J73" i="1"/>
  <c r="J74" i="1"/>
  <c r="J75" i="1"/>
  <c r="J76" i="1"/>
  <c r="J53" i="1"/>
  <c r="D53" i="1"/>
  <c r="D52" i="1"/>
  <c r="D51" i="1"/>
  <c r="D50" i="1"/>
  <c r="D49" i="1"/>
  <c r="J49" i="1"/>
  <c r="D48" i="1"/>
  <c r="J48" i="1"/>
  <c r="D47" i="1"/>
  <c r="J47" i="1"/>
  <c r="J46" i="1"/>
  <c r="D45" i="1" l="1"/>
  <c r="J45" i="1"/>
  <c r="D44" i="1"/>
  <c r="J44" i="1"/>
  <c r="D43" i="1"/>
  <c r="J43" i="1"/>
  <c r="D42" i="1"/>
  <c r="J42" i="1"/>
  <c r="D41" i="1"/>
  <c r="J41" i="1"/>
  <c r="D40" i="1"/>
  <c r="J40" i="1"/>
  <c r="D39" i="1"/>
  <c r="J39" i="1"/>
  <c r="D38" i="1"/>
  <c r="J38" i="1"/>
  <c r="D37" i="1"/>
  <c r="J37" i="1"/>
  <c r="D36" i="1"/>
  <c r="J36" i="1"/>
  <c r="D35" i="1"/>
  <c r="J35" i="1"/>
  <c r="D34" i="1"/>
  <c r="J34" i="1"/>
  <c r="D33" i="1"/>
  <c r="J33" i="1"/>
  <c r="J32" i="1"/>
  <c r="D32" i="1"/>
  <c r="D31" i="1"/>
  <c r="J31" i="1"/>
  <c r="J30" i="1"/>
  <c r="D30" i="1"/>
  <c r="D29" i="1"/>
  <c r="J29" i="1"/>
  <c r="D28" i="1"/>
  <c r="J28" i="1"/>
  <c r="J7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D27" i="1"/>
  <c r="D26" i="1"/>
  <c r="P9" i="1" l="1"/>
  <c r="O9" i="1"/>
  <c r="P4" i="1"/>
  <c r="P3" i="1"/>
  <c r="P2" i="1"/>
  <c r="D46" i="1"/>
  <c r="D25" i="1"/>
  <c r="D24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R2" i="1" l="1"/>
  <c r="O12" i="1"/>
  <c r="Q2" i="1"/>
  <c r="Q5" i="1" l="1"/>
</calcChain>
</file>

<file path=xl/sharedStrings.xml><?xml version="1.0" encoding="utf-8"?>
<sst xmlns="http://schemas.openxmlformats.org/spreadsheetml/2006/main" count="241" uniqueCount="107">
  <si>
    <t>Dispute</t>
  </si>
  <si>
    <t>Request for Consultations</t>
  </si>
  <si>
    <t>Number of Days</t>
  </si>
  <si>
    <t>DS9</t>
  </si>
  <si>
    <t>Panel Established</t>
  </si>
  <si>
    <t>DS164</t>
  </si>
  <si>
    <t>DS188</t>
  </si>
  <si>
    <t>DS195</t>
  </si>
  <si>
    <t>DS214</t>
  </si>
  <si>
    <t>DS260</t>
  </si>
  <si>
    <t>DS270</t>
  </si>
  <si>
    <t>DS280</t>
  </si>
  <si>
    <t>DS357</t>
  </si>
  <si>
    <t>DS365</t>
  </si>
  <si>
    <t>DS389</t>
  </si>
  <si>
    <t>DS420</t>
  </si>
  <si>
    <t>DS421</t>
  </si>
  <si>
    <t>DS423</t>
  </si>
  <si>
    <t>DS455</t>
  </si>
  <si>
    <t>DS462</t>
  </si>
  <si>
    <t>DS474</t>
  </si>
  <si>
    <t>DS489</t>
  </si>
  <si>
    <t>DS494</t>
  </si>
  <si>
    <t>DS499</t>
  </si>
  <si>
    <t>DS502</t>
  </si>
  <si>
    <t>DS508</t>
  </si>
  <si>
    <t>DS509</t>
  </si>
  <si>
    <t>DS510</t>
  </si>
  <si>
    <t>DS523</t>
  </si>
  <si>
    <t>Status</t>
  </si>
  <si>
    <t>Panel established, but not yet composed</t>
  </si>
  <si>
    <t>Cutoff Date</t>
  </si>
  <si>
    <t>Group SD</t>
  </si>
  <si>
    <t>Group Mean</t>
  </si>
  <si>
    <t>This instance z-score</t>
  </si>
  <si>
    <t>Probability based on normal dist</t>
  </si>
  <si>
    <t>DS517</t>
  </si>
  <si>
    <t>DS522</t>
  </si>
  <si>
    <t>Panel composed</t>
  </si>
  <si>
    <t>DS317</t>
  </si>
  <si>
    <t>DS435</t>
  </si>
  <si>
    <t>DS441</t>
  </si>
  <si>
    <t>DS458</t>
  </si>
  <si>
    <t>DS476</t>
  </si>
  <si>
    <t>DS480</t>
  </si>
  <si>
    <t>DS484</t>
  </si>
  <si>
    <t>DS491</t>
  </si>
  <si>
    <t>DS493</t>
  </si>
  <si>
    <t>DS495</t>
  </si>
  <si>
    <t>DS504</t>
  </si>
  <si>
    <t>DS505</t>
  </si>
  <si>
    <t>DS511</t>
  </si>
  <si>
    <t>DS512</t>
  </si>
  <si>
    <t>DS513</t>
  </si>
  <si>
    <t>DS516</t>
  </si>
  <si>
    <t>DS518</t>
  </si>
  <si>
    <t>DS22</t>
  </si>
  <si>
    <t>DS44</t>
  </si>
  <si>
    <t>DS60</t>
  </si>
  <si>
    <t>DS62</t>
  </si>
  <si>
    <t>DS67</t>
  </si>
  <si>
    <t>DS68</t>
  </si>
  <si>
    <t>DS135</t>
  </si>
  <si>
    <t>DS152</t>
  </si>
  <si>
    <t>DS163</t>
  </si>
  <si>
    <t>DS165</t>
  </si>
  <si>
    <t>DS194</t>
  </si>
  <si>
    <t>DS221</t>
  </si>
  <si>
    <t>DS243</t>
  </si>
  <si>
    <t>DS244</t>
  </si>
  <si>
    <t>DS248</t>
  </si>
  <si>
    <t>DS249</t>
  </si>
  <si>
    <t>DS251</t>
  </si>
  <si>
    <t>DS252</t>
  </si>
  <si>
    <t>DS253</t>
  </si>
  <si>
    <t>DS254</t>
  </si>
  <si>
    <t>DS258</t>
  </si>
  <si>
    <t>DS259</t>
  </si>
  <si>
    <t>DS320</t>
  </si>
  <si>
    <t>DS321</t>
  </si>
  <si>
    <t>DS360</t>
  </si>
  <si>
    <t>DS392</t>
  </si>
  <si>
    <t>DS399</t>
  </si>
  <si>
    <t>DS440</t>
  </si>
  <si>
    <t>DS453</t>
  </si>
  <si>
    <t>DS487</t>
  </si>
  <si>
    <t>Report(s) adopted, no further action required</t>
  </si>
  <si>
    <t>Panel Requested</t>
  </si>
  <si>
    <t>Panel Established at First Meeting</t>
  </si>
  <si>
    <t>Days from Request to Establishment</t>
  </si>
  <si>
    <t>Date of Request</t>
  </si>
  <si>
    <t>Deadline</t>
  </si>
  <si>
    <t>Span</t>
  </si>
  <si>
    <t>.</t>
  </si>
  <si>
    <t>DS488</t>
  </si>
  <si>
    <t>N</t>
  </si>
  <si>
    <t>Makes the Deadline</t>
  </si>
  <si>
    <t>Freq</t>
  </si>
  <si>
    <t>Established in First meeting</t>
  </si>
  <si>
    <t>Makes deadline if rejected</t>
  </si>
  <si>
    <t>First Following Meeting</t>
  </si>
  <si>
    <t>Days between first meeting and deadline</t>
  </si>
  <si>
    <t>Date of First meeting</t>
  </si>
  <si>
    <t>Days between first meeting and establishment</t>
  </si>
  <si>
    <t>Average</t>
  </si>
  <si>
    <t>SD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</si>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</sst>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E1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3.28515625" bestFit="1" customWidth="1"/>
    <col min="2" max="2" width="16.7109375" style="1" bestFit="1" customWidth="1"/>
    <col min="3" max="3" width="24.28515625" style="1" bestFit="1" customWidth="1"/>
    <col min="4" max="4" width="15.28515625" bestFit="1" customWidth="1"/>
    <col min="5" max="5" width="71.85546875" bestFit="1" customWidth="1"/>
    <col min="6" max="6" width="16.140625" style="1" bestFit="1" customWidth="1"/>
    <col min="7" max="7" width="22.28515625" style="1" bestFit="1" customWidth="1"/>
    <col min="8" max="8" width="43.42578125" bestFit="1" customWidth="1"/>
    <col min="9" max="9" width="31.5703125" bestFit="1" customWidth="1"/>
    <col min="10" max="10" width="33.5703125" bestFit="1" customWidth="1"/>
    <col min="14" max="14" width="11.140625" bestFit="1" customWidth="1"/>
    <col min="15" max="15" width="24.28515625" bestFit="1" customWidth="1"/>
    <col min="17" max="17" width="19.42578125" bestFit="1" customWidth="1"/>
  </cols>
  <sheetData>
    <row r="1" spans="1:18" x14ac:dyDescent="0.25">
      <c r="A1" t="s">
        <v>0</v>
      </c>
      <c r="B1" s="1" t="s">
        <v>4</v>
      </c>
      <c r="C1" s="1" t="s">
        <v>1</v>
      </c>
      <c r="D1" t="s">
        <v>2</v>
      </c>
      <c r="E1" t="s">
        <v>29</v>
      </c>
      <c r="F1" s="1" t="s">
        <v>87</v>
      </c>
      <c r="G1" s="1" t="s">
        <v>100</v>
      </c>
      <c r="H1" t="s">
        <v>103</v>
      </c>
      <c r="I1" t="s">
        <v>88</v>
      </c>
      <c r="J1" t="s">
        <v>89</v>
      </c>
      <c r="N1" t="s">
        <v>31</v>
      </c>
      <c r="O1" t="s">
        <v>1</v>
      </c>
      <c r="Q1" t="s">
        <v>33</v>
      </c>
      <c r="R1" t="s">
        <v>32</v>
      </c>
    </row>
    <row r="2" spans="1:18" x14ac:dyDescent="0.25">
      <c r="A2" t="s">
        <v>3</v>
      </c>
      <c r="B2" s="1">
        <v>34983</v>
      </c>
      <c r="C2" s="1">
        <v>34880</v>
      </c>
      <c r="D2">
        <f>B2-C2+1</f>
        <v>104</v>
      </c>
      <c r="E2" t="s">
        <v>30</v>
      </c>
      <c r="F2" s="1" t="s">
        <v>93</v>
      </c>
      <c r="H2" s="2"/>
      <c r="I2" s="2" t="s">
        <v>93</v>
      </c>
      <c r="J2" t="s">
        <v>93</v>
      </c>
      <c r="N2" s="1">
        <v>43054</v>
      </c>
      <c r="O2" s="1">
        <v>42947</v>
      </c>
      <c r="P2">
        <f t="shared" ref="P2:P4" si="0">N2-O2+1</f>
        <v>108</v>
      </c>
      <c r="Q2" s="3">
        <f>AVERAGE(D2:D46)</f>
        <v>240.33333333333334</v>
      </c>
      <c r="R2" s="3">
        <f>_xlfn.STDEV.P(D2:D46)</f>
        <v>143.77235091939232</v>
      </c>
    </row>
    <row r="3" spans="1:18" x14ac:dyDescent="0.25">
      <c r="A3" t="s">
        <v>5</v>
      </c>
      <c r="B3" s="1">
        <v>36367</v>
      </c>
      <c r="C3" s="1">
        <v>36220</v>
      </c>
      <c r="D3">
        <f>B3-C3+1</f>
        <v>148</v>
      </c>
      <c r="E3" t="s">
        <v>30</v>
      </c>
      <c r="F3" s="1" t="s">
        <v>93</v>
      </c>
      <c r="H3" s="2"/>
      <c r="I3" s="2" t="s">
        <v>93</v>
      </c>
      <c r="J3" t="s">
        <v>93</v>
      </c>
      <c r="N3" s="1">
        <v>43054</v>
      </c>
      <c r="O3" s="1">
        <v>42947</v>
      </c>
      <c r="P3">
        <f t="shared" si="0"/>
        <v>108</v>
      </c>
    </row>
    <row r="4" spans="1:18" x14ac:dyDescent="0.25">
      <c r="A4" t="s">
        <v>6</v>
      </c>
      <c r="B4" s="1">
        <v>36664</v>
      </c>
      <c r="C4" s="1">
        <v>36542</v>
      </c>
      <c r="D4">
        <f t="shared" ref="D4:D60" si="1">B4-C4+1</f>
        <v>123</v>
      </c>
      <c r="E4" t="s">
        <v>30</v>
      </c>
      <c r="F4" s="1" t="s">
        <v>93</v>
      </c>
      <c r="H4" s="2"/>
      <c r="I4" s="2" t="s">
        <v>93</v>
      </c>
      <c r="J4" t="s">
        <v>93</v>
      </c>
      <c r="N4" s="1">
        <v>43054</v>
      </c>
      <c r="O4" s="1">
        <v>42947</v>
      </c>
      <c r="P4">
        <f t="shared" si="0"/>
        <v>108</v>
      </c>
      <c r="Q4" t="s">
        <v>34</v>
      </c>
      <c r="R4" t="s">
        <v>35</v>
      </c>
    </row>
    <row r="5" spans="1:18" x14ac:dyDescent="0.25">
      <c r="A5" t="s">
        <v>7</v>
      </c>
      <c r="B5" s="1">
        <v>36847</v>
      </c>
      <c r="C5" s="1">
        <v>36669</v>
      </c>
      <c r="D5">
        <f t="shared" si="1"/>
        <v>179</v>
      </c>
      <c r="E5" t="s">
        <v>30</v>
      </c>
      <c r="F5" s="1">
        <v>36811</v>
      </c>
      <c r="G5" s="1">
        <v>36822</v>
      </c>
      <c r="H5" s="2">
        <f>B5-G5</f>
        <v>25</v>
      </c>
      <c r="I5" s="2">
        <v>0</v>
      </c>
      <c r="J5">
        <f t="shared" ref="J5:J16" si="2">B5-F5</f>
        <v>36</v>
      </c>
      <c r="Q5" s="2">
        <f>(108-Q2)/R2</f>
        <v>-0.92043659637677899</v>
      </c>
      <c r="R5" s="4">
        <v>0.1867</v>
      </c>
    </row>
    <row r="6" spans="1:18" x14ac:dyDescent="0.25">
      <c r="A6" t="s">
        <v>8</v>
      </c>
      <c r="B6" s="1">
        <v>37144</v>
      </c>
      <c r="C6" s="1">
        <v>36861</v>
      </c>
      <c r="D6">
        <f t="shared" si="1"/>
        <v>284</v>
      </c>
      <c r="E6" t="s">
        <v>30</v>
      </c>
      <c r="F6" s="1" t="s">
        <v>93</v>
      </c>
      <c r="H6" s="2"/>
      <c r="I6" s="2" t="s">
        <v>93</v>
      </c>
      <c r="J6" t="s">
        <v>93</v>
      </c>
    </row>
    <row r="7" spans="1:18" x14ac:dyDescent="0.25">
      <c r="A7" t="s">
        <v>9</v>
      </c>
      <c r="B7" s="1">
        <v>37515</v>
      </c>
      <c r="C7" s="1">
        <v>37406</v>
      </c>
      <c r="D7">
        <f t="shared" si="1"/>
        <v>110</v>
      </c>
      <c r="E7" t="s">
        <v>30</v>
      </c>
      <c r="F7" s="1">
        <v>37487</v>
      </c>
      <c r="G7" s="1">
        <v>37498</v>
      </c>
      <c r="H7" s="2">
        <f t="shared" ref="H7:H70" si="3">B7-G7</f>
        <v>17</v>
      </c>
      <c r="I7" s="2">
        <v>0</v>
      </c>
      <c r="J7">
        <f>B7-F7</f>
        <v>28</v>
      </c>
    </row>
    <row r="8" spans="1:18" x14ac:dyDescent="0.25">
      <c r="A8" t="s">
        <v>10</v>
      </c>
      <c r="B8" s="1">
        <v>37862</v>
      </c>
      <c r="C8" s="1">
        <v>37547</v>
      </c>
      <c r="D8">
        <f t="shared" si="1"/>
        <v>316</v>
      </c>
      <c r="E8" t="s">
        <v>30</v>
      </c>
      <c r="F8" s="1">
        <v>37809</v>
      </c>
      <c r="G8" s="1">
        <v>37823</v>
      </c>
      <c r="H8" s="2">
        <f t="shared" si="3"/>
        <v>39</v>
      </c>
      <c r="I8" s="2">
        <v>0</v>
      </c>
      <c r="J8">
        <f t="shared" si="2"/>
        <v>53</v>
      </c>
      <c r="O8" t="s">
        <v>104</v>
      </c>
      <c r="P8" t="s">
        <v>105</v>
      </c>
    </row>
    <row r="9" spans="1:18" x14ac:dyDescent="0.25">
      <c r="A9" t="s">
        <v>11</v>
      </c>
      <c r="B9" s="1">
        <v>37862</v>
      </c>
      <c r="C9" s="1">
        <v>37642</v>
      </c>
      <c r="D9">
        <f t="shared" si="1"/>
        <v>221</v>
      </c>
      <c r="E9" t="s">
        <v>30</v>
      </c>
      <c r="F9" s="1">
        <v>37837</v>
      </c>
      <c r="G9" s="1">
        <v>37851</v>
      </c>
      <c r="H9" s="2">
        <f t="shared" si="3"/>
        <v>11</v>
      </c>
      <c r="I9" s="2">
        <v>0</v>
      </c>
      <c r="J9">
        <f t="shared" si="2"/>
        <v>25</v>
      </c>
      <c r="O9">
        <f>AVERAGE(J2:J76)</f>
        <v>52.440677966101696</v>
      </c>
      <c r="P9">
        <f>_xlfn.STDEV.P(J2:J76)</f>
        <v>75.412373931028341</v>
      </c>
    </row>
    <row r="10" spans="1:18" x14ac:dyDescent="0.25">
      <c r="A10" t="s">
        <v>12</v>
      </c>
      <c r="B10" s="1">
        <v>39433</v>
      </c>
      <c r="C10" s="1">
        <v>39090</v>
      </c>
      <c r="D10">
        <f t="shared" si="1"/>
        <v>344</v>
      </c>
      <c r="E10" t="s">
        <v>30</v>
      </c>
      <c r="F10" s="1">
        <v>39394</v>
      </c>
      <c r="G10" s="1">
        <v>39413</v>
      </c>
      <c r="H10" s="2">
        <f t="shared" si="3"/>
        <v>20</v>
      </c>
      <c r="I10" s="2">
        <v>0</v>
      </c>
      <c r="J10">
        <f t="shared" si="2"/>
        <v>39</v>
      </c>
    </row>
    <row r="11" spans="1:18" x14ac:dyDescent="0.25">
      <c r="A11" t="s">
        <v>13</v>
      </c>
      <c r="B11" s="1">
        <v>39433</v>
      </c>
      <c r="C11" s="1">
        <v>39093</v>
      </c>
      <c r="D11">
        <f t="shared" si="1"/>
        <v>341</v>
      </c>
      <c r="E11" t="s">
        <v>30</v>
      </c>
      <c r="F11" s="1">
        <v>39394</v>
      </c>
      <c r="G11" s="1">
        <v>39413</v>
      </c>
      <c r="H11" s="2">
        <f t="shared" si="3"/>
        <v>20</v>
      </c>
      <c r="I11" s="2">
        <v>0</v>
      </c>
      <c r="J11">
        <f t="shared" si="2"/>
        <v>39</v>
      </c>
      <c r="O11" t="s">
        <v>106</v>
      </c>
    </row>
    <row r="12" spans="1:18" x14ac:dyDescent="0.25">
      <c r="A12" t="s">
        <v>14</v>
      </c>
      <c r="B12" s="1">
        <v>40136</v>
      </c>
      <c r="C12" s="1">
        <v>39829</v>
      </c>
      <c r="D12">
        <f t="shared" si="1"/>
        <v>308</v>
      </c>
      <c r="E12" t="s">
        <v>30</v>
      </c>
      <c r="F12" s="1">
        <v>40094</v>
      </c>
      <c r="G12" s="1">
        <v>40109</v>
      </c>
      <c r="H12" s="2">
        <f t="shared" si="3"/>
        <v>27</v>
      </c>
      <c r="I12" s="2">
        <v>0</v>
      </c>
      <c r="J12">
        <f t="shared" si="2"/>
        <v>42</v>
      </c>
      <c r="O12">
        <f>(34-O9)/P9</f>
        <v>-0.24453119567575765</v>
      </c>
    </row>
    <row r="13" spans="1:18" x14ac:dyDescent="0.25">
      <c r="A13" t="s">
        <v>15</v>
      </c>
      <c r="B13" s="1">
        <v>40961</v>
      </c>
      <c r="C13" s="1">
        <v>40574</v>
      </c>
      <c r="D13">
        <f t="shared" si="1"/>
        <v>388</v>
      </c>
      <c r="E13" t="s">
        <v>30</v>
      </c>
      <c r="F13" s="1">
        <v>40948</v>
      </c>
      <c r="G13" s="1">
        <v>40961</v>
      </c>
      <c r="H13" s="2">
        <f t="shared" si="3"/>
        <v>0</v>
      </c>
      <c r="I13" s="2">
        <v>1</v>
      </c>
      <c r="J13">
        <f t="shared" si="2"/>
        <v>13</v>
      </c>
    </row>
    <row r="14" spans="1:18" x14ac:dyDescent="0.25">
      <c r="A14" t="s">
        <v>16</v>
      </c>
      <c r="B14" s="1">
        <v>40711</v>
      </c>
      <c r="C14" s="1">
        <v>40591</v>
      </c>
      <c r="D14">
        <f t="shared" si="1"/>
        <v>121</v>
      </c>
      <c r="E14" t="s">
        <v>30</v>
      </c>
      <c r="F14" s="1">
        <v>40675</v>
      </c>
      <c r="G14" s="1">
        <v>40687</v>
      </c>
      <c r="H14" s="2">
        <f t="shared" si="3"/>
        <v>24</v>
      </c>
      <c r="I14" s="2">
        <v>0</v>
      </c>
      <c r="J14">
        <f t="shared" si="2"/>
        <v>36</v>
      </c>
    </row>
    <row r="15" spans="1:18" x14ac:dyDescent="0.25">
      <c r="A15" t="s">
        <v>17</v>
      </c>
      <c r="B15" s="1">
        <v>40744</v>
      </c>
      <c r="C15" s="1">
        <v>40605</v>
      </c>
      <c r="D15">
        <f t="shared" si="1"/>
        <v>140</v>
      </c>
      <c r="E15" t="s">
        <v>30</v>
      </c>
      <c r="F15" s="1">
        <v>40695</v>
      </c>
      <c r="G15" s="1">
        <v>40711</v>
      </c>
      <c r="H15" s="2">
        <f t="shared" si="3"/>
        <v>33</v>
      </c>
      <c r="I15" s="2">
        <v>0</v>
      </c>
      <c r="J15">
        <f t="shared" si="2"/>
        <v>49</v>
      </c>
    </row>
    <row r="16" spans="1:18" x14ac:dyDescent="0.25">
      <c r="A16" t="s">
        <v>18</v>
      </c>
      <c r="B16" s="1">
        <v>41388</v>
      </c>
      <c r="C16" s="1">
        <v>41284</v>
      </c>
      <c r="D16">
        <f t="shared" si="1"/>
        <v>105</v>
      </c>
      <c r="E16" t="s">
        <v>30</v>
      </c>
      <c r="F16" s="1">
        <v>41347</v>
      </c>
      <c r="G16" s="1">
        <v>41359</v>
      </c>
      <c r="H16" s="2">
        <f t="shared" si="3"/>
        <v>29</v>
      </c>
      <c r="I16" s="2">
        <v>0</v>
      </c>
      <c r="J16">
        <f t="shared" si="2"/>
        <v>41</v>
      </c>
    </row>
    <row r="17" spans="1:10" x14ac:dyDescent="0.25">
      <c r="A17" t="s">
        <v>19</v>
      </c>
      <c r="B17" s="1">
        <v>41603</v>
      </c>
      <c r="C17" s="1">
        <v>41464</v>
      </c>
      <c r="D17">
        <f t="shared" si="1"/>
        <v>140</v>
      </c>
      <c r="E17" t="s">
        <v>30</v>
      </c>
      <c r="F17" s="1">
        <v>41558</v>
      </c>
      <c r="G17" s="1">
        <v>41569</v>
      </c>
      <c r="H17" s="2">
        <f t="shared" si="3"/>
        <v>34</v>
      </c>
      <c r="I17" s="2">
        <v>0</v>
      </c>
      <c r="J17">
        <f>B17-F17</f>
        <v>45</v>
      </c>
    </row>
    <row r="18" spans="1:10" x14ac:dyDescent="0.25">
      <c r="A18" t="s">
        <v>20</v>
      </c>
      <c r="B18" s="1">
        <v>41842</v>
      </c>
      <c r="C18" s="1">
        <v>41631</v>
      </c>
      <c r="D18">
        <f t="shared" si="1"/>
        <v>212</v>
      </c>
      <c r="E18" t="s">
        <v>30</v>
      </c>
      <c r="F18" s="1">
        <v>41794</v>
      </c>
      <c r="G18" s="1">
        <v>41808</v>
      </c>
      <c r="H18" s="2">
        <f t="shared" si="3"/>
        <v>34</v>
      </c>
      <c r="I18" s="2">
        <v>0</v>
      </c>
      <c r="J18">
        <f>B18-F18</f>
        <v>48</v>
      </c>
    </row>
    <row r="19" spans="1:10" x14ac:dyDescent="0.25">
      <c r="A19" t="s">
        <v>21</v>
      </c>
      <c r="B19" s="1">
        <v>42116</v>
      </c>
      <c r="C19" s="1">
        <v>42046</v>
      </c>
      <c r="D19">
        <f t="shared" si="1"/>
        <v>71</v>
      </c>
      <c r="E19" t="s">
        <v>30</v>
      </c>
      <c r="F19" s="1">
        <v>42103</v>
      </c>
      <c r="G19" s="1">
        <v>42116</v>
      </c>
      <c r="H19" s="2">
        <f t="shared" si="3"/>
        <v>0</v>
      </c>
      <c r="I19" s="2">
        <v>1</v>
      </c>
      <c r="J19">
        <f>B19-F19</f>
        <v>13</v>
      </c>
    </row>
    <row r="20" spans="1:10" x14ac:dyDescent="0.25">
      <c r="A20" t="s">
        <v>22</v>
      </c>
      <c r="B20" s="1">
        <v>42720</v>
      </c>
      <c r="C20" s="1">
        <v>42131</v>
      </c>
      <c r="D20">
        <f t="shared" si="1"/>
        <v>590</v>
      </c>
      <c r="E20" t="s">
        <v>30</v>
      </c>
      <c r="F20" s="1">
        <v>42681</v>
      </c>
      <c r="G20" s="1">
        <v>42697</v>
      </c>
      <c r="H20" s="2">
        <f t="shared" si="3"/>
        <v>23</v>
      </c>
      <c r="I20" s="2">
        <v>0</v>
      </c>
      <c r="J20">
        <f>B20-F20</f>
        <v>39</v>
      </c>
    </row>
    <row r="21" spans="1:10" x14ac:dyDescent="0.25">
      <c r="A21" t="s">
        <v>23</v>
      </c>
      <c r="B21" s="1">
        <v>42720</v>
      </c>
      <c r="C21" s="1">
        <v>42298</v>
      </c>
      <c r="D21">
        <f t="shared" si="1"/>
        <v>423</v>
      </c>
      <c r="E21" t="s">
        <v>30</v>
      </c>
      <c r="F21" s="1">
        <v>42684</v>
      </c>
      <c r="G21" s="1">
        <v>42697</v>
      </c>
      <c r="H21" s="2">
        <f t="shared" si="3"/>
        <v>23</v>
      </c>
      <c r="I21" s="2">
        <v>0</v>
      </c>
      <c r="J21">
        <f>B21-F21</f>
        <v>36</v>
      </c>
    </row>
    <row r="22" spans="1:10" x14ac:dyDescent="0.25">
      <c r="A22" t="s">
        <v>24</v>
      </c>
      <c r="B22" s="1">
        <v>42639</v>
      </c>
      <c r="C22" s="1">
        <v>42382</v>
      </c>
      <c r="D22">
        <f t="shared" si="1"/>
        <v>258</v>
      </c>
      <c r="E22" t="s">
        <v>30</v>
      </c>
      <c r="F22" s="1">
        <v>42604</v>
      </c>
      <c r="G22" s="1">
        <v>42618</v>
      </c>
      <c r="H22" s="2">
        <f t="shared" si="3"/>
        <v>21</v>
      </c>
      <c r="I22" s="2">
        <v>0</v>
      </c>
      <c r="J22">
        <f>B22-F22</f>
        <v>35</v>
      </c>
    </row>
    <row r="23" spans="1:10" x14ac:dyDescent="0.25">
      <c r="A23" t="s">
        <v>25</v>
      </c>
      <c r="B23" s="1">
        <v>42682</v>
      </c>
      <c r="C23" s="1">
        <v>42564</v>
      </c>
      <c r="D23">
        <f t="shared" si="1"/>
        <v>119</v>
      </c>
      <c r="E23" t="s">
        <v>30</v>
      </c>
      <c r="F23" s="1">
        <v>42656</v>
      </c>
      <c r="G23" s="1">
        <v>42669</v>
      </c>
      <c r="H23" s="2">
        <f t="shared" si="3"/>
        <v>13</v>
      </c>
      <c r="I23" s="2">
        <v>0</v>
      </c>
      <c r="J23">
        <f>B23-F23</f>
        <v>26</v>
      </c>
    </row>
    <row r="24" spans="1:10" x14ac:dyDescent="0.25">
      <c r="A24" t="s">
        <v>26</v>
      </c>
      <c r="B24" s="1">
        <v>42697</v>
      </c>
      <c r="C24" s="1">
        <v>42570</v>
      </c>
      <c r="D24">
        <f t="shared" si="1"/>
        <v>128</v>
      </c>
      <c r="E24" t="s">
        <v>30</v>
      </c>
      <c r="F24" s="1">
        <v>42669</v>
      </c>
      <c r="G24" s="1">
        <v>42682</v>
      </c>
      <c r="H24" s="2">
        <f t="shared" si="3"/>
        <v>15</v>
      </c>
      <c r="I24" s="2">
        <v>0</v>
      </c>
      <c r="J24">
        <f>B24-F24</f>
        <v>28</v>
      </c>
    </row>
    <row r="25" spans="1:10" x14ac:dyDescent="0.25">
      <c r="A25" t="s">
        <v>27</v>
      </c>
      <c r="B25" s="1">
        <v>42815</v>
      </c>
      <c r="C25" s="1">
        <v>42622</v>
      </c>
      <c r="D25">
        <f t="shared" si="1"/>
        <v>194</v>
      </c>
      <c r="E25" t="s">
        <v>30</v>
      </c>
      <c r="F25" s="1">
        <v>42752</v>
      </c>
      <c r="G25" s="1">
        <v>42786</v>
      </c>
      <c r="H25" s="2">
        <f t="shared" si="3"/>
        <v>29</v>
      </c>
      <c r="I25" s="2">
        <v>0</v>
      </c>
      <c r="J25">
        <f>B25-F25</f>
        <v>63</v>
      </c>
    </row>
    <row r="26" spans="1:10" x14ac:dyDescent="0.25">
      <c r="A26" t="s">
        <v>36</v>
      </c>
      <c r="B26" s="1">
        <v>43000</v>
      </c>
      <c r="C26" s="1">
        <v>42719</v>
      </c>
      <c r="D26">
        <f t="shared" si="1"/>
        <v>282</v>
      </c>
      <c r="E26" t="s">
        <v>30</v>
      </c>
      <c r="F26" s="1">
        <v>42965</v>
      </c>
      <c r="G26" s="1">
        <v>42978</v>
      </c>
      <c r="H26" s="2">
        <f t="shared" si="3"/>
        <v>22</v>
      </c>
      <c r="I26" s="2">
        <v>0</v>
      </c>
      <c r="J26">
        <f>B26-F26</f>
        <v>35</v>
      </c>
    </row>
    <row r="27" spans="1:10" x14ac:dyDescent="0.25">
      <c r="A27" t="s">
        <v>37</v>
      </c>
      <c r="B27" s="1">
        <v>43007</v>
      </c>
      <c r="C27" s="1">
        <v>42774</v>
      </c>
      <c r="D27">
        <f t="shared" si="1"/>
        <v>234</v>
      </c>
      <c r="E27" t="s">
        <v>30</v>
      </c>
      <c r="F27" s="1">
        <v>42965</v>
      </c>
      <c r="G27" s="1">
        <v>42978</v>
      </c>
      <c r="H27" s="2">
        <f t="shared" si="3"/>
        <v>29</v>
      </c>
      <c r="I27" s="2">
        <v>0</v>
      </c>
      <c r="J27">
        <f>B27-F27</f>
        <v>42</v>
      </c>
    </row>
    <row r="28" spans="1:10" x14ac:dyDescent="0.25">
      <c r="A28" t="s">
        <v>39</v>
      </c>
      <c r="B28" s="1">
        <v>38553</v>
      </c>
      <c r="C28" s="1">
        <v>38266</v>
      </c>
      <c r="D28">
        <f t="shared" si="1"/>
        <v>288</v>
      </c>
      <c r="E28" t="s">
        <v>38</v>
      </c>
      <c r="F28" s="1">
        <v>38503</v>
      </c>
      <c r="G28" s="1">
        <v>38516</v>
      </c>
      <c r="H28" s="2">
        <f t="shared" si="3"/>
        <v>37</v>
      </c>
      <c r="I28" s="2">
        <v>0</v>
      </c>
      <c r="J28">
        <f>B28-F28</f>
        <v>50</v>
      </c>
    </row>
    <row r="29" spans="1:10" x14ac:dyDescent="0.25">
      <c r="A29" t="s">
        <v>40</v>
      </c>
      <c r="B29" s="1">
        <v>41542</v>
      </c>
      <c r="C29" s="1">
        <v>41003</v>
      </c>
      <c r="D29">
        <f t="shared" si="1"/>
        <v>540</v>
      </c>
      <c r="E29" t="s">
        <v>38</v>
      </c>
      <c r="F29" s="1">
        <v>41197</v>
      </c>
      <c r="G29" s="1">
        <v>41232</v>
      </c>
      <c r="H29" s="2">
        <f t="shared" si="3"/>
        <v>310</v>
      </c>
      <c r="I29" s="2">
        <v>0</v>
      </c>
      <c r="J29">
        <f>B29-F29</f>
        <v>345</v>
      </c>
    </row>
    <row r="30" spans="1:10" x14ac:dyDescent="0.25">
      <c r="A30" t="s">
        <v>41</v>
      </c>
      <c r="B30" s="1">
        <v>41754</v>
      </c>
      <c r="C30" s="1">
        <v>41108</v>
      </c>
      <c r="D30">
        <f t="shared" si="1"/>
        <v>647</v>
      </c>
      <c r="E30" t="s">
        <v>38</v>
      </c>
      <c r="F30" s="1">
        <v>41222</v>
      </c>
      <c r="G30" s="1">
        <v>41260</v>
      </c>
      <c r="H30" s="2">
        <f t="shared" si="3"/>
        <v>494</v>
      </c>
      <c r="I30" s="2">
        <v>0</v>
      </c>
      <c r="J30">
        <f>B30-F30</f>
        <v>532</v>
      </c>
    </row>
    <row r="31" spans="1:10" x14ac:dyDescent="0.25">
      <c r="A31" t="s">
        <v>42</v>
      </c>
      <c r="B31" s="1">
        <v>41754</v>
      </c>
      <c r="C31" s="1">
        <v>41397</v>
      </c>
      <c r="D31">
        <f t="shared" si="1"/>
        <v>358</v>
      </c>
      <c r="E31" t="s">
        <v>38</v>
      </c>
      <c r="F31" s="1">
        <v>41733</v>
      </c>
      <c r="G31" s="1">
        <v>41754</v>
      </c>
      <c r="H31" s="2">
        <f t="shared" si="3"/>
        <v>0</v>
      </c>
      <c r="I31" s="2">
        <v>1</v>
      </c>
      <c r="J31">
        <f>B31-F31</f>
        <v>21</v>
      </c>
    </row>
    <row r="32" spans="1:10" x14ac:dyDescent="0.25">
      <c r="A32" t="s">
        <v>43</v>
      </c>
      <c r="B32" s="1">
        <v>42205</v>
      </c>
      <c r="C32" s="1">
        <v>41759</v>
      </c>
      <c r="D32">
        <f t="shared" si="1"/>
        <v>447</v>
      </c>
      <c r="E32" t="s">
        <v>38</v>
      </c>
      <c r="F32" s="1">
        <v>42135</v>
      </c>
      <c r="G32" s="1">
        <v>42174</v>
      </c>
      <c r="H32" s="2">
        <f t="shared" si="3"/>
        <v>31</v>
      </c>
      <c r="I32" s="2">
        <v>0</v>
      </c>
      <c r="J32">
        <f>B32-F32</f>
        <v>70</v>
      </c>
    </row>
    <row r="33" spans="1:10" x14ac:dyDescent="0.25">
      <c r="A33" t="s">
        <v>44</v>
      </c>
      <c r="B33" s="1">
        <v>42247</v>
      </c>
      <c r="C33" s="1">
        <v>41800</v>
      </c>
      <c r="D33">
        <f t="shared" si="1"/>
        <v>448</v>
      </c>
      <c r="E33" t="s">
        <v>38</v>
      </c>
      <c r="F33" s="1">
        <v>42185</v>
      </c>
      <c r="G33" s="1">
        <v>42205</v>
      </c>
      <c r="H33" s="2">
        <f t="shared" si="3"/>
        <v>42</v>
      </c>
      <c r="I33" s="2">
        <v>0</v>
      </c>
      <c r="J33">
        <f>B33-F33</f>
        <v>62</v>
      </c>
    </row>
    <row r="34" spans="1:10" x14ac:dyDescent="0.25">
      <c r="A34" t="s">
        <v>45</v>
      </c>
      <c r="B34" s="1">
        <v>42341</v>
      </c>
      <c r="C34" s="1">
        <v>41928</v>
      </c>
      <c r="D34">
        <f t="shared" si="1"/>
        <v>414</v>
      </c>
      <c r="E34" t="s">
        <v>38</v>
      </c>
      <c r="F34" s="1">
        <v>42292</v>
      </c>
      <c r="G34" s="1">
        <v>42305</v>
      </c>
      <c r="H34" s="2">
        <f t="shared" si="3"/>
        <v>36</v>
      </c>
      <c r="I34" s="2">
        <v>0</v>
      </c>
      <c r="J34">
        <f>B34-F34</f>
        <v>49</v>
      </c>
    </row>
    <row r="35" spans="1:10" x14ac:dyDescent="0.25">
      <c r="A35" t="s">
        <v>94</v>
      </c>
      <c r="B35" s="1">
        <v>42088</v>
      </c>
      <c r="C35" s="1">
        <v>41995</v>
      </c>
      <c r="D35">
        <f t="shared" si="1"/>
        <v>94</v>
      </c>
      <c r="E35" t="s">
        <v>38</v>
      </c>
      <c r="F35" s="1">
        <v>42058</v>
      </c>
      <c r="G35" s="1">
        <v>42073</v>
      </c>
      <c r="H35" s="2">
        <f t="shared" si="3"/>
        <v>15</v>
      </c>
      <c r="I35" s="2">
        <v>0</v>
      </c>
      <c r="J35">
        <f>B35-F35</f>
        <v>30</v>
      </c>
    </row>
    <row r="36" spans="1:10" x14ac:dyDescent="0.25">
      <c r="A36" t="s">
        <v>46</v>
      </c>
      <c r="B36" s="1">
        <v>42275</v>
      </c>
      <c r="C36" s="1">
        <v>42076</v>
      </c>
      <c r="D36">
        <f t="shared" si="1"/>
        <v>200</v>
      </c>
      <c r="E36" t="s">
        <v>38</v>
      </c>
      <c r="F36" s="1">
        <v>42194</v>
      </c>
      <c r="G36" s="1">
        <v>42247</v>
      </c>
      <c r="H36" s="2">
        <f t="shared" si="3"/>
        <v>28</v>
      </c>
      <c r="I36" s="2">
        <v>0</v>
      </c>
      <c r="J36">
        <f>B36-F36</f>
        <v>81</v>
      </c>
    </row>
    <row r="37" spans="1:10" x14ac:dyDescent="0.25">
      <c r="A37" t="s">
        <v>47</v>
      </c>
      <c r="B37" s="1">
        <v>42482</v>
      </c>
      <c r="C37" s="1">
        <v>42131</v>
      </c>
      <c r="D37">
        <f t="shared" si="1"/>
        <v>352</v>
      </c>
      <c r="E37" t="s">
        <v>38</v>
      </c>
      <c r="F37" s="1">
        <v>42429</v>
      </c>
      <c r="G37" s="1">
        <v>42452</v>
      </c>
      <c r="H37" s="2">
        <f t="shared" si="3"/>
        <v>30</v>
      </c>
      <c r="I37" s="2">
        <v>0</v>
      </c>
      <c r="J37">
        <f>B37-F37</f>
        <v>53</v>
      </c>
    </row>
    <row r="38" spans="1:10" x14ac:dyDescent="0.25">
      <c r="A38" t="s">
        <v>48</v>
      </c>
      <c r="B38" s="1">
        <v>42275</v>
      </c>
      <c r="C38" s="1">
        <v>42145</v>
      </c>
      <c r="D38">
        <f t="shared" si="1"/>
        <v>131</v>
      </c>
      <c r="E38" t="s">
        <v>38</v>
      </c>
      <c r="F38" s="1">
        <v>42236</v>
      </c>
      <c r="G38" s="1">
        <v>42247</v>
      </c>
      <c r="H38" s="2">
        <f t="shared" si="3"/>
        <v>28</v>
      </c>
      <c r="I38" s="2">
        <v>0</v>
      </c>
      <c r="J38">
        <f>B38-F38</f>
        <v>39</v>
      </c>
    </row>
    <row r="39" spans="1:10" x14ac:dyDescent="0.25">
      <c r="A39" t="s">
        <v>49</v>
      </c>
      <c r="B39" s="1">
        <v>42555</v>
      </c>
      <c r="C39" s="1">
        <v>42444</v>
      </c>
      <c r="D39">
        <f t="shared" si="1"/>
        <v>112</v>
      </c>
      <c r="E39" t="s">
        <v>38</v>
      </c>
      <c r="F39" s="1">
        <v>42530</v>
      </c>
      <c r="G39" s="1">
        <v>42543</v>
      </c>
      <c r="H39" s="2">
        <f t="shared" si="3"/>
        <v>12</v>
      </c>
      <c r="I39" s="2">
        <v>0</v>
      </c>
      <c r="J39">
        <f>B39-F39</f>
        <v>25</v>
      </c>
    </row>
    <row r="40" spans="1:10" x14ac:dyDescent="0.25">
      <c r="A40" t="s">
        <v>50</v>
      </c>
      <c r="B40" s="1">
        <v>42572</v>
      </c>
      <c r="C40" s="1">
        <v>42459</v>
      </c>
      <c r="D40">
        <f t="shared" si="1"/>
        <v>114</v>
      </c>
      <c r="E40" t="s">
        <v>38</v>
      </c>
      <c r="F40" s="1">
        <v>42530</v>
      </c>
      <c r="G40" s="1">
        <v>42543</v>
      </c>
      <c r="H40" s="2">
        <f t="shared" si="3"/>
        <v>29</v>
      </c>
      <c r="I40" s="2">
        <v>0</v>
      </c>
      <c r="J40">
        <f>B40-F40</f>
        <v>42</v>
      </c>
    </row>
    <row r="41" spans="1:10" x14ac:dyDescent="0.25">
      <c r="A41" t="s">
        <v>51</v>
      </c>
      <c r="B41" s="1">
        <v>42760</v>
      </c>
      <c r="C41" s="1">
        <v>42626</v>
      </c>
      <c r="D41">
        <f t="shared" si="1"/>
        <v>135</v>
      </c>
      <c r="E41" t="s">
        <v>38</v>
      </c>
      <c r="F41" s="1">
        <v>42709</v>
      </c>
      <c r="G41" s="1">
        <v>42720</v>
      </c>
      <c r="H41" s="2">
        <f t="shared" si="3"/>
        <v>40</v>
      </c>
      <c r="I41" s="2">
        <v>0</v>
      </c>
      <c r="J41">
        <f>B41-F41</f>
        <v>51</v>
      </c>
    </row>
    <row r="42" spans="1:10" x14ac:dyDescent="0.25">
      <c r="A42" t="s">
        <v>52</v>
      </c>
      <c r="B42" s="1">
        <v>42815</v>
      </c>
      <c r="C42" s="1">
        <v>42627</v>
      </c>
      <c r="D42">
        <f t="shared" si="1"/>
        <v>189</v>
      </c>
      <c r="E42" t="s">
        <v>38</v>
      </c>
      <c r="F42" s="1">
        <v>42775</v>
      </c>
      <c r="G42" s="1">
        <v>42786</v>
      </c>
      <c r="H42" s="2">
        <f t="shared" si="3"/>
        <v>29</v>
      </c>
      <c r="I42" s="2">
        <v>0</v>
      </c>
      <c r="J42">
        <f>B42-F42</f>
        <v>40</v>
      </c>
    </row>
    <row r="43" spans="1:10" x14ac:dyDescent="0.25">
      <c r="A43" t="s">
        <v>53</v>
      </c>
      <c r="B43" s="1">
        <v>42786</v>
      </c>
      <c r="C43" s="1">
        <v>42646</v>
      </c>
      <c r="D43">
        <f t="shared" si="1"/>
        <v>141</v>
      </c>
      <c r="E43" t="s">
        <v>38</v>
      </c>
      <c r="F43" s="1">
        <v>42747</v>
      </c>
      <c r="G43" s="1">
        <v>42760</v>
      </c>
      <c r="H43" s="2">
        <f t="shared" si="3"/>
        <v>26</v>
      </c>
      <c r="I43" s="2">
        <v>0</v>
      </c>
      <c r="J43">
        <f>B43-F43</f>
        <v>39</v>
      </c>
    </row>
    <row r="44" spans="1:10" x14ac:dyDescent="0.25">
      <c r="A44" t="s">
        <v>54</v>
      </c>
      <c r="B44" s="1">
        <v>42828</v>
      </c>
      <c r="C44" s="1">
        <v>42716</v>
      </c>
      <c r="D44">
        <f t="shared" si="1"/>
        <v>113</v>
      </c>
      <c r="E44" t="s">
        <v>38</v>
      </c>
      <c r="F44" s="1">
        <v>42803</v>
      </c>
      <c r="G44" s="1">
        <v>42815</v>
      </c>
      <c r="H44" s="2">
        <f t="shared" si="3"/>
        <v>13</v>
      </c>
      <c r="I44" s="2">
        <v>0</v>
      </c>
      <c r="J44">
        <f>B44-F44</f>
        <v>25</v>
      </c>
    </row>
    <row r="45" spans="1:10" x14ac:dyDescent="0.25">
      <c r="A45" t="s">
        <v>55</v>
      </c>
      <c r="B45" s="1">
        <v>42828</v>
      </c>
      <c r="C45" s="1">
        <v>42724</v>
      </c>
      <c r="D45">
        <f t="shared" si="1"/>
        <v>105</v>
      </c>
      <c r="E45" t="s">
        <v>38</v>
      </c>
      <c r="F45" s="1">
        <v>42803</v>
      </c>
      <c r="G45" s="1">
        <v>42815</v>
      </c>
      <c r="H45" s="2">
        <f t="shared" si="3"/>
        <v>13</v>
      </c>
      <c r="I45" s="2">
        <v>0</v>
      </c>
      <c r="J45">
        <f>B45-F45</f>
        <v>25</v>
      </c>
    </row>
    <row r="46" spans="1:10" x14ac:dyDescent="0.25">
      <c r="A46" t="s">
        <v>28</v>
      </c>
      <c r="B46" s="1">
        <v>42905</v>
      </c>
      <c r="C46" s="1">
        <v>42802</v>
      </c>
      <c r="D46">
        <f t="shared" si="1"/>
        <v>104</v>
      </c>
      <c r="E46" t="s">
        <v>38</v>
      </c>
      <c r="F46" s="1">
        <v>42866</v>
      </c>
      <c r="G46" s="1">
        <v>42877</v>
      </c>
      <c r="H46" s="2">
        <f t="shared" si="3"/>
        <v>28</v>
      </c>
      <c r="I46" s="2">
        <v>0</v>
      </c>
      <c r="J46">
        <f>B46-F46</f>
        <v>39</v>
      </c>
    </row>
    <row r="47" spans="1:10" x14ac:dyDescent="0.25">
      <c r="A47" t="s">
        <v>56</v>
      </c>
      <c r="B47" s="1">
        <v>35129</v>
      </c>
      <c r="C47" s="1">
        <v>35033</v>
      </c>
      <c r="D47">
        <f t="shared" si="1"/>
        <v>97</v>
      </c>
      <c r="E47" t="s">
        <v>86</v>
      </c>
      <c r="F47" s="1">
        <v>35100</v>
      </c>
      <c r="G47" s="1">
        <v>35116</v>
      </c>
      <c r="H47" s="2">
        <f t="shared" si="3"/>
        <v>13</v>
      </c>
      <c r="I47" s="2">
        <v>0</v>
      </c>
      <c r="J47">
        <f>B47-F47</f>
        <v>29</v>
      </c>
    </row>
    <row r="48" spans="1:10" x14ac:dyDescent="0.25">
      <c r="A48" t="s">
        <v>57</v>
      </c>
      <c r="B48" s="1">
        <v>35354</v>
      </c>
      <c r="C48" s="1">
        <v>35229</v>
      </c>
      <c r="D48">
        <f t="shared" si="1"/>
        <v>126</v>
      </c>
      <c r="E48" t="s">
        <v>86</v>
      </c>
      <c r="F48" s="1">
        <v>35328</v>
      </c>
      <c r="G48" s="1">
        <v>35341</v>
      </c>
      <c r="H48" s="2">
        <f t="shared" si="3"/>
        <v>13</v>
      </c>
      <c r="I48" s="2">
        <v>0</v>
      </c>
      <c r="J48">
        <f>B48-F48</f>
        <v>26</v>
      </c>
    </row>
    <row r="49" spans="1:10" x14ac:dyDescent="0.25">
      <c r="A49" t="s">
        <v>58</v>
      </c>
      <c r="B49" s="1">
        <v>35509</v>
      </c>
      <c r="C49" s="1">
        <v>35355</v>
      </c>
      <c r="D49">
        <f t="shared" si="1"/>
        <v>155</v>
      </c>
      <c r="E49" t="s">
        <v>86</v>
      </c>
      <c r="F49" s="1">
        <v>35465</v>
      </c>
      <c r="G49" s="1">
        <v>35486</v>
      </c>
      <c r="H49" s="2">
        <f t="shared" si="3"/>
        <v>23</v>
      </c>
      <c r="I49" s="2">
        <v>0</v>
      </c>
      <c r="J49">
        <f>B49-F49</f>
        <v>44</v>
      </c>
    </row>
    <row r="50" spans="1:10" x14ac:dyDescent="0.25">
      <c r="A50" t="s">
        <v>59</v>
      </c>
      <c r="B50" s="1">
        <v>35486</v>
      </c>
      <c r="C50" s="1">
        <v>35377</v>
      </c>
      <c r="D50">
        <f t="shared" si="1"/>
        <v>110</v>
      </c>
      <c r="E50" t="s">
        <v>86</v>
      </c>
      <c r="F50" s="1" t="s">
        <v>93</v>
      </c>
      <c r="H50" s="2"/>
      <c r="I50" t="s">
        <v>93</v>
      </c>
    </row>
    <row r="51" spans="1:10" x14ac:dyDescent="0.25">
      <c r="A51" t="s">
        <v>60</v>
      </c>
      <c r="B51" s="1">
        <v>35486</v>
      </c>
      <c r="C51" s="1">
        <v>35475</v>
      </c>
      <c r="D51">
        <f t="shared" si="1"/>
        <v>12</v>
      </c>
      <c r="E51" t="s">
        <v>86</v>
      </c>
      <c r="H51" s="2"/>
    </row>
    <row r="52" spans="1:10" x14ac:dyDescent="0.25">
      <c r="A52" t="s">
        <v>61</v>
      </c>
      <c r="B52" s="1">
        <v>35486</v>
      </c>
      <c r="C52" s="1">
        <v>35475</v>
      </c>
      <c r="D52">
        <f t="shared" si="1"/>
        <v>12</v>
      </c>
      <c r="E52" t="s">
        <v>86</v>
      </c>
      <c r="H52" s="2"/>
    </row>
    <row r="53" spans="1:10" x14ac:dyDescent="0.25">
      <c r="A53" t="s">
        <v>62</v>
      </c>
      <c r="B53" s="1">
        <v>36124</v>
      </c>
      <c r="C53" s="1">
        <v>35943</v>
      </c>
      <c r="D53">
        <f t="shared" si="1"/>
        <v>182</v>
      </c>
      <c r="E53" t="s">
        <v>86</v>
      </c>
      <c r="F53" s="1">
        <v>36076</v>
      </c>
      <c r="G53" s="1">
        <v>36089</v>
      </c>
      <c r="H53" s="2">
        <f t="shared" si="3"/>
        <v>35</v>
      </c>
      <c r="I53">
        <v>0</v>
      </c>
      <c r="J53">
        <f>B53-F53</f>
        <v>48</v>
      </c>
    </row>
    <row r="54" spans="1:10" x14ac:dyDescent="0.25">
      <c r="A54" t="s">
        <v>63</v>
      </c>
      <c r="B54" s="1">
        <v>36221</v>
      </c>
      <c r="C54" s="1">
        <v>36124</v>
      </c>
      <c r="D54">
        <f t="shared" si="1"/>
        <v>98</v>
      </c>
      <c r="E54" t="s">
        <v>86</v>
      </c>
      <c r="F54" s="1">
        <v>36186</v>
      </c>
      <c r="G54" s="1">
        <v>36208</v>
      </c>
      <c r="H54" s="2">
        <f t="shared" si="3"/>
        <v>13</v>
      </c>
      <c r="I54">
        <v>0</v>
      </c>
      <c r="J54">
        <f>B54-F54</f>
        <v>35</v>
      </c>
    </row>
    <row r="55" spans="1:10" x14ac:dyDescent="0.25">
      <c r="A55" t="s">
        <v>64</v>
      </c>
      <c r="B55" s="1">
        <v>36327</v>
      </c>
      <c r="C55" s="1">
        <v>36207</v>
      </c>
      <c r="D55">
        <f t="shared" si="1"/>
        <v>121</v>
      </c>
      <c r="E55" t="s">
        <v>86</v>
      </c>
      <c r="F55" s="1">
        <v>36291</v>
      </c>
      <c r="G55" s="1">
        <v>36306</v>
      </c>
      <c r="H55" s="2">
        <f t="shared" si="3"/>
        <v>21</v>
      </c>
      <c r="I55">
        <v>0</v>
      </c>
      <c r="J55">
        <f>B55-F55</f>
        <v>36</v>
      </c>
    </row>
    <row r="56" spans="1:10" x14ac:dyDescent="0.25">
      <c r="A56" t="s">
        <v>65</v>
      </c>
      <c r="B56" s="1">
        <v>36327</v>
      </c>
      <c r="C56" s="1">
        <v>36223</v>
      </c>
      <c r="D56">
        <f t="shared" si="1"/>
        <v>105</v>
      </c>
      <c r="E56" t="s">
        <v>86</v>
      </c>
      <c r="F56" s="1">
        <v>36291</v>
      </c>
      <c r="G56" s="1">
        <v>36306</v>
      </c>
      <c r="H56" s="2">
        <f t="shared" si="3"/>
        <v>21</v>
      </c>
      <c r="I56">
        <v>0</v>
      </c>
      <c r="J56">
        <f>B56-F56</f>
        <v>36</v>
      </c>
    </row>
    <row r="57" spans="1:10" x14ac:dyDescent="0.25">
      <c r="A57" t="s">
        <v>66</v>
      </c>
      <c r="B57" s="1">
        <v>36780</v>
      </c>
      <c r="C57" s="1">
        <v>36665</v>
      </c>
      <c r="D57">
        <f t="shared" si="1"/>
        <v>116</v>
      </c>
      <c r="E57" t="s">
        <v>86</v>
      </c>
      <c r="F57" s="1">
        <v>36731</v>
      </c>
      <c r="G57" s="1">
        <v>36742</v>
      </c>
      <c r="H57" s="2">
        <f t="shared" si="3"/>
        <v>38</v>
      </c>
      <c r="I57">
        <v>0</v>
      </c>
      <c r="J57">
        <f>B57-F57</f>
        <v>49</v>
      </c>
    </row>
    <row r="58" spans="1:10" x14ac:dyDescent="0.25">
      <c r="A58" t="s">
        <v>67</v>
      </c>
      <c r="B58" s="1">
        <v>37126</v>
      </c>
      <c r="C58" s="1">
        <v>36908</v>
      </c>
      <c r="D58">
        <f t="shared" si="1"/>
        <v>219</v>
      </c>
      <c r="E58" t="s">
        <v>86</v>
      </c>
      <c r="F58" s="1" t="s">
        <v>93</v>
      </c>
      <c r="H58" s="2"/>
      <c r="I58" t="s">
        <v>93</v>
      </c>
      <c r="J58" t="s">
        <v>93</v>
      </c>
    </row>
    <row r="59" spans="1:10" x14ac:dyDescent="0.25">
      <c r="A59" t="s">
        <v>68</v>
      </c>
      <c r="B59" s="1">
        <v>37431</v>
      </c>
      <c r="C59" s="1">
        <v>37267</v>
      </c>
      <c r="D59">
        <f t="shared" si="1"/>
        <v>165</v>
      </c>
      <c r="E59" t="s">
        <v>86</v>
      </c>
      <c r="F59" s="1">
        <v>37383</v>
      </c>
      <c r="G59" s="1">
        <v>37398</v>
      </c>
      <c r="H59" s="2">
        <f t="shared" si="3"/>
        <v>33</v>
      </c>
      <c r="I59">
        <v>0</v>
      </c>
      <c r="J59">
        <f>B59-F59</f>
        <v>48</v>
      </c>
    </row>
    <row r="60" spans="1:10" x14ac:dyDescent="0.25">
      <c r="A60" t="s">
        <v>69</v>
      </c>
      <c r="B60" s="1">
        <v>37398</v>
      </c>
      <c r="C60" s="1">
        <v>37286</v>
      </c>
      <c r="D60">
        <f t="shared" si="1"/>
        <v>113</v>
      </c>
      <c r="E60" t="s">
        <v>86</v>
      </c>
      <c r="F60" s="1">
        <v>37350</v>
      </c>
      <c r="G60" s="1">
        <v>37363</v>
      </c>
      <c r="H60" s="2">
        <f t="shared" si="3"/>
        <v>35</v>
      </c>
      <c r="I60">
        <v>0</v>
      </c>
      <c r="J60">
        <f>B60-F60</f>
        <v>48</v>
      </c>
    </row>
    <row r="61" spans="1:10" x14ac:dyDescent="0.25">
      <c r="A61" t="s">
        <v>70</v>
      </c>
      <c r="B61" s="1" t="s">
        <v>93</v>
      </c>
      <c r="C61" s="1">
        <v>37322</v>
      </c>
      <c r="D61" t="s">
        <v>93</v>
      </c>
      <c r="E61" t="s">
        <v>86</v>
      </c>
      <c r="F61" s="1" t="s">
        <v>93</v>
      </c>
      <c r="H61" s="2"/>
      <c r="I61" t="s">
        <v>93</v>
      </c>
      <c r="J61" t="s">
        <v>93</v>
      </c>
    </row>
    <row r="62" spans="1:10" x14ac:dyDescent="0.25">
      <c r="A62" t="s">
        <v>71</v>
      </c>
      <c r="B62" s="1" t="s">
        <v>93</v>
      </c>
      <c r="C62" s="1">
        <v>37335</v>
      </c>
      <c r="D62" t="s">
        <v>93</v>
      </c>
      <c r="E62" t="s">
        <v>86</v>
      </c>
      <c r="F62" s="1" t="s">
        <v>93</v>
      </c>
      <c r="H62" s="2"/>
      <c r="I62" t="s">
        <v>93</v>
      </c>
      <c r="J62" t="s">
        <v>93</v>
      </c>
    </row>
    <row r="63" spans="1:10" x14ac:dyDescent="0.25">
      <c r="A63" t="s">
        <v>72</v>
      </c>
      <c r="B63" s="1" t="s">
        <v>93</v>
      </c>
      <c r="C63" s="1">
        <v>37335</v>
      </c>
      <c r="D63" t="s">
        <v>93</v>
      </c>
      <c r="E63" t="s">
        <v>86</v>
      </c>
      <c r="F63" s="1" t="s">
        <v>93</v>
      </c>
      <c r="H63" s="2"/>
      <c r="I63" t="s">
        <v>93</v>
      </c>
      <c r="J63" t="s">
        <v>93</v>
      </c>
    </row>
    <row r="64" spans="1:10" x14ac:dyDescent="0.25">
      <c r="A64" t="s">
        <v>73</v>
      </c>
      <c r="B64" s="1" t="s">
        <v>93</v>
      </c>
      <c r="C64" s="1">
        <v>37341</v>
      </c>
      <c r="D64" t="s">
        <v>93</v>
      </c>
      <c r="E64" t="s">
        <v>86</v>
      </c>
      <c r="F64" s="1" t="s">
        <v>93</v>
      </c>
      <c r="H64" s="2"/>
      <c r="I64" t="s">
        <v>93</v>
      </c>
      <c r="J64" t="s">
        <v>93</v>
      </c>
    </row>
    <row r="65" spans="1:10" x14ac:dyDescent="0.25">
      <c r="A65" t="s">
        <v>74</v>
      </c>
      <c r="B65" s="1" t="s">
        <v>93</v>
      </c>
      <c r="C65" s="1">
        <v>37349</v>
      </c>
      <c r="D65" t="s">
        <v>93</v>
      </c>
      <c r="E65" t="s">
        <v>86</v>
      </c>
      <c r="F65" s="1" t="s">
        <v>93</v>
      </c>
      <c r="H65" s="2"/>
      <c r="I65" t="s">
        <v>93</v>
      </c>
      <c r="J65" t="s">
        <v>93</v>
      </c>
    </row>
    <row r="66" spans="1:10" x14ac:dyDescent="0.25">
      <c r="A66" t="s">
        <v>75</v>
      </c>
      <c r="B66" s="1" t="s">
        <v>93</v>
      </c>
      <c r="C66" s="1">
        <v>37350</v>
      </c>
      <c r="D66" t="s">
        <v>93</v>
      </c>
      <c r="E66" t="s">
        <v>86</v>
      </c>
      <c r="F66" s="1" t="s">
        <v>93</v>
      </c>
      <c r="H66" s="2"/>
      <c r="I66" t="s">
        <v>93</v>
      </c>
      <c r="J66" t="s">
        <v>93</v>
      </c>
    </row>
    <row r="67" spans="1:10" x14ac:dyDescent="0.25">
      <c r="A67" t="s">
        <v>76</v>
      </c>
      <c r="B67" s="1" t="s">
        <v>93</v>
      </c>
      <c r="C67" s="1">
        <v>37390</v>
      </c>
      <c r="D67" t="s">
        <v>93</v>
      </c>
      <c r="E67" t="s">
        <v>86</v>
      </c>
      <c r="F67" s="1" t="s">
        <v>93</v>
      </c>
      <c r="H67" s="2"/>
      <c r="I67" t="s">
        <v>93</v>
      </c>
      <c r="J67" t="s">
        <v>93</v>
      </c>
    </row>
    <row r="68" spans="1:10" x14ac:dyDescent="0.25">
      <c r="A68" t="s">
        <v>77</v>
      </c>
      <c r="B68" s="1" t="s">
        <v>93</v>
      </c>
      <c r="C68" s="1">
        <v>37397</v>
      </c>
      <c r="D68" t="s">
        <v>93</v>
      </c>
      <c r="E68" t="s">
        <v>86</v>
      </c>
      <c r="F68" s="1" t="s">
        <v>93</v>
      </c>
      <c r="H68" s="2"/>
      <c r="I68" t="s">
        <v>93</v>
      </c>
      <c r="J68" t="s">
        <v>93</v>
      </c>
    </row>
    <row r="69" spans="1:10" x14ac:dyDescent="0.25">
      <c r="A69" t="s">
        <v>78</v>
      </c>
      <c r="B69" s="1">
        <v>38400</v>
      </c>
      <c r="C69" s="1">
        <v>38299</v>
      </c>
      <c r="D69">
        <f t="shared" ref="D69:D76" si="4">B69-C69+1</f>
        <v>102</v>
      </c>
      <c r="E69" t="s">
        <v>86</v>
      </c>
      <c r="F69" s="1">
        <v>38365</v>
      </c>
      <c r="G69" s="1">
        <v>38377</v>
      </c>
      <c r="H69" s="2">
        <f t="shared" si="3"/>
        <v>23</v>
      </c>
      <c r="I69">
        <v>0</v>
      </c>
      <c r="J69">
        <f>B69-F69</f>
        <v>35</v>
      </c>
    </row>
    <row r="70" spans="1:10" x14ac:dyDescent="0.25">
      <c r="A70" t="s">
        <v>79</v>
      </c>
      <c r="B70" s="1">
        <v>38400</v>
      </c>
      <c r="C70" s="1">
        <v>38299</v>
      </c>
      <c r="D70">
        <f t="shared" si="4"/>
        <v>102</v>
      </c>
      <c r="E70" t="s">
        <v>86</v>
      </c>
      <c r="F70" s="1">
        <v>38365</v>
      </c>
      <c r="G70" s="1">
        <v>38377</v>
      </c>
      <c r="H70" s="2">
        <f t="shared" si="3"/>
        <v>23</v>
      </c>
      <c r="I70">
        <v>0</v>
      </c>
      <c r="J70">
        <f>B70-F70</f>
        <v>35</v>
      </c>
    </row>
    <row r="71" spans="1:10" x14ac:dyDescent="0.25">
      <c r="A71" t="s">
        <v>80</v>
      </c>
      <c r="B71" s="1">
        <v>39253</v>
      </c>
      <c r="C71" s="1">
        <v>39147</v>
      </c>
      <c r="D71">
        <f t="shared" si="4"/>
        <v>107</v>
      </c>
      <c r="E71" t="s">
        <v>86</v>
      </c>
      <c r="F71" s="1">
        <v>39226</v>
      </c>
      <c r="G71" s="1">
        <v>39237</v>
      </c>
      <c r="H71" s="2">
        <f t="shared" ref="H71:H76" si="5">B71-G71</f>
        <v>16</v>
      </c>
      <c r="I71">
        <v>0</v>
      </c>
      <c r="J71">
        <f>B71-F71</f>
        <v>27</v>
      </c>
    </row>
    <row r="72" spans="1:10" x14ac:dyDescent="0.25">
      <c r="A72" t="s">
        <v>81</v>
      </c>
      <c r="B72" s="1">
        <v>40025</v>
      </c>
      <c r="C72" s="1">
        <v>39920</v>
      </c>
      <c r="D72">
        <f t="shared" si="4"/>
        <v>106</v>
      </c>
      <c r="E72" t="s">
        <v>86</v>
      </c>
      <c r="F72" s="1">
        <v>39987</v>
      </c>
      <c r="G72" s="1">
        <v>40014</v>
      </c>
      <c r="H72" s="2">
        <f t="shared" si="5"/>
        <v>11</v>
      </c>
      <c r="I72">
        <v>0</v>
      </c>
      <c r="J72">
        <f>B72-F72</f>
        <v>38</v>
      </c>
    </row>
    <row r="73" spans="1:10" x14ac:dyDescent="0.25">
      <c r="A73" t="s">
        <v>82</v>
      </c>
      <c r="B73" s="1">
        <v>40197</v>
      </c>
      <c r="C73" s="1">
        <v>40070</v>
      </c>
      <c r="D73">
        <f t="shared" si="4"/>
        <v>128</v>
      </c>
      <c r="E73" t="s">
        <v>86</v>
      </c>
      <c r="F73" s="1">
        <v>40156</v>
      </c>
      <c r="G73" s="1">
        <v>40168</v>
      </c>
      <c r="H73" s="2">
        <f t="shared" si="5"/>
        <v>29</v>
      </c>
      <c r="I73">
        <v>0</v>
      </c>
      <c r="J73">
        <f>B73-F73</f>
        <v>41</v>
      </c>
    </row>
    <row r="74" spans="1:10" x14ac:dyDescent="0.25">
      <c r="A74" t="s">
        <v>83</v>
      </c>
      <c r="B74" s="1">
        <v>41205</v>
      </c>
      <c r="C74" s="1">
        <v>41095</v>
      </c>
      <c r="D74">
        <f t="shared" si="4"/>
        <v>111</v>
      </c>
      <c r="E74" t="s">
        <v>86</v>
      </c>
      <c r="F74" s="1">
        <v>41169</v>
      </c>
      <c r="G74" s="1">
        <v>41180</v>
      </c>
      <c r="H74" s="2">
        <f t="shared" si="5"/>
        <v>25</v>
      </c>
      <c r="I74">
        <v>0</v>
      </c>
      <c r="J74">
        <f>B74-F74</f>
        <v>36</v>
      </c>
    </row>
    <row r="75" spans="1:10" x14ac:dyDescent="0.25">
      <c r="A75" t="s">
        <v>84</v>
      </c>
      <c r="B75" s="1">
        <v>41450</v>
      </c>
      <c r="C75" s="1">
        <v>41255</v>
      </c>
      <c r="D75">
        <f t="shared" si="4"/>
        <v>196</v>
      </c>
      <c r="E75" t="s">
        <v>86</v>
      </c>
      <c r="F75" s="1">
        <v>41407</v>
      </c>
      <c r="G75" s="1">
        <v>41418</v>
      </c>
      <c r="H75" s="2">
        <f t="shared" si="5"/>
        <v>32</v>
      </c>
      <c r="I75">
        <v>0</v>
      </c>
      <c r="J75">
        <f>B75-F75</f>
        <v>43</v>
      </c>
    </row>
    <row r="76" spans="1:10" x14ac:dyDescent="0.25">
      <c r="A76" t="s">
        <v>85</v>
      </c>
      <c r="B76" s="1">
        <v>42058</v>
      </c>
      <c r="C76" s="1">
        <v>41992</v>
      </c>
      <c r="D76">
        <f t="shared" si="4"/>
        <v>67</v>
      </c>
      <c r="E76" t="s">
        <v>86</v>
      </c>
      <c r="F76" s="1">
        <v>42047</v>
      </c>
      <c r="G76" s="1">
        <v>42058</v>
      </c>
      <c r="H76" s="2">
        <f t="shared" si="5"/>
        <v>0</v>
      </c>
      <c r="I76">
        <v>1</v>
      </c>
      <c r="J76">
        <f>B76-F76</f>
        <v>11</v>
      </c>
    </row>
  </sheetData>
  <conditionalFormatting sqref="J2:J49">
    <cfRule type="cellIs" dxfId="2" priority="2" operator="lessThan">
      <formula>34</formula>
    </cfRule>
  </conditionalFormatting>
  <conditionalFormatting sqref="J53:J76">
    <cfRule type="cellIs" dxfId="1" priority="1" operator="lessThan">
      <formula>34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Normal="100" workbookViewId="0">
      <selection activeCell="F30" sqref="F30"/>
    </sheetView>
  </sheetViews>
  <sheetFormatPr defaultRowHeight="15" x14ac:dyDescent="0.25"/>
  <cols>
    <col min="1" max="1" width="31.5703125" bestFit="1" customWidth="1"/>
    <col min="2" max="2" width="33.5703125" bestFit="1" customWidth="1"/>
    <col min="4" max="4" width="26" bestFit="1" customWidth="1"/>
    <col min="5" max="5" width="10.7109375" bestFit="1" customWidth="1"/>
    <col min="8" max="8" width="19.85546875" bestFit="1" customWidth="1"/>
    <col min="9" max="9" width="38.42578125" bestFit="1" customWidth="1"/>
  </cols>
  <sheetData>
    <row r="1" spans="1:9" x14ac:dyDescent="0.25">
      <c r="A1" t="s">
        <v>88</v>
      </c>
      <c r="B1" t="s">
        <v>89</v>
      </c>
      <c r="D1" t="s">
        <v>90</v>
      </c>
      <c r="E1" t="s">
        <v>91</v>
      </c>
      <c r="F1" t="s">
        <v>92</v>
      </c>
      <c r="H1" t="s">
        <v>102</v>
      </c>
      <c r="I1" t="s">
        <v>101</v>
      </c>
    </row>
    <row r="2" spans="1:9" x14ac:dyDescent="0.25">
      <c r="A2">
        <v>0</v>
      </c>
      <c r="B2">
        <v>36</v>
      </c>
      <c r="D2" s="1">
        <v>43020</v>
      </c>
      <c r="E2" s="1">
        <v>43054</v>
      </c>
      <c r="F2">
        <f>E2-D2</f>
        <v>34</v>
      </c>
      <c r="H2" s="1">
        <v>43032</v>
      </c>
      <c r="I2">
        <f>E2-H2</f>
        <v>22</v>
      </c>
    </row>
    <row r="3" spans="1:9" x14ac:dyDescent="0.25">
      <c r="A3">
        <v>0</v>
      </c>
      <c r="B3">
        <v>28</v>
      </c>
    </row>
    <row r="4" spans="1:9" x14ac:dyDescent="0.25">
      <c r="A4">
        <v>0</v>
      </c>
      <c r="B4">
        <v>53</v>
      </c>
      <c r="D4" t="s">
        <v>96</v>
      </c>
      <c r="E4" t="s">
        <v>95</v>
      </c>
    </row>
    <row r="5" spans="1:9" x14ac:dyDescent="0.25">
      <c r="A5">
        <v>0</v>
      </c>
      <c r="B5">
        <v>25</v>
      </c>
      <c r="D5">
        <f>COUNTIF(B2:B60,"&lt;=34")</f>
        <v>15</v>
      </c>
      <c r="E5">
        <f>COUNT(B2:B60)</f>
        <v>59</v>
      </c>
    </row>
    <row r="6" spans="1:9" x14ac:dyDescent="0.25">
      <c r="A6">
        <v>0</v>
      </c>
      <c r="B6">
        <v>39</v>
      </c>
    </row>
    <row r="7" spans="1:9" x14ac:dyDescent="0.25">
      <c r="A7">
        <v>0</v>
      </c>
      <c r="B7">
        <v>39</v>
      </c>
      <c r="D7" t="s">
        <v>97</v>
      </c>
    </row>
    <row r="8" spans="1:9" x14ac:dyDescent="0.25">
      <c r="A8">
        <v>0</v>
      </c>
      <c r="B8">
        <v>42</v>
      </c>
      <c r="D8" s="4">
        <f>D5/E5</f>
        <v>0.25423728813559321</v>
      </c>
    </row>
    <row r="9" spans="1:9" x14ac:dyDescent="0.25">
      <c r="A9">
        <v>1</v>
      </c>
      <c r="B9">
        <v>13</v>
      </c>
    </row>
    <row r="10" spans="1:9" x14ac:dyDescent="0.25">
      <c r="A10">
        <v>0</v>
      </c>
      <c r="B10">
        <v>36</v>
      </c>
    </row>
    <row r="11" spans="1:9" x14ac:dyDescent="0.25">
      <c r="A11">
        <v>0</v>
      </c>
      <c r="B11">
        <v>49</v>
      </c>
      <c r="D11" t="s">
        <v>98</v>
      </c>
    </row>
    <row r="12" spans="1:9" x14ac:dyDescent="0.25">
      <c r="A12">
        <v>0</v>
      </c>
      <c r="B12">
        <v>41</v>
      </c>
      <c r="D12">
        <f>COUNTIF(A2:A60,"1")</f>
        <v>4</v>
      </c>
    </row>
    <row r="13" spans="1:9" x14ac:dyDescent="0.25">
      <c r="A13">
        <v>0</v>
      </c>
      <c r="B13">
        <v>45</v>
      </c>
    </row>
    <row r="14" spans="1:9" x14ac:dyDescent="0.25">
      <c r="A14">
        <v>0</v>
      </c>
      <c r="B14">
        <v>48</v>
      </c>
      <c r="D14" t="s">
        <v>97</v>
      </c>
    </row>
    <row r="15" spans="1:9" x14ac:dyDescent="0.25">
      <c r="A15">
        <v>1</v>
      </c>
      <c r="B15">
        <v>13</v>
      </c>
      <c r="D15" s="4">
        <f>D12/E5</f>
        <v>6.7796610169491525E-2</v>
      </c>
    </row>
    <row r="16" spans="1:9" x14ac:dyDescent="0.25">
      <c r="A16">
        <v>0</v>
      </c>
      <c r="B16">
        <v>39</v>
      </c>
      <c r="D16" s="4"/>
    </row>
    <row r="17" spans="1:5" x14ac:dyDescent="0.25">
      <c r="A17">
        <v>0</v>
      </c>
      <c r="B17">
        <v>36</v>
      </c>
      <c r="D17" s="4">
        <f>AVERAGE(D15,D8)</f>
        <v>0.16101694915254236</v>
      </c>
    </row>
    <row r="18" spans="1:5" x14ac:dyDescent="0.25">
      <c r="A18">
        <v>0</v>
      </c>
      <c r="B18">
        <v>35</v>
      </c>
    </row>
    <row r="19" spans="1:5" x14ac:dyDescent="0.25">
      <c r="A19">
        <v>0</v>
      </c>
      <c r="B19">
        <v>26</v>
      </c>
      <c r="D19" t="s">
        <v>99</v>
      </c>
      <c r="E19" t="s">
        <v>95</v>
      </c>
    </row>
    <row r="20" spans="1:5" x14ac:dyDescent="0.25">
      <c r="A20">
        <v>0</v>
      </c>
      <c r="B20">
        <v>28</v>
      </c>
      <c r="D20">
        <f>COUNTIFS(B2:B60,"&lt;34",A2:A60,"0")</f>
        <v>11</v>
      </c>
      <c r="E20">
        <f>E5-D12</f>
        <v>55</v>
      </c>
    </row>
    <row r="21" spans="1:5" x14ac:dyDescent="0.25">
      <c r="A21">
        <v>0</v>
      </c>
      <c r="B21">
        <v>63</v>
      </c>
    </row>
    <row r="22" spans="1:5" x14ac:dyDescent="0.25">
      <c r="A22">
        <v>0</v>
      </c>
      <c r="B22">
        <v>35</v>
      </c>
      <c r="D22" t="s">
        <v>97</v>
      </c>
    </row>
    <row r="23" spans="1:5" x14ac:dyDescent="0.25">
      <c r="A23">
        <v>0</v>
      </c>
      <c r="B23">
        <v>42</v>
      </c>
      <c r="D23" s="4">
        <f>D20/E20</f>
        <v>0.2</v>
      </c>
    </row>
    <row r="24" spans="1:5" x14ac:dyDescent="0.25">
      <c r="A24">
        <v>0</v>
      </c>
      <c r="B24">
        <v>50</v>
      </c>
    </row>
    <row r="25" spans="1:5" x14ac:dyDescent="0.25">
      <c r="A25">
        <v>0</v>
      </c>
      <c r="B25">
        <v>345</v>
      </c>
    </row>
    <row r="26" spans="1:5" x14ac:dyDescent="0.25">
      <c r="A26">
        <v>0</v>
      </c>
      <c r="B26">
        <v>532</v>
      </c>
    </row>
    <row r="27" spans="1:5" x14ac:dyDescent="0.25">
      <c r="A27">
        <v>1</v>
      </c>
      <c r="B27">
        <v>21</v>
      </c>
    </row>
    <row r="28" spans="1:5" x14ac:dyDescent="0.25">
      <c r="A28">
        <v>0</v>
      </c>
      <c r="B28">
        <v>70</v>
      </c>
    </row>
    <row r="29" spans="1:5" x14ac:dyDescent="0.25">
      <c r="A29">
        <v>0</v>
      </c>
      <c r="B29">
        <v>62</v>
      </c>
    </row>
    <row r="30" spans="1:5" x14ac:dyDescent="0.25">
      <c r="A30">
        <v>0</v>
      </c>
      <c r="B30">
        <v>49</v>
      </c>
    </row>
    <row r="31" spans="1:5" x14ac:dyDescent="0.25">
      <c r="A31">
        <v>0</v>
      </c>
      <c r="B31">
        <v>30</v>
      </c>
    </row>
    <row r="32" spans="1:5" x14ac:dyDescent="0.25">
      <c r="A32">
        <v>0</v>
      </c>
      <c r="B32">
        <v>81</v>
      </c>
    </row>
    <row r="33" spans="1:2" x14ac:dyDescent="0.25">
      <c r="A33">
        <v>0</v>
      </c>
      <c r="B33">
        <v>53</v>
      </c>
    </row>
    <row r="34" spans="1:2" x14ac:dyDescent="0.25">
      <c r="A34">
        <v>0</v>
      </c>
      <c r="B34">
        <v>39</v>
      </c>
    </row>
    <row r="35" spans="1:2" x14ac:dyDescent="0.25">
      <c r="A35">
        <v>0</v>
      </c>
      <c r="B35">
        <v>25</v>
      </c>
    </row>
    <row r="36" spans="1:2" x14ac:dyDescent="0.25">
      <c r="A36">
        <v>0</v>
      </c>
      <c r="B36">
        <v>42</v>
      </c>
    </row>
    <row r="37" spans="1:2" x14ac:dyDescent="0.25">
      <c r="A37">
        <v>0</v>
      </c>
      <c r="B37">
        <v>51</v>
      </c>
    </row>
    <row r="38" spans="1:2" x14ac:dyDescent="0.25">
      <c r="A38">
        <v>0</v>
      </c>
      <c r="B38">
        <v>40</v>
      </c>
    </row>
    <row r="39" spans="1:2" x14ac:dyDescent="0.25">
      <c r="A39">
        <v>0</v>
      </c>
      <c r="B39">
        <v>39</v>
      </c>
    </row>
    <row r="40" spans="1:2" x14ac:dyDescent="0.25">
      <c r="A40">
        <v>0</v>
      </c>
      <c r="B40">
        <v>25</v>
      </c>
    </row>
    <row r="41" spans="1:2" x14ac:dyDescent="0.25">
      <c r="A41">
        <v>0</v>
      </c>
      <c r="B41">
        <v>25</v>
      </c>
    </row>
    <row r="42" spans="1:2" x14ac:dyDescent="0.25">
      <c r="A42">
        <v>0</v>
      </c>
      <c r="B42">
        <v>39</v>
      </c>
    </row>
    <row r="43" spans="1:2" x14ac:dyDescent="0.25">
      <c r="A43">
        <v>0</v>
      </c>
      <c r="B43">
        <v>29</v>
      </c>
    </row>
    <row r="44" spans="1:2" x14ac:dyDescent="0.25">
      <c r="A44">
        <v>0</v>
      </c>
      <c r="B44">
        <v>26</v>
      </c>
    </row>
    <row r="45" spans="1:2" x14ac:dyDescent="0.25">
      <c r="A45">
        <v>0</v>
      </c>
      <c r="B45">
        <v>44</v>
      </c>
    </row>
    <row r="46" spans="1:2" x14ac:dyDescent="0.25">
      <c r="A46">
        <v>0</v>
      </c>
      <c r="B46">
        <v>48</v>
      </c>
    </row>
    <row r="47" spans="1:2" x14ac:dyDescent="0.25">
      <c r="A47">
        <v>0</v>
      </c>
      <c r="B47">
        <v>35</v>
      </c>
    </row>
    <row r="48" spans="1:2" x14ac:dyDescent="0.25">
      <c r="A48">
        <v>0</v>
      </c>
      <c r="B48">
        <v>36</v>
      </c>
    </row>
    <row r="49" spans="1:2" x14ac:dyDescent="0.25">
      <c r="A49">
        <v>0</v>
      </c>
      <c r="B49">
        <v>36</v>
      </c>
    </row>
    <row r="50" spans="1:2" x14ac:dyDescent="0.25">
      <c r="A50">
        <v>0</v>
      </c>
      <c r="B50">
        <v>49</v>
      </c>
    </row>
    <row r="51" spans="1:2" x14ac:dyDescent="0.25">
      <c r="A51">
        <v>0</v>
      </c>
      <c r="B51">
        <v>48</v>
      </c>
    </row>
    <row r="52" spans="1:2" x14ac:dyDescent="0.25">
      <c r="A52">
        <v>0</v>
      </c>
      <c r="B52">
        <v>48</v>
      </c>
    </row>
    <row r="53" spans="1:2" x14ac:dyDescent="0.25">
      <c r="A53">
        <v>0</v>
      </c>
      <c r="B53">
        <v>35</v>
      </c>
    </row>
    <row r="54" spans="1:2" x14ac:dyDescent="0.25">
      <c r="A54">
        <v>0</v>
      </c>
      <c r="B54">
        <v>35</v>
      </c>
    </row>
    <row r="55" spans="1:2" x14ac:dyDescent="0.25">
      <c r="A55">
        <v>0</v>
      </c>
      <c r="B55">
        <v>27</v>
      </c>
    </row>
    <row r="56" spans="1:2" x14ac:dyDescent="0.25">
      <c r="A56">
        <v>0</v>
      </c>
      <c r="B56">
        <v>38</v>
      </c>
    </row>
    <row r="57" spans="1:2" x14ac:dyDescent="0.25">
      <c r="A57">
        <v>0</v>
      </c>
      <c r="B57">
        <v>41</v>
      </c>
    </row>
    <row r="58" spans="1:2" x14ac:dyDescent="0.25">
      <c r="A58">
        <v>0</v>
      </c>
      <c r="B58">
        <v>36</v>
      </c>
    </row>
    <row r="59" spans="1:2" x14ac:dyDescent="0.25">
      <c r="A59">
        <v>0</v>
      </c>
      <c r="B59">
        <v>43</v>
      </c>
    </row>
    <row r="60" spans="1:2" x14ac:dyDescent="0.25">
      <c r="A60">
        <v>1</v>
      </c>
      <c r="B60">
        <v>11</v>
      </c>
    </row>
  </sheetData>
  <conditionalFormatting sqref="B2:B37">
    <cfRule type="cellIs" dxfId="0" priority="1" operator="lessThan">
      <formula>34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Joseph - BLS</dc:creator>
  <cp:lastModifiedBy>Wood, Joseph - BLS</cp:lastModifiedBy>
  <dcterms:created xsi:type="dcterms:W3CDTF">2017-09-13T18:39:40Z</dcterms:created>
  <dcterms:modified xsi:type="dcterms:W3CDTF">2017-10-13T15:52:24Z</dcterms:modified>
</cp:coreProperties>
</file>