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bp6\OneDrive\Desktop\CORRECTIONQ3\"/>
    </mc:Choice>
  </mc:AlternateContent>
  <xr:revisionPtr revIDLastSave="0" documentId="13_ncr:1_{B1843488-5AE6-4BCA-AF27-6FDA4CF84ECB}" xr6:coauthVersionLast="47" xr6:coauthVersionMax="47" xr10:uidLastSave="{00000000-0000-0000-0000-000000000000}"/>
  <bookViews>
    <workbookView xWindow="-120" yWindow="-120" windowWidth="20730" windowHeight="11160" activeTab="3" xr2:uid="{3E9E628E-E71E-4FA6-8665-37ED3290FF80}"/>
  </bookViews>
  <sheets>
    <sheet name="PORT1" sheetId="1" r:id="rId1"/>
    <sheet name="PORT2" sheetId="2" r:id="rId2"/>
    <sheet name="PORT3" sheetId="3" r:id="rId3"/>
    <sheet name="PORT4" sheetId="4" r:id="rId4"/>
    <sheet name="FF" sheetId="6" r:id="rId5"/>
    <sheet name="TASK1" sheetId="5" r:id="rId6"/>
    <sheet name="TASK1.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" i="4" l="1"/>
  <c r="R8" i="3"/>
  <c r="R8" i="1"/>
  <c r="R5" i="4"/>
  <c r="Q4" i="4"/>
  <c r="Q5" i="4"/>
  <c r="Q6" i="4" s="1"/>
  <c r="Q7" i="4" s="1"/>
  <c r="Q8" i="4" s="1"/>
  <c r="Q9" i="4" s="1"/>
  <c r="Q10" i="4" s="1"/>
  <c r="Q11" i="4" s="1"/>
  <c r="Q12" i="4" s="1"/>
  <c r="Q13" i="4" s="1"/>
  <c r="Q3" i="4"/>
  <c r="P4" i="4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3" i="4"/>
  <c r="O4" i="4"/>
  <c r="O5" i="4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3" i="4"/>
  <c r="R5" i="1"/>
  <c r="R5" i="3"/>
  <c r="Q4" i="3"/>
  <c r="Q5" i="3"/>
  <c r="Q6" i="3" s="1"/>
  <c r="Q7" i="3" s="1"/>
  <c r="Q8" i="3" s="1"/>
  <c r="Q9" i="3" s="1"/>
  <c r="Q10" i="3" s="1"/>
  <c r="Q11" i="3" s="1"/>
  <c r="Q12" i="3" s="1"/>
  <c r="Q13" i="3" s="1"/>
  <c r="Q3" i="3"/>
  <c r="P4" i="3"/>
  <c r="P5" i="3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P152" i="3" s="1"/>
  <c r="P153" i="3" s="1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P178" i="3" s="1"/>
  <c r="P179" i="3" s="1"/>
  <c r="P180" i="3" s="1"/>
  <c r="P181" i="3" s="1"/>
  <c r="P182" i="3" s="1"/>
  <c r="P183" i="3" s="1"/>
  <c r="P184" i="3" s="1"/>
  <c r="P185" i="3" s="1"/>
  <c r="P186" i="3" s="1"/>
  <c r="P187" i="3" s="1"/>
  <c r="P188" i="3" s="1"/>
  <c r="P189" i="3" s="1"/>
  <c r="P190" i="3" s="1"/>
  <c r="P191" i="3" s="1"/>
  <c r="P192" i="3" s="1"/>
  <c r="P193" i="3" s="1"/>
  <c r="P194" i="3" s="1"/>
  <c r="P195" i="3" s="1"/>
  <c r="P196" i="3" s="1"/>
  <c r="P197" i="3" s="1"/>
  <c r="P198" i="3" s="1"/>
  <c r="P199" i="3" s="1"/>
  <c r="P200" i="3" s="1"/>
  <c r="P201" i="3" s="1"/>
  <c r="P202" i="3" s="1"/>
  <c r="P203" i="3" s="1"/>
  <c r="P204" i="3" s="1"/>
  <c r="P205" i="3" s="1"/>
  <c r="P206" i="3" s="1"/>
  <c r="P207" i="3" s="1"/>
  <c r="P208" i="3" s="1"/>
  <c r="P209" i="3" s="1"/>
  <c r="P210" i="3" s="1"/>
  <c r="P211" i="3" s="1"/>
  <c r="P212" i="3" s="1"/>
  <c r="P213" i="3" s="1"/>
  <c r="P214" i="3" s="1"/>
  <c r="P215" i="3" s="1"/>
  <c r="P216" i="3" s="1"/>
  <c r="P217" i="3" s="1"/>
  <c r="P218" i="3" s="1"/>
  <c r="P219" i="3" s="1"/>
  <c r="P220" i="3" s="1"/>
  <c r="P221" i="3" s="1"/>
  <c r="P222" i="3" s="1"/>
  <c r="P223" i="3" s="1"/>
  <c r="P224" i="3" s="1"/>
  <c r="P225" i="3" s="1"/>
  <c r="P226" i="3" s="1"/>
  <c r="P227" i="3" s="1"/>
  <c r="P228" i="3" s="1"/>
  <c r="P229" i="3" s="1"/>
  <c r="P230" i="3" s="1"/>
  <c r="P231" i="3" s="1"/>
  <c r="P232" i="3" s="1"/>
  <c r="P233" i="3" s="1"/>
  <c r="P234" i="3" s="1"/>
  <c r="P235" i="3" s="1"/>
  <c r="P236" i="3" s="1"/>
  <c r="P237" i="3" s="1"/>
  <c r="P238" i="3" s="1"/>
  <c r="P239" i="3" s="1"/>
  <c r="P240" i="3" s="1"/>
  <c r="P241" i="3" s="1"/>
  <c r="P3" i="3"/>
  <c r="O4" i="3"/>
  <c r="O5" i="3"/>
  <c r="O6" i="3" s="1"/>
  <c r="O7" i="3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O140" i="3" s="1"/>
  <c r="O141" i="3" s="1"/>
  <c r="O142" i="3" s="1"/>
  <c r="O143" i="3" s="1"/>
  <c r="O144" i="3" s="1"/>
  <c r="O145" i="3" s="1"/>
  <c r="O146" i="3" s="1"/>
  <c r="O147" i="3" s="1"/>
  <c r="O148" i="3" s="1"/>
  <c r="O149" i="3" s="1"/>
  <c r="O150" i="3" s="1"/>
  <c r="O151" i="3" s="1"/>
  <c r="O152" i="3" s="1"/>
  <c r="O153" i="3" s="1"/>
  <c r="O154" i="3" s="1"/>
  <c r="O155" i="3" s="1"/>
  <c r="O156" i="3" s="1"/>
  <c r="O157" i="3" s="1"/>
  <c r="O158" i="3" s="1"/>
  <c r="O159" i="3" s="1"/>
  <c r="O160" i="3" s="1"/>
  <c r="O161" i="3" s="1"/>
  <c r="O162" i="3" s="1"/>
  <c r="O163" i="3" s="1"/>
  <c r="O164" i="3" s="1"/>
  <c r="O165" i="3" s="1"/>
  <c r="O166" i="3" s="1"/>
  <c r="O167" i="3" s="1"/>
  <c r="O168" i="3" s="1"/>
  <c r="O169" i="3" s="1"/>
  <c r="O170" i="3" s="1"/>
  <c r="O171" i="3" s="1"/>
  <c r="O172" i="3" s="1"/>
  <c r="O173" i="3" s="1"/>
  <c r="O174" i="3" s="1"/>
  <c r="O175" i="3" s="1"/>
  <c r="O176" i="3" s="1"/>
  <c r="O177" i="3" s="1"/>
  <c r="O178" i="3" s="1"/>
  <c r="O179" i="3" s="1"/>
  <c r="O180" i="3" s="1"/>
  <c r="O181" i="3" s="1"/>
  <c r="O182" i="3" s="1"/>
  <c r="O183" i="3" s="1"/>
  <c r="O184" i="3" s="1"/>
  <c r="O185" i="3" s="1"/>
  <c r="O186" i="3" s="1"/>
  <c r="O187" i="3" s="1"/>
  <c r="O188" i="3" s="1"/>
  <c r="O189" i="3" s="1"/>
  <c r="O190" i="3" s="1"/>
  <c r="O191" i="3" s="1"/>
  <c r="O192" i="3" s="1"/>
  <c r="O193" i="3" s="1"/>
  <c r="O194" i="3" s="1"/>
  <c r="O195" i="3" s="1"/>
  <c r="O196" i="3" s="1"/>
  <c r="O197" i="3" s="1"/>
  <c r="O198" i="3" s="1"/>
  <c r="O199" i="3" s="1"/>
  <c r="O200" i="3" s="1"/>
  <c r="O201" i="3" s="1"/>
  <c r="O202" i="3" s="1"/>
  <c r="O203" i="3" s="1"/>
  <c r="O204" i="3" s="1"/>
  <c r="O205" i="3" s="1"/>
  <c r="O206" i="3" s="1"/>
  <c r="O207" i="3" s="1"/>
  <c r="O208" i="3" s="1"/>
  <c r="O209" i="3" s="1"/>
  <c r="O210" i="3" s="1"/>
  <c r="O211" i="3" s="1"/>
  <c r="O212" i="3" s="1"/>
  <c r="O213" i="3" s="1"/>
  <c r="O214" i="3" s="1"/>
  <c r="O215" i="3" s="1"/>
  <c r="O216" i="3" s="1"/>
  <c r="O217" i="3" s="1"/>
  <c r="O218" i="3" s="1"/>
  <c r="O219" i="3" s="1"/>
  <c r="O220" i="3" s="1"/>
  <c r="O221" i="3" s="1"/>
  <c r="O222" i="3" s="1"/>
  <c r="O223" i="3" s="1"/>
  <c r="O224" i="3" s="1"/>
  <c r="O225" i="3" s="1"/>
  <c r="O226" i="3" s="1"/>
  <c r="O227" i="3" s="1"/>
  <c r="O228" i="3" s="1"/>
  <c r="O229" i="3" s="1"/>
  <c r="O230" i="3" s="1"/>
  <c r="O231" i="3" s="1"/>
  <c r="O232" i="3" s="1"/>
  <c r="O233" i="3" s="1"/>
  <c r="O234" i="3" s="1"/>
  <c r="O235" i="3" s="1"/>
  <c r="O236" i="3" s="1"/>
  <c r="O237" i="3" s="1"/>
  <c r="O238" i="3" s="1"/>
  <c r="O239" i="3" s="1"/>
  <c r="O240" i="3" s="1"/>
  <c r="O241" i="3" s="1"/>
  <c r="O3" i="3"/>
  <c r="O4" i="2"/>
  <c r="O5" i="2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3" i="2"/>
  <c r="O4" i="1"/>
  <c r="O5" i="1"/>
  <c r="O6" i="1" s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3" i="1"/>
  <c r="P4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3" i="1"/>
  <c r="Q4" i="1"/>
  <c r="Q5" i="1"/>
  <c r="Q6" i="1" s="1"/>
  <c r="Q7" i="1" s="1"/>
  <c r="Q8" i="1" s="1"/>
  <c r="Q9" i="1" s="1"/>
  <c r="Q10" i="1" s="1"/>
  <c r="Q11" i="1" s="1"/>
  <c r="Q12" i="1" s="1"/>
  <c r="Q13" i="1" s="1"/>
  <c r="Q3" i="1"/>
  <c r="R2" i="4"/>
  <c r="N2" i="4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4" i="4"/>
  <c r="N3" i="4"/>
  <c r="N4" i="3"/>
  <c r="N3" i="3"/>
  <c r="N2" i="3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4" i="2"/>
  <c r="N3" i="2"/>
  <c r="N2" i="2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4" i="1"/>
  <c r="N2" i="1"/>
  <c r="C15" i="7"/>
  <c r="C5" i="7"/>
  <c r="D3" i="7"/>
  <c r="C10" i="7"/>
  <c r="D7" i="7" s="1"/>
  <c r="C20" i="7"/>
  <c r="D17" i="7" l="1"/>
  <c r="E17" i="7" s="1"/>
  <c r="E20" i="7" s="1"/>
  <c r="D12" i="7"/>
  <c r="D8" i="7"/>
  <c r="E8" i="7" s="1"/>
  <c r="E7" i="7"/>
  <c r="D10" i="7"/>
  <c r="E3" i="7"/>
  <c r="E10" i="7" l="1"/>
  <c r="D15" i="7"/>
  <c r="D20" i="7"/>
  <c r="D2" i="7"/>
  <c r="D5" i="7" s="1"/>
  <c r="E12" i="7"/>
  <c r="E15" i="7" s="1"/>
  <c r="E2" i="7" l="1"/>
  <c r="E5" i="7" s="1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188" i="4"/>
  <c r="U187" i="4"/>
  <c r="U186" i="4"/>
  <c r="U185" i="4"/>
  <c r="U184" i="4"/>
  <c r="U183" i="4"/>
  <c r="U182" i="4"/>
  <c r="U181" i="4"/>
  <c r="U180" i="4"/>
  <c r="U179" i="4"/>
  <c r="U178" i="4"/>
  <c r="U177" i="4"/>
  <c r="U176" i="4"/>
  <c r="U175" i="4"/>
  <c r="U174" i="4"/>
  <c r="U173" i="4"/>
  <c r="U172" i="4"/>
  <c r="U171" i="4"/>
  <c r="U170" i="4"/>
  <c r="U169" i="4"/>
  <c r="U168" i="4"/>
  <c r="U167" i="4"/>
  <c r="U166" i="4"/>
  <c r="U165" i="4"/>
  <c r="U164" i="4"/>
  <c r="U163" i="4"/>
  <c r="U162" i="4"/>
  <c r="U161" i="4"/>
  <c r="U160" i="4"/>
  <c r="U159" i="4"/>
  <c r="U158" i="4"/>
  <c r="U157" i="4"/>
  <c r="U156" i="4"/>
  <c r="U155" i="4"/>
  <c r="U154" i="4"/>
  <c r="U153" i="4"/>
  <c r="U152" i="4"/>
  <c r="U151" i="4"/>
  <c r="U150" i="4"/>
  <c r="U149" i="4"/>
  <c r="U148" i="4"/>
  <c r="U147" i="4"/>
  <c r="U146" i="4"/>
  <c r="U145" i="4"/>
  <c r="U144" i="4"/>
  <c r="U143" i="4"/>
  <c r="U142" i="4"/>
  <c r="U141" i="4"/>
  <c r="U140" i="4"/>
  <c r="U139" i="4"/>
  <c r="U138" i="4"/>
  <c r="U137" i="4"/>
  <c r="U136" i="4"/>
  <c r="U135" i="4"/>
  <c r="U134" i="4"/>
  <c r="U133" i="4"/>
  <c r="U132" i="4"/>
  <c r="U131" i="4"/>
  <c r="U130" i="4"/>
  <c r="U129" i="4"/>
  <c r="U128" i="4"/>
  <c r="U127" i="4"/>
  <c r="U126" i="4"/>
  <c r="U125" i="4"/>
  <c r="U124" i="4"/>
  <c r="U123" i="4"/>
  <c r="U122" i="4"/>
  <c r="U121" i="4"/>
  <c r="U120" i="4"/>
  <c r="U119" i="4"/>
  <c r="U118" i="4"/>
  <c r="U117" i="4"/>
  <c r="U116" i="4"/>
  <c r="U115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06" i="4" s="1"/>
  <c r="S8" i="4" s="1"/>
  <c r="S11" i="4" s="1"/>
  <c r="U2" i="4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188" i="3"/>
  <c r="U187" i="3"/>
  <c r="U186" i="3"/>
  <c r="U185" i="3"/>
  <c r="U184" i="3"/>
  <c r="U183" i="3"/>
  <c r="U182" i="3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U243" i="3" s="1"/>
  <c r="S8" i="3" s="1"/>
  <c r="S11" i="3" s="1"/>
  <c r="S160" i="2"/>
  <c r="Q8" i="2" s="1"/>
  <c r="Q11" i="2" s="1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U190" i="1"/>
  <c r="S8" i="1" s="1"/>
  <c r="S11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2" i="1"/>
  <c r="T2" i="1"/>
  <c r="T3" i="3"/>
  <c r="F3" i="5"/>
  <c r="F4" i="5"/>
  <c r="F5" i="5"/>
  <c r="J2" i="6"/>
  <c r="I2" i="6"/>
  <c r="H2" i="6"/>
  <c r="G2" i="6"/>
  <c r="F2" i="5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3" i="4"/>
  <c r="T4" i="4"/>
  <c r="T206" i="4" s="1"/>
  <c r="S2" i="4" s="1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2" i="4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189" i="3"/>
  <c r="R160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3" i="2"/>
  <c r="R2" i="2"/>
  <c r="P2" i="2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2" i="3"/>
  <c r="T190" i="1"/>
  <c r="S2" i="1" s="1"/>
  <c r="S5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R2" i="1"/>
  <c r="R2" i="3"/>
  <c r="Q2" i="2"/>
  <c r="Q5" i="2" s="1"/>
  <c r="T243" i="3" l="1"/>
  <c r="S5" i="4"/>
  <c r="S2" i="3" l="1"/>
  <c r="S5" i="3" s="1"/>
</calcChain>
</file>

<file path=xl/sharedStrings.xml><?xml version="1.0" encoding="utf-8"?>
<sst xmlns="http://schemas.openxmlformats.org/spreadsheetml/2006/main" count="1858" uniqueCount="58">
  <si>
    <t>PERMNO</t>
  </si>
  <si>
    <t>date</t>
  </si>
  <si>
    <t>EXCHCD</t>
  </si>
  <si>
    <t>SICCD</t>
  </si>
  <si>
    <t>TICKER</t>
  </si>
  <si>
    <t>COMNAM</t>
  </si>
  <si>
    <t>PERMCO</t>
  </si>
  <si>
    <t>CUSIP</t>
  </si>
  <si>
    <t>PRC</t>
  </si>
  <si>
    <t>RET</t>
  </si>
  <si>
    <t>vwretd</t>
  </si>
  <si>
    <t>sprtrn</t>
  </si>
  <si>
    <t>EWST</t>
  </si>
  <si>
    <t>ENERGY WEST INC</t>
  </si>
  <si>
    <t>Symbol</t>
  </si>
  <si>
    <t>Average Return</t>
  </si>
  <si>
    <t>Volatility</t>
  </si>
  <si>
    <t>Risk Free rate</t>
  </si>
  <si>
    <t>Beta CAPM</t>
  </si>
  <si>
    <t>Sharpe-ratio</t>
  </si>
  <si>
    <t>Average Number of Firms</t>
  </si>
  <si>
    <t>AAAA</t>
  </si>
  <si>
    <t>BBBB</t>
  </si>
  <si>
    <t>CCCC</t>
  </si>
  <si>
    <t>DDDD</t>
  </si>
  <si>
    <t>EGAS</t>
  </si>
  <si>
    <t>ENERGY INC</t>
  </si>
  <si>
    <t>GAS NATURAL INC</t>
  </si>
  <si>
    <t>AVRGRET</t>
  </si>
  <si>
    <t>SABC</t>
  </si>
  <si>
    <t>SOUTH ALABAMA BANCORPORATION INC</t>
  </si>
  <si>
    <t>05978R10</t>
  </si>
  <si>
    <t>BTFG</t>
  </si>
  <si>
    <t>BANCTRUST FINANCIAL GROUP INC</t>
  </si>
  <si>
    <t>AEPI</t>
  </si>
  <si>
    <t>A E P INDUSTRIES INC</t>
  </si>
  <si>
    <t>JJSF</t>
  </si>
  <si>
    <t>J &amp; J SNACK FOODS CORP</t>
  </si>
  <si>
    <t>//</t>
  </si>
  <si>
    <t>VARIANCE</t>
  </si>
  <si>
    <t>STNDR DEV</t>
  </si>
  <si>
    <t>Mkt-RF</t>
  </si>
  <si>
    <t>SMB</t>
  </si>
  <si>
    <t>HML</t>
  </si>
  <si>
    <t>RF</t>
  </si>
  <si>
    <t>Corr</t>
  </si>
  <si>
    <t>Price</t>
  </si>
  <si>
    <t>Market Cap</t>
  </si>
  <si>
    <t>Weight</t>
  </si>
  <si>
    <t>Weighted Price</t>
  </si>
  <si>
    <t>Daily Returns</t>
  </si>
  <si>
    <t>Cumulative Returns</t>
  </si>
  <si>
    <t>Cumulative Returns 2</t>
  </si>
  <si>
    <t>Cumulative Returns 3</t>
  </si>
  <si>
    <t>CR 3 SUM</t>
  </si>
  <si>
    <t>CR SUM</t>
  </si>
  <si>
    <t>CR3 SUM</t>
  </si>
  <si>
    <t>AVRG RTRN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</si>
</sst>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rgb="FF212529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9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0" fontId="2" fillId="0" borderId="0" xfId="0" applyFont="1"/>
    <xf numFmtId="44" fontId="0" fillId="0" borderId="0" xfId="2" applyFont="1"/>
    <xf numFmtId="44" fontId="0" fillId="0" borderId="0" xfId="0" applyNumberFormat="1"/>
    <xf numFmtId="3" fontId="3" fillId="0" borderId="0" xfId="0" applyNumberFormat="1" applyFont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0F67-A383-4FC1-8F1C-A364791B634D}">
  <dimension ref="A1:U190"/>
  <sheetViews>
    <sheetView topLeftCell="H1" zoomScale="98" zoomScaleNormal="98" workbookViewId="0">
      <selection activeCell="R7" sqref="R7:R8"/>
    </sheetView>
  </sheetViews>
  <sheetFormatPr baseColWidth="10" defaultRowHeight="15" x14ac:dyDescent="0.25"/>
  <cols>
    <col min="6" max="6" width="17" bestFit="1" customWidth="1"/>
    <col min="14" max="14" width="12.7109375" bestFit="1" customWidth="1"/>
    <col min="15" max="15" width="18.5703125" bestFit="1" customWidth="1"/>
    <col min="16" max="17" width="20" bestFit="1" customWidth="1"/>
    <col min="20" max="20" width="12.28515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50</v>
      </c>
      <c r="O1" t="s">
        <v>51</v>
      </c>
      <c r="P1" t="s">
        <v>52</v>
      </c>
      <c r="Q1" t="s">
        <v>53</v>
      </c>
      <c r="R1" t="s">
        <v>28</v>
      </c>
      <c r="S1" t="s">
        <v>39</v>
      </c>
      <c r="T1" t="s">
        <v>38</v>
      </c>
    </row>
    <row r="2" spans="1:21" x14ac:dyDescent="0.25">
      <c r="A2">
        <v>10001</v>
      </c>
      <c r="B2">
        <v>20020131</v>
      </c>
      <c r="C2">
        <v>3</v>
      </c>
      <c r="D2">
        <v>4920</v>
      </c>
      <c r="E2" t="s">
        <v>12</v>
      </c>
      <c r="F2" t="s">
        <v>13</v>
      </c>
      <c r="G2">
        <v>7953</v>
      </c>
      <c r="H2">
        <v>36720410</v>
      </c>
      <c r="I2">
        <v>11.3</v>
      </c>
      <c r="J2">
        <v>-1.3100000000000001E-2</v>
      </c>
      <c r="K2">
        <v>-1.5966000000000001E-2</v>
      </c>
      <c r="L2">
        <v>-1.5573999999999999E-2</v>
      </c>
      <c r="N2">
        <f>I3/I2-1</f>
        <v>-5.3097345132743445E-2</v>
      </c>
      <c r="O2">
        <v>800</v>
      </c>
      <c r="P2">
        <v>100</v>
      </c>
      <c r="Q2">
        <v>300</v>
      </c>
      <c r="R2" s="1">
        <f>AVERAGE(J2:J187)</f>
        <v>1.0616295698924735E-2</v>
      </c>
      <c r="S2">
        <f>T190/187</f>
        <v>1.0324083060144382E-2</v>
      </c>
      <c r="T2">
        <f t="shared" ref="T2:T33" si="0">(J2-0.01)^2</f>
        <v>5.3361000000000012E-4</v>
      </c>
      <c r="U2">
        <f t="shared" ref="U2:U33" si="1">(L2-0.01)^2</f>
        <v>6.5402947599999992E-4</v>
      </c>
    </row>
    <row r="3" spans="1:21" x14ac:dyDescent="0.25">
      <c r="A3">
        <v>10001</v>
      </c>
      <c r="B3">
        <v>20020228</v>
      </c>
      <c r="C3">
        <v>3</v>
      </c>
      <c r="D3">
        <v>4920</v>
      </c>
      <c r="E3" t="s">
        <v>12</v>
      </c>
      <c r="F3" t="s">
        <v>13</v>
      </c>
      <c r="G3">
        <v>7953</v>
      </c>
      <c r="H3">
        <v>36720410</v>
      </c>
      <c r="I3">
        <v>10.7</v>
      </c>
      <c r="J3">
        <v>-5.3096999999999998E-2</v>
      </c>
      <c r="K3">
        <v>-2.1700000000000001E-2</v>
      </c>
      <c r="L3">
        <v>-2.0766E-2</v>
      </c>
      <c r="N3">
        <f>I4/I3-1</f>
        <v>-2.8037383177569986E-2</v>
      </c>
      <c r="O3">
        <f>O2*(1+N2)</f>
        <v>757.5221238938052</v>
      </c>
      <c r="P3">
        <f>P2*(1+N2)</f>
        <v>94.69026548672565</v>
      </c>
      <c r="Q3">
        <f>Q2*(1+N2)</f>
        <v>284.07079646017695</v>
      </c>
      <c r="T3">
        <f t="shared" si="0"/>
        <v>3.9812314089999997E-3</v>
      </c>
      <c r="U3">
        <f t="shared" si="1"/>
        <v>9.4654675600000006E-4</v>
      </c>
    </row>
    <row r="4" spans="1:21" x14ac:dyDescent="0.25">
      <c r="A4">
        <v>10001</v>
      </c>
      <c r="B4">
        <v>20020328</v>
      </c>
      <c r="C4">
        <v>3</v>
      </c>
      <c r="D4">
        <v>4920</v>
      </c>
      <c r="E4" t="s">
        <v>12</v>
      </c>
      <c r="F4" t="s">
        <v>13</v>
      </c>
      <c r="G4">
        <v>7953</v>
      </c>
      <c r="H4">
        <v>36720410</v>
      </c>
      <c r="I4">
        <v>10.4</v>
      </c>
      <c r="J4">
        <v>-1.5887999999999999E-2</v>
      </c>
      <c r="K4">
        <v>4.4698000000000002E-2</v>
      </c>
      <c r="L4">
        <v>3.6739000000000001E-2</v>
      </c>
      <c r="N4">
        <f t="shared" ref="N4:N66" si="2">I5/I4-1</f>
        <v>-4.3269230769230838E-2</v>
      </c>
      <c r="O4">
        <f t="shared" ref="O4:O67" si="3">O3*(1+N3)</f>
        <v>736.28318584070792</v>
      </c>
      <c r="P4">
        <f t="shared" ref="P4:P67" si="4">P3*(1+N3)</f>
        <v>92.035398230088489</v>
      </c>
      <c r="Q4">
        <f t="shared" ref="Q4:Q13" si="5">Q3*(1+N3)</f>
        <v>276.10619469026545</v>
      </c>
      <c r="R4" t="s">
        <v>56</v>
      </c>
      <c r="S4" t="s">
        <v>40</v>
      </c>
      <c r="T4">
        <f t="shared" si="0"/>
        <v>6.7018854400000005E-4</v>
      </c>
      <c r="U4">
        <f t="shared" si="1"/>
        <v>7.149741209999999E-4</v>
      </c>
    </row>
    <row r="5" spans="1:21" x14ac:dyDescent="0.25">
      <c r="A5">
        <v>10001</v>
      </c>
      <c r="B5">
        <v>20020430</v>
      </c>
      <c r="C5">
        <v>3</v>
      </c>
      <c r="D5">
        <v>4920</v>
      </c>
      <c r="E5" t="s">
        <v>12</v>
      </c>
      <c r="F5" t="s">
        <v>13</v>
      </c>
      <c r="G5">
        <v>7953</v>
      </c>
      <c r="H5">
        <v>36720410</v>
      </c>
      <c r="I5">
        <v>9.9499999999999993</v>
      </c>
      <c r="J5">
        <v>-4.3269000000000002E-2</v>
      </c>
      <c r="K5">
        <v>-4.9599999999999998E-2</v>
      </c>
      <c r="L5">
        <v>-6.1418E-2</v>
      </c>
      <c r="N5">
        <f t="shared" si="2"/>
        <v>1.4824120603015079E-2</v>
      </c>
      <c r="O5">
        <f t="shared" si="3"/>
        <v>704.42477876106182</v>
      </c>
      <c r="P5">
        <f t="shared" si="4"/>
        <v>88.053097345132727</v>
      </c>
      <c r="Q5">
        <f t="shared" si="5"/>
        <v>264.15929203539815</v>
      </c>
      <c r="R5">
        <f>(SUM(Q3:Q13))-300</f>
        <v>1951.9513274336277</v>
      </c>
      <c r="S5" s="1">
        <f>SQRT(S2)</f>
        <v>0.10160749509826715</v>
      </c>
      <c r="T5">
        <f t="shared" si="0"/>
        <v>2.8375863610000003E-3</v>
      </c>
      <c r="U5">
        <f t="shared" si="1"/>
        <v>5.1005307239999995E-3</v>
      </c>
    </row>
    <row r="6" spans="1:21" x14ac:dyDescent="0.25">
      <c r="A6">
        <v>10001</v>
      </c>
      <c r="B6">
        <v>20020531</v>
      </c>
      <c r="C6">
        <v>3</v>
      </c>
      <c r="D6">
        <v>4920</v>
      </c>
      <c r="E6" t="s">
        <v>12</v>
      </c>
      <c r="F6" t="s">
        <v>13</v>
      </c>
      <c r="G6">
        <v>7953</v>
      </c>
      <c r="H6">
        <v>36720410</v>
      </c>
      <c r="I6">
        <v>10.0975</v>
      </c>
      <c r="J6">
        <v>1.4824E-2</v>
      </c>
      <c r="K6">
        <v>-1.051E-2</v>
      </c>
      <c r="L6">
        <v>-9.0810000000000005E-3</v>
      </c>
      <c r="N6">
        <f t="shared" si="2"/>
        <v>-3.7385491458281739E-2</v>
      </c>
      <c r="O6">
        <f t="shared" si="3"/>
        <v>714.867256637168</v>
      </c>
      <c r="P6">
        <f t="shared" si="4"/>
        <v>89.358407079646</v>
      </c>
      <c r="Q6">
        <f t="shared" si="5"/>
        <v>268.07522123893796</v>
      </c>
      <c r="T6">
        <f t="shared" si="0"/>
        <v>2.3270976000000002E-5</v>
      </c>
      <c r="U6">
        <f t="shared" si="1"/>
        <v>3.6408456100000001E-4</v>
      </c>
    </row>
    <row r="7" spans="1:21" x14ac:dyDescent="0.25">
      <c r="A7">
        <v>10001</v>
      </c>
      <c r="B7">
        <v>20020628</v>
      </c>
      <c r="C7">
        <v>3</v>
      </c>
      <c r="D7">
        <v>4920</v>
      </c>
      <c r="E7" t="s">
        <v>12</v>
      </c>
      <c r="F7" t="s">
        <v>13</v>
      </c>
      <c r="G7">
        <v>7953</v>
      </c>
      <c r="H7">
        <v>36720410</v>
      </c>
      <c r="I7">
        <v>9.7200000000000006</v>
      </c>
      <c r="J7">
        <v>-2.4015999999999999E-2</v>
      </c>
      <c r="K7">
        <v>-7.0259000000000002E-2</v>
      </c>
      <c r="L7">
        <v>-7.2465000000000002E-2</v>
      </c>
      <c r="N7">
        <f t="shared" si="2"/>
        <v>-9.9794238683127645E-2</v>
      </c>
      <c r="O7">
        <f t="shared" si="3"/>
        <v>688.1415929203539</v>
      </c>
      <c r="P7">
        <f t="shared" si="4"/>
        <v>86.017699115044238</v>
      </c>
      <c r="Q7">
        <f t="shared" si="5"/>
        <v>258.05309734513264</v>
      </c>
      <c r="R7" t="s">
        <v>57</v>
      </c>
      <c r="S7" t="s">
        <v>39</v>
      </c>
      <c r="T7">
        <f t="shared" si="0"/>
        <v>1.1570882559999998E-3</v>
      </c>
      <c r="U7">
        <f t="shared" si="1"/>
        <v>6.8004762249999993E-3</v>
      </c>
    </row>
    <row r="8" spans="1:21" x14ac:dyDescent="0.25">
      <c r="A8">
        <v>10001</v>
      </c>
      <c r="B8">
        <v>20020731</v>
      </c>
      <c r="C8">
        <v>3</v>
      </c>
      <c r="D8">
        <v>4920</v>
      </c>
      <c r="E8" t="s">
        <v>12</v>
      </c>
      <c r="F8" t="s">
        <v>13</v>
      </c>
      <c r="G8">
        <v>7953</v>
      </c>
      <c r="H8">
        <v>36720410</v>
      </c>
      <c r="I8">
        <v>8.75</v>
      </c>
      <c r="J8">
        <v>-9.9793999999999994E-2</v>
      </c>
      <c r="K8">
        <v>-8.1125000000000003E-2</v>
      </c>
      <c r="L8">
        <v>-7.8994999999999996E-2</v>
      </c>
      <c r="N8">
        <f t="shared" si="2"/>
        <v>1.7142857142857126E-2</v>
      </c>
      <c r="O8">
        <f t="shared" si="3"/>
        <v>619.46902654867245</v>
      </c>
      <c r="P8">
        <f t="shared" si="4"/>
        <v>77.433628318584056</v>
      </c>
      <c r="Q8">
        <f t="shared" si="5"/>
        <v>232.30088495575211</v>
      </c>
      <c r="R8">
        <f>AVERAGE(Q2:Q13)</f>
        <v>212.66261061946901</v>
      </c>
      <c r="S8">
        <f>U190/187</f>
        <v>1.6723064643155081E-3</v>
      </c>
      <c r="T8">
        <f t="shared" si="0"/>
        <v>1.2054722435999997E-2</v>
      </c>
      <c r="U8">
        <f t="shared" si="1"/>
        <v>7.9201100249999979E-3</v>
      </c>
    </row>
    <row r="9" spans="1:21" x14ac:dyDescent="0.25">
      <c r="A9">
        <v>10001</v>
      </c>
      <c r="B9">
        <v>20020830</v>
      </c>
      <c r="C9">
        <v>3</v>
      </c>
      <c r="D9">
        <v>4920</v>
      </c>
      <c r="E9" t="s">
        <v>12</v>
      </c>
      <c r="F9" t="s">
        <v>13</v>
      </c>
      <c r="G9">
        <v>7953</v>
      </c>
      <c r="H9">
        <v>36720410</v>
      </c>
      <c r="I9">
        <v>8.9</v>
      </c>
      <c r="J9">
        <v>1.7142999999999999E-2</v>
      </c>
      <c r="K9">
        <v>7.9489999999999995E-3</v>
      </c>
      <c r="L9">
        <v>4.8809999999999999E-3</v>
      </c>
      <c r="N9">
        <f t="shared" si="2"/>
        <v>-1.6853932584269704E-2</v>
      </c>
      <c r="O9">
        <f t="shared" si="3"/>
        <v>630.08849557522115</v>
      </c>
      <c r="P9">
        <f t="shared" si="4"/>
        <v>78.761061946902643</v>
      </c>
      <c r="Q9">
        <f t="shared" si="5"/>
        <v>236.28318584070786</v>
      </c>
      <c r="T9">
        <f t="shared" si="0"/>
        <v>5.1022448999999975E-5</v>
      </c>
      <c r="U9">
        <f t="shared" si="1"/>
        <v>2.6204161000000002E-5</v>
      </c>
    </row>
    <row r="10" spans="1:21" x14ac:dyDescent="0.25">
      <c r="A10">
        <v>10001</v>
      </c>
      <c r="B10">
        <v>20020930</v>
      </c>
      <c r="C10">
        <v>3</v>
      </c>
      <c r="D10">
        <v>4920</v>
      </c>
      <c r="E10" t="s">
        <v>12</v>
      </c>
      <c r="F10" t="s">
        <v>13</v>
      </c>
      <c r="G10">
        <v>7953</v>
      </c>
      <c r="H10">
        <v>36720410</v>
      </c>
      <c r="I10">
        <v>8.75</v>
      </c>
      <c r="J10">
        <v>-1.6850000000000001E-3</v>
      </c>
      <c r="K10">
        <v>-9.9922999999999998E-2</v>
      </c>
      <c r="L10">
        <v>-0.110013</v>
      </c>
      <c r="N10">
        <f t="shared" si="2"/>
        <v>-1.9428571428571462E-2</v>
      </c>
      <c r="O10">
        <f t="shared" si="3"/>
        <v>619.46902654867245</v>
      </c>
      <c r="P10">
        <f t="shared" si="4"/>
        <v>77.433628318584056</v>
      </c>
      <c r="Q10">
        <f t="shared" si="5"/>
        <v>232.30088495575211</v>
      </c>
      <c r="S10" t="s">
        <v>40</v>
      </c>
      <c r="T10">
        <f t="shared" si="0"/>
        <v>1.3653922500000002E-4</v>
      </c>
      <c r="U10">
        <f t="shared" si="1"/>
        <v>1.4403120168999998E-2</v>
      </c>
    </row>
    <row r="11" spans="1:21" x14ac:dyDescent="0.25">
      <c r="A11">
        <v>10001</v>
      </c>
      <c r="B11">
        <v>20021031</v>
      </c>
      <c r="C11">
        <v>3</v>
      </c>
      <c r="D11">
        <v>4920</v>
      </c>
      <c r="E11" t="s">
        <v>12</v>
      </c>
      <c r="F11" t="s">
        <v>13</v>
      </c>
      <c r="G11">
        <v>7953</v>
      </c>
      <c r="H11">
        <v>36720410</v>
      </c>
      <c r="I11">
        <v>8.58</v>
      </c>
      <c r="J11">
        <v>-1.9428999999999998E-2</v>
      </c>
      <c r="K11">
        <v>7.4940000000000007E-2</v>
      </c>
      <c r="L11">
        <v>8.6435999999999999E-2</v>
      </c>
      <c r="N11">
        <f t="shared" si="2"/>
        <v>-1.9761072261072261</v>
      </c>
      <c r="O11">
        <f t="shared" si="3"/>
        <v>607.43362831858394</v>
      </c>
      <c r="P11">
        <f t="shared" si="4"/>
        <v>75.929203539822993</v>
      </c>
      <c r="Q11">
        <f t="shared" si="5"/>
        <v>227.78761061946892</v>
      </c>
      <c r="S11" s="1">
        <f>SQRT(S8)</f>
        <v>4.0893843843731639E-2</v>
      </c>
      <c r="T11">
        <f t="shared" si="0"/>
        <v>8.6606604099999981E-4</v>
      </c>
      <c r="U11">
        <f t="shared" si="1"/>
        <v>5.842462096000001E-3</v>
      </c>
    </row>
    <row r="12" spans="1:21" x14ac:dyDescent="0.25">
      <c r="A12">
        <v>10001</v>
      </c>
      <c r="B12">
        <v>20021129</v>
      </c>
      <c r="C12">
        <v>3</v>
      </c>
      <c r="D12">
        <v>4920</v>
      </c>
      <c r="E12" t="s">
        <v>12</v>
      </c>
      <c r="F12" t="s">
        <v>13</v>
      </c>
      <c r="G12">
        <v>7953</v>
      </c>
      <c r="H12">
        <v>36720410</v>
      </c>
      <c r="I12">
        <v>-8.375</v>
      </c>
      <c r="J12">
        <v>-2.3893000000000001E-2</v>
      </c>
      <c r="K12">
        <v>6.1282000000000003E-2</v>
      </c>
      <c r="L12">
        <v>5.7070000000000003E-2</v>
      </c>
      <c r="N12">
        <f t="shared" si="2"/>
        <v>-1.877731343283582</v>
      </c>
      <c r="O12">
        <f t="shared" si="3"/>
        <v>-592.92035398230075</v>
      </c>
      <c r="P12">
        <f t="shared" si="4"/>
        <v>-74.115044247787594</v>
      </c>
      <c r="Q12">
        <f t="shared" si="5"/>
        <v>-222.34513274336274</v>
      </c>
      <c r="T12">
        <f t="shared" si="0"/>
        <v>1.1487354490000001E-3</v>
      </c>
      <c r="U12">
        <f t="shared" si="1"/>
        <v>2.2155848999999999E-3</v>
      </c>
    </row>
    <row r="13" spans="1:21" x14ac:dyDescent="0.25">
      <c r="A13">
        <v>10001</v>
      </c>
      <c r="B13">
        <v>20021231</v>
      </c>
      <c r="C13">
        <v>3</v>
      </c>
      <c r="D13">
        <v>4920</v>
      </c>
      <c r="E13" t="s">
        <v>12</v>
      </c>
      <c r="F13" t="s">
        <v>13</v>
      </c>
      <c r="G13">
        <v>7953</v>
      </c>
      <c r="H13">
        <v>36720410</v>
      </c>
      <c r="I13">
        <v>7.351</v>
      </c>
      <c r="J13">
        <v>-0.10614899999999999</v>
      </c>
      <c r="K13">
        <v>-5.3333999999999999E-2</v>
      </c>
      <c r="L13">
        <v>-6.0332999999999998E-2</v>
      </c>
      <c r="N13">
        <f t="shared" si="2"/>
        <v>0.14814310978098222</v>
      </c>
      <c r="O13">
        <f t="shared" si="3"/>
        <v>520.42477876106182</v>
      </c>
      <c r="P13">
        <f t="shared" si="4"/>
        <v>65.053097345132727</v>
      </c>
      <c r="Q13">
        <f t="shared" si="5"/>
        <v>195.15929203539815</v>
      </c>
      <c r="S13" t="s">
        <v>45</v>
      </c>
      <c r="T13">
        <f t="shared" si="0"/>
        <v>1.3490590200999998E-2</v>
      </c>
      <c r="U13">
        <f t="shared" si="1"/>
        <v>4.9467308889999994E-3</v>
      </c>
    </row>
    <row r="14" spans="1:21" x14ac:dyDescent="0.25">
      <c r="A14">
        <v>10001</v>
      </c>
      <c r="B14">
        <v>20030131</v>
      </c>
      <c r="C14">
        <v>3</v>
      </c>
      <c r="D14">
        <v>4920</v>
      </c>
      <c r="E14" t="s">
        <v>12</v>
      </c>
      <c r="F14" t="s">
        <v>13</v>
      </c>
      <c r="G14">
        <v>7953</v>
      </c>
      <c r="H14">
        <v>36720410</v>
      </c>
      <c r="I14">
        <v>8.44</v>
      </c>
      <c r="J14">
        <v>0.148143</v>
      </c>
      <c r="K14">
        <v>-2.3366999999999999E-2</v>
      </c>
      <c r="L14">
        <v>-2.7414999999999998E-2</v>
      </c>
      <c r="N14">
        <f t="shared" si="2"/>
        <v>3.5545023696682554E-2</v>
      </c>
      <c r="O14">
        <f t="shared" si="3"/>
        <v>597.5221238938052</v>
      </c>
      <c r="P14">
        <f t="shared" si="4"/>
        <v>74.69026548672565</v>
      </c>
      <c r="S14" s="5">
        <v>0.9395</v>
      </c>
      <c r="T14">
        <f t="shared" si="0"/>
        <v>1.9083488448999996E-2</v>
      </c>
      <c r="U14">
        <f t="shared" si="1"/>
        <v>1.3998822249999998E-3</v>
      </c>
    </row>
    <row r="15" spans="1:21" x14ac:dyDescent="0.25">
      <c r="A15">
        <v>10001</v>
      </c>
      <c r="B15">
        <v>20030228</v>
      </c>
      <c r="C15">
        <v>3</v>
      </c>
      <c r="D15">
        <v>4920</v>
      </c>
      <c r="E15" t="s">
        <v>12</v>
      </c>
      <c r="F15" t="s">
        <v>13</v>
      </c>
      <c r="G15">
        <v>7953</v>
      </c>
      <c r="H15">
        <v>36720410</v>
      </c>
      <c r="I15">
        <v>8.74</v>
      </c>
      <c r="J15">
        <v>3.5545E-2</v>
      </c>
      <c r="K15">
        <v>-1.5417E-2</v>
      </c>
      <c r="L15">
        <v>-1.7003999999999998E-2</v>
      </c>
      <c r="N15">
        <f t="shared" si="2"/>
        <v>-0.12471395881006864</v>
      </c>
      <c r="O15">
        <f t="shared" si="3"/>
        <v>618.7610619469026</v>
      </c>
      <c r="P15">
        <f t="shared" si="4"/>
        <v>77.345132743362825</v>
      </c>
      <c r="T15">
        <f t="shared" si="0"/>
        <v>6.5254702499999986E-4</v>
      </c>
      <c r="U15">
        <f t="shared" si="1"/>
        <v>7.2921601600000002E-4</v>
      </c>
    </row>
    <row r="16" spans="1:21" x14ac:dyDescent="0.25">
      <c r="A16">
        <v>10001</v>
      </c>
      <c r="B16">
        <v>20030331</v>
      </c>
      <c r="C16">
        <v>3</v>
      </c>
      <c r="D16">
        <v>4920</v>
      </c>
      <c r="E16" t="s">
        <v>12</v>
      </c>
      <c r="F16" t="s">
        <v>13</v>
      </c>
      <c r="G16">
        <v>7953</v>
      </c>
      <c r="H16">
        <v>36720410</v>
      </c>
      <c r="I16">
        <v>7.65</v>
      </c>
      <c r="J16">
        <v>-0.109268</v>
      </c>
      <c r="K16">
        <v>1.0321E-2</v>
      </c>
      <c r="L16">
        <v>8.3580000000000008E-3</v>
      </c>
      <c r="N16">
        <f t="shared" si="2"/>
        <v>-0.32418300653594778</v>
      </c>
      <c r="O16">
        <f t="shared" si="3"/>
        <v>541.59292035398221</v>
      </c>
      <c r="P16">
        <f t="shared" si="4"/>
        <v>67.699115044247776</v>
      </c>
      <c r="T16">
        <f t="shared" si="0"/>
        <v>1.4224855824E-2</v>
      </c>
      <c r="U16">
        <f t="shared" si="1"/>
        <v>2.6961639999999979E-6</v>
      </c>
    </row>
    <row r="17" spans="1:21" x14ac:dyDescent="0.25">
      <c r="A17">
        <v>10001</v>
      </c>
      <c r="B17">
        <v>20030430</v>
      </c>
      <c r="C17">
        <v>3</v>
      </c>
      <c r="D17">
        <v>4920</v>
      </c>
      <c r="E17" t="s">
        <v>12</v>
      </c>
      <c r="F17" t="s">
        <v>13</v>
      </c>
      <c r="G17">
        <v>7953</v>
      </c>
      <c r="H17">
        <v>36720410</v>
      </c>
      <c r="I17">
        <v>5.17</v>
      </c>
      <c r="J17">
        <v>-0.324183</v>
      </c>
      <c r="K17">
        <v>8.2767999999999994E-2</v>
      </c>
      <c r="L17">
        <v>8.1044000000000005E-2</v>
      </c>
      <c r="N17">
        <f t="shared" si="2"/>
        <v>0.63249516441005804</v>
      </c>
      <c r="O17">
        <f t="shared" si="3"/>
        <v>366.01769911504414</v>
      </c>
      <c r="P17">
        <f t="shared" si="4"/>
        <v>45.752212389380517</v>
      </c>
      <c r="T17">
        <f t="shared" si="0"/>
        <v>0.111678277489</v>
      </c>
      <c r="U17">
        <f t="shared" si="1"/>
        <v>5.0472499360000016E-3</v>
      </c>
    </row>
    <row r="18" spans="1:21" x14ac:dyDescent="0.25">
      <c r="A18">
        <v>10001</v>
      </c>
      <c r="B18">
        <v>20030530</v>
      </c>
      <c r="C18">
        <v>3</v>
      </c>
      <c r="D18">
        <v>4920</v>
      </c>
      <c r="E18" t="s">
        <v>12</v>
      </c>
      <c r="F18" t="s">
        <v>13</v>
      </c>
      <c r="G18">
        <v>7953</v>
      </c>
      <c r="H18">
        <v>36720410</v>
      </c>
      <c r="I18">
        <v>8.44</v>
      </c>
      <c r="J18">
        <v>0.63249500000000003</v>
      </c>
      <c r="K18">
        <v>6.3471E-2</v>
      </c>
      <c r="L18">
        <v>5.0899E-2</v>
      </c>
      <c r="N18">
        <f t="shared" si="2"/>
        <v>-0.28791469194312791</v>
      </c>
      <c r="O18">
        <f t="shared" si="3"/>
        <v>597.52212389380509</v>
      </c>
      <c r="P18">
        <f t="shared" si="4"/>
        <v>74.690265486725636</v>
      </c>
      <c r="T18">
        <f t="shared" si="0"/>
        <v>0.38750002502500003</v>
      </c>
      <c r="U18">
        <f t="shared" si="1"/>
        <v>1.6727282009999999E-3</v>
      </c>
    </row>
    <row r="19" spans="1:21" x14ac:dyDescent="0.25">
      <c r="A19">
        <v>10001</v>
      </c>
      <c r="B19">
        <v>20030630</v>
      </c>
      <c r="C19">
        <v>3</v>
      </c>
      <c r="D19">
        <v>4920</v>
      </c>
      <c r="E19" t="s">
        <v>12</v>
      </c>
      <c r="F19" t="s">
        <v>13</v>
      </c>
      <c r="G19">
        <v>7953</v>
      </c>
      <c r="H19">
        <v>36720410</v>
      </c>
      <c r="I19">
        <v>6.01</v>
      </c>
      <c r="J19">
        <v>-0.28791499999999998</v>
      </c>
      <c r="K19">
        <v>1.6345999999999999E-2</v>
      </c>
      <c r="L19">
        <v>1.1322E-2</v>
      </c>
      <c r="N19">
        <f t="shared" si="2"/>
        <v>1.830282861896837E-2</v>
      </c>
      <c r="O19">
        <f t="shared" si="3"/>
        <v>425.4867256637167</v>
      </c>
      <c r="P19">
        <f t="shared" si="4"/>
        <v>53.185840707964587</v>
      </c>
      <c r="T19">
        <f t="shared" si="0"/>
        <v>8.8753347224999987E-2</v>
      </c>
      <c r="U19">
        <f t="shared" si="1"/>
        <v>1.7476840000000006E-6</v>
      </c>
    </row>
    <row r="20" spans="1:21" x14ac:dyDescent="0.25">
      <c r="A20">
        <v>10001</v>
      </c>
      <c r="B20">
        <v>20030731</v>
      </c>
      <c r="C20">
        <v>3</v>
      </c>
      <c r="D20">
        <v>4920</v>
      </c>
      <c r="E20" t="s">
        <v>12</v>
      </c>
      <c r="F20" t="s">
        <v>13</v>
      </c>
      <c r="G20">
        <v>7953</v>
      </c>
      <c r="H20">
        <v>36720410</v>
      </c>
      <c r="I20">
        <v>6.12</v>
      </c>
      <c r="J20">
        <v>1.8303E-2</v>
      </c>
      <c r="K20">
        <v>2.3112000000000001E-2</v>
      </c>
      <c r="L20">
        <v>1.6223999999999999E-2</v>
      </c>
      <c r="N20">
        <f t="shared" si="2"/>
        <v>8.660130718954262E-2</v>
      </c>
      <c r="O20">
        <f t="shared" si="3"/>
        <v>433.27433628318573</v>
      </c>
      <c r="P20">
        <f t="shared" si="4"/>
        <v>54.159292035398217</v>
      </c>
      <c r="T20">
        <f t="shared" si="0"/>
        <v>6.8939808999999991E-5</v>
      </c>
      <c r="U20">
        <f t="shared" si="1"/>
        <v>3.8738175999999982E-5</v>
      </c>
    </row>
    <row r="21" spans="1:21" x14ac:dyDescent="0.25">
      <c r="A21">
        <v>10001</v>
      </c>
      <c r="B21">
        <v>20030829</v>
      </c>
      <c r="C21">
        <v>3</v>
      </c>
      <c r="D21">
        <v>4920</v>
      </c>
      <c r="E21" t="s">
        <v>12</v>
      </c>
      <c r="F21" t="s">
        <v>13</v>
      </c>
      <c r="G21">
        <v>7953</v>
      </c>
      <c r="H21">
        <v>36720410</v>
      </c>
      <c r="I21">
        <v>6.65</v>
      </c>
      <c r="J21">
        <v>8.6600999999999997E-2</v>
      </c>
      <c r="K21">
        <v>2.4965000000000001E-2</v>
      </c>
      <c r="L21">
        <v>1.7873E-2</v>
      </c>
      <c r="N21">
        <f t="shared" si="2"/>
        <v>3.7593984962406068E-2</v>
      </c>
      <c r="O21">
        <f t="shared" si="3"/>
        <v>470.7964601769911</v>
      </c>
      <c r="P21">
        <f t="shared" si="4"/>
        <v>58.849557522123888</v>
      </c>
      <c r="T21">
        <f t="shared" si="0"/>
        <v>5.8677132010000006E-3</v>
      </c>
      <c r="U21">
        <f t="shared" si="1"/>
        <v>6.1984128999999994E-5</v>
      </c>
    </row>
    <row r="22" spans="1:21" x14ac:dyDescent="0.25">
      <c r="A22">
        <v>10001</v>
      </c>
      <c r="B22">
        <v>20030930</v>
      </c>
      <c r="C22">
        <v>3</v>
      </c>
      <c r="D22">
        <v>4920</v>
      </c>
      <c r="E22" t="s">
        <v>12</v>
      </c>
      <c r="F22" t="s">
        <v>13</v>
      </c>
      <c r="G22">
        <v>7953</v>
      </c>
      <c r="H22">
        <v>36720410</v>
      </c>
      <c r="I22">
        <v>6.9</v>
      </c>
      <c r="J22">
        <v>3.7594000000000002E-2</v>
      </c>
      <c r="K22">
        <v>-9.1199999999999996E-3</v>
      </c>
      <c r="L22">
        <v>-1.1944E-2</v>
      </c>
      <c r="N22">
        <f t="shared" si="2"/>
        <v>-0.13043478260869568</v>
      </c>
      <c r="O22">
        <f t="shared" si="3"/>
        <v>488.49557522123894</v>
      </c>
      <c r="P22">
        <f t="shared" si="4"/>
        <v>61.061946902654867</v>
      </c>
      <c r="T22">
        <f t="shared" si="0"/>
        <v>7.61428836E-4</v>
      </c>
      <c r="U22">
        <f t="shared" si="1"/>
        <v>4.815391359999999E-4</v>
      </c>
    </row>
    <row r="23" spans="1:21" x14ac:dyDescent="0.25">
      <c r="A23">
        <v>10001</v>
      </c>
      <c r="B23">
        <v>20031031</v>
      </c>
      <c r="C23">
        <v>3</v>
      </c>
      <c r="D23">
        <v>4920</v>
      </c>
      <c r="E23" t="s">
        <v>12</v>
      </c>
      <c r="F23" t="s">
        <v>13</v>
      </c>
      <c r="G23">
        <v>7953</v>
      </c>
      <c r="H23">
        <v>36720410</v>
      </c>
      <c r="I23">
        <v>6</v>
      </c>
      <c r="J23">
        <v>-0.130435</v>
      </c>
      <c r="K23">
        <v>6.0360999999999998E-2</v>
      </c>
      <c r="L23">
        <v>5.4961999999999997E-2</v>
      </c>
      <c r="N23">
        <f t="shared" si="2"/>
        <v>-5.0000000000000044E-3</v>
      </c>
      <c r="O23">
        <f t="shared" si="3"/>
        <v>424.77876106194691</v>
      </c>
      <c r="P23">
        <f t="shared" si="4"/>
        <v>53.097345132743364</v>
      </c>
      <c r="T23">
        <f t="shared" si="0"/>
        <v>1.9721989225E-2</v>
      </c>
      <c r="U23">
        <f t="shared" si="1"/>
        <v>2.0215814439999997E-3</v>
      </c>
    </row>
    <row r="24" spans="1:21" x14ac:dyDescent="0.25">
      <c r="A24">
        <v>10001</v>
      </c>
      <c r="B24">
        <v>20031128</v>
      </c>
      <c r="C24">
        <v>3</v>
      </c>
      <c r="D24">
        <v>4920</v>
      </c>
      <c r="E24" t="s">
        <v>12</v>
      </c>
      <c r="F24" t="s">
        <v>13</v>
      </c>
      <c r="G24">
        <v>7953</v>
      </c>
      <c r="H24">
        <v>36720410</v>
      </c>
      <c r="I24">
        <v>5.97</v>
      </c>
      <c r="J24">
        <v>-5.0000000000000001E-3</v>
      </c>
      <c r="K24">
        <v>1.6594000000000001E-2</v>
      </c>
      <c r="L24">
        <v>7.1289999999999999E-3</v>
      </c>
      <c r="N24">
        <f t="shared" si="2"/>
        <v>-3.3500837520937798E-3</v>
      </c>
      <c r="O24">
        <f t="shared" si="3"/>
        <v>422.65486725663715</v>
      </c>
      <c r="P24">
        <f t="shared" si="4"/>
        <v>52.831858407079643</v>
      </c>
      <c r="T24">
        <f t="shared" si="0"/>
        <v>2.2499999999999999E-4</v>
      </c>
      <c r="U24">
        <f t="shared" si="1"/>
        <v>8.2426410000000018E-6</v>
      </c>
    </row>
    <row r="25" spans="1:21" x14ac:dyDescent="0.25">
      <c r="A25">
        <v>10001</v>
      </c>
      <c r="B25">
        <v>20031231</v>
      </c>
      <c r="C25">
        <v>3</v>
      </c>
      <c r="D25">
        <v>4920</v>
      </c>
      <c r="E25" t="s">
        <v>12</v>
      </c>
      <c r="F25" t="s">
        <v>13</v>
      </c>
      <c r="G25">
        <v>7953</v>
      </c>
      <c r="H25">
        <v>36720410</v>
      </c>
      <c r="I25">
        <v>5.95</v>
      </c>
      <c r="J25">
        <v>-3.3500000000000001E-3</v>
      </c>
      <c r="K25">
        <v>4.5476000000000003E-2</v>
      </c>
      <c r="L25">
        <v>5.0764999999999998E-2</v>
      </c>
      <c r="N25">
        <f t="shared" si="2"/>
        <v>1.0084033613445342E-2</v>
      </c>
      <c r="O25">
        <f t="shared" si="3"/>
        <v>421.23893805309734</v>
      </c>
      <c r="P25">
        <f t="shared" si="4"/>
        <v>52.654867256637168</v>
      </c>
      <c r="T25">
        <f t="shared" si="0"/>
        <v>1.7822250000000002E-4</v>
      </c>
      <c r="U25">
        <f t="shared" si="1"/>
        <v>1.6617852249999996E-3</v>
      </c>
    </row>
    <row r="26" spans="1:21" x14ac:dyDescent="0.25">
      <c r="A26">
        <v>10001</v>
      </c>
      <c r="B26">
        <v>20040130</v>
      </c>
      <c r="C26">
        <v>3</v>
      </c>
      <c r="D26">
        <v>4920</v>
      </c>
      <c r="E26" t="s">
        <v>12</v>
      </c>
      <c r="F26" t="s">
        <v>13</v>
      </c>
      <c r="G26">
        <v>7953</v>
      </c>
      <c r="H26">
        <v>36720410</v>
      </c>
      <c r="I26">
        <v>6.01</v>
      </c>
      <c r="J26">
        <v>1.0083999999999999E-2</v>
      </c>
      <c r="K26">
        <v>2.3042E-2</v>
      </c>
      <c r="L26">
        <v>1.7276E-2</v>
      </c>
      <c r="N26">
        <f t="shared" si="2"/>
        <v>7.9866888519134926E-2</v>
      </c>
      <c r="O26">
        <f t="shared" si="3"/>
        <v>425.48672566371681</v>
      </c>
      <c r="P26">
        <f t="shared" si="4"/>
        <v>53.185840707964601</v>
      </c>
      <c r="T26">
        <f t="shared" si="0"/>
        <v>7.0559999999998334E-9</v>
      </c>
      <c r="U26">
        <f t="shared" si="1"/>
        <v>5.2940175999999993E-5</v>
      </c>
    </row>
    <row r="27" spans="1:21" x14ac:dyDescent="0.25">
      <c r="A27">
        <v>10001</v>
      </c>
      <c r="B27">
        <v>20040227</v>
      </c>
      <c r="C27">
        <v>3</v>
      </c>
      <c r="D27">
        <v>4920</v>
      </c>
      <c r="E27" t="s">
        <v>12</v>
      </c>
      <c r="F27" t="s">
        <v>13</v>
      </c>
      <c r="G27">
        <v>7953</v>
      </c>
      <c r="H27">
        <v>36720410</v>
      </c>
      <c r="I27">
        <v>6.49</v>
      </c>
      <c r="J27">
        <v>7.9866999999999994E-2</v>
      </c>
      <c r="K27">
        <v>1.5443E-2</v>
      </c>
      <c r="L27">
        <v>1.2208999999999999E-2</v>
      </c>
      <c r="N27">
        <f t="shared" si="2"/>
        <v>0.11710323574730341</v>
      </c>
      <c r="O27">
        <f t="shared" si="3"/>
        <v>459.46902654867262</v>
      </c>
      <c r="P27">
        <f t="shared" si="4"/>
        <v>57.433628318584077</v>
      </c>
      <c r="T27">
        <f t="shared" si="0"/>
        <v>4.8813976889999994E-3</v>
      </c>
      <c r="U27">
        <f t="shared" si="1"/>
        <v>4.8796809999999964E-6</v>
      </c>
    </row>
    <row r="28" spans="1:21" x14ac:dyDescent="0.25">
      <c r="A28">
        <v>10001</v>
      </c>
      <c r="B28">
        <v>20040331</v>
      </c>
      <c r="C28">
        <v>3</v>
      </c>
      <c r="D28">
        <v>4920</v>
      </c>
      <c r="E28" t="s">
        <v>12</v>
      </c>
      <c r="F28" t="s">
        <v>13</v>
      </c>
      <c r="G28">
        <v>7953</v>
      </c>
      <c r="H28">
        <v>36720410</v>
      </c>
      <c r="I28">
        <v>7.25</v>
      </c>
      <c r="J28">
        <v>0.117103</v>
      </c>
      <c r="K28">
        <v>-1.0662E-2</v>
      </c>
      <c r="L28">
        <v>-1.6358999999999999E-2</v>
      </c>
      <c r="N28">
        <f t="shared" si="2"/>
        <v>-1.2413793103448256E-2</v>
      </c>
      <c r="O28">
        <f t="shared" si="3"/>
        <v>513.27433628318579</v>
      </c>
      <c r="P28">
        <f t="shared" si="4"/>
        <v>64.159292035398224</v>
      </c>
      <c r="T28">
        <f t="shared" si="0"/>
        <v>1.1471052609E-2</v>
      </c>
      <c r="U28">
        <f t="shared" si="1"/>
        <v>6.9479688100000008E-4</v>
      </c>
    </row>
    <row r="29" spans="1:21" x14ac:dyDescent="0.25">
      <c r="A29">
        <v>10001</v>
      </c>
      <c r="B29">
        <v>20040430</v>
      </c>
      <c r="C29">
        <v>3</v>
      </c>
      <c r="D29">
        <v>4920</v>
      </c>
      <c r="E29" t="s">
        <v>12</v>
      </c>
      <c r="F29" t="s">
        <v>13</v>
      </c>
      <c r="G29">
        <v>7953</v>
      </c>
      <c r="H29">
        <v>36720410</v>
      </c>
      <c r="I29">
        <v>7.16</v>
      </c>
      <c r="J29">
        <v>-1.2414E-2</v>
      </c>
      <c r="K29">
        <v>-2.4222E-2</v>
      </c>
      <c r="L29">
        <v>-1.6791E-2</v>
      </c>
      <c r="N29">
        <f t="shared" si="2"/>
        <v>-7.9608938547486074E-2</v>
      </c>
      <c r="O29">
        <f t="shared" si="3"/>
        <v>506.90265486725662</v>
      </c>
      <c r="P29">
        <f t="shared" si="4"/>
        <v>63.362831858407077</v>
      </c>
      <c r="T29">
        <f t="shared" si="0"/>
        <v>5.0238739600000002E-4</v>
      </c>
      <c r="U29">
        <f t="shared" si="1"/>
        <v>7.1775768100000017E-4</v>
      </c>
    </row>
    <row r="30" spans="1:21" x14ac:dyDescent="0.25">
      <c r="A30">
        <v>10001</v>
      </c>
      <c r="B30">
        <v>20040528</v>
      </c>
      <c r="C30">
        <v>3</v>
      </c>
      <c r="D30">
        <v>4920</v>
      </c>
      <c r="E30" t="s">
        <v>12</v>
      </c>
      <c r="F30" t="s">
        <v>13</v>
      </c>
      <c r="G30">
        <v>7953</v>
      </c>
      <c r="H30">
        <v>36720410</v>
      </c>
      <c r="I30">
        <v>6.59</v>
      </c>
      <c r="J30">
        <v>-7.9608999999999999E-2</v>
      </c>
      <c r="K30">
        <v>1.4068000000000001E-2</v>
      </c>
      <c r="L30">
        <v>1.2083E-2</v>
      </c>
      <c r="N30">
        <f t="shared" si="2"/>
        <v>1.0622154779969639E-2</v>
      </c>
      <c r="O30">
        <f t="shared" si="3"/>
        <v>466.54867256637164</v>
      </c>
      <c r="P30">
        <f t="shared" si="4"/>
        <v>58.318584070796454</v>
      </c>
      <c r="T30">
        <f t="shared" si="0"/>
        <v>8.0297728809999996E-3</v>
      </c>
      <c r="U30">
        <f t="shared" si="1"/>
        <v>4.3388889999999991E-6</v>
      </c>
    </row>
    <row r="31" spans="1:21" x14ac:dyDescent="0.25">
      <c r="A31">
        <v>10001</v>
      </c>
      <c r="B31">
        <v>20040630</v>
      </c>
      <c r="C31">
        <v>3</v>
      </c>
      <c r="D31">
        <v>4920</v>
      </c>
      <c r="E31" t="s">
        <v>12</v>
      </c>
      <c r="F31" t="s">
        <v>13</v>
      </c>
      <c r="G31">
        <v>7953</v>
      </c>
      <c r="H31">
        <v>36720410</v>
      </c>
      <c r="I31">
        <v>6.66</v>
      </c>
      <c r="J31">
        <v>1.0621999999999999E-2</v>
      </c>
      <c r="K31">
        <v>2.1610999999999998E-2</v>
      </c>
      <c r="L31">
        <v>1.7989000000000002E-2</v>
      </c>
      <c r="N31">
        <f t="shared" si="2"/>
        <v>5.1051051051051122E-2</v>
      </c>
      <c r="O31">
        <f t="shared" si="3"/>
        <v>471.50442477876101</v>
      </c>
      <c r="P31">
        <f t="shared" si="4"/>
        <v>58.938053097345126</v>
      </c>
      <c r="T31">
        <f t="shared" si="0"/>
        <v>3.8688399999999914E-7</v>
      </c>
      <c r="U31">
        <f t="shared" si="1"/>
        <v>6.3824121000000022E-5</v>
      </c>
    </row>
    <row r="32" spans="1:21" x14ac:dyDescent="0.25">
      <c r="A32">
        <v>10001</v>
      </c>
      <c r="B32">
        <v>20040730</v>
      </c>
      <c r="C32">
        <v>3</v>
      </c>
      <c r="D32">
        <v>4920</v>
      </c>
      <c r="E32" t="s">
        <v>12</v>
      </c>
      <c r="F32" t="s">
        <v>13</v>
      </c>
      <c r="G32">
        <v>7953</v>
      </c>
      <c r="H32">
        <v>36720410</v>
      </c>
      <c r="I32">
        <v>7</v>
      </c>
      <c r="J32">
        <v>5.1050999999999999E-2</v>
      </c>
      <c r="K32">
        <v>-3.7698000000000002E-2</v>
      </c>
      <c r="L32">
        <v>-3.4291000000000002E-2</v>
      </c>
      <c r="N32">
        <f t="shared" si="2"/>
        <v>4.2857142857142261E-3</v>
      </c>
      <c r="O32">
        <f t="shared" si="3"/>
        <v>495.57522123893801</v>
      </c>
      <c r="P32">
        <f t="shared" si="4"/>
        <v>61.946902654867252</v>
      </c>
      <c r="T32">
        <f t="shared" si="0"/>
        <v>1.6851846009999997E-3</v>
      </c>
      <c r="U32">
        <f t="shared" si="1"/>
        <v>1.9616926810000004E-3</v>
      </c>
    </row>
    <row r="33" spans="1:21" x14ac:dyDescent="0.25">
      <c r="A33">
        <v>10001</v>
      </c>
      <c r="B33">
        <v>20040831</v>
      </c>
      <c r="C33">
        <v>3</v>
      </c>
      <c r="D33">
        <v>4920</v>
      </c>
      <c r="E33" t="s">
        <v>12</v>
      </c>
      <c r="F33" t="s">
        <v>13</v>
      </c>
      <c r="G33">
        <v>7953</v>
      </c>
      <c r="H33">
        <v>36720410</v>
      </c>
      <c r="I33">
        <v>7.03</v>
      </c>
      <c r="J33">
        <v>4.2859999999999999E-3</v>
      </c>
      <c r="K33">
        <v>2.7030000000000001E-3</v>
      </c>
      <c r="L33">
        <v>2.287E-3</v>
      </c>
      <c r="N33">
        <f t="shared" si="2"/>
        <v>-0.13229018492176392</v>
      </c>
      <c r="O33">
        <f t="shared" si="3"/>
        <v>497.69911504424772</v>
      </c>
      <c r="P33">
        <f t="shared" si="4"/>
        <v>62.212389380530965</v>
      </c>
      <c r="T33">
        <f t="shared" si="0"/>
        <v>3.2649796000000003E-5</v>
      </c>
      <c r="U33">
        <f t="shared" si="1"/>
        <v>5.9490369000000004E-5</v>
      </c>
    </row>
    <row r="34" spans="1:21" x14ac:dyDescent="0.25">
      <c r="A34">
        <v>10001</v>
      </c>
      <c r="B34">
        <v>20040930</v>
      </c>
      <c r="C34">
        <v>3</v>
      </c>
      <c r="D34">
        <v>4920</v>
      </c>
      <c r="E34" t="s">
        <v>12</v>
      </c>
      <c r="F34" t="s">
        <v>13</v>
      </c>
      <c r="G34">
        <v>7953</v>
      </c>
      <c r="H34">
        <v>36720410</v>
      </c>
      <c r="I34">
        <v>6.1</v>
      </c>
      <c r="J34">
        <v>-0.13228999999999999</v>
      </c>
      <c r="K34">
        <v>2.0556000000000001E-2</v>
      </c>
      <c r="L34">
        <v>9.3640000000000008E-3</v>
      </c>
      <c r="N34">
        <f t="shared" si="2"/>
        <v>-5.573770491803276E-2</v>
      </c>
      <c r="O34">
        <f t="shared" si="3"/>
        <v>431.85840707964593</v>
      </c>
      <c r="P34">
        <f t="shared" si="4"/>
        <v>53.982300884955741</v>
      </c>
      <c r="T34">
        <f t="shared" ref="T34:T65" si="6">(J34-0.01)^2</f>
        <v>2.02464441E-2</v>
      </c>
      <c r="U34">
        <f t="shared" ref="U34:U65" si="7">(L34-0.01)^2</f>
        <v>4.0449599999999926E-7</v>
      </c>
    </row>
    <row r="35" spans="1:21" x14ac:dyDescent="0.25">
      <c r="A35">
        <v>10001</v>
      </c>
      <c r="B35">
        <v>20041029</v>
      </c>
      <c r="C35">
        <v>3</v>
      </c>
      <c r="D35">
        <v>4920</v>
      </c>
      <c r="E35" t="s">
        <v>12</v>
      </c>
      <c r="F35" t="s">
        <v>13</v>
      </c>
      <c r="G35">
        <v>7953</v>
      </c>
      <c r="H35">
        <v>36720410</v>
      </c>
      <c r="I35">
        <v>5.76</v>
      </c>
      <c r="J35">
        <v>-5.5738000000000003E-2</v>
      </c>
      <c r="K35">
        <v>1.7805999999999999E-2</v>
      </c>
      <c r="L35">
        <v>1.4014E-2</v>
      </c>
      <c r="N35">
        <f t="shared" si="2"/>
        <v>3.125E-2</v>
      </c>
      <c r="O35">
        <f t="shared" si="3"/>
        <v>407.78761061946898</v>
      </c>
      <c r="P35">
        <f t="shared" si="4"/>
        <v>50.973451327433622</v>
      </c>
      <c r="T35">
        <f t="shared" si="6"/>
        <v>4.3214846440000005E-3</v>
      </c>
      <c r="U35">
        <f t="shared" si="7"/>
        <v>1.6112196E-5</v>
      </c>
    </row>
    <row r="36" spans="1:21" x14ac:dyDescent="0.25">
      <c r="A36">
        <v>10001</v>
      </c>
      <c r="B36">
        <v>20041130</v>
      </c>
      <c r="C36">
        <v>3</v>
      </c>
      <c r="D36">
        <v>4920</v>
      </c>
      <c r="E36" t="s">
        <v>12</v>
      </c>
      <c r="F36" t="s">
        <v>13</v>
      </c>
      <c r="G36">
        <v>7953</v>
      </c>
      <c r="H36">
        <v>36720410</v>
      </c>
      <c r="I36">
        <v>5.94</v>
      </c>
      <c r="J36">
        <v>3.125E-2</v>
      </c>
      <c r="K36">
        <v>4.8214E-2</v>
      </c>
      <c r="L36">
        <v>3.8594999999999997E-2</v>
      </c>
      <c r="N36">
        <f t="shared" si="2"/>
        <v>0.16161616161616155</v>
      </c>
      <c r="O36">
        <f t="shared" si="3"/>
        <v>420.53097345132738</v>
      </c>
      <c r="P36">
        <f t="shared" si="4"/>
        <v>52.566371681415923</v>
      </c>
      <c r="T36">
        <f t="shared" si="6"/>
        <v>4.5156249999999992E-4</v>
      </c>
      <c r="U36">
        <f t="shared" si="7"/>
        <v>8.1767402499999969E-4</v>
      </c>
    </row>
    <row r="37" spans="1:21" x14ac:dyDescent="0.25">
      <c r="A37">
        <v>10001</v>
      </c>
      <c r="B37">
        <v>20041231</v>
      </c>
      <c r="C37">
        <v>3</v>
      </c>
      <c r="D37">
        <v>4920</v>
      </c>
      <c r="E37" t="s">
        <v>12</v>
      </c>
      <c r="F37" t="s">
        <v>13</v>
      </c>
      <c r="G37">
        <v>7953</v>
      </c>
      <c r="H37">
        <v>36720410</v>
      </c>
      <c r="I37">
        <v>6.9</v>
      </c>
      <c r="J37">
        <v>0.16161600000000001</v>
      </c>
      <c r="K37">
        <v>3.517E-2</v>
      </c>
      <c r="L37">
        <v>3.2458000000000001E-2</v>
      </c>
      <c r="N37">
        <f t="shared" si="2"/>
        <v>-4.0579710144927561E-2</v>
      </c>
      <c r="O37">
        <f t="shared" si="3"/>
        <v>488.49557522123882</v>
      </c>
      <c r="P37">
        <f t="shared" si="4"/>
        <v>61.061946902654853</v>
      </c>
      <c r="T37">
        <f t="shared" si="6"/>
        <v>2.2987411456000001E-2</v>
      </c>
      <c r="U37">
        <f t="shared" si="7"/>
        <v>5.0436176399999992E-4</v>
      </c>
    </row>
    <row r="38" spans="1:21" x14ac:dyDescent="0.25">
      <c r="A38">
        <v>10001</v>
      </c>
      <c r="B38">
        <v>20050131</v>
      </c>
      <c r="C38">
        <v>3</v>
      </c>
      <c r="D38">
        <v>4920</v>
      </c>
      <c r="E38" t="s">
        <v>12</v>
      </c>
      <c r="F38" t="s">
        <v>13</v>
      </c>
      <c r="G38">
        <v>7953</v>
      </c>
      <c r="H38">
        <v>36720410</v>
      </c>
      <c r="I38">
        <v>6.62</v>
      </c>
      <c r="J38">
        <v>-4.0579999999999998E-2</v>
      </c>
      <c r="K38">
        <v>-2.6546E-2</v>
      </c>
      <c r="L38">
        <v>-2.529E-2</v>
      </c>
      <c r="N38">
        <f t="shared" si="2"/>
        <v>-4.5166163141994065E-2</v>
      </c>
      <c r="O38">
        <f t="shared" si="3"/>
        <v>468.67256637168128</v>
      </c>
      <c r="P38">
        <f t="shared" si="4"/>
        <v>58.584070796460161</v>
      </c>
      <c r="T38">
        <f t="shared" si="6"/>
        <v>2.5583364000000002E-3</v>
      </c>
      <c r="U38">
        <f t="shared" si="7"/>
        <v>1.2453841000000002E-3</v>
      </c>
    </row>
    <row r="39" spans="1:21" x14ac:dyDescent="0.25">
      <c r="A39">
        <v>10001</v>
      </c>
      <c r="B39">
        <v>20050228</v>
      </c>
      <c r="C39">
        <v>3</v>
      </c>
      <c r="D39">
        <v>4920</v>
      </c>
      <c r="E39" t="s">
        <v>12</v>
      </c>
      <c r="F39" t="s">
        <v>13</v>
      </c>
      <c r="G39">
        <v>7953</v>
      </c>
      <c r="H39">
        <v>36720410</v>
      </c>
      <c r="I39">
        <v>6.3209999999999997</v>
      </c>
      <c r="J39">
        <v>-4.5165999999999998E-2</v>
      </c>
      <c r="K39">
        <v>2.2645999999999999E-2</v>
      </c>
      <c r="L39">
        <v>1.8903E-2</v>
      </c>
      <c r="N39">
        <f t="shared" si="2"/>
        <v>0.12482202183198865</v>
      </c>
      <c r="O39">
        <f t="shared" si="3"/>
        <v>447.50442477876089</v>
      </c>
      <c r="P39">
        <f t="shared" si="4"/>
        <v>55.938053097345112</v>
      </c>
      <c r="T39">
        <f t="shared" si="6"/>
        <v>3.0432875559999999E-3</v>
      </c>
      <c r="U39">
        <f t="shared" si="7"/>
        <v>7.9263408999999995E-5</v>
      </c>
    </row>
    <row r="40" spans="1:21" x14ac:dyDescent="0.25">
      <c r="A40">
        <v>10001</v>
      </c>
      <c r="B40">
        <v>20050331</v>
      </c>
      <c r="C40">
        <v>3</v>
      </c>
      <c r="D40">
        <v>4920</v>
      </c>
      <c r="E40" t="s">
        <v>12</v>
      </c>
      <c r="F40" t="s">
        <v>13</v>
      </c>
      <c r="G40">
        <v>7953</v>
      </c>
      <c r="H40">
        <v>36720410</v>
      </c>
      <c r="I40">
        <v>7.11</v>
      </c>
      <c r="J40">
        <v>0.124822</v>
      </c>
      <c r="K40">
        <v>-1.6944000000000001E-2</v>
      </c>
      <c r="L40">
        <v>-1.9118E-2</v>
      </c>
      <c r="N40">
        <f t="shared" si="2"/>
        <v>-7.4683544303797533E-2</v>
      </c>
      <c r="O40">
        <f t="shared" si="3"/>
        <v>503.36283185840693</v>
      </c>
      <c r="P40">
        <f t="shared" si="4"/>
        <v>62.920353982300867</v>
      </c>
      <c r="T40">
        <f t="shared" si="6"/>
        <v>1.3184091684000001E-2</v>
      </c>
      <c r="U40">
        <f t="shared" si="7"/>
        <v>8.4785792399999992E-4</v>
      </c>
    </row>
    <row r="41" spans="1:21" x14ac:dyDescent="0.25">
      <c r="A41">
        <v>10001</v>
      </c>
      <c r="B41">
        <v>20050429</v>
      </c>
      <c r="C41">
        <v>3</v>
      </c>
      <c r="D41">
        <v>4920</v>
      </c>
      <c r="E41" t="s">
        <v>12</v>
      </c>
      <c r="F41" t="s">
        <v>13</v>
      </c>
      <c r="G41">
        <v>7953</v>
      </c>
      <c r="H41">
        <v>36720410</v>
      </c>
      <c r="I41">
        <v>6.5789999999999997</v>
      </c>
      <c r="J41">
        <v>-7.4684E-2</v>
      </c>
      <c r="K41">
        <v>-2.5205999999999999E-2</v>
      </c>
      <c r="L41">
        <v>-2.0108999999999998E-2</v>
      </c>
      <c r="N41">
        <f t="shared" si="2"/>
        <v>0.21903024775801794</v>
      </c>
      <c r="O41">
        <f t="shared" si="3"/>
        <v>465.76991150442461</v>
      </c>
      <c r="P41">
        <f t="shared" si="4"/>
        <v>58.221238938053077</v>
      </c>
      <c r="T41">
        <f t="shared" si="6"/>
        <v>7.1713798559999995E-3</v>
      </c>
      <c r="U41">
        <f t="shared" si="7"/>
        <v>9.0655188099999986E-4</v>
      </c>
    </row>
    <row r="42" spans="1:21" x14ac:dyDescent="0.25">
      <c r="A42">
        <v>10001</v>
      </c>
      <c r="B42">
        <v>20050531</v>
      </c>
      <c r="C42">
        <v>3</v>
      </c>
      <c r="D42">
        <v>4920</v>
      </c>
      <c r="E42" t="s">
        <v>12</v>
      </c>
      <c r="F42" t="s">
        <v>13</v>
      </c>
      <c r="G42">
        <v>7953</v>
      </c>
      <c r="H42">
        <v>36720410</v>
      </c>
      <c r="I42">
        <v>8.02</v>
      </c>
      <c r="J42">
        <v>0.21903</v>
      </c>
      <c r="K42">
        <v>3.7954000000000002E-2</v>
      </c>
      <c r="L42">
        <v>2.9951999999999999E-2</v>
      </c>
      <c r="N42">
        <f t="shared" si="2"/>
        <v>0.12842892768079817</v>
      </c>
      <c r="O42">
        <f t="shared" si="3"/>
        <v>567.78761061946886</v>
      </c>
      <c r="P42">
        <f t="shared" si="4"/>
        <v>70.973451327433608</v>
      </c>
      <c r="T42">
        <f t="shared" si="6"/>
        <v>4.3693540899999994E-2</v>
      </c>
      <c r="U42">
        <f t="shared" si="7"/>
        <v>3.9808230399999988E-4</v>
      </c>
    </row>
    <row r="43" spans="1:21" x14ac:dyDescent="0.25">
      <c r="A43">
        <v>10001</v>
      </c>
      <c r="B43">
        <v>20050630</v>
      </c>
      <c r="C43">
        <v>3</v>
      </c>
      <c r="D43">
        <v>4920</v>
      </c>
      <c r="E43" t="s">
        <v>12</v>
      </c>
      <c r="F43" t="s">
        <v>13</v>
      </c>
      <c r="G43">
        <v>7953</v>
      </c>
      <c r="H43">
        <v>36720410</v>
      </c>
      <c r="I43">
        <v>9.0500000000000007</v>
      </c>
      <c r="J43">
        <v>0.12842899999999999</v>
      </c>
      <c r="K43">
        <v>1.1528999999999999E-2</v>
      </c>
      <c r="L43">
        <v>-1.4300000000000001E-4</v>
      </c>
      <c r="N43">
        <f t="shared" si="2"/>
        <v>9.944751381215422E-3</v>
      </c>
      <c r="O43">
        <f t="shared" si="3"/>
        <v>640.70796460176985</v>
      </c>
      <c r="P43">
        <f t="shared" si="4"/>
        <v>80.088495575221231</v>
      </c>
      <c r="T43">
        <f t="shared" si="6"/>
        <v>1.4025428040999998E-2</v>
      </c>
      <c r="U43">
        <f t="shared" si="7"/>
        <v>1.0288044900000003E-4</v>
      </c>
    </row>
    <row r="44" spans="1:21" x14ac:dyDescent="0.25">
      <c r="A44">
        <v>10001</v>
      </c>
      <c r="B44">
        <v>20050729</v>
      </c>
      <c r="C44">
        <v>3</v>
      </c>
      <c r="D44">
        <v>4920</v>
      </c>
      <c r="E44" t="s">
        <v>12</v>
      </c>
      <c r="F44" t="s">
        <v>13</v>
      </c>
      <c r="G44">
        <v>7953</v>
      </c>
      <c r="H44">
        <v>36720410</v>
      </c>
      <c r="I44">
        <v>9.14</v>
      </c>
      <c r="J44">
        <v>9.9450000000000007E-3</v>
      </c>
      <c r="K44">
        <v>4.3357E-2</v>
      </c>
      <c r="L44">
        <v>3.5968E-2</v>
      </c>
      <c r="N44">
        <f t="shared" si="2"/>
        <v>3.9387308533916698E-2</v>
      </c>
      <c r="O44">
        <f t="shared" si="3"/>
        <v>647.07964601769902</v>
      </c>
      <c r="P44">
        <f t="shared" si="4"/>
        <v>80.884955752212377</v>
      </c>
      <c r="T44">
        <f t="shared" si="6"/>
        <v>3.0249999999999444E-9</v>
      </c>
      <c r="U44">
        <f t="shared" si="7"/>
        <v>6.7433702399999991E-4</v>
      </c>
    </row>
    <row r="45" spans="1:21" x14ac:dyDescent="0.25">
      <c r="A45">
        <v>10001</v>
      </c>
      <c r="B45">
        <v>20050831</v>
      </c>
      <c r="C45">
        <v>3</v>
      </c>
      <c r="D45">
        <v>4920</v>
      </c>
      <c r="E45" t="s">
        <v>12</v>
      </c>
      <c r="F45" t="s">
        <v>13</v>
      </c>
      <c r="G45">
        <v>7953</v>
      </c>
      <c r="H45">
        <v>36720410</v>
      </c>
      <c r="I45">
        <v>9.5</v>
      </c>
      <c r="J45">
        <v>3.9386999999999998E-2</v>
      </c>
      <c r="K45">
        <v>-5.9579999999999998E-3</v>
      </c>
      <c r="L45">
        <v>-1.1221999999999999E-2</v>
      </c>
      <c r="N45">
        <f t="shared" si="2"/>
        <v>0.21157894736842109</v>
      </c>
      <c r="O45">
        <f t="shared" si="3"/>
        <v>672.56637168141572</v>
      </c>
      <c r="P45">
        <f t="shared" si="4"/>
        <v>84.070796460176965</v>
      </c>
      <c r="T45">
        <f t="shared" si="6"/>
        <v>8.6359576899999984E-4</v>
      </c>
      <c r="U45">
        <f t="shared" si="7"/>
        <v>4.503732839999999E-4</v>
      </c>
    </row>
    <row r="46" spans="1:21" x14ac:dyDescent="0.25">
      <c r="A46">
        <v>10001</v>
      </c>
      <c r="B46">
        <v>20050930</v>
      </c>
      <c r="C46">
        <v>3</v>
      </c>
      <c r="D46">
        <v>4920</v>
      </c>
      <c r="E46" t="s">
        <v>12</v>
      </c>
      <c r="F46" t="s">
        <v>13</v>
      </c>
      <c r="G46">
        <v>7953</v>
      </c>
      <c r="H46">
        <v>36720410</v>
      </c>
      <c r="I46">
        <v>11.51</v>
      </c>
      <c r="J46">
        <v>0.21157899999999999</v>
      </c>
      <c r="K46">
        <v>1.06E-2</v>
      </c>
      <c r="L46">
        <v>6.9490000000000003E-3</v>
      </c>
      <c r="N46">
        <f t="shared" si="2"/>
        <v>-0.12251086012163337</v>
      </c>
      <c r="O46">
        <f t="shared" si="3"/>
        <v>814.86725663716788</v>
      </c>
      <c r="P46">
        <f t="shared" si="4"/>
        <v>101.85840707964599</v>
      </c>
      <c r="T46">
        <f t="shared" si="6"/>
        <v>4.0634093240999994E-2</v>
      </c>
      <c r="U46">
        <f t="shared" si="7"/>
        <v>9.3086009999999987E-6</v>
      </c>
    </row>
    <row r="47" spans="1:21" x14ac:dyDescent="0.25">
      <c r="A47">
        <v>10001</v>
      </c>
      <c r="B47">
        <v>20051031</v>
      </c>
      <c r="C47">
        <v>3</v>
      </c>
      <c r="D47">
        <v>4920</v>
      </c>
      <c r="E47" t="s">
        <v>12</v>
      </c>
      <c r="F47" t="s">
        <v>13</v>
      </c>
      <c r="G47">
        <v>7953</v>
      </c>
      <c r="H47">
        <v>36720410</v>
      </c>
      <c r="I47">
        <v>10.0999</v>
      </c>
      <c r="J47">
        <v>-0.119036</v>
      </c>
      <c r="K47">
        <v>-2.0865999999999999E-2</v>
      </c>
      <c r="L47">
        <v>-1.7741E-2</v>
      </c>
      <c r="N47">
        <f t="shared" si="2"/>
        <v>-5.939662768938303E-2</v>
      </c>
      <c r="O47">
        <f t="shared" si="3"/>
        <v>715.0371681415927</v>
      </c>
      <c r="P47">
        <f t="shared" si="4"/>
        <v>89.379646017699088</v>
      </c>
      <c r="T47">
        <f t="shared" si="6"/>
        <v>1.6650289296000004E-2</v>
      </c>
      <c r="U47">
        <f t="shared" si="7"/>
        <v>7.6956308100000013E-4</v>
      </c>
    </row>
    <row r="48" spans="1:21" x14ac:dyDescent="0.25">
      <c r="A48">
        <v>10001</v>
      </c>
      <c r="B48">
        <v>20051130</v>
      </c>
      <c r="C48">
        <v>3</v>
      </c>
      <c r="D48">
        <v>4920</v>
      </c>
      <c r="E48" t="s">
        <v>12</v>
      </c>
      <c r="F48" t="s">
        <v>13</v>
      </c>
      <c r="G48">
        <v>7953</v>
      </c>
      <c r="H48">
        <v>36720410</v>
      </c>
      <c r="I48">
        <v>9.5</v>
      </c>
      <c r="J48">
        <v>-5.9396999999999998E-2</v>
      </c>
      <c r="K48">
        <v>4.0326000000000001E-2</v>
      </c>
      <c r="L48">
        <v>3.5186000000000002E-2</v>
      </c>
      <c r="N48">
        <f t="shared" si="2"/>
        <v>2.1052631578947212E-2</v>
      </c>
      <c r="O48">
        <f t="shared" si="3"/>
        <v>672.56637168141572</v>
      </c>
      <c r="P48">
        <f t="shared" si="4"/>
        <v>84.070796460176965</v>
      </c>
      <c r="T48">
        <f t="shared" si="6"/>
        <v>4.8159436090000002E-3</v>
      </c>
      <c r="U48">
        <f t="shared" si="7"/>
        <v>6.3433459599999996E-4</v>
      </c>
    </row>
    <row r="49" spans="1:21" x14ac:dyDescent="0.25">
      <c r="A49">
        <v>10001</v>
      </c>
      <c r="B49">
        <v>20051230</v>
      </c>
      <c r="C49">
        <v>3</v>
      </c>
      <c r="D49">
        <v>4920</v>
      </c>
      <c r="E49" t="s">
        <v>12</v>
      </c>
      <c r="F49" t="s">
        <v>13</v>
      </c>
      <c r="G49">
        <v>7953</v>
      </c>
      <c r="H49">
        <v>36720410</v>
      </c>
      <c r="I49">
        <v>9.6999999999999993</v>
      </c>
      <c r="J49">
        <v>2.1052999999999999E-2</v>
      </c>
      <c r="K49">
        <v>3.4580000000000001E-3</v>
      </c>
      <c r="L49">
        <v>-9.5200000000000005E-4</v>
      </c>
      <c r="N49">
        <f t="shared" si="2"/>
        <v>-2.1649484536082397E-2</v>
      </c>
      <c r="O49">
        <f t="shared" si="3"/>
        <v>686.72566371681387</v>
      </c>
      <c r="P49">
        <f t="shared" si="4"/>
        <v>85.840707964601734</v>
      </c>
      <c r="T49">
        <f t="shared" si="6"/>
        <v>1.2216880899999997E-4</v>
      </c>
      <c r="U49">
        <f t="shared" si="7"/>
        <v>1.19946304E-4</v>
      </c>
    </row>
    <row r="50" spans="1:21" x14ac:dyDescent="0.25">
      <c r="A50">
        <v>10001</v>
      </c>
      <c r="B50">
        <v>20060131</v>
      </c>
      <c r="C50">
        <v>3</v>
      </c>
      <c r="D50">
        <v>4920</v>
      </c>
      <c r="E50" t="s">
        <v>12</v>
      </c>
      <c r="F50" t="s">
        <v>13</v>
      </c>
      <c r="G50">
        <v>7953</v>
      </c>
      <c r="H50">
        <v>36720410</v>
      </c>
      <c r="I50">
        <v>9.49</v>
      </c>
      <c r="J50">
        <v>-1.6494999999999999E-2</v>
      </c>
      <c r="K50">
        <v>4.0072000000000003E-2</v>
      </c>
      <c r="L50">
        <v>2.5467E-2</v>
      </c>
      <c r="N50">
        <f t="shared" si="2"/>
        <v>-1.0537407797681753E-2</v>
      </c>
      <c r="O50">
        <f t="shared" si="3"/>
        <v>671.85840707964576</v>
      </c>
      <c r="P50">
        <f t="shared" si="4"/>
        <v>83.98230088495572</v>
      </c>
      <c r="T50">
        <f t="shared" si="6"/>
        <v>7.0198502499999992E-4</v>
      </c>
      <c r="U50">
        <f t="shared" si="7"/>
        <v>2.3922808899999999E-4</v>
      </c>
    </row>
    <row r="51" spans="1:21" x14ac:dyDescent="0.25">
      <c r="A51">
        <v>10001</v>
      </c>
      <c r="B51">
        <v>20060228</v>
      </c>
      <c r="C51">
        <v>3</v>
      </c>
      <c r="D51">
        <v>4920</v>
      </c>
      <c r="E51" t="s">
        <v>12</v>
      </c>
      <c r="F51" t="s">
        <v>13</v>
      </c>
      <c r="G51">
        <v>7953</v>
      </c>
      <c r="H51">
        <v>36720410</v>
      </c>
      <c r="I51">
        <v>9.39</v>
      </c>
      <c r="J51">
        <v>-1.0536999999999999E-2</v>
      </c>
      <c r="K51">
        <v>-1.639E-3</v>
      </c>
      <c r="L51">
        <v>4.5300000000000001E-4</v>
      </c>
      <c r="N51">
        <f t="shared" si="2"/>
        <v>0.17039403620873261</v>
      </c>
      <c r="O51">
        <f t="shared" si="3"/>
        <v>664.77876106194662</v>
      </c>
      <c r="P51">
        <f t="shared" si="4"/>
        <v>83.097345132743328</v>
      </c>
      <c r="T51">
        <f t="shared" si="6"/>
        <v>4.2176836899999998E-4</v>
      </c>
      <c r="U51">
        <f t="shared" si="7"/>
        <v>9.1145209000000001E-5</v>
      </c>
    </row>
    <row r="52" spans="1:21" x14ac:dyDescent="0.25">
      <c r="A52">
        <v>10001</v>
      </c>
      <c r="B52">
        <v>20060331</v>
      </c>
      <c r="C52">
        <v>3</v>
      </c>
      <c r="D52">
        <v>4920</v>
      </c>
      <c r="E52" t="s">
        <v>12</v>
      </c>
      <c r="F52" t="s">
        <v>13</v>
      </c>
      <c r="G52">
        <v>7953</v>
      </c>
      <c r="H52">
        <v>36720410</v>
      </c>
      <c r="I52">
        <v>10.99</v>
      </c>
      <c r="J52">
        <v>0.17039399999999999</v>
      </c>
      <c r="K52">
        <v>1.9064999999999999E-2</v>
      </c>
      <c r="L52">
        <v>1.1065E-2</v>
      </c>
      <c r="N52">
        <f t="shared" si="2"/>
        <v>-9.4631483166515151E-2</v>
      </c>
      <c r="O52">
        <f t="shared" si="3"/>
        <v>778.05309734513241</v>
      </c>
      <c r="P52">
        <f t="shared" si="4"/>
        <v>97.256637168141552</v>
      </c>
      <c r="T52">
        <f t="shared" si="6"/>
        <v>2.5726235235999994E-2</v>
      </c>
      <c r="U52">
        <f t="shared" si="7"/>
        <v>1.1342249999999999E-6</v>
      </c>
    </row>
    <row r="53" spans="1:21" x14ac:dyDescent="0.25">
      <c r="A53">
        <v>10001</v>
      </c>
      <c r="B53">
        <v>20060428</v>
      </c>
      <c r="C53">
        <v>3</v>
      </c>
      <c r="D53">
        <v>4920</v>
      </c>
      <c r="E53" t="s">
        <v>12</v>
      </c>
      <c r="F53" t="s">
        <v>13</v>
      </c>
      <c r="G53">
        <v>7953</v>
      </c>
      <c r="H53">
        <v>36720410</v>
      </c>
      <c r="I53">
        <v>9.9499999999999993</v>
      </c>
      <c r="J53">
        <v>-9.4631000000000007E-2</v>
      </c>
      <c r="K53">
        <v>1.2999999999999999E-2</v>
      </c>
      <c r="L53">
        <v>1.2187E-2</v>
      </c>
      <c r="N53">
        <f t="shared" si="2"/>
        <v>-1.8492462311557767E-2</v>
      </c>
      <c r="O53">
        <f t="shared" si="3"/>
        <v>704.42477876106159</v>
      </c>
      <c r="P53">
        <f t="shared" si="4"/>
        <v>88.053097345132699</v>
      </c>
      <c r="T53">
        <f t="shared" si="6"/>
        <v>1.0947646161E-2</v>
      </c>
      <c r="U53">
        <f t="shared" si="7"/>
        <v>4.7829689999999991E-6</v>
      </c>
    </row>
    <row r="54" spans="1:21" x14ac:dyDescent="0.25">
      <c r="A54">
        <v>10001</v>
      </c>
      <c r="B54">
        <v>20060531</v>
      </c>
      <c r="C54">
        <v>3</v>
      </c>
      <c r="D54">
        <v>4920</v>
      </c>
      <c r="E54" t="s">
        <v>12</v>
      </c>
      <c r="F54" t="s">
        <v>13</v>
      </c>
      <c r="G54">
        <v>7953</v>
      </c>
      <c r="H54">
        <v>36720410</v>
      </c>
      <c r="I54">
        <v>9.766</v>
      </c>
      <c r="J54">
        <v>-1.0451999999999999E-2</v>
      </c>
      <c r="K54">
        <v>-3.1032000000000001E-2</v>
      </c>
      <c r="L54">
        <v>-3.0917E-2</v>
      </c>
      <c r="N54">
        <f t="shared" si="2"/>
        <v>-7.6387466721277941E-2</v>
      </c>
      <c r="O54">
        <f t="shared" si="3"/>
        <v>691.39823008849521</v>
      </c>
      <c r="P54">
        <f t="shared" si="4"/>
        <v>86.424778761061901</v>
      </c>
      <c r="T54">
        <f t="shared" si="6"/>
        <v>4.1828430399999992E-4</v>
      </c>
      <c r="U54">
        <f t="shared" si="7"/>
        <v>1.6742008890000002E-3</v>
      </c>
    </row>
    <row r="55" spans="1:21" x14ac:dyDescent="0.25">
      <c r="A55">
        <v>10001</v>
      </c>
      <c r="B55">
        <v>20060630</v>
      </c>
      <c r="C55">
        <v>3</v>
      </c>
      <c r="D55">
        <v>4920</v>
      </c>
      <c r="E55" t="s">
        <v>12</v>
      </c>
      <c r="F55" t="s">
        <v>13</v>
      </c>
      <c r="G55">
        <v>7953</v>
      </c>
      <c r="H55">
        <v>36720410</v>
      </c>
      <c r="I55">
        <v>9.02</v>
      </c>
      <c r="J55">
        <v>-7.6386999999999997E-2</v>
      </c>
      <c r="K55">
        <v>-3.9100000000000002E-4</v>
      </c>
      <c r="L55">
        <v>8.7000000000000001E-5</v>
      </c>
      <c r="N55">
        <f t="shared" si="2"/>
        <v>0.15741685144124173</v>
      </c>
      <c r="O55">
        <f t="shared" si="3"/>
        <v>638.58407079645986</v>
      </c>
      <c r="P55">
        <f t="shared" si="4"/>
        <v>79.823008849557482</v>
      </c>
      <c r="T55">
        <f t="shared" si="6"/>
        <v>7.4627137689999984E-3</v>
      </c>
      <c r="U55">
        <f t="shared" si="7"/>
        <v>9.8267569000000003E-5</v>
      </c>
    </row>
    <row r="56" spans="1:21" x14ac:dyDescent="0.25">
      <c r="A56">
        <v>10001</v>
      </c>
      <c r="B56">
        <v>20060731</v>
      </c>
      <c r="C56">
        <v>3</v>
      </c>
      <c r="D56">
        <v>4920</v>
      </c>
      <c r="E56" t="s">
        <v>12</v>
      </c>
      <c r="F56" t="s">
        <v>13</v>
      </c>
      <c r="G56">
        <v>7953</v>
      </c>
      <c r="H56">
        <v>36720410</v>
      </c>
      <c r="I56">
        <v>10.4399</v>
      </c>
      <c r="J56">
        <v>0.157417</v>
      </c>
      <c r="K56">
        <v>-1.9120000000000001E-3</v>
      </c>
      <c r="L56">
        <v>5.0860000000000002E-3</v>
      </c>
      <c r="N56">
        <f t="shared" si="2"/>
        <v>0.113995344782996</v>
      </c>
      <c r="O56">
        <f t="shared" si="3"/>
        <v>739.10796460176959</v>
      </c>
      <c r="P56">
        <f t="shared" si="4"/>
        <v>92.388495575221199</v>
      </c>
      <c r="T56">
        <f t="shared" si="6"/>
        <v>2.1731771888999999E-2</v>
      </c>
      <c r="U56">
        <f t="shared" si="7"/>
        <v>2.4147396000000001E-5</v>
      </c>
    </row>
    <row r="57" spans="1:21" x14ac:dyDescent="0.25">
      <c r="A57">
        <v>10001</v>
      </c>
      <c r="B57">
        <v>20060831</v>
      </c>
      <c r="C57">
        <v>3</v>
      </c>
      <c r="D57">
        <v>4920</v>
      </c>
      <c r="E57" t="s">
        <v>12</v>
      </c>
      <c r="F57" t="s">
        <v>13</v>
      </c>
      <c r="G57">
        <v>7953</v>
      </c>
      <c r="H57">
        <v>36720410</v>
      </c>
      <c r="I57">
        <v>11.63</v>
      </c>
      <c r="J57">
        <v>0.123574</v>
      </c>
      <c r="K57">
        <v>2.5041000000000001E-2</v>
      </c>
      <c r="L57">
        <v>2.1274000000000001E-2</v>
      </c>
      <c r="N57">
        <f t="shared" si="2"/>
        <v>-5.4170249355116162E-2</v>
      </c>
      <c r="O57">
        <f t="shared" si="3"/>
        <v>823.36283185840671</v>
      </c>
      <c r="P57">
        <f t="shared" si="4"/>
        <v>102.92035398230084</v>
      </c>
      <c r="T57">
        <f t="shared" si="6"/>
        <v>1.2899053476000002E-2</v>
      </c>
      <c r="U57">
        <f t="shared" si="7"/>
        <v>1.2710307600000001E-4</v>
      </c>
    </row>
    <row r="58" spans="1:21" x14ac:dyDescent="0.25">
      <c r="A58">
        <v>10001</v>
      </c>
      <c r="B58">
        <v>20060929</v>
      </c>
      <c r="C58">
        <v>3</v>
      </c>
      <c r="D58">
        <v>4920</v>
      </c>
      <c r="E58" t="s">
        <v>12</v>
      </c>
      <c r="F58" t="s">
        <v>13</v>
      </c>
      <c r="G58">
        <v>7953</v>
      </c>
      <c r="H58">
        <v>36720410</v>
      </c>
      <c r="I58">
        <v>11</v>
      </c>
      <c r="J58">
        <v>-5.4170000000000003E-2</v>
      </c>
      <c r="K58">
        <v>1.9425000000000001E-2</v>
      </c>
      <c r="L58">
        <v>2.4566000000000001E-2</v>
      </c>
      <c r="N58">
        <f t="shared" si="2"/>
        <v>7.2727272727273196E-3</v>
      </c>
      <c r="O58">
        <f t="shared" si="3"/>
        <v>778.76106194690226</v>
      </c>
      <c r="P58">
        <f t="shared" si="4"/>
        <v>97.345132743362782</v>
      </c>
      <c r="T58">
        <f t="shared" si="6"/>
        <v>4.1177889000000006E-3</v>
      </c>
      <c r="U58">
        <f t="shared" si="7"/>
        <v>2.1216835600000003E-4</v>
      </c>
    </row>
    <row r="59" spans="1:21" x14ac:dyDescent="0.25">
      <c r="A59">
        <v>10001</v>
      </c>
      <c r="B59">
        <v>20061031</v>
      </c>
      <c r="C59">
        <v>3</v>
      </c>
      <c r="D59">
        <v>4920</v>
      </c>
      <c r="E59" t="s">
        <v>12</v>
      </c>
      <c r="F59" t="s">
        <v>13</v>
      </c>
      <c r="G59">
        <v>7953</v>
      </c>
      <c r="H59">
        <v>36720410</v>
      </c>
      <c r="I59">
        <v>11.08</v>
      </c>
      <c r="J59">
        <v>7.273E-3</v>
      </c>
      <c r="K59">
        <v>3.7152999999999999E-2</v>
      </c>
      <c r="L59">
        <v>3.1508000000000001E-2</v>
      </c>
      <c r="N59">
        <f t="shared" si="2"/>
        <v>4.0613718411552258E-2</v>
      </c>
      <c r="O59">
        <f t="shared" si="3"/>
        <v>784.42477876106159</v>
      </c>
      <c r="P59">
        <f t="shared" si="4"/>
        <v>98.053097345132699</v>
      </c>
      <c r="T59">
        <f t="shared" si="6"/>
        <v>7.4365290000000017E-6</v>
      </c>
      <c r="U59">
        <f t="shared" si="7"/>
        <v>4.62594064E-4</v>
      </c>
    </row>
    <row r="60" spans="1:21" x14ac:dyDescent="0.25">
      <c r="A60">
        <v>10001</v>
      </c>
      <c r="B60">
        <v>20061130</v>
      </c>
      <c r="C60">
        <v>3</v>
      </c>
      <c r="D60">
        <v>4920</v>
      </c>
      <c r="E60" t="s">
        <v>12</v>
      </c>
      <c r="F60" t="s">
        <v>13</v>
      </c>
      <c r="G60">
        <v>7953</v>
      </c>
      <c r="H60">
        <v>36720410</v>
      </c>
      <c r="I60">
        <v>11.53</v>
      </c>
      <c r="J60">
        <v>5.1443999999999997E-2</v>
      </c>
      <c r="K60">
        <v>2.3736E-2</v>
      </c>
      <c r="L60">
        <v>1.6466999999999999E-2</v>
      </c>
      <c r="N60">
        <f t="shared" si="2"/>
        <v>-3.7294015611448406E-2</v>
      </c>
      <c r="O60">
        <f t="shared" si="3"/>
        <v>816.28318584070757</v>
      </c>
      <c r="P60">
        <f t="shared" si="4"/>
        <v>102.03539823008845</v>
      </c>
      <c r="T60">
        <f t="shared" si="6"/>
        <v>1.7176051359999995E-3</v>
      </c>
      <c r="U60">
        <f t="shared" si="7"/>
        <v>4.1822088999999984E-5</v>
      </c>
    </row>
    <row r="61" spans="1:21" x14ac:dyDescent="0.25">
      <c r="A61">
        <v>10001</v>
      </c>
      <c r="B61">
        <v>20061229</v>
      </c>
      <c r="C61">
        <v>3</v>
      </c>
      <c r="D61">
        <v>4920</v>
      </c>
      <c r="E61" t="s">
        <v>12</v>
      </c>
      <c r="F61" t="s">
        <v>13</v>
      </c>
      <c r="G61">
        <v>7953</v>
      </c>
      <c r="H61">
        <v>36720410</v>
      </c>
      <c r="I61">
        <v>11.1</v>
      </c>
      <c r="J61">
        <v>-3.7294000000000001E-2</v>
      </c>
      <c r="K61">
        <v>1.0857E-2</v>
      </c>
      <c r="L61">
        <v>1.2616E-2</v>
      </c>
      <c r="N61">
        <f t="shared" si="2"/>
        <v>2.3279279279279308E-2</v>
      </c>
      <c r="O61">
        <f t="shared" si="3"/>
        <v>785.84070796460139</v>
      </c>
      <c r="P61">
        <f t="shared" si="4"/>
        <v>98.230088495575174</v>
      </c>
      <c r="T61">
        <f t="shared" si="6"/>
        <v>2.2367224360000004E-3</v>
      </c>
      <c r="U61">
        <f t="shared" si="7"/>
        <v>6.8434560000000011E-6</v>
      </c>
    </row>
    <row r="62" spans="1:21" x14ac:dyDescent="0.25">
      <c r="A62">
        <v>10001</v>
      </c>
      <c r="B62">
        <v>20070131</v>
      </c>
      <c r="C62">
        <v>3</v>
      </c>
      <c r="D62">
        <v>4920</v>
      </c>
      <c r="E62" t="s">
        <v>12</v>
      </c>
      <c r="F62" t="s">
        <v>13</v>
      </c>
      <c r="G62">
        <v>7953</v>
      </c>
      <c r="H62">
        <v>36720410</v>
      </c>
      <c r="I62">
        <v>11.3584</v>
      </c>
      <c r="J62">
        <v>2.3279000000000001E-2</v>
      </c>
      <c r="K62">
        <v>1.9387000000000001E-2</v>
      </c>
      <c r="L62">
        <v>1.4059E-2</v>
      </c>
      <c r="N62">
        <f t="shared" si="2"/>
        <v>0.24929567544724618</v>
      </c>
      <c r="O62">
        <f t="shared" si="3"/>
        <v>804.13451327433597</v>
      </c>
      <c r="P62">
        <f t="shared" si="4"/>
        <v>100.516814159292</v>
      </c>
      <c r="T62">
        <f t="shared" si="6"/>
        <v>1.7633184100000003E-4</v>
      </c>
      <c r="U62">
        <f t="shared" si="7"/>
        <v>1.6475481E-5</v>
      </c>
    </row>
    <row r="63" spans="1:21" x14ac:dyDescent="0.25">
      <c r="A63">
        <v>10001</v>
      </c>
      <c r="B63">
        <v>20070228</v>
      </c>
      <c r="C63">
        <v>3</v>
      </c>
      <c r="D63">
        <v>4920</v>
      </c>
      <c r="E63" t="s">
        <v>12</v>
      </c>
      <c r="F63" t="s">
        <v>13</v>
      </c>
      <c r="G63">
        <v>7953</v>
      </c>
      <c r="H63">
        <v>36720410</v>
      </c>
      <c r="I63">
        <v>14.19</v>
      </c>
      <c r="J63">
        <v>0.26162099999999999</v>
      </c>
      <c r="K63">
        <v>-1.4005999999999999E-2</v>
      </c>
      <c r="L63">
        <v>-2.1846000000000001E-2</v>
      </c>
      <c r="N63">
        <f t="shared" si="2"/>
        <v>1.9732205778717482E-2</v>
      </c>
      <c r="O63">
        <f t="shared" si="3"/>
        <v>1004.6017699115041</v>
      </c>
      <c r="P63">
        <f t="shared" si="4"/>
        <v>125.57522123893801</v>
      </c>
      <c r="T63">
        <f t="shared" si="6"/>
        <v>6.3313127640999986E-2</v>
      </c>
      <c r="U63">
        <f t="shared" si="7"/>
        <v>1.014167716E-3</v>
      </c>
    </row>
    <row r="64" spans="1:21" x14ac:dyDescent="0.25">
      <c r="A64">
        <v>10001</v>
      </c>
      <c r="B64">
        <v>20070330</v>
      </c>
      <c r="C64">
        <v>3</v>
      </c>
      <c r="D64">
        <v>4920</v>
      </c>
      <c r="E64" t="s">
        <v>12</v>
      </c>
      <c r="F64" t="s">
        <v>13</v>
      </c>
      <c r="G64">
        <v>7953</v>
      </c>
      <c r="H64">
        <v>36720410</v>
      </c>
      <c r="I64">
        <v>14.47</v>
      </c>
      <c r="J64">
        <v>1.9732E-2</v>
      </c>
      <c r="K64">
        <v>1.2954E-2</v>
      </c>
      <c r="L64">
        <v>9.9799999999999993E-3</v>
      </c>
      <c r="N64">
        <f t="shared" si="2"/>
        <v>2.7643400138215313E-3</v>
      </c>
      <c r="O64">
        <f t="shared" si="3"/>
        <v>1024.4247787610616</v>
      </c>
      <c r="P64">
        <f t="shared" si="4"/>
        <v>128.0530973451327</v>
      </c>
      <c r="T64">
        <f t="shared" si="6"/>
        <v>9.4711823999999982E-5</v>
      </c>
      <c r="U64">
        <f t="shared" si="7"/>
        <v>4.0000000000003677E-10</v>
      </c>
    </row>
    <row r="65" spans="1:21" x14ac:dyDescent="0.25">
      <c r="A65">
        <v>10001</v>
      </c>
      <c r="B65">
        <v>20070430</v>
      </c>
      <c r="C65">
        <v>3</v>
      </c>
      <c r="D65">
        <v>4920</v>
      </c>
      <c r="E65" t="s">
        <v>12</v>
      </c>
      <c r="F65" t="s">
        <v>13</v>
      </c>
      <c r="G65">
        <v>7953</v>
      </c>
      <c r="H65">
        <v>36720410</v>
      </c>
      <c r="I65">
        <v>14.51</v>
      </c>
      <c r="J65">
        <v>2.764E-3</v>
      </c>
      <c r="K65">
        <v>3.9834000000000001E-2</v>
      </c>
      <c r="L65">
        <v>4.3291000000000003E-2</v>
      </c>
      <c r="N65">
        <f t="shared" si="2"/>
        <v>3.308063404548589E-2</v>
      </c>
      <c r="O65">
        <f t="shared" si="3"/>
        <v>1027.256637168141</v>
      </c>
      <c r="P65">
        <f t="shared" si="4"/>
        <v>128.40707964601762</v>
      </c>
      <c r="T65">
        <f t="shared" si="6"/>
        <v>5.2359696000000002E-5</v>
      </c>
      <c r="U65">
        <f t="shared" si="7"/>
        <v>1.1082906810000002E-3</v>
      </c>
    </row>
    <row r="66" spans="1:21" x14ac:dyDescent="0.25">
      <c r="A66">
        <v>10001</v>
      </c>
      <c r="B66">
        <v>20070531</v>
      </c>
      <c r="C66">
        <v>3</v>
      </c>
      <c r="D66">
        <v>4920</v>
      </c>
      <c r="E66" t="s">
        <v>12</v>
      </c>
      <c r="F66" t="s">
        <v>13</v>
      </c>
      <c r="G66">
        <v>7953</v>
      </c>
      <c r="H66">
        <v>36720410</v>
      </c>
      <c r="I66">
        <v>14.99</v>
      </c>
      <c r="J66">
        <v>4.3417999999999998E-2</v>
      </c>
      <c r="K66">
        <v>3.8953000000000002E-2</v>
      </c>
      <c r="L66">
        <v>3.2549000000000002E-2</v>
      </c>
      <c r="N66">
        <f t="shared" si="2"/>
        <v>6.6711140760511434E-4</v>
      </c>
      <c r="O66">
        <f t="shared" si="3"/>
        <v>1061.2389380530967</v>
      </c>
      <c r="P66">
        <f t="shared" si="4"/>
        <v>132.65486725663709</v>
      </c>
      <c r="T66">
        <f t="shared" ref="T66:T97" si="8">(J66-0.01)^2</f>
        <v>1.1167627239999998E-3</v>
      </c>
      <c r="U66">
        <f t="shared" ref="U66:U97" si="9">(L66-0.01)^2</f>
        <v>5.0845740099999994E-4</v>
      </c>
    </row>
    <row r="67" spans="1:21" x14ac:dyDescent="0.25">
      <c r="A67">
        <v>10001</v>
      </c>
      <c r="B67">
        <v>20070629</v>
      </c>
      <c r="C67">
        <v>3</v>
      </c>
      <c r="D67">
        <v>4920</v>
      </c>
      <c r="E67" t="s">
        <v>12</v>
      </c>
      <c r="F67" t="s">
        <v>13</v>
      </c>
      <c r="G67">
        <v>7953</v>
      </c>
      <c r="H67">
        <v>36720410</v>
      </c>
      <c r="I67">
        <v>15</v>
      </c>
      <c r="J67">
        <v>6.6699999999999995E-4</v>
      </c>
      <c r="K67">
        <v>-1.4747E-2</v>
      </c>
      <c r="L67">
        <v>-1.7815999999999999E-2</v>
      </c>
      <c r="N67">
        <f t="shared" ref="N67:N130" si="10">I68/I67-1</f>
        <v>-5.6666666666666643E-2</v>
      </c>
      <c r="O67">
        <f t="shared" si="3"/>
        <v>1061.9469026548666</v>
      </c>
      <c r="P67">
        <f t="shared" si="4"/>
        <v>132.74336283185832</v>
      </c>
      <c r="T67">
        <f t="shared" si="8"/>
        <v>8.7104889000000024E-5</v>
      </c>
      <c r="U67">
        <f t="shared" si="9"/>
        <v>7.7372985600000007E-4</v>
      </c>
    </row>
    <row r="68" spans="1:21" x14ac:dyDescent="0.25">
      <c r="A68">
        <v>10001</v>
      </c>
      <c r="B68">
        <v>20070731</v>
      </c>
      <c r="C68">
        <v>3</v>
      </c>
      <c r="D68">
        <v>4920</v>
      </c>
      <c r="E68" t="s">
        <v>12</v>
      </c>
      <c r="F68" t="s">
        <v>13</v>
      </c>
      <c r="G68">
        <v>7953</v>
      </c>
      <c r="H68">
        <v>36720410</v>
      </c>
      <c r="I68">
        <v>14.15</v>
      </c>
      <c r="J68">
        <v>-5.6667000000000002E-2</v>
      </c>
      <c r="K68">
        <v>-3.1789999999999999E-2</v>
      </c>
      <c r="L68">
        <v>-3.1981999999999997E-2</v>
      </c>
      <c r="N68">
        <f t="shared" si="10"/>
        <v>-2.0275618374558304</v>
      </c>
      <c r="O68">
        <f t="shared" ref="O68:O131" si="11">O67*(1+N67)</f>
        <v>1001.7699115044242</v>
      </c>
      <c r="P68">
        <f t="shared" ref="P68:P131" si="12">P67*(1+N67)</f>
        <v>125.22123893805302</v>
      </c>
      <c r="T68">
        <f t="shared" si="8"/>
        <v>4.4444888890000003E-3</v>
      </c>
      <c r="U68">
        <f t="shared" si="9"/>
        <v>1.7624883239999998E-3</v>
      </c>
    </row>
    <row r="69" spans="1:21" x14ac:dyDescent="0.25">
      <c r="A69">
        <v>10001</v>
      </c>
      <c r="B69">
        <v>20070831</v>
      </c>
      <c r="C69">
        <v>3</v>
      </c>
      <c r="D69">
        <v>4920</v>
      </c>
      <c r="E69" t="s">
        <v>12</v>
      </c>
      <c r="F69" t="s">
        <v>13</v>
      </c>
      <c r="G69">
        <v>7953</v>
      </c>
      <c r="H69">
        <v>36720410</v>
      </c>
      <c r="I69">
        <v>-14.54</v>
      </c>
      <c r="J69">
        <v>2.7562E-2</v>
      </c>
      <c r="K69">
        <v>1.1592999999999999E-2</v>
      </c>
      <c r="L69">
        <v>1.2864E-2</v>
      </c>
      <c r="N69">
        <f t="shared" si="10"/>
        <v>-1.9566712517193947</v>
      </c>
      <c r="O69">
        <f t="shared" si="11"/>
        <v>-1029.3805309734507</v>
      </c>
      <c r="P69">
        <f t="shared" si="12"/>
        <v>-128.67256637168134</v>
      </c>
      <c r="T69">
        <f t="shared" si="8"/>
        <v>3.0842384400000004E-4</v>
      </c>
      <c r="U69">
        <f t="shared" si="9"/>
        <v>8.2024960000000006E-6</v>
      </c>
    </row>
    <row r="70" spans="1:21" x14ac:dyDescent="0.25">
      <c r="A70">
        <v>10001</v>
      </c>
      <c r="B70">
        <v>20070928</v>
      </c>
      <c r="C70">
        <v>3</v>
      </c>
      <c r="D70">
        <v>4920</v>
      </c>
      <c r="E70" t="s">
        <v>12</v>
      </c>
      <c r="F70" t="s">
        <v>13</v>
      </c>
      <c r="G70">
        <v>7953</v>
      </c>
      <c r="H70">
        <v>36720410</v>
      </c>
      <c r="I70">
        <v>13.91</v>
      </c>
      <c r="J70">
        <v>-3.2325E-2</v>
      </c>
      <c r="K70">
        <v>4.0821999999999997E-2</v>
      </c>
      <c r="L70">
        <v>3.5793999999999999E-2</v>
      </c>
      <c r="N70">
        <f t="shared" si="10"/>
        <v>-4.0258806613946874E-2</v>
      </c>
      <c r="O70">
        <f t="shared" si="11"/>
        <v>984.77876106194628</v>
      </c>
      <c r="P70">
        <f t="shared" si="12"/>
        <v>123.09734513274329</v>
      </c>
      <c r="T70">
        <f t="shared" si="8"/>
        <v>1.7914056250000001E-3</v>
      </c>
      <c r="U70">
        <f t="shared" si="9"/>
        <v>6.6533043599999989E-4</v>
      </c>
    </row>
    <row r="71" spans="1:21" x14ac:dyDescent="0.25">
      <c r="A71">
        <v>10001</v>
      </c>
      <c r="B71">
        <v>20071031</v>
      </c>
      <c r="C71">
        <v>3</v>
      </c>
      <c r="D71">
        <v>4920</v>
      </c>
      <c r="E71" t="s">
        <v>12</v>
      </c>
      <c r="F71" t="s">
        <v>13</v>
      </c>
      <c r="G71">
        <v>7953</v>
      </c>
      <c r="H71">
        <v>36720410</v>
      </c>
      <c r="I71">
        <v>13.35</v>
      </c>
      <c r="J71">
        <v>-4.0259000000000003E-2</v>
      </c>
      <c r="K71">
        <v>2.5909999999999999E-2</v>
      </c>
      <c r="L71">
        <v>1.4822E-2</v>
      </c>
      <c r="N71">
        <f t="shared" si="10"/>
        <v>6.7415730337078594E-2</v>
      </c>
      <c r="O71">
        <f t="shared" si="11"/>
        <v>945.13274336283121</v>
      </c>
      <c r="P71">
        <f t="shared" si="12"/>
        <v>118.1415929203539</v>
      </c>
      <c r="T71">
        <f t="shared" si="8"/>
        <v>2.5259670810000006E-3</v>
      </c>
      <c r="U71">
        <f t="shared" si="9"/>
        <v>2.3251683999999999E-5</v>
      </c>
    </row>
    <row r="72" spans="1:21" x14ac:dyDescent="0.25">
      <c r="A72">
        <v>10001</v>
      </c>
      <c r="B72">
        <v>20071130</v>
      </c>
      <c r="C72">
        <v>3</v>
      </c>
      <c r="D72">
        <v>4920</v>
      </c>
      <c r="E72" t="s">
        <v>12</v>
      </c>
      <c r="F72" t="s">
        <v>13</v>
      </c>
      <c r="G72">
        <v>7953</v>
      </c>
      <c r="H72">
        <v>36720410</v>
      </c>
      <c r="I72">
        <v>14.25</v>
      </c>
      <c r="J72">
        <v>7.9400999999999999E-2</v>
      </c>
      <c r="K72">
        <v>-4.9362000000000003E-2</v>
      </c>
      <c r="L72">
        <v>-4.4042999999999999E-2</v>
      </c>
      <c r="N72">
        <f t="shared" si="10"/>
        <v>-7.7192982456140147E-3</v>
      </c>
      <c r="O72">
        <f t="shared" si="11"/>
        <v>1008.8495575221232</v>
      </c>
      <c r="P72">
        <f t="shared" si="12"/>
        <v>126.1061946902654</v>
      </c>
      <c r="T72">
        <f t="shared" si="8"/>
        <v>4.8164988010000005E-3</v>
      </c>
      <c r="U72">
        <f t="shared" si="9"/>
        <v>2.920645849E-3</v>
      </c>
    </row>
    <row r="73" spans="1:21" x14ac:dyDescent="0.25">
      <c r="A73">
        <v>10001</v>
      </c>
      <c r="B73">
        <v>20071231</v>
      </c>
      <c r="C73">
        <v>3</v>
      </c>
      <c r="D73">
        <v>4920</v>
      </c>
      <c r="E73" t="s">
        <v>12</v>
      </c>
      <c r="F73" t="s">
        <v>13</v>
      </c>
      <c r="G73">
        <v>7953</v>
      </c>
      <c r="H73">
        <v>36720410</v>
      </c>
      <c r="I73">
        <v>14.14</v>
      </c>
      <c r="J73">
        <v>-3.9300000000000003E-3</v>
      </c>
      <c r="K73">
        <v>-4.4050000000000001E-3</v>
      </c>
      <c r="L73">
        <v>-8.6280000000000003E-3</v>
      </c>
      <c r="N73">
        <f t="shared" si="10"/>
        <v>-9.9009900990099098E-3</v>
      </c>
      <c r="O73">
        <f t="shared" si="11"/>
        <v>1001.0619469026542</v>
      </c>
      <c r="P73">
        <f t="shared" si="12"/>
        <v>125.13274336283177</v>
      </c>
      <c r="T73">
        <f t="shared" si="8"/>
        <v>1.9404490000000005E-4</v>
      </c>
      <c r="U73">
        <f t="shared" si="9"/>
        <v>3.4700238399999994E-4</v>
      </c>
    </row>
    <row r="74" spans="1:21" x14ac:dyDescent="0.25">
      <c r="A74">
        <v>10001</v>
      </c>
      <c r="B74">
        <v>20080131</v>
      </c>
      <c r="C74">
        <v>3</v>
      </c>
      <c r="D74">
        <v>4920</v>
      </c>
      <c r="E74" t="s">
        <v>12</v>
      </c>
      <c r="F74" t="s">
        <v>13</v>
      </c>
      <c r="G74">
        <v>7953</v>
      </c>
      <c r="H74">
        <v>36720410</v>
      </c>
      <c r="I74">
        <v>14</v>
      </c>
      <c r="J74">
        <v>-6.0819999999999997E-3</v>
      </c>
      <c r="K74">
        <v>-6.2218000000000002E-2</v>
      </c>
      <c r="L74">
        <v>-6.1163000000000002E-2</v>
      </c>
      <c r="N74">
        <f t="shared" si="10"/>
        <v>-0.32143571428571427</v>
      </c>
      <c r="O74">
        <f t="shared" si="11"/>
        <v>991.15044247787546</v>
      </c>
      <c r="P74">
        <f t="shared" si="12"/>
        <v>123.89380530973443</v>
      </c>
      <c r="T74">
        <f t="shared" si="8"/>
        <v>2.5863072399999996E-4</v>
      </c>
      <c r="U74">
        <f t="shared" si="9"/>
        <v>5.0641725690000004E-3</v>
      </c>
    </row>
    <row r="75" spans="1:21" x14ac:dyDescent="0.25">
      <c r="A75">
        <v>10001</v>
      </c>
      <c r="B75">
        <v>20080229</v>
      </c>
      <c r="C75">
        <v>3</v>
      </c>
      <c r="D75">
        <v>4920</v>
      </c>
      <c r="E75" t="s">
        <v>12</v>
      </c>
      <c r="F75" t="s">
        <v>13</v>
      </c>
      <c r="G75">
        <v>7953</v>
      </c>
      <c r="H75">
        <v>36720410</v>
      </c>
      <c r="I75">
        <v>9.4999000000000002</v>
      </c>
      <c r="J75">
        <v>2.1704000000000001E-2</v>
      </c>
      <c r="K75">
        <v>-2.1697000000000001E-2</v>
      </c>
      <c r="L75">
        <v>-3.4761E-2</v>
      </c>
      <c r="N75">
        <f t="shared" si="10"/>
        <v>-5.630585585111425E-2</v>
      </c>
      <c r="O75">
        <f t="shared" si="11"/>
        <v>672.55929203539779</v>
      </c>
      <c r="P75">
        <f t="shared" si="12"/>
        <v>84.069911504424724</v>
      </c>
      <c r="T75">
        <f t="shared" si="8"/>
        <v>1.3698361600000003E-4</v>
      </c>
      <c r="U75">
        <f t="shared" si="9"/>
        <v>2.003547121E-3</v>
      </c>
    </row>
    <row r="76" spans="1:21" x14ac:dyDescent="0.25">
      <c r="A76">
        <v>10001</v>
      </c>
      <c r="B76">
        <v>20080331</v>
      </c>
      <c r="C76">
        <v>3</v>
      </c>
      <c r="D76">
        <v>4920</v>
      </c>
      <c r="E76" t="s">
        <v>12</v>
      </c>
      <c r="F76" t="s">
        <v>13</v>
      </c>
      <c r="G76">
        <v>7953</v>
      </c>
      <c r="H76">
        <v>36720410</v>
      </c>
      <c r="I76">
        <v>8.9649999999999999</v>
      </c>
      <c r="J76">
        <v>-5.2516E-2</v>
      </c>
      <c r="K76">
        <v>-1.0444E-2</v>
      </c>
      <c r="L76">
        <v>-5.96E-3</v>
      </c>
      <c r="N76">
        <f t="shared" si="10"/>
        <v>-4.0713887339654198E-2</v>
      </c>
      <c r="O76">
        <f t="shared" si="11"/>
        <v>634.69026548672525</v>
      </c>
      <c r="P76">
        <f t="shared" si="12"/>
        <v>79.336283185840657</v>
      </c>
      <c r="T76">
        <f t="shared" si="8"/>
        <v>3.9082502560000001E-3</v>
      </c>
      <c r="U76">
        <f t="shared" si="9"/>
        <v>2.5472160000000006E-4</v>
      </c>
    </row>
    <row r="77" spans="1:21" x14ac:dyDescent="0.25">
      <c r="A77">
        <v>10001</v>
      </c>
      <c r="B77">
        <v>20080430</v>
      </c>
      <c r="C77">
        <v>3</v>
      </c>
      <c r="D77">
        <v>4920</v>
      </c>
      <c r="E77" t="s">
        <v>12</v>
      </c>
      <c r="F77" t="s">
        <v>13</v>
      </c>
      <c r="G77">
        <v>7953</v>
      </c>
      <c r="H77">
        <v>36720410</v>
      </c>
      <c r="I77">
        <v>8.6</v>
      </c>
      <c r="J77">
        <v>-3.6698000000000001E-2</v>
      </c>
      <c r="K77">
        <v>5.1199000000000001E-2</v>
      </c>
      <c r="L77">
        <v>4.7546999999999999E-2</v>
      </c>
      <c r="N77">
        <f t="shared" si="10"/>
        <v>0.26744186046511631</v>
      </c>
      <c r="O77">
        <f t="shared" si="11"/>
        <v>608.84955752212352</v>
      </c>
      <c r="P77">
        <f t="shared" si="12"/>
        <v>76.10619469026544</v>
      </c>
      <c r="T77">
        <f t="shared" si="8"/>
        <v>2.1807032040000005E-3</v>
      </c>
      <c r="U77">
        <f t="shared" si="9"/>
        <v>1.4097772089999997E-3</v>
      </c>
    </row>
    <row r="78" spans="1:21" x14ac:dyDescent="0.25">
      <c r="A78">
        <v>10001</v>
      </c>
      <c r="B78">
        <v>20080530</v>
      </c>
      <c r="C78">
        <v>3</v>
      </c>
      <c r="D78">
        <v>4920</v>
      </c>
      <c r="E78" t="s">
        <v>12</v>
      </c>
      <c r="F78" t="s">
        <v>13</v>
      </c>
      <c r="G78">
        <v>7953</v>
      </c>
      <c r="H78">
        <v>36720410</v>
      </c>
      <c r="I78">
        <v>10.9</v>
      </c>
      <c r="J78">
        <v>0.27162799999999998</v>
      </c>
      <c r="K78">
        <v>2.3935000000000001E-2</v>
      </c>
      <c r="L78">
        <v>1.0673999999999999E-2</v>
      </c>
      <c r="N78">
        <f t="shared" si="10"/>
        <v>-1.3761467889908285E-2</v>
      </c>
      <c r="O78">
        <f t="shared" si="11"/>
        <v>771.68141592920313</v>
      </c>
      <c r="P78">
        <f t="shared" si="12"/>
        <v>96.460176991150391</v>
      </c>
      <c r="T78">
        <f t="shared" si="8"/>
        <v>6.8449210383999981E-2</v>
      </c>
      <c r="U78">
        <f t="shared" si="9"/>
        <v>4.54275999999999E-7</v>
      </c>
    </row>
    <row r="79" spans="1:21" x14ac:dyDescent="0.25">
      <c r="A79">
        <v>10001</v>
      </c>
      <c r="B79">
        <v>20080630</v>
      </c>
      <c r="C79">
        <v>3</v>
      </c>
      <c r="D79">
        <v>4920</v>
      </c>
      <c r="E79" t="s">
        <v>12</v>
      </c>
      <c r="F79" t="s">
        <v>13</v>
      </c>
      <c r="G79">
        <v>7953</v>
      </c>
      <c r="H79">
        <v>36720410</v>
      </c>
      <c r="I79">
        <v>10.75</v>
      </c>
      <c r="J79">
        <v>-1.0092E-2</v>
      </c>
      <c r="K79">
        <v>-7.8436000000000006E-2</v>
      </c>
      <c r="L79">
        <v>-8.5961999999999997E-2</v>
      </c>
      <c r="N79">
        <f t="shared" si="10"/>
        <v>-5.6744186046511547E-2</v>
      </c>
      <c r="O79">
        <f t="shared" si="11"/>
        <v>761.06194690265443</v>
      </c>
      <c r="P79">
        <f t="shared" si="12"/>
        <v>95.132743362831803</v>
      </c>
      <c r="T79">
        <f t="shared" si="8"/>
        <v>4.0368846399999996E-4</v>
      </c>
      <c r="U79">
        <f t="shared" si="9"/>
        <v>9.2087054439999993E-3</v>
      </c>
    </row>
    <row r="80" spans="1:21" x14ac:dyDescent="0.25">
      <c r="A80">
        <v>10001</v>
      </c>
      <c r="B80">
        <v>20080731</v>
      </c>
      <c r="C80">
        <v>3</v>
      </c>
      <c r="D80">
        <v>4920</v>
      </c>
      <c r="E80" t="s">
        <v>12</v>
      </c>
      <c r="F80" t="s">
        <v>13</v>
      </c>
      <c r="G80">
        <v>7953</v>
      </c>
      <c r="H80">
        <v>36720410</v>
      </c>
      <c r="I80">
        <v>10.14</v>
      </c>
      <c r="J80">
        <v>-5.3023000000000001E-2</v>
      </c>
      <c r="K80">
        <v>-1.3413E-2</v>
      </c>
      <c r="L80">
        <v>-9.8589999999999997E-3</v>
      </c>
      <c r="N80">
        <f t="shared" si="10"/>
        <v>-2.3668639053254448E-2</v>
      </c>
      <c r="O80">
        <f t="shared" si="11"/>
        <v>717.8761061946899</v>
      </c>
      <c r="P80">
        <f t="shared" si="12"/>
        <v>89.734513274336237</v>
      </c>
      <c r="T80">
        <f t="shared" si="8"/>
        <v>3.9718985289999998E-3</v>
      </c>
      <c r="U80">
        <f t="shared" si="9"/>
        <v>3.9437988100000004E-4</v>
      </c>
    </row>
    <row r="81" spans="1:21" x14ac:dyDescent="0.25">
      <c r="A81">
        <v>10001</v>
      </c>
      <c r="B81">
        <v>20080829</v>
      </c>
      <c r="C81">
        <v>3</v>
      </c>
      <c r="D81">
        <v>4920</v>
      </c>
      <c r="E81" t="s">
        <v>12</v>
      </c>
      <c r="F81" t="s">
        <v>13</v>
      </c>
      <c r="G81">
        <v>7953</v>
      </c>
      <c r="H81">
        <v>36720410</v>
      </c>
      <c r="I81">
        <v>9.9</v>
      </c>
      <c r="J81">
        <v>-1.9723999999999998E-2</v>
      </c>
      <c r="K81">
        <v>1.0597000000000001E-2</v>
      </c>
      <c r="L81">
        <v>1.2191E-2</v>
      </c>
      <c r="N81">
        <f t="shared" si="10"/>
        <v>-0.14141414141414144</v>
      </c>
      <c r="O81">
        <f t="shared" si="11"/>
        <v>700.88495575221202</v>
      </c>
      <c r="P81">
        <f t="shared" si="12"/>
        <v>87.610619469026503</v>
      </c>
      <c r="T81">
        <f t="shared" si="8"/>
        <v>8.8351617600000004E-4</v>
      </c>
      <c r="U81">
        <f t="shared" si="9"/>
        <v>4.8004810000000014E-6</v>
      </c>
    </row>
    <row r="82" spans="1:21" x14ac:dyDescent="0.25">
      <c r="A82">
        <v>10001</v>
      </c>
      <c r="B82">
        <v>20080930</v>
      </c>
      <c r="C82">
        <v>3</v>
      </c>
      <c r="D82">
        <v>4920</v>
      </c>
      <c r="E82" t="s">
        <v>12</v>
      </c>
      <c r="F82" t="s">
        <v>13</v>
      </c>
      <c r="G82">
        <v>7953</v>
      </c>
      <c r="H82">
        <v>36720410</v>
      </c>
      <c r="I82">
        <v>8.5</v>
      </c>
      <c r="J82">
        <v>-0.137374</v>
      </c>
      <c r="K82">
        <v>-9.8171999999999995E-2</v>
      </c>
      <c r="L82">
        <v>-9.0790999999999997E-2</v>
      </c>
      <c r="N82">
        <f t="shared" si="10"/>
        <v>-2.3529411764705799E-2</v>
      </c>
      <c r="O82">
        <f t="shared" si="11"/>
        <v>601.7699115044245</v>
      </c>
      <c r="P82">
        <f t="shared" si="12"/>
        <v>75.221238938053062</v>
      </c>
      <c r="T82">
        <f t="shared" si="8"/>
        <v>2.1719095876000002E-2</v>
      </c>
      <c r="U82">
        <f t="shared" si="9"/>
        <v>1.0158825680999998E-2</v>
      </c>
    </row>
    <row r="83" spans="1:21" x14ac:dyDescent="0.25">
      <c r="A83">
        <v>10001</v>
      </c>
      <c r="B83">
        <v>20081031</v>
      </c>
      <c r="C83">
        <v>3</v>
      </c>
      <c r="D83">
        <v>4920</v>
      </c>
      <c r="E83" t="s">
        <v>12</v>
      </c>
      <c r="F83" t="s">
        <v>13</v>
      </c>
      <c r="G83">
        <v>7953</v>
      </c>
      <c r="H83">
        <v>36720410</v>
      </c>
      <c r="I83">
        <v>8.3000000000000007</v>
      </c>
      <c r="J83">
        <v>-1.8824E-2</v>
      </c>
      <c r="K83">
        <v>-0.184838</v>
      </c>
      <c r="L83">
        <v>-0.16942499999999999</v>
      </c>
      <c r="N83">
        <f t="shared" si="10"/>
        <v>-0.13493975903614464</v>
      </c>
      <c r="O83">
        <f t="shared" si="11"/>
        <v>587.61061946902635</v>
      </c>
      <c r="P83">
        <f t="shared" si="12"/>
        <v>73.451327433628293</v>
      </c>
      <c r="T83">
        <f t="shared" si="8"/>
        <v>8.3082297600000016E-4</v>
      </c>
      <c r="U83">
        <f t="shared" si="9"/>
        <v>3.2193330625000002E-2</v>
      </c>
    </row>
    <row r="84" spans="1:21" x14ac:dyDescent="0.25">
      <c r="A84">
        <v>10001</v>
      </c>
      <c r="B84">
        <v>20081128</v>
      </c>
      <c r="C84">
        <v>3</v>
      </c>
      <c r="D84">
        <v>4920</v>
      </c>
      <c r="E84" t="s">
        <v>12</v>
      </c>
      <c r="F84" t="s">
        <v>13</v>
      </c>
      <c r="G84">
        <v>7953</v>
      </c>
      <c r="H84">
        <v>36720410</v>
      </c>
      <c r="I84">
        <v>7.18</v>
      </c>
      <c r="J84">
        <v>-0.13012099999999999</v>
      </c>
      <c r="K84">
        <v>-8.4684999999999996E-2</v>
      </c>
      <c r="L84">
        <v>-7.4848999999999999E-2</v>
      </c>
      <c r="N84">
        <f t="shared" si="10"/>
        <v>0.15041782729805009</v>
      </c>
      <c r="O84">
        <f t="shared" si="11"/>
        <v>508.31858407079625</v>
      </c>
      <c r="P84">
        <f t="shared" si="12"/>
        <v>63.539823008849531</v>
      </c>
      <c r="T84">
        <f t="shared" si="8"/>
        <v>1.9633894640999999E-2</v>
      </c>
      <c r="U84">
        <f t="shared" si="9"/>
        <v>7.199352800999999E-3</v>
      </c>
    </row>
    <row r="85" spans="1:21" x14ac:dyDescent="0.25">
      <c r="A85">
        <v>10001</v>
      </c>
      <c r="B85">
        <v>20081231</v>
      </c>
      <c r="C85">
        <v>3</v>
      </c>
      <c r="D85">
        <v>4920</v>
      </c>
      <c r="E85" t="s">
        <v>12</v>
      </c>
      <c r="F85" t="s">
        <v>13</v>
      </c>
      <c r="G85">
        <v>7953</v>
      </c>
      <c r="H85">
        <v>36720410</v>
      </c>
      <c r="I85">
        <v>8.26</v>
      </c>
      <c r="J85">
        <v>0.15598899999999999</v>
      </c>
      <c r="K85">
        <v>2.2231000000000001E-2</v>
      </c>
      <c r="L85">
        <v>7.8220000000000008E-3</v>
      </c>
      <c r="N85">
        <f t="shared" si="10"/>
        <v>2.9297820823244614E-2</v>
      </c>
      <c r="O85">
        <f t="shared" si="11"/>
        <v>584.77876106194662</v>
      </c>
      <c r="P85">
        <f t="shared" si="12"/>
        <v>73.097345132743328</v>
      </c>
      <c r="T85">
        <f t="shared" si="8"/>
        <v>2.1312788120999994E-2</v>
      </c>
      <c r="U85">
        <f t="shared" si="9"/>
        <v>4.743683999999997E-6</v>
      </c>
    </row>
    <row r="86" spans="1:21" x14ac:dyDescent="0.25">
      <c r="A86">
        <v>10001</v>
      </c>
      <c r="B86">
        <v>20090130</v>
      </c>
      <c r="C86">
        <v>3</v>
      </c>
      <c r="D86">
        <v>4920</v>
      </c>
      <c r="E86" t="s">
        <v>12</v>
      </c>
      <c r="F86" t="s">
        <v>13</v>
      </c>
      <c r="G86">
        <v>7953</v>
      </c>
      <c r="H86">
        <v>36720410</v>
      </c>
      <c r="I86">
        <v>8.5020000000000007</v>
      </c>
      <c r="J86">
        <v>3.4139999999999997E-2</v>
      </c>
      <c r="K86">
        <v>-7.7475000000000002E-2</v>
      </c>
      <c r="L86">
        <v>-8.5656999999999997E-2</v>
      </c>
      <c r="N86">
        <f t="shared" si="10"/>
        <v>5.1517290049400088E-2</v>
      </c>
      <c r="O86">
        <f t="shared" si="11"/>
        <v>601.91150442477851</v>
      </c>
      <c r="P86">
        <f t="shared" si="12"/>
        <v>75.238938053097314</v>
      </c>
      <c r="T86">
        <f t="shared" si="8"/>
        <v>5.8273959999999975E-4</v>
      </c>
      <c r="U86">
        <f t="shared" si="9"/>
        <v>9.1502616489999977E-3</v>
      </c>
    </row>
    <row r="87" spans="1:21" x14ac:dyDescent="0.25">
      <c r="A87">
        <v>10001</v>
      </c>
      <c r="B87">
        <v>20090227</v>
      </c>
      <c r="C87">
        <v>3</v>
      </c>
      <c r="D87">
        <v>4920</v>
      </c>
      <c r="E87" t="s">
        <v>12</v>
      </c>
      <c r="F87" t="s">
        <v>13</v>
      </c>
      <c r="G87">
        <v>7953</v>
      </c>
      <c r="H87">
        <v>36720410</v>
      </c>
      <c r="I87">
        <v>8.94</v>
      </c>
      <c r="J87">
        <v>5.6222000000000001E-2</v>
      </c>
      <c r="K87">
        <v>-0.100175</v>
      </c>
      <c r="L87">
        <v>-0.109931</v>
      </c>
      <c r="N87">
        <f t="shared" si="10"/>
        <v>-8.5011185682326573E-2</v>
      </c>
      <c r="O87">
        <f t="shared" si="11"/>
        <v>632.92035398230064</v>
      </c>
      <c r="P87">
        <f t="shared" si="12"/>
        <v>79.11504424778758</v>
      </c>
      <c r="T87">
        <f t="shared" si="8"/>
        <v>2.136473284E-3</v>
      </c>
      <c r="U87">
        <f t="shared" si="9"/>
        <v>1.4383444761E-2</v>
      </c>
    </row>
    <row r="88" spans="1:21" x14ac:dyDescent="0.25">
      <c r="A88">
        <v>10001</v>
      </c>
      <c r="B88">
        <v>20090331</v>
      </c>
      <c r="C88">
        <v>3</v>
      </c>
      <c r="D88">
        <v>4920</v>
      </c>
      <c r="E88" t="s">
        <v>12</v>
      </c>
      <c r="F88" t="s">
        <v>13</v>
      </c>
      <c r="G88">
        <v>7953</v>
      </c>
      <c r="H88">
        <v>36720410</v>
      </c>
      <c r="I88">
        <v>8.18</v>
      </c>
      <c r="J88">
        <v>-8.0536999999999997E-2</v>
      </c>
      <c r="K88">
        <v>8.6813000000000001E-2</v>
      </c>
      <c r="L88">
        <v>8.5404999999999995E-2</v>
      </c>
      <c r="N88">
        <f t="shared" si="10"/>
        <v>3.9119804400977953E-2</v>
      </c>
      <c r="O88">
        <f t="shared" si="11"/>
        <v>579.11504424778741</v>
      </c>
      <c r="P88">
        <f t="shared" si="12"/>
        <v>72.389380530973426</v>
      </c>
      <c r="T88">
        <f t="shared" si="8"/>
        <v>8.196948368999998E-3</v>
      </c>
      <c r="U88">
        <f t="shared" si="9"/>
        <v>5.6859140249999997E-3</v>
      </c>
    </row>
    <row r="89" spans="1:21" x14ac:dyDescent="0.25">
      <c r="A89">
        <v>10001</v>
      </c>
      <c r="B89">
        <v>20090430</v>
      </c>
      <c r="C89">
        <v>3</v>
      </c>
      <c r="D89">
        <v>4920</v>
      </c>
      <c r="E89" t="s">
        <v>12</v>
      </c>
      <c r="F89" t="s">
        <v>13</v>
      </c>
      <c r="G89">
        <v>7953</v>
      </c>
      <c r="H89">
        <v>36720410</v>
      </c>
      <c r="I89">
        <v>8.5</v>
      </c>
      <c r="J89">
        <v>4.4621000000000001E-2</v>
      </c>
      <c r="K89">
        <v>0.109483</v>
      </c>
      <c r="L89">
        <v>9.3924999999999995E-2</v>
      </c>
      <c r="N89">
        <f t="shared" si="10"/>
        <v>-2.3529411764705577E-3</v>
      </c>
      <c r="O89">
        <f t="shared" si="11"/>
        <v>601.7699115044245</v>
      </c>
      <c r="P89">
        <f t="shared" si="12"/>
        <v>75.221238938053062</v>
      </c>
      <c r="T89">
        <f t="shared" si="8"/>
        <v>1.1986136409999999E-3</v>
      </c>
      <c r="U89">
        <f t="shared" si="9"/>
        <v>7.0434056249999996E-3</v>
      </c>
    </row>
    <row r="90" spans="1:21" x14ac:dyDescent="0.25">
      <c r="A90">
        <v>10001</v>
      </c>
      <c r="B90">
        <v>20090529</v>
      </c>
      <c r="C90">
        <v>3</v>
      </c>
      <c r="D90">
        <v>4920</v>
      </c>
      <c r="E90" t="s">
        <v>12</v>
      </c>
      <c r="F90" t="s">
        <v>13</v>
      </c>
      <c r="G90">
        <v>7953</v>
      </c>
      <c r="H90">
        <v>36720410</v>
      </c>
      <c r="I90">
        <v>8.48</v>
      </c>
      <c r="J90">
        <v>2.941E-3</v>
      </c>
      <c r="K90">
        <v>6.7796999999999996E-2</v>
      </c>
      <c r="L90">
        <v>5.3081000000000003E-2</v>
      </c>
      <c r="N90">
        <f t="shared" si="10"/>
        <v>1.4139150943396128E-2</v>
      </c>
      <c r="O90">
        <f t="shared" si="11"/>
        <v>600.3539823008847</v>
      </c>
      <c r="P90">
        <f t="shared" si="12"/>
        <v>75.044247787610587</v>
      </c>
      <c r="T90">
        <f t="shared" si="8"/>
        <v>4.9829481000000003E-5</v>
      </c>
      <c r="U90">
        <f t="shared" si="9"/>
        <v>1.8559725610000001E-3</v>
      </c>
    </row>
    <row r="91" spans="1:21" x14ac:dyDescent="0.25">
      <c r="A91">
        <v>10001</v>
      </c>
      <c r="B91">
        <v>20090630</v>
      </c>
      <c r="C91">
        <v>3</v>
      </c>
      <c r="D91">
        <v>4920</v>
      </c>
      <c r="E91" t="s">
        <v>12</v>
      </c>
      <c r="F91" t="s">
        <v>13</v>
      </c>
      <c r="G91">
        <v>7953</v>
      </c>
      <c r="H91">
        <v>36720410</v>
      </c>
      <c r="I91">
        <v>8.5998999999999999</v>
      </c>
      <c r="J91">
        <v>1.9446000000000001E-2</v>
      </c>
      <c r="K91">
        <v>-3.0200000000000001E-3</v>
      </c>
      <c r="L91">
        <v>1.9599999999999999E-4</v>
      </c>
      <c r="N91">
        <f t="shared" si="10"/>
        <v>-5.2314561797230152E-2</v>
      </c>
      <c r="O91">
        <f t="shared" si="11"/>
        <v>608.84247787610582</v>
      </c>
      <c r="P91">
        <f t="shared" si="12"/>
        <v>76.105309734513227</v>
      </c>
      <c r="T91">
        <f t="shared" si="8"/>
        <v>8.9226916000000029E-5</v>
      </c>
      <c r="U91">
        <f t="shared" si="9"/>
        <v>9.6118416000000008E-5</v>
      </c>
    </row>
    <row r="92" spans="1:21" x14ac:dyDescent="0.25">
      <c r="A92">
        <v>10001</v>
      </c>
      <c r="B92">
        <v>20090731</v>
      </c>
      <c r="C92">
        <v>3</v>
      </c>
      <c r="D92">
        <v>4920</v>
      </c>
      <c r="E92" t="s">
        <v>12</v>
      </c>
      <c r="F92" t="s">
        <v>13</v>
      </c>
      <c r="G92">
        <v>7953</v>
      </c>
      <c r="H92">
        <v>36720410</v>
      </c>
      <c r="I92">
        <v>8.15</v>
      </c>
      <c r="J92">
        <v>-4.7081999999999999E-2</v>
      </c>
      <c r="K92">
        <v>8.1792000000000004E-2</v>
      </c>
      <c r="L92">
        <v>7.4142E-2</v>
      </c>
      <c r="N92">
        <f t="shared" si="10"/>
        <v>5.5202453987730049E-2</v>
      </c>
      <c r="O92">
        <f t="shared" si="11"/>
        <v>576.99115044247753</v>
      </c>
      <c r="P92">
        <f t="shared" si="12"/>
        <v>72.123893805309692</v>
      </c>
      <c r="T92">
        <f t="shared" si="8"/>
        <v>3.2583547239999999E-3</v>
      </c>
      <c r="U92">
        <f t="shared" si="9"/>
        <v>4.1141961640000007E-3</v>
      </c>
    </row>
    <row r="93" spans="1:21" x14ac:dyDescent="0.25">
      <c r="A93">
        <v>10001</v>
      </c>
      <c r="B93">
        <v>20090930</v>
      </c>
      <c r="C93">
        <v>3</v>
      </c>
      <c r="D93">
        <v>4920</v>
      </c>
      <c r="E93" t="s">
        <v>25</v>
      </c>
      <c r="F93" t="s">
        <v>26</v>
      </c>
      <c r="G93">
        <v>7953</v>
      </c>
      <c r="H93">
        <v>36720410</v>
      </c>
      <c r="I93">
        <v>8.5998999999999999</v>
      </c>
      <c r="J93">
        <v>1.2283000000000001E-2</v>
      </c>
      <c r="K93">
        <v>4.5288000000000002E-2</v>
      </c>
      <c r="L93">
        <v>3.5722999999999998E-2</v>
      </c>
      <c r="N93">
        <f t="shared" si="10"/>
        <v>3.2570146164490499E-2</v>
      </c>
      <c r="O93">
        <f t="shared" si="11"/>
        <v>608.84247787610582</v>
      </c>
      <c r="P93">
        <f t="shared" si="12"/>
        <v>76.105309734513227</v>
      </c>
      <c r="T93">
        <f t="shared" si="8"/>
        <v>5.2120890000000012E-6</v>
      </c>
      <c r="U93">
        <f t="shared" si="9"/>
        <v>6.6167272899999977E-4</v>
      </c>
    </row>
    <row r="94" spans="1:21" x14ac:dyDescent="0.25">
      <c r="A94">
        <v>10001</v>
      </c>
      <c r="B94">
        <v>20091030</v>
      </c>
      <c r="C94">
        <v>3</v>
      </c>
      <c r="D94">
        <v>4920</v>
      </c>
      <c r="E94" t="s">
        <v>25</v>
      </c>
      <c r="F94" t="s">
        <v>26</v>
      </c>
      <c r="G94">
        <v>7953</v>
      </c>
      <c r="H94">
        <v>36720410</v>
      </c>
      <c r="I94">
        <v>8.8800000000000008</v>
      </c>
      <c r="J94">
        <v>3.7803000000000003E-2</v>
      </c>
      <c r="K94">
        <v>-2.8079E-2</v>
      </c>
      <c r="L94">
        <v>-1.9761999999999998E-2</v>
      </c>
      <c r="N94">
        <f t="shared" si="10"/>
        <v>2.0270270270268398E-3</v>
      </c>
      <c r="O94">
        <f t="shared" si="11"/>
        <v>628.67256637168111</v>
      </c>
      <c r="P94">
        <f t="shared" si="12"/>
        <v>78.584070796460139</v>
      </c>
      <c r="T94">
        <f t="shared" si="8"/>
        <v>7.7300680900000004E-4</v>
      </c>
      <c r="U94">
        <f t="shared" si="9"/>
        <v>8.8577664399999982E-4</v>
      </c>
    </row>
    <row r="95" spans="1:21" x14ac:dyDescent="0.25">
      <c r="A95">
        <v>10001</v>
      </c>
      <c r="B95">
        <v>20091130</v>
      </c>
      <c r="C95">
        <v>3</v>
      </c>
      <c r="D95">
        <v>4920</v>
      </c>
      <c r="E95" t="s">
        <v>25</v>
      </c>
      <c r="F95" t="s">
        <v>26</v>
      </c>
      <c r="G95">
        <v>7953</v>
      </c>
      <c r="H95">
        <v>36720410</v>
      </c>
      <c r="I95">
        <v>8.8979999999999997</v>
      </c>
      <c r="J95">
        <v>7.0949999999999997E-3</v>
      </c>
      <c r="K95">
        <v>5.7085999999999998E-2</v>
      </c>
      <c r="L95">
        <v>5.7363999999999998E-2</v>
      </c>
      <c r="N95">
        <f t="shared" si="10"/>
        <v>0.15756349741514963</v>
      </c>
      <c r="O95">
        <f t="shared" si="11"/>
        <v>629.94690265486679</v>
      </c>
      <c r="P95">
        <f t="shared" si="12"/>
        <v>78.743362831858349</v>
      </c>
      <c r="T95">
        <f t="shared" si="8"/>
        <v>8.4390250000000035E-6</v>
      </c>
      <c r="U95">
        <f t="shared" si="9"/>
        <v>2.2433484959999998E-3</v>
      </c>
    </row>
    <row r="96" spans="1:21" x14ac:dyDescent="0.25">
      <c r="A96">
        <v>10001</v>
      </c>
      <c r="B96">
        <v>20091231</v>
      </c>
      <c r="C96">
        <v>2</v>
      </c>
      <c r="D96">
        <v>4925</v>
      </c>
      <c r="E96" t="s">
        <v>25</v>
      </c>
      <c r="F96" t="s">
        <v>26</v>
      </c>
      <c r="G96">
        <v>7953</v>
      </c>
      <c r="H96">
        <v>36720410</v>
      </c>
      <c r="I96">
        <v>10.3</v>
      </c>
      <c r="J96">
        <v>0.16262099999999999</v>
      </c>
      <c r="K96">
        <v>2.8486000000000001E-2</v>
      </c>
      <c r="L96">
        <v>1.7770999999999999E-2</v>
      </c>
      <c r="N96">
        <f t="shared" si="10"/>
        <v>-2.3300970873786464E-2</v>
      </c>
      <c r="O96">
        <f t="shared" si="11"/>
        <v>729.20353982300844</v>
      </c>
      <c r="P96">
        <f t="shared" si="12"/>
        <v>91.150442477876055</v>
      </c>
      <c r="T96">
        <f t="shared" si="8"/>
        <v>2.3293169640999995E-2</v>
      </c>
      <c r="U96">
        <f t="shared" si="9"/>
        <v>6.0388440999999978E-5</v>
      </c>
    </row>
    <row r="97" spans="1:21" x14ac:dyDescent="0.25">
      <c r="A97">
        <v>10001</v>
      </c>
      <c r="B97">
        <v>20100129</v>
      </c>
      <c r="C97">
        <v>2</v>
      </c>
      <c r="D97">
        <v>4925</v>
      </c>
      <c r="E97" t="s">
        <v>25</v>
      </c>
      <c r="F97" t="s">
        <v>26</v>
      </c>
      <c r="G97">
        <v>7953</v>
      </c>
      <c r="H97">
        <v>36720410</v>
      </c>
      <c r="I97">
        <v>10.06</v>
      </c>
      <c r="J97">
        <v>-1.8932000000000001E-2</v>
      </c>
      <c r="K97">
        <v>-3.7185999999999997E-2</v>
      </c>
      <c r="L97">
        <v>-3.6974E-2</v>
      </c>
      <c r="N97">
        <f t="shared" si="10"/>
        <v>-5.1292246520875384E-3</v>
      </c>
      <c r="O97">
        <f t="shared" si="11"/>
        <v>712.21238938053057</v>
      </c>
      <c r="P97">
        <f t="shared" si="12"/>
        <v>89.026548672566321</v>
      </c>
      <c r="T97">
        <f t="shared" si="8"/>
        <v>8.3706062399999993E-4</v>
      </c>
      <c r="U97">
        <f t="shared" si="9"/>
        <v>2.206556676E-3</v>
      </c>
    </row>
    <row r="98" spans="1:21" x14ac:dyDescent="0.25">
      <c r="A98">
        <v>10001</v>
      </c>
      <c r="B98">
        <v>20100226</v>
      </c>
      <c r="C98">
        <v>2</v>
      </c>
      <c r="D98">
        <v>4925</v>
      </c>
      <c r="E98" t="s">
        <v>25</v>
      </c>
      <c r="F98" t="s">
        <v>26</v>
      </c>
      <c r="G98">
        <v>7953</v>
      </c>
      <c r="H98">
        <v>36720410</v>
      </c>
      <c r="I98">
        <v>10.0084</v>
      </c>
      <c r="J98">
        <v>-6.5600000000000001E-4</v>
      </c>
      <c r="K98">
        <v>3.4754E-2</v>
      </c>
      <c r="L98">
        <v>2.8514000000000001E-2</v>
      </c>
      <c r="N98">
        <f t="shared" si="10"/>
        <v>1.6146436992925839E-2</v>
      </c>
      <c r="O98">
        <f t="shared" si="11"/>
        <v>708.55929203539779</v>
      </c>
      <c r="P98">
        <f t="shared" si="12"/>
        <v>88.569911504424724</v>
      </c>
      <c r="T98">
        <f t="shared" ref="T98:T129" si="13">(J98-0.01)^2</f>
        <v>1.1355033600000001E-4</v>
      </c>
      <c r="U98">
        <f t="shared" ref="U98:U129" si="14">(L98-0.01)^2</f>
        <v>3.4276819600000011E-4</v>
      </c>
    </row>
    <row r="99" spans="1:21" x14ac:dyDescent="0.25">
      <c r="A99">
        <v>10001</v>
      </c>
      <c r="B99">
        <v>20100331</v>
      </c>
      <c r="C99">
        <v>2</v>
      </c>
      <c r="D99">
        <v>4925</v>
      </c>
      <c r="E99" t="s">
        <v>25</v>
      </c>
      <c r="F99" t="s">
        <v>26</v>
      </c>
      <c r="G99">
        <v>7953</v>
      </c>
      <c r="H99">
        <v>36720410</v>
      </c>
      <c r="I99">
        <v>10.17</v>
      </c>
      <c r="J99">
        <v>2.0643000000000002E-2</v>
      </c>
      <c r="K99">
        <v>6.3687999999999995E-2</v>
      </c>
      <c r="L99">
        <v>5.8796000000000001E-2</v>
      </c>
      <c r="N99">
        <f t="shared" si="10"/>
        <v>0.11996066863323507</v>
      </c>
      <c r="O99">
        <f t="shared" si="11"/>
        <v>719.99999999999943</v>
      </c>
      <c r="P99">
        <f t="shared" si="12"/>
        <v>89.999999999999929</v>
      </c>
      <c r="T99">
        <f t="shared" si="13"/>
        <v>1.1327344900000003E-4</v>
      </c>
      <c r="U99">
        <f t="shared" si="14"/>
        <v>2.3810496159999998E-3</v>
      </c>
    </row>
    <row r="100" spans="1:21" x14ac:dyDescent="0.25">
      <c r="A100">
        <v>10001</v>
      </c>
      <c r="B100">
        <v>20100430</v>
      </c>
      <c r="C100">
        <v>2</v>
      </c>
      <c r="D100">
        <v>4925</v>
      </c>
      <c r="E100" t="s">
        <v>25</v>
      </c>
      <c r="F100" t="s">
        <v>26</v>
      </c>
      <c r="G100">
        <v>7953</v>
      </c>
      <c r="H100">
        <v>36720410</v>
      </c>
      <c r="I100">
        <v>11.39</v>
      </c>
      <c r="J100">
        <v>0.124385</v>
      </c>
      <c r="K100">
        <v>2.0039000000000001E-2</v>
      </c>
      <c r="L100">
        <v>1.4759E-2</v>
      </c>
      <c r="N100">
        <f t="shared" si="10"/>
        <v>8.7796312554866418E-4</v>
      </c>
      <c r="O100">
        <f t="shared" si="11"/>
        <v>806.37168141592861</v>
      </c>
      <c r="P100">
        <f t="shared" si="12"/>
        <v>100.79646017699108</v>
      </c>
      <c r="T100">
        <f t="shared" si="13"/>
        <v>1.3083928224999999E-2</v>
      </c>
      <c r="U100">
        <f t="shared" si="14"/>
        <v>2.2648080999999992E-5</v>
      </c>
    </row>
    <row r="101" spans="1:21" x14ac:dyDescent="0.25">
      <c r="A101">
        <v>10001</v>
      </c>
      <c r="B101">
        <v>20100528</v>
      </c>
      <c r="C101">
        <v>2</v>
      </c>
      <c r="D101">
        <v>4925</v>
      </c>
      <c r="E101" t="s">
        <v>25</v>
      </c>
      <c r="F101" t="s">
        <v>26</v>
      </c>
      <c r="G101">
        <v>7953</v>
      </c>
      <c r="H101">
        <v>36720410</v>
      </c>
      <c r="I101">
        <v>11.4</v>
      </c>
      <c r="J101">
        <v>4.829E-3</v>
      </c>
      <c r="K101">
        <v>-7.9267000000000004E-2</v>
      </c>
      <c r="L101">
        <v>-8.1975999999999993E-2</v>
      </c>
      <c r="N101">
        <f t="shared" si="10"/>
        <v>-4.7368421052631615E-2</v>
      </c>
      <c r="O101">
        <f t="shared" si="11"/>
        <v>807.07964601769845</v>
      </c>
      <c r="P101">
        <f t="shared" si="12"/>
        <v>100.88495575221231</v>
      </c>
      <c r="T101">
        <f t="shared" si="13"/>
        <v>2.6739241000000002E-5</v>
      </c>
      <c r="U101">
        <f t="shared" si="14"/>
        <v>8.4595845759999986E-3</v>
      </c>
    </row>
    <row r="102" spans="1:21" x14ac:dyDescent="0.25">
      <c r="A102">
        <v>10001</v>
      </c>
      <c r="B102">
        <v>20100630</v>
      </c>
      <c r="C102">
        <v>2</v>
      </c>
      <c r="D102">
        <v>4925</v>
      </c>
      <c r="E102" t="s">
        <v>25</v>
      </c>
      <c r="F102" t="s">
        <v>26</v>
      </c>
      <c r="G102">
        <v>7953</v>
      </c>
      <c r="H102">
        <v>36720410</v>
      </c>
      <c r="I102">
        <v>10.86</v>
      </c>
      <c r="J102">
        <v>-4.3421000000000001E-2</v>
      </c>
      <c r="K102">
        <v>-5.0802E-2</v>
      </c>
      <c r="L102">
        <v>-5.3881999999999999E-2</v>
      </c>
      <c r="N102">
        <f t="shared" si="10"/>
        <v>7.9189686924493685E-2</v>
      </c>
      <c r="O102">
        <f t="shared" si="11"/>
        <v>768.84955752212318</v>
      </c>
      <c r="P102">
        <f t="shared" si="12"/>
        <v>96.106194690265397</v>
      </c>
      <c r="T102">
        <f t="shared" si="13"/>
        <v>2.8538032410000001E-3</v>
      </c>
      <c r="U102">
        <f t="shared" si="14"/>
        <v>4.0809099239999995E-3</v>
      </c>
    </row>
    <row r="103" spans="1:21" x14ac:dyDescent="0.25">
      <c r="A103">
        <v>10001</v>
      </c>
      <c r="B103">
        <v>20100730</v>
      </c>
      <c r="C103">
        <v>2</v>
      </c>
      <c r="D103">
        <v>4925</v>
      </c>
      <c r="E103" t="s">
        <v>25</v>
      </c>
      <c r="F103" t="s">
        <v>27</v>
      </c>
      <c r="G103">
        <v>7953</v>
      </c>
      <c r="H103">
        <v>36720410</v>
      </c>
      <c r="I103">
        <v>11.72</v>
      </c>
      <c r="J103">
        <v>8.3333000000000004E-2</v>
      </c>
      <c r="K103">
        <v>7.0384000000000002E-2</v>
      </c>
      <c r="L103">
        <v>6.8778000000000006E-2</v>
      </c>
      <c r="N103">
        <f t="shared" si="10"/>
        <v>-0.11510238907849835</v>
      </c>
      <c r="O103">
        <f t="shared" si="11"/>
        <v>829.73451327433565</v>
      </c>
      <c r="P103">
        <f t="shared" si="12"/>
        <v>103.71681415929196</v>
      </c>
      <c r="T103">
        <f t="shared" si="13"/>
        <v>5.3777288890000012E-3</v>
      </c>
      <c r="U103">
        <f t="shared" si="14"/>
        <v>3.4548532840000005E-3</v>
      </c>
    </row>
    <row r="104" spans="1:21" x14ac:dyDescent="0.25">
      <c r="A104">
        <v>10001</v>
      </c>
      <c r="B104">
        <v>20100831</v>
      </c>
      <c r="C104">
        <v>2</v>
      </c>
      <c r="D104">
        <v>4925</v>
      </c>
      <c r="E104" t="s">
        <v>25</v>
      </c>
      <c r="F104" t="s">
        <v>27</v>
      </c>
      <c r="G104">
        <v>7953</v>
      </c>
      <c r="H104">
        <v>36720410</v>
      </c>
      <c r="I104">
        <v>10.371</v>
      </c>
      <c r="J104">
        <v>-0.111263</v>
      </c>
      <c r="K104">
        <v>-4.2887000000000002E-2</v>
      </c>
      <c r="L104">
        <v>-4.7448999999999998E-2</v>
      </c>
      <c r="N104">
        <f t="shared" si="10"/>
        <v>7.2220615176935565E-2</v>
      </c>
      <c r="O104">
        <f t="shared" si="11"/>
        <v>734.23008849557459</v>
      </c>
      <c r="P104">
        <f t="shared" si="12"/>
        <v>91.778761061946824</v>
      </c>
      <c r="T104">
        <f t="shared" si="13"/>
        <v>1.4704715168999998E-2</v>
      </c>
      <c r="U104">
        <f t="shared" si="14"/>
        <v>3.3003876009999999E-3</v>
      </c>
    </row>
    <row r="105" spans="1:21" x14ac:dyDescent="0.25">
      <c r="A105">
        <v>10001</v>
      </c>
      <c r="B105">
        <v>20100930</v>
      </c>
      <c r="C105">
        <v>2</v>
      </c>
      <c r="D105">
        <v>4925</v>
      </c>
      <c r="E105" t="s">
        <v>25</v>
      </c>
      <c r="F105" t="s">
        <v>27</v>
      </c>
      <c r="G105">
        <v>7953</v>
      </c>
      <c r="H105">
        <v>36720410</v>
      </c>
      <c r="I105">
        <v>11.12</v>
      </c>
      <c r="J105">
        <v>7.6560000000000003E-2</v>
      </c>
      <c r="K105">
        <v>9.1669E-2</v>
      </c>
      <c r="L105">
        <v>8.7551000000000004E-2</v>
      </c>
      <c r="N105">
        <f t="shared" si="10"/>
        <v>2.8767985611510838E-2</v>
      </c>
      <c r="O105">
        <f t="shared" si="11"/>
        <v>787.25663716814086</v>
      </c>
      <c r="P105">
        <f t="shared" si="12"/>
        <v>98.407079646017607</v>
      </c>
      <c r="T105">
        <f t="shared" si="13"/>
        <v>4.4302336000000006E-3</v>
      </c>
      <c r="U105">
        <f t="shared" si="14"/>
        <v>6.0141576010000015E-3</v>
      </c>
    </row>
    <row r="106" spans="1:21" x14ac:dyDescent="0.25">
      <c r="A106">
        <v>10001</v>
      </c>
      <c r="B106">
        <v>20101029</v>
      </c>
      <c r="C106">
        <v>2</v>
      </c>
      <c r="D106">
        <v>4925</v>
      </c>
      <c r="E106" t="s">
        <v>25</v>
      </c>
      <c r="F106" t="s">
        <v>27</v>
      </c>
      <c r="G106">
        <v>7953</v>
      </c>
      <c r="H106">
        <v>36720410</v>
      </c>
      <c r="I106">
        <v>11.4399</v>
      </c>
      <c r="J106">
        <v>3.2814999999999997E-2</v>
      </c>
      <c r="K106">
        <v>3.8606000000000001E-2</v>
      </c>
      <c r="L106">
        <v>3.6856E-2</v>
      </c>
      <c r="N106">
        <f t="shared" si="10"/>
        <v>-0.1223699507862831</v>
      </c>
      <c r="O106">
        <f t="shared" si="11"/>
        <v>809.90442477876036</v>
      </c>
      <c r="P106">
        <f t="shared" si="12"/>
        <v>101.23805309734504</v>
      </c>
      <c r="T106">
        <f t="shared" si="13"/>
        <v>5.2052422499999982E-4</v>
      </c>
      <c r="U106">
        <f t="shared" si="14"/>
        <v>7.2124473599999989E-4</v>
      </c>
    </row>
    <row r="107" spans="1:21" x14ac:dyDescent="0.25">
      <c r="A107">
        <v>10001</v>
      </c>
      <c r="B107">
        <v>20101130</v>
      </c>
      <c r="C107">
        <v>2</v>
      </c>
      <c r="D107">
        <v>4925</v>
      </c>
      <c r="E107" t="s">
        <v>25</v>
      </c>
      <c r="F107" t="s">
        <v>27</v>
      </c>
      <c r="G107">
        <v>7953</v>
      </c>
      <c r="H107">
        <v>36720410</v>
      </c>
      <c r="I107">
        <v>10.039999999999999</v>
      </c>
      <c r="J107">
        <v>-0.118436</v>
      </c>
      <c r="K107">
        <v>5.1209999999999997E-3</v>
      </c>
      <c r="L107">
        <v>-2.2899999999999999E-3</v>
      </c>
      <c r="N107">
        <f t="shared" si="10"/>
        <v>4.7808764940239001E-2</v>
      </c>
      <c r="O107">
        <f t="shared" si="11"/>
        <v>710.79646017699054</v>
      </c>
      <c r="P107">
        <f t="shared" si="12"/>
        <v>88.849557522123817</v>
      </c>
      <c r="T107">
        <f t="shared" si="13"/>
        <v>1.6495806095999998E-2</v>
      </c>
      <c r="U107">
        <f t="shared" si="14"/>
        <v>1.5104410000000001E-4</v>
      </c>
    </row>
    <row r="108" spans="1:21" x14ac:dyDescent="0.25">
      <c r="A108">
        <v>10001</v>
      </c>
      <c r="B108">
        <v>20101231</v>
      </c>
      <c r="C108">
        <v>2</v>
      </c>
      <c r="D108">
        <v>4925</v>
      </c>
      <c r="E108" t="s">
        <v>25</v>
      </c>
      <c r="F108" t="s">
        <v>27</v>
      </c>
      <c r="G108">
        <v>7953</v>
      </c>
      <c r="H108">
        <v>36720410</v>
      </c>
      <c r="I108">
        <v>10.52</v>
      </c>
      <c r="J108">
        <v>5.2290999999999997E-2</v>
      </c>
      <c r="K108">
        <v>6.7212999999999995E-2</v>
      </c>
      <c r="L108">
        <v>6.5299999999999997E-2</v>
      </c>
      <c r="N108">
        <f t="shared" si="10"/>
        <v>2.4714828897338448E-2</v>
      </c>
      <c r="O108">
        <f t="shared" si="11"/>
        <v>744.77876106194628</v>
      </c>
      <c r="P108">
        <f t="shared" si="12"/>
        <v>93.097345132743285</v>
      </c>
      <c r="T108">
        <f t="shared" si="13"/>
        <v>1.7885286809999996E-3</v>
      </c>
      <c r="U108">
        <f t="shared" si="14"/>
        <v>3.0580899999999994E-3</v>
      </c>
    </row>
    <row r="109" spans="1:21" x14ac:dyDescent="0.25">
      <c r="A109">
        <v>10001</v>
      </c>
      <c r="B109">
        <v>20110131</v>
      </c>
      <c r="C109">
        <v>2</v>
      </c>
      <c r="D109">
        <v>4925</v>
      </c>
      <c r="E109" t="s">
        <v>25</v>
      </c>
      <c r="F109" t="s">
        <v>27</v>
      </c>
      <c r="G109">
        <v>7953</v>
      </c>
      <c r="H109">
        <v>36720410</v>
      </c>
      <c r="I109">
        <v>10.78</v>
      </c>
      <c r="J109">
        <v>2.8992E-2</v>
      </c>
      <c r="K109">
        <v>1.9189999999999999E-2</v>
      </c>
      <c r="L109">
        <v>2.2645999999999999E-2</v>
      </c>
      <c r="N109">
        <f t="shared" si="10"/>
        <v>1.855287569573294E-2</v>
      </c>
      <c r="O109">
        <f t="shared" si="11"/>
        <v>763.18584070796396</v>
      </c>
      <c r="P109">
        <f t="shared" si="12"/>
        <v>95.398230088495495</v>
      </c>
      <c r="T109">
        <f t="shared" si="13"/>
        <v>3.606960640000001E-4</v>
      </c>
      <c r="U109">
        <f t="shared" si="14"/>
        <v>1.5992131599999997E-4</v>
      </c>
    </row>
    <row r="110" spans="1:21" x14ac:dyDescent="0.25">
      <c r="A110">
        <v>10001</v>
      </c>
      <c r="B110">
        <v>20110228</v>
      </c>
      <c r="C110">
        <v>2</v>
      </c>
      <c r="D110">
        <v>4925</v>
      </c>
      <c r="E110" t="s">
        <v>25</v>
      </c>
      <c r="F110" t="s">
        <v>27</v>
      </c>
      <c r="G110">
        <v>7953</v>
      </c>
      <c r="H110">
        <v>36720410</v>
      </c>
      <c r="I110">
        <v>10.98</v>
      </c>
      <c r="J110">
        <v>2.2727000000000001E-2</v>
      </c>
      <c r="K110">
        <v>3.8168000000000001E-2</v>
      </c>
      <c r="L110">
        <v>3.1956999999999999E-2</v>
      </c>
      <c r="N110">
        <f t="shared" si="10"/>
        <v>6.8306010928961713E-2</v>
      </c>
      <c r="O110">
        <f t="shared" si="11"/>
        <v>777.34513274336223</v>
      </c>
      <c r="P110">
        <f t="shared" si="12"/>
        <v>97.168141592920279</v>
      </c>
      <c r="T110">
        <f t="shared" si="13"/>
        <v>1.6197652900000001E-4</v>
      </c>
      <c r="U110">
        <f t="shared" si="14"/>
        <v>4.821098489999999E-4</v>
      </c>
    </row>
    <row r="111" spans="1:21" x14ac:dyDescent="0.25">
      <c r="A111">
        <v>10001</v>
      </c>
      <c r="B111">
        <v>20110331</v>
      </c>
      <c r="C111">
        <v>2</v>
      </c>
      <c r="D111">
        <v>4925</v>
      </c>
      <c r="E111" t="s">
        <v>25</v>
      </c>
      <c r="F111" t="s">
        <v>27</v>
      </c>
      <c r="G111">
        <v>7953</v>
      </c>
      <c r="H111">
        <v>36720410</v>
      </c>
      <c r="I111">
        <v>11.73</v>
      </c>
      <c r="J111">
        <v>7.2403999999999996E-2</v>
      </c>
      <c r="K111">
        <v>3.3430000000000001E-3</v>
      </c>
      <c r="L111">
        <v>-1.047E-3</v>
      </c>
      <c r="N111">
        <f t="shared" si="10"/>
        <v>-4.2625745950554128E-2</v>
      </c>
      <c r="O111">
        <f t="shared" si="11"/>
        <v>830.4424778761055</v>
      </c>
      <c r="P111">
        <f t="shared" si="12"/>
        <v>103.80530973451319</v>
      </c>
      <c r="T111">
        <f t="shared" si="13"/>
        <v>3.8942592159999993E-3</v>
      </c>
      <c r="U111">
        <f t="shared" si="14"/>
        <v>1.2203620899999999E-4</v>
      </c>
    </row>
    <row r="112" spans="1:21" x14ac:dyDescent="0.25">
      <c r="A112">
        <v>10001</v>
      </c>
      <c r="B112">
        <v>20110429</v>
      </c>
      <c r="C112">
        <v>2</v>
      </c>
      <c r="D112">
        <v>4925</v>
      </c>
      <c r="E112" t="s">
        <v>25</v>
      </c>
      <c r="F112" t="s">
        <v>27</v>
      </c>
      <c r="G112">
        <v>7953</v>
      </c>
      <c r="H112">
        <v>36720410</v>
      </c>
      <c r="I112">
        <v>11.23</v>
      </c>
      <c r="J112">
        <v>-3.8788999999999997E-2</v>
      </c>
      <c r="K112">
        <v>2.8601999999999999E-2</v>
      </c>
      <c r="L112">
        <v>2.8494999999999999E-2</v>
      </c>
      <c r="N112">
        <f t="shared" si="10"/>
        <v>2.4042742653606286E-2</v>
      </c>
      <c r="O112">
        <f t="shared" si="11"/>
        <v>795.04424778760995</v>
      </c>
      <c r="P112">
        <f t="shared" si="12"/>
        <v>99.380530973451243</v>
      </c>
      <c r="T112">
        <f t="shared" si="13"/>
        <v>2.3803665209999997E-3</v>
      </c>
      <c r="U112">
        <f t="shared" si="14"/>
        <v>3.4206502499999991E-4</v>
      </c>
    </row>
    <row r="113" spans="1:21" x14ac:dyDescent="0.25">
      <c r="A113">
        <v>10001</v>
      </c>
      <c r="B113">
        <v>20110531</v>
      </c>
      <c r="C113">
        <v>2</v>
      </c>
      <c r="D113">
        <v>4925</v>
      </c>
      <c r="E113" t="s">
        <v>25</v>
      </c>
      <c r="F113" t="s">
        <v>27</v>
      </c>
      <c r="G113">
        <v>7953</v>
      </c>
      <c r="H113">
        <v>36720410</v>
      </c>
      <c r="I113">
        <v>11.5</v>
      </c>
      <c r="J113">
        <v>2.8049999999999999E-2</v>
      </c>
      <c r="K113">
        <v>-1.4957E-2</v>
      </c>
      <c r="L113">
        <v>-1.3501000000000001E-2</v>
      </c>
      <c r="N113">
        <f t="shared" si="10"/>
        <v>4.3478260869564966E-3</v>
      </c>
      <c r="O113">
        <f t="shared" si="11"/>
        <v>814.15929203539747</v>
      </c>
      <c r="P113">
        <f t="shared" si="12"/>
        <v>101.76991150442468</v>
      </c>
      <c r="T113">
        <f t="shared" si="13"/>
        <v>3.2580249999999988E-4</v>
      </c>
      <c r="U113">
        <f t="shared" si="14"/>
        <v>5.5229700100000009E-4</v>
      </c>
    </row>
    <row r="114" spans="1:21" x14ac:dyDescent="0.25">
      <c r="A114">
        <v>10001</v>
      </c>
      <c r="B114">
        <v>20110630</v>
      </c>
      <c r="C114">
        <v>2</v>
      </c>
      <c r="D114">
        <v>4925</v>
      </c>
      <c r="E114" t="s">
        <v>25</v>
      </c>
      <c r="F114" t="s">
        <v>27</v>
      </c>
      <c r="G114">
        <v>7953</v>
      </c>
      <c r="H114">
        <v>36720410</v>
      </c>
      <c r="I114">
        <v>11.55</v>
      </c>
      <c r="J114">
        <v>8.2609999999999992E-3</v>
      </c>
      <c r="K114">
        <v>-1.8453000000000001E-2</v>
      </c>
      <c r="L114">
        <v>-1.8258E-2</v>
      </c>
      <c r="N114">
        <f t="shared" si="10"/>
        <v>-3.2034632034632082E-2</v>
      </c>
      <c r="O114">
        <f t="shared" si="11"/>
        <v>817.69911504424704</v>
      </c>
      <c r="P114">
        <f t="shared" si="12"/>
        <v>102.21238938053088</v>
      </c>
      <c r="T114">
        <f t="shared" si="13"/>
        <v>3.0241210000000033E-6</v>
      </c>
      <c r="U114">
        <f t="shared" si="14"/>
        <v>7.9851456399999987E-4</v>
      </c>
    </row>
    <row r="115" spans="1:21" x14ac:dyDescent="0.25">
      <c r="A115">
        <v>10001</v>
      </c>
      <c r="B115">
        <v>20110729</v>
      </c>
      <c r="C115">
        <v>2</v>
      </c>
      <c r="D115">
        <v>4925</v>
      </c>
      <c r="E115" t="s">
        <v>25</v>
      </c>
      <c r="F115" t="s">
        <v>27</v>
      </c>
      <c r="G115">
        <v>7953</v>
      </c>
      <c r="H115">
        <v>36720410</v>
      </c>
      <c r="I115">
        <v>11.18</v>
      </c>
      <c r="J115">
        <v>-2.8139000000000001E-2</v>
      </c>
      <c r="K115">
        <v>-2.2550000000000001E-2</v>
      </c>
      <c r="L115">
        <v>-2.1474E-2</v>
      </c>
      <c r="N115">
        <f t="shared" si="10"/>
        <v>-1.7889087656529412E-2</v>
      </c>
      <c r="O115">
        <f t="shared" si="11"/>
        <v>791.50442477876027</v>
      </c>
      <c r="P115">
        <f t="shared" si="12"/>
        <v>98.938053097345033</v>
      </c>
      <c r="T115">
        <f t="shared" si="13"/>
        <v>1.454583321E-3</v>
      </c>
      <c r="U115">
        <f t="shared" si="14"/>
        <v>9.9061267600000021E-4</v>
      </c>
    </row>
    <row r="116" spans="1:21" x14ac:dyDescent="0.25">
      <c r="A116">
        <v>10001</v>
      </c>
      <c r="B116">
        <v>20110831</v>
      </c>
      <c r="C116">
        <v>2</v>
      </c>
      <c r="D116">
        <v>4925</v>
      </c>
      <c r="E116" t="s">
        <v>25</v>
      </c>
      <c r="F116" t="s">
        <v>27</v>
      </c>
      <c r="G116">
        <v>7953</v>
      </c>
      <c r="H116">
        <v>36720410</v>
      </c>
      <c r="I116">
        <v>10.98</v>
      </c>
      <c r="J116">
        <v>-1.3864E-2</v>
      </c>
      <c r="K116">
        <v>-5.7597000000000002E-2</v>
      </c>
      <c r="L116">
        <v>-5.6791000000000001E-2</v>
      </c>
      <c r="N116">
        <f t="shared" si="10"/>
        <v>9.1074681238612065E-4</v>
      </c>
      <c r="O116">
        <f t="shared" si="11"/>
        <v>777.34513274336211</v>
      </c>
      <c r="P116">
        <f t="shared" si="12"/>
        <v>97.168141592920264</v>
      </c>
      <c r="T116">
        <f t="shared" si="13"/>
        <v>5.6949049599999994E-4</v>
      </c>
      <c r="U116">
        <f t="shared" si="14"/>
        <v>4.4610376810000005E-3</v>
      </c>
    </row>
    <row r="117" spans="1:21" x14ac:dyDescent="0.25">
      <c r="A117">
        <v>10001</v>
      </c>
      <c r="B117">
        <v>20110930</v>
      </c>
      <c r="C117">
        <v>2</v>
      </c>
      <c r="D117">
        <v>4925</v>
      </c>
      <c r="E117" t="s">
        <v>25</v>
      </c>
      <c r="F117" t="s">
        <v>27</v>
      </c>
      <c r="G117">
        <v>7953</v>
      </c>
      <c r="H117">
        <v>36720410</v>
      </c>
      <c r="I117">
        <v>10.99</v>
      </c>
      <c r="J117">
        <v>5.0090000000000004E-3</v>
      </c>
      <c r="K117">
        <v>-8.5029999999999994E-2</v>
      </c>
      <c r="L117">
        <v>-7.1762000000000006E-2</v>
      </c>
      <c r="N117">
        <f t="shared" si="10"/>
        <v>9.0991810737039991E-4</v>
      </c>
      <c r="O117">
        <f t="shared" si="11"/>
        <v>778.05309734513196</v>
      </c>
      <c r="P117">
        <f t="shared" si="12"/>
        <v>97.256637168141495</v>
      </c>
      <c r="T117">
        <f t="shared" si="13"/>
        <v>2.4910080999999999E-5</v>
      </c>
      <c r="U117">
        <f t="shared" si="14"/>
        <v>6.6850246440000004E-3</v>
      </c>
    </row>
    <row r="118" spans="1:21" x14ac:dyDescent="0.25">
      <c r="A118">
        <v>10001</v>
      </c>
      <c r="B118">
        <v>20111031</v>
      </c>
      <c r="C118">
        <v>2</v>
      </c>
      <c r="D118">
        <v>4925</v>
      </c>
      <c r="E118" t="s">
        <v>25</v>
      </c>
      <c r="F118" t="s">
        <v>27</v>
      </c>
      <c r="G118">
        <v>7953</v>
      </c>
      <c r="H118">
        <v>36720410</v>
      </c>
      <c r="I118">
        <v>11</v>
      </c>
      <c r="J118">
        <v>5.0049999999999999E-3</v>
      </c>
      <c r="K118">
        <v>0.114215</v>
      </c>
      <c r="L118">
        <v>0.107723</v>
      </c>
      <c r="N118">
        <f t="shared" si="10"/>
        <v>-9.0909090909090384E-3</v>
      </c>
      <c r="O118">
        <f t="shared" si="11"/>
        <v>778.76106194690192</v>
      </c>
      <c r="P118">
        <f t="shared" si="12"/>
        <v>97.34513274336274</v>
      </c>
      <c r="T118">
        <f t="shared" si="13"/>
        <v>2.4950025000000002E-5</v>
      </c>
      <c r="U118">
        <f t="shared" si="14"/>
        <v>9.5497847290000014E-3</v>
      </c>
    </row>
    <row r="119" spans="1:21" x14ac:dyDescent="0.25">
      <c r="A119">
        <v>10001</v>
      </c>
      <c r="B119">
        <v>20111130</v>
      </c>
      <c r="C119">
        <v>2</v>
      </c>
      <c r="D119">
        <v>4925</v>
      </c>
      <c r="E119" t="s">
        <v>25</v>
      </c>
      <c r="F119" t="s">
        <v>27</v>
      </c>
      <c r="G119">
        <v>7953</v>
      </c>
      <c r="H119">
        <v>36720410</v>
      </c>
      <c r="I119">
        <v>10.9</v>
      </c>
      <c r="J119">
        <v>-5.0000000000000001E-3</v>
      </c>
      <c r="K119">
        <v>-6.2729999999999999E-3</v>
      </c>
      <c r="L119">
        <v>-5.0590000000000001E-3</v>
      </c>
      <c r="N119">
        <f t="shared" si="10"/>
        <v>4.7706422018348515E-2</v>
      </c>
      <c r="O119">
        <f t="shared" si="11"/>
        <v>771.6814159292029</v>
      </c>
      <c r="P119">
        <f t="shared" si="12"/>
        <v>96.460176991150362</v>
      </c>
      <c r="T119">
        <f t="shared" si="13"/>
        <v>2.2499999999999999E-4</v>
      </c>
      <c r="U119">
        <f t="shared" si="14"/>
        <v>2.2677348099999999E-4</v>
      </c>
    </row>
    <row r="120" spans="1:21" x14ac:dyDescent="0.25">
      <c r="A120">
        <v>10001</v>
      </c>
      <c r="B120">
        <v>20111230</v>
      </c>
      <c r="C120">
        <v>2</v>
      </c>
      <c r="D120">
        <v>4925</v>
      </c>
      <c r="E120" t="s">
        <v>25</v>
      </c>
      <c r="F120" t="s">
        <v>27</v>
      </c>
      <c r="G120">
        <v>7953</v>
      </c>
      <c r="H120">
        <v>36720410</v>
      </c>
      <c r="I120">
        <v>11.42</v>
      </c>
      <c r="J120">
        <v>5.1834999999999999E-2</v>
      </c>
      <c r="K120">
        <v>3.6709999999999998E-3</v>
      </c>
      <c r="L120">
        <v>8.5330000000000007E-3</v>
      </c>
      <c r="N120">
        <f t="shared" si="10"/>
        <v>-2.3642732049036774E-2</v>
      </c>
      <c r="O120">
        <f t="shared" si="11"/>
        <v>808.49557522123814</v>
      </c>
      <c r="P120">
        <f t="shared" si="12"/>
        <v>101.06194690265477</v>
      </c>
      <c r="T120">
        <f t="shared" si="13"/>
        <v>1.7501672249999997E-3</v>
      </c>
      <c r="U120">
        <f t="shared" si="14"/>
        <v>2.1520889999999988E-6</v>
      </c>
    </row>
    <row r="121" spans="1:21" x14ac:dyDescent="0.25">
      <c r="A121">
        <v>10001</v>
      </c>
      <c r="B121">
        <v>20120131</v>
      </c>
      <c r="C121">
        <v>2</v>
      </c>
      <c r="D121">
        <v>4925</v>
      </c>
      <c r="E121" t="s">
        <v>25</v>
      </c>
      <c r="F121" t="s">
        <v>27</v>
      </c>
      <c r="G121">
        <v>7953</v>
      </c>
      <c r="H121">
        <v>36720410</v>
      </c>
      <c r="I121">
        <v>11.15</v>
      </c>
      <c r="J121">
        <v>-1.9702000000000001E-2</v>
      </c>
      <c r="K121">
        <v>5.4140000000000001E-2</v>
      </c>
      <c r="L121">
        <v>4.3582999999999997E-2</v>
      </c>
      <c r="N121">
        <f t="shared" si="10"/>
        <v>9.686098654708708E-4</v>
      </c>
      <c r="O121">
        <f t="shared" si="11"/>
        <v>789.3805309734505</v>
      </c>
      <c r="P121">
        <f t="shared" si="12"/>
        <v>98.672566371681313</v>
      </c>
      <c r="T121">
        <f t="shared" si="13"/>
        <v>8.8220880399999993E-4</v>
      </c>
      <c r="U121">
        <f t="shared" si="14"/>
        <v>1.1278178889999996E-3</v>
      </c>
    </row>
    <row r="122" spans="1:21" x14ac:dyDescent="0.25">
      <c r="A122">
        <v>10001</v>
      </c>
      <c r="B122">
        <v>20120229</v>
      </c>
      <c r="C122">
        <v>2</v>
      </c>
      <c r="D122">
        <v>4925</v>
      </c>
      <c r="E122" t="s">
        <v>25</v>
      </c>
      <c r="F122" t="s">
        <v>27</v>
      </c>
      <c r="G122">
        <v>7953</v>
      </c>
      <c r="H122">
        <v>36720410</v>
      </c>
      <c r="I122">
        <v>11.1608</v>
      </c>
      <c r="J122">
        <v>5.0049999999999999E-3</v>
      </c>
      <c r="K122">
        <v>4.1252999999999998E-2</v>
      </c>
      <c r="L122">
        <v>4.0589E-2</v>
      </c>
      <c r="N122">
        <f t="shared" si="10"/>
        <v>4.472797648914062E-2</v>
      </c>
      <c r="O122">
        <f t="shared" si="11"/>
        <v>790.14513274336207</v>
      </c>
      <c r="P122">
        <f t="shared" si="12"/>
        <v>98.768141592920259</v>
      </c>
      <c r="T122">
        <f t="shared" si="13"/>
        <v>2.4950025000000002E-5</v>
      </c>
      <c r="U122">
        <f t="shared" si="14"/>
        <v>9.3568692099999992E-4</v>
      </c>
    </row>
    <row r="123" spans="1:21" x14ac:dyDescent="0.25">
      <c r="A123">
        <v>10001</v>
      </c>
      <c r="B123">
        <v>20120330</v>
      </c>
      <c r="C123">
        <v>2</v>
      </c>
      <c r="D123">
        <v>4925</v>
      </c>
      <c r="E123" t="s">
        <v>25</v>
      </c>
      <c r="F123" t="s">
        <v>27</v>
      </c>
      <c r="G123">
        <v>7953</v>
      </c>
      <c r="H123">
        <v>36720410</v>
      </c>
      <c r="I123">
        <v>11.66</v>
      </c>
      <c r="J123">
        <v>4.8759999999999998E-2</v>
      </c>
      <c r="K123">
        <v>2.4039000000000001E-2</v>
      </c>
      <c r="L123">
        <v>3.1331999999999999E-2</v>
      </c>
      <c r="N123">
        <f t="shared" si="10"/>
        <v>-1.8859348198970949E-2</v>
      </c>
      <c r="O123">
        <f t="shared" si="11"/>
        <v>825.48672566371602</v>
      </c>
      <c r="P123">
        <f t="shared" si="12"/>
        <v>103.1858407079645</v>
      </c>
      <c r="T123">
        <f t="shared" si="13"/>
        <v>1.5023375999999996E-3</v>
      </c>
      <c r="U123">
        <f t="shared" si="14"/>
        <v>4.5505422399999985E-4</v>
      </c>
    </row>
    <row r="124" spans="1:21" x14ac:dyDescent="0.25">
      <c r="A124">
        <v>10001</v>
      </c>
      <c r="B124">
        <v>20120430</v>
      </c>
      <c r="C124">
        <v>2</v>
      </c>
      <c r="D124">
        <v>4925</v>
      </c>
      <c r="E124" t="s">
        <v>25</v>
      </c>
      <c r="F124" t="s">
        <v>27</v>
      </c>
      <c r="G124">
        <v>7953</v>
      </c>
      <c r="H124">
        <v>36720410</v>
      </c>
      <c r="I124">
        <v>11.440099999999999</v>
      </c>
      <c r="J124">
        <v>-1.4999999999999999E-2</v>
      </c>
      <c r="K124">
        <v>-6.8399999999999997E-3</v>
      </c>
      <c r="L124">
        <v>-7.4970000000000002E-3</v>
      </c>
      <c r="N124">
        <f t="shared" si="10"/>
        <v>-8.8294682738787267E-2</v>
      </c>
      <c r="O124">
        <f t="shared" si="11"/>
        <v>809.91858407079553</v>
      </c>
      <c r="P124">
        <f t="shared" si="12"/>
        <v>101.23982300884944</v>
      </c>
      <c r="T124">
        <f t="shared" si="13"/>
        <v>6.2500000000000012E-4</v>
      </c>
      <c r="U124">
        <f t="shared" si="14"/>
        <v>3.0614500899999993E-4</v>
      </c>
    </row>
    <row r="125" spans="1:21" x14ac:dyDescent="0.25">
      <c r="A125">
        <v>10001</v>
      </c>
      <c r="B125">
        <v>20120531</v>
      </c>
      <c r="C125">
        <v>2</v>
      </c>
      <c r="D125">
        <v>4925</v>
      </c>
      <c r="E125" t="s">
        <v>25</v>
      </c>
      <c r="F125" t="s">
        <v>27</v>
      </c>
      <c r="G125">
        <v>7953</v>
      </c>
      <c r="H125">
        <v>36720410</v>
      </c>
      <c r="I125">
        <v>10.43</v>
      </c>
      <c r="J125">
        <v>-8.4361000000000005E-2</v>
      </c>
      <c r="K125">
        <v>-6.5641000000000005E-2</v>
      </c>
      <c r="L125">
        <v>-6.2650999999999998E-2</v>
      </c>
      <c r="N125">
        <f t="shared" si="10"/>
        <v>-3.163950143815919E-2</v>
      </c>
      <c r="O125">
        <f t="shared" si="11"/>
        <v>738.40707964601688</v>
      </c>
      <c r="P125">
        <f t="shared" si="12"/>
        <v>92.30088495575211</v>
      </c>
      <c r="T125">
        <f t="shared" si="13"/>
        <v>8.9039983210000007E-3</v>
      </c>
      <c r="U125">
        <f t="shared" si="14"/>
        <v>5.2781678009999992E-3</v>
      </c>
    </row>
    <row r="126" spans="1:21" x14ac:dyDescent="0.25">
      <c r="A126">
        <v>10001</v>
      </c>
      <c r="B126">
        <v>20120629</v>
      </c>
      <c r="C126">
        <v>2</v>
      </c>
      <c r="D126">
        <v>4925</v>
      </c>
      <c r="E126" t="s">
        <v>25</v>
      </c>
      <c r="F126" t="s">
        <v>27</v>
      </c>
      <c r="G126">
        <v>7953</v>
      </c>
      <c r="H126">
        <v>36720410</v>
      </c>
      <c r="I126">
        <v>10.1</v>
      </c>
      <c r="J126">
        <v>-2.7324999999999999E-2</v>
      </c>
      <c r="K126">
        <v>3.8181E-2</v>
      </c>
      <c r="L126">
        <v>3.9555E-2</v>
      </c>
      <c r="N126">
        <f t="shared" si="10"/>
        <v>4.9504950495049549E-3</v>
      </c>
      <c r="O126">
        <f t="shared" si="11"/>
        <v>715.04424778760983</v>
      </c>
      <c r="P126">
        <f t="shared" si="12"/>
        <v>89.380530973451229</v>
      </c>
      <c r="T126">
        <f t="shared" si="13"/>
        <v>1.3931556249999998E-3</v>
      </c>
      <c r="U126">
        <f t="shared" si="14"/>
        <v>8.734980249999999E-4</v>
      </c>
    </row>
    <row r="127" spans="1:21" x14ac:dyDescent="0.25">
      <c r="A127">
        <v>10001</v>
      </c>
      <c r="B127">
        <v>20120731</v>
      </c>
      <c r="C127">
        <v>2</v>
      </c>
      <c r="D127">
        <v>4925</v>
      </c>
      <c r="E127" t="s">
        <v>25</v>
      </c>
      <c r="F127" t="s">
        <v>27</v>
      </c>
      <c r="G127">
        <v>7953</v>
      </c>
      <c r="H127">
        <v>36720410</v>
      </c>
      <c r="I127">
        <v>10.15</v>
      </c>
      <c r="J127">
        <v>9.4059999999999994E-3</v>
      </c>
      <c r="K127">
        <v>1.0305999999999999E-2</v>
      </c>
      <c r="L127">
        <v>1.2598E-2</v>
      </c>
      <c r="N127">
        <f t="shared" si="10"/>
        <v>-1.6748768472906406E-2</v>
      </c>
      <c r="O127">
        <f t="shared" si="11"/>
        <v>718.5840707964594</v>
      </c>
      <c r="P127">
        <f t="shared" si="12"/>
        <v>89.823008849557425</v>
      </c>
      <c r="T127">
        <f t="shared" si="13"/>
        <v>3.5283600000000092E-7</v>
      </c>
      <c r="U127">
        <f t="shared" si="14"/>
        <v>6.7496039999999981E-6</v>
      </c>
    </row>
    <row r="128" spans="1:21" x14ac:dyDescent="0.25">
      <c r="A128">
        <v>10001</v>
      </c>
      <c r="B128">
        <v>20120831</v>
      </c>
      <c r="C128">
        <v>2</v>
      </c>
      <c r="D128">
        <v>4925</v>
      </c>
      <c r="E128" t="s">
        <v>25</v>
      </c>
      <c r="F128" t="s">
        <v>27</v>
      </c>
      <c r="G128">
        <v>7953</v>
      </c>
      <c r="H128">
        <v>36720410</v>
      </c>
      <c r="I128">
        <v>9.98</v>
      </c>
      <c r="J128">
        <v>-1.2315E-2</v>
      </c>
      <c r="K128">
        <v>2.6335999999999998E-2</v>
      </c>
      <c r="L128">
        <v>1.9762999999999999E-2</v>
      </c>
      <c r="N128">
        <f t="shared" si="10"/>
        <v>-4.0080160320642433E-3</v>
      </c>
      <c r="O128">
        <f t="shared" si="11"/>
        <v>706.5486725663709</v>
      </c>
      <c r="P128">
        <f t="shared" si="12"/>
        <v>88.318584070796362</v>
      </c>
      <c r="T128">
        <f t="shared" si="13"/>
        <v>4.9795922500000004E-4</v>
      </c>
      <c r="U128">
        <f t="shared" si="14"/>
        <v>9.5316168999999982E-5</v>
      </c>
    </row>
    <row r="129" spans="1:21" x14ac:dyDescent="0.25">
      <c r="A129">
        <v>10001</v>
      </c>
      <c r="B129">
        <v>20120928</v>
      </c>
      <c r="C129">
        <v>2</v>
      </c>
      <c r="D129">
        <v>4925</v>
      </c>
      <c r="E129" t="s">
        <v>25</v>
      </c>
      <c r="F129" t="s">
        <v>27</v>
      </c>
      <c r="G129">
        <v>7953</v>
      </c>
      <c r="H129">
        <v>36720410</v>
      </c>
      <c r="I129">
        <v>9.94</v>
      </c>
      <c r="J129">
        <v>5.0100000000000003E-4</v>
      </c>
      <c r="K129">
        <v>2.6532E-2</v>
      </c>
      <c r="L129">
        <v>2.4236000000000001E-2</v>
      </c>
      <c r="N129">
        <f t="shared" si="10"/>
        <v>8.1488933601610025E-3</v>
      </c>
      <c r="O129">
        <f t="shared" si="11"/>
        <v>703.71681415929118</v>
      </c>
      <c r="P129">
        <f t="shared" si="12"/>
        <v>87.964601769911397</v>
      </c>
      <c r="T129">
        <f t="shared" si="13"/>
        <v>9.0231001000000007E-5</v>
      </c>
      <c r="U129">
        <f t="shared" si="14"/>
        <v>2.0266369600000002E-4</v>
      </c>
    </row>
    <row r="130" spans="1:21" x14ac:dyDescent="0.25">
      <c r="A130">
        <v>10001</v>
      </c>
      <c r="B130">
        <v>20121031</v>
      </c>
      <c r="C130">
        <v>2</v>
      </c>
      <c r="D130">
        <v>4925</v>
      </c>
      <c r="E130" t="s">
        <v>25</v>
      </c>
      <c r="F130" t="s">
        <v>27</v>
      </c>
      <c r="G130">
        <v>7953</v>
      </c>
      <c r="H130">
        <v>36720410</v>
      </c>
      <c r="I130">
        <v>10.021000000000001</v>
      </c>
      <c r="J130">
        <v>1.2676E-2</v>
      </c>
      <c r="K130">
        <v>-1.4064E-2</v>
      </c>
      <c r="L130">
        <v>-1.9789000000000001E-2</v>
      </c>
      <c r="N130">
        <f t="shared" si="10"/>
        <v>-4.9995010477996371E-2</v>
      </c>
      <c r="O130">
        <f t="shared" si="11"/>
        <v>709.45132743362751</v>
      </c>
      <c r="P130">
        <f t="shared" si="12"/>
        <v>88.681415929203439</v>
      </c>
      <c r="T130">
        <f t="shared" ref="T130:T161" si="15">(J130-0.01)^2</f>
        <v>7.1609759999999974E-6</v>
      </c>
      <c r="U130">
        <f t="shared" ref="U130:U161" si="16">(L130-0.01)^2</f>
        <v>8.8738452100000015E-4</v>
      </c>
    </row>
    <row r="131" spans="1:21" x14ac:dyDescent="0.25">
      <c r="A131">
        <v>10001</v>
      </c>
      <c r="B131">
        <v>20121130</v>
      </c>
      <c r="C131">
        <v>2</v>
      </c>
      <c r="D131">
        <v>4925</v>
      </c>
      <c r="E131" t="s">
        <v>25</v>
      </c>
      <c r="F131" t="s">
        <v>27</v>
      </c>
      <c r="G131">
        <v>7953</v>
      </c>
      <c r="H131">
        <v>36720410</v>
      </c>
      <c r="I131">
        <v>9.52</v>
      </c>
      <c r="J131">
        <v>-4.5504000000000003E-2</v>
      </c>
      <c r="K131">
        <v>6.2189999999999997E-3</v>
      </c>
      <c r="L131">
        <v>2.8470000000000001E-3</v>
      </c>
      <c r="N131">
        <f t="shared" ref="N131:N187" si="17">I132/I131-1</f>
        <v>-1.995798319327724E-2</v>
      </c>
      <c r="O131">
        <f t="shared" si="11"/>
        <v>673.98230088495484</v>
      </c>
      <c r="P131">
        <f t="shared" si="12"/>
        <v>84.247787610619355</v>
      </c>
      <c r="T131">
        <f t="shared" si="15"/>
        <v>3.0806940160000005E-3</v>
      </c>
      <c r="U131">
        <f t="shared" si="16"/>
        <v>5.1165408999999994E-5</v>
      </c>
    </row>
    <row r="132" spans="1:21" x14ac:dyDescent="0.25">
      <c r="A132">
        <v>10001</v>
      </c>
      <c r="B132">
        <v>20121231</v>
      </c>
      <c r="C132">
        <v>2</v>
      </c>
      <c r="D132">
        <v>4925</v>
      </c>
      <c r="E132" t="s">
        <v>25</v>
      </c>
      <c r="F132" t="s">
        <v>27</v>
      </c>
      <c r="G132">
        <v>7953</v>
      </c>
      <c r="H132">
        <v>36720410</v>
      </c>
      <c r="I132">
        <v>9.33</v>
      </c>
      <c r="J132">
        <v>-1.5231E-2</v>
      </c>
      <c r="K132">
        <v>1.2579999999999999E-2</v>
      </c>
      <c r="L132">
        <v>7.0679999999999996E-3</v>
      </c>
      <c r="N132">
        <f t="shared" si="17"/>
        <v>5.7877813504823017E-2</v>
      </c>
      <c r="O132">
        <f t="shared" ref="O132:O188" si="18">O131*(1+N131)</f>
        <v>660.53097345132653</v>
      </c>
      <c r="P132">
        <f t="shared" ref="P132:P188" si="19">P131*(1+N131)</f>
        <v>82.566371681415816</v>
      </c>
      <c r="T132">
        <f t="shared" si="15"/>
        <v>6.3660336099999998E-4</v>
      </c>
      <c r="U132">
        <f t="shared" si="16"/>
        <v>8.596624000000004E-6</v>
      </c>
    </row>
    <row r="133" spans="1:21" x14ac:dyDescent="0.25">
      <c r="A133">
        <v>10001</v>
      </c>
      <c r="B133">
        <v>20130131</v>
      </c>
      <c r="C133">
        <v>2</v>
      </c>
      <c r="D133">
        <v>4925</v>
      </c>
      <c r="E133" t="s">
        <v>25</v>
      </c>
      <c r="F133" t="s">
        <v>27</v>
      </c>
      <c r="G133">
        <v>7953</v>
      </c>
      <c r="H133">
        <v>36720410</v>
      </c>
      <c r="I133">
        <v>9.8699999999999992</v>
      </c>
      <c r="J133">
        <v>6.2701000000000007E-2</v>
      </c>
      <c r="K133">
        <v>5.4189000000000001E-2</v>
      </c>
      <c r="L133">
        <v>5.0428000000000001E-2</v>
      </c>
      <c r="N133">
        <f t="shared" si="17"/>
        <v>7.0921985815604049E-3</v>
      </c>
      <c r="O133">
        <f t="shared" si="18"/>
        <v>698.76106194690158</v>
      </c>
      <c r="P133">
        <f t="shared" si="19"/>
        <v>87.345132743362697</v>
      </c>
      <c r="T133">
        <f t="shared" si="15"/>
        <v>2.7773954010000003E-3</v>
      </c>
      <c r="U133">
        <f t="shared" si="16"/>
        <v>1.634423184E-3</v>
      </c>
    </row>
    <row r="134" spans="1:21" x14ac:dyDescent="0.25">
      <c r="A134">
        <v>10001</v>
      </c>
      <c r="B134">
        <v>20130228</v>
      </c>
      <c r="C134">
        <v>2</v>
      </c>
      <c r="D134">
        <v>4925</v>
      </c>
      <c r="E134" t="s">
        <v>25</v>
      </c>
      <c r="F134" t="s">
        <v>27</v>
      </c>
      <c r="G134">
        <v>7953</v>
      </c>
      <c r="H134">
        <v>36720410</v>
      </c>
      <c r="I134">
        <v>9.94</v>
      </c>
      <c r="J134">
        <v>1.1651E-2</v>
      </c>
      <c r="K134">
        <v>8.2839999999999997E-3</v>
      </c>
      <c r="L134">
        <v>1.1061E-2</v>
      </c>
      <c r="N134">
        <f t="shared" si="17"/>
        <v>2.6156941649899457E-2</v>
      </c>
      <c r="O134">
        <f t="shared" si="18"/>
        <v>703.71681415929106</v>
      </c>
      <c r="P134">
        <f t="shared" si="19"/>
        <v>87.964601769911383</v>
      </c>
      <c r="T134">
        <f t="shared" si="15"/>
        <v>2.7258009999999988E-6</v>
      </c>
      <c r="U134">
        <f t="shared" si="16"/>
        <v>1.1257209999999988E-6</v>
      </c>
    </row>
    <row r="135" spans="1:21" x14ac:dyDescent="0.25">
      <c r="A135">
        <v>10001</v>
      </c>
      <c r="B135">
        <v>20130328</v>
      </c>
      <c r="C135">
        <v>2</v>
      </c>
      <c r="D135">
        <v>4925</v>
      </c>
      <c r="E135" t="s">
        <v>25</v>
      </c>
      <c r="F135" t="s">
        <v>27</v>
      </c>
      <c r="G135">
        <v>7953</v>
      </c>
      <c r="H135">
        <v>36720410</v>
      </c>
      <c r="I135">
        <v>10.199999999999999</v>
      </c>
      <c r="J135">
        <v>3.0683999999999999E-2</v>
      </c>
      <c r="K135">
        <v>3.5319999999999997E-2</v>
      </c>
      <c r="L135">
        <v>3.5987999999999999E-2</v>
      </c>
      <c r="N135">
        <f t="shared" si="17"/>
        <v>1.2745098039215863E-2</v>
      </c>
      <c r="O135">
        <f t="shared" si="18"/>
        <v>722.12389380530874</v>
      </c>
      <c r="P135">
        <f t="shared" si="19"/>
        <v>90.265486725663592</v>
      </c>
      <c r="T135">
        <f t="shared" si="15"/>
        <v>4.2782785600000003E-4</v>
      </c>
      <c r="U135">
        <f t="shared" si="16"/>
        <v>6.7537614399999985E-4</v>
      </c>
    </row>
    <row r="136" spans="1:21" x14ac:dyDescent="0.25">
      <c r="A136">
        <v>10001</v>
      </c>
      <c r="B136">
        <v>20130430</v>
      </c>
      <c r="C136">
        <v>2</v>
      </c>
      <c r="D136">
        <v>4925</v>
      </c>
      <c r="E136" t="s">
        <v>25</v>
      </c>
      <c r="F136" t="s">
        <v>27</v>
      </c>
      <c r="G136">
        <v>7953</v>
      </c>
      <c r="H136">
        <v>36720410</v>
      </c>
      <c r="I136">
        <v>10.33</v>
      </c>
      <c r="J136">
        <v>1.7156999999999999E-2</v>
      </c>
      <c r="K136">
        <v>1.4942E-2</v>
      </c>
      <c r="L136">
        <v>1.8086000000000001E-2</v>
      </c>
      <c r="N136">
        <f t="shared" si="17"/>
        <v>-4.8402710551791461E-3</v>
      </c>
      <c r="O136">
        <f t="shared" si="18"/>
        <v>731.32743362831775</v>
      </c>
      <c r="P136">
        <f t="shared" si="19"/>
        <v>91.415929203539719</v>
      </c>
      <c r="T136">
        <f t="shared" si="15"/>
        <v>5.122264899999998E-5</v>
      </c>
      <c r="U136">
        <f t="shared" si="16"/>
        <v>6.5383396000000024E-5</v>
      </c>
    </row>
    <row r="137" spans="1:21" x14ac:dyDescent="0.25">
      <c r="A137">
        <v>10001</v>
      </c>
      <c r="B137">
        <v>20130531</v>
      </c>
      <c r="C137">
        <v>2</v>
      </c>
      <c r="D137">
        <v>4925</v>
      </c>
      <c r="E137" t="s">
        <v>25</v>
      </c>
      <c r="F137" t="s">
        <v>27</v>
      </c>
      <c r="G137">
        <v>7953</v>
      </c>
      <c r="H137">
        <v>36720410</v>
      </c>
      <c r="I137">
        <v>10.28</v>
      </c>
      <c r="J137">
        <v>-4.84E-4</v>
      </c>
      <c r="K137">
        <v>1.9154999999999998E-2</v>
      </c>
      <c r="L137">
        <v>2.0763E-2</v>
      </c>
      <c r="N137">
        <f t="shared" si="17"/>
        <v>1.9455252918290089E-3</v>
      </c>
      <c r="O137">
        <f t="shared" si="18"/>
        <v>727.78761061946818</v>
      </c>
      <c r="P137">
        <f t="shared" si="19"/>
        <v>90.973451327433523</v>
      </c>
      <c r="T137">
        <f t="shared" si="15"/>
        <v>1.0991425600000001E-4</v>
      </c>
      <c r="U137">
        <f t="shared" si="16"/>
        <v>1.15842169E-4</v>
      </c>
    </row>
    <row r="138" spans="1:21" x14ac:dyDescent="0.25">
      <c r="A138">
        <v>10001</v>
      </c>
      <c r="B138">
        <v>20130628</v>
      </c>
      <c r="C138">
        <v>2</v>
      </c>
      <c r="D138">
        <v>4925</v>
      </c>
      <c r="E138" t="s">
        <v>25</v>
      </c>
      <c r="F138" t="s">
        <v>27</v>
      </c>
      <c r="G138">
        <v>7953</v>
      </c>
      <c r="H138">
        <v>36720410</v>
      </c>
      <c r="I138">
        <v>10.3</v>
      </c>
      <c r="J138">
        <v>6.3229999999999996E-3</v>
      </c>
      <c r="K138">
        <v>-1.5070999999999999E-2</v>
      </c>
      <c r="L138">
        <v>-1.4999E-2</v>
      </c>
      <c r="N138">
        <f t="shared" si="17"/>
        <v>1.1650485436893065E-2</v>
      </c>
      <c r="O138">
        <f t="shared" si="18"/>
        <v>729.20353982300821</v>
      </c>
      <c r="P138">
        <f t="shared" si="19"/>
        <v>91.150442477876027</v>
      </c>
      <c r="T138">
        <f t="shared" si="15"/>
        <v>1.3520329000000004E-5</v>
      </c>
      <c r="U138">
        <f t="shared" si="16"/>
        <v>6.2495000099999998E-4</v>
      </c>
    </row>
    <row r="139" spans="1:21" x14ac:dyDescent="0.25">
      <c r="A139">
        <v>10001</v>
      </c>
      <c r="B139">
        <v>20130731</v>
      </c>
      <c r="C139">
        <v>2</v>
      </c>
      <c r="D139">
        <v>4925</v>
      </c>
      <c r="E139" t="s">
        <v>25</v>
      </c>
      <c r="F139" t="s">
        <v>27</v>
      </c>
      <c r="G139">
        <v>7953</v>
      </c>
      <c r="H139">
        <v>36720410</v>
      </c>
      <c r="I139">
        <v>10.42</v>
      </c>
      <c r="J139">
        <v>1.6018999999999999E-2</v>
      </c>
      <c r="K139">
        <v>5.2690000000000001E-2</v>
      </c>
      <c r="L139">
        <v>4.9461999999999999E-2</v>
      </c>
      <c r="N139">
        <f t="shared" si="17"/>
        <v>-2.1113243761996192E-2</v>
      </c>
      <c r="O139">
        <f t="shared" si="18"/>
        <v>737.69911504424704</v>
      </c>
      <c r="P139">
        <f t="shared" si="19"/>
        <v>92.21238938053088</v>
      </c>
      <c r="T139">
        <f t="shared" si="15"/>
        <v>3.622836099999998E-5</v>
      </c>
      <c r="U139">
        <f t="shared" si="16"/>
        <v>1.5572494439999999E-3</v>
      </c>
    </row>
    <row r="140" spans="1:21" x14ac:dyDescent="0.25">
      <c r="A140">
        <v>10001</v>
      </c>
      <c r="B140">
        <v>20130830</v>
      </c>
      <c r="C140">
        <v>2</v>
      </c>
      <c r="D140">
        <v>4925</v>
      </c>
      <c r="E140" t="s">
        <v>25</v>
      </c>
      <c r="F140" t="s">
        <v>27</v>
      </c>
      <c r="G140">
        <v>7953</v>
      </c>
      <c r="H140">
        <v>36720410</v>
      </c>
      <c r="I140">
        <v>10.199999999999999</v>
      </c>
      <c r="J140">
        <v>-1.6795000000000001E-2</v>
      </c>
      <c r="K140">
        <v>-2.5760999999999999E-2</v>
      </c>
      <c r="L140">
        <v>-3.1297999999999999E-2</v>
      </c>
      <c r="N140">
        <f t="shared" si="17"/>
        <v>0</v>
      </c>
      <c r="O140">
        <f t="shared" si="18"/>
        <v>722.12389380530897</v>
      </c>
      <c r="P140">
        <f t="shared" si="19"/>
        <v>90.265486725663621</v>
      </c>
      <c r="T140">
        <f t="shared" si="15"/>
        <v>7.17972025E-4</v>
      </c>
      <c r="U140">
        <f t="shared" si="16"/>
        <v>1.7055248040000002E-3</v>
      </c>
    </row>
    <row r="141" spans="1:21" x14ac:dyDescent="0.25">
      <c r="A141">
        <v>10001</v>
      </c>
      <c r="B141">
        <v>20130930</v>
      </c>
      <c r="C141">
        <v>2</v>
      </c>
      <c r="D141">
        <v>4925</v>
      </c>
      <c r="E141" t="s">
        <v>25</v>
      </c>
      <c r="F141" t="s">
        <v>27</v>
      </c>
      <c r="G141">
        <v>7953</v>
      </c>
      <c r="H141">
        <v>36720410</v>
      </c>
      <c r="I141">
        <v>10.199999999999999</v>
      </c>
      <c r="J141">
        <v>4.4120000000000001E-3</v>
      </c>
      <c r="K141">
        <v>3.7513999999999999E-2</v>
      </c>
      <c r="L141">
        <v>2.9749000000000001E-2</v>
      </c>
      <c r="N141">
        <f t="shared" si="17"/>
        <v>-2.2549019607843057E-2</v>
      </c>
      <c r="O141">
        <f t="shared" si="18"/>
        <v>722.12389380530897</v>
      </c>
      <c r="P141">
        <f t="shared" si="19"/>
        <v>90.265486725663621</v>
      </c>
      <c r="T141">
        <f t="shared" si="15"/>
        <v>3.1225744000000002E-5</v>
      </c>
      <c r="U141">
        <f t="shared" si="16"/>
        <v>3.9002300100000008E-4</v>
      </c>
    </row>
    <row r="142" spans="1:21" x14ac:dyDescent="0.25">
      <c r="A142">
        <v>10001</v>
      </c>
      <c r="B142">
        <v>20131031</v>
      </c>
      <c r="C142">
        <v>2</v>
      </c>
      <c r="D142">
        <v>4925</v>
      </c>
      <c r="E142" t="s">
        <v>25</v>
      </c>
      <c r="F142" t="s">
        <v>27</v>
      </c>
      <c r="G142">
        <v>7953</v>
      </c>
      <c r="H142">
        <v>36720410</v>
      </c>
      <c r="I142">
        <v>9.9700000000000006</v>
      </c>
      <c r="J142">
        <v>-1.8137E-2</v>
      </c>
      <c r="K142">
        <v>3.9907999999999999E-2</v>
      </c>
      <c r="L142">
        <v>4.4595999999999997E-2</v>
      </c>
      <c r="N142">
        <f t="shared" si="17"/>
        <v>-0.13941825476429293</v>
      </c>
      <c r="O142">
        <f t="shared" si="18"/>
        <v>705.84070796460105</v>
      </c>
      <c r="P142">
        <f t="shared" si="19"/>
        <v>88.230088495575131</v>
      </c>
      <c r="T142">
        <f t="shared" si="15"/>
        <v>7.9169076900000013E-4</v>
      </c>
      <c r="U142">
        <f t="shared" si="16"/>
        <v>1.1968832159999997E-3</v>
      </c>
    </row>
    <row r="143" spans="1:21" x14ac:dyDescent="0.25">
      <c r="A143">
        <v>10001</v>
      </c>
      <c r="B143">
        <v>20131129</v>
      </c>
      <c r="C143">
        <v>2</v>
      </c>
      <c r="D143">
        <v>4925</v>
      </c>
      <c r="E143" t="s">
        <v>25</v>
      </c>
      <c r="F143" t="s">
        <v>27</v>
      </c>
      <c r="G143">
        <v>7953</v>
      </c>
      <c r="H143">
        <v>36720410</v>
      </c>
      <c r="I143">
        <v>8.58</v>
      </c>
      <c r="J143">
        <v>-0.134905</v>
      </c>
      <c r="K143">
        <v>2.4972999999999999E-2</v>
      </c>
      <c r="L143">
        <v>2.8049000000000001E-2</v>
      </c>
      <c r="N143">
        <f t="shared" si="17"/>
        <v>-6.4102564102564208E-2</v>
      </c>
      <c r="O143">
        <f t="shared" si="18"/>
        <v>607.43362831858337</v>
      </c>
      <c r="P143">
        <f t="shared" si="19"/>
        <v>75.929203539822922</v>
      </c>
      <c r="T143">
        <f t="shared" si="15"/>
        <v>2.0997459025000002E-2</v>
      </c>
      <c r="U143">
        <f t="shared" si="16"/>
        <v>3.2576640100000009E-4</v>
      </c>
    </row>
    <row r="144" spans="1:21" x14ac:dyDescent="0.25">
      <c r="A144">
        <v>10001</v>
      </c>
      <c r="B144">
        <v>20131231</v>
      </c>
      <c r="C144">
        <v>2</v>
      </c>
      <c r="D144">
        <v>4925</v>
      </c>
      <c r="E144" t="s">
        <v>25</v>
      </c>
      <c r="F144" t="s">
        <v>27</v>
      </c>
      <c r="G144">
        <v>7953</v>
      </c>
      <c r="H144">
        <v>36720410</v>
      </c>
      <c r="I144">
        <v>8.0299999999999994</v>
      </c>
      <c r="J144">
        <v>-5.8858000000000001E-2</v>
      </c>
      <c r="K144">
        <v>2.6159999999999999E-2</v>
      </c>
      <c r="L144">
        <v>2.3563000000000001E-2</v>
      </c>
      <c r="N144">
        <f t="shared" si="17"/>
        <v>0.14196762141967634</v>
      </c>
      <c r="O144">
        <f t="shared" si="18"/>
        <v>568.49557522123825</v>
      </c>
      <c r="P144">
        <f t="shared" si="19"/>
        <v>71.061946902654782</v>
      </c>
      <c r="T144">
        <f t="shared" si="15"/>
        <v>4.7414241640000004E-3</v>
      </c>
      <c r="U144">
        <f t="shared" si="16"/>
        <v>1.8395496900000001E-4</v>
      </c>
    </row>
    <row r="145" spans="1:21" x14ac:dyDescent="0.25">
      <c r="A145">
        <v>10001</v>
      </c>
      <c r="B145">
        <v>20140131</v>
      </c>
      <c r="C145">
        <v>2</v>
      </c>
      <c r="D145">
        <v>4925</v>
      </c>
      <c r="E145" t="s">
        <v>25</v>
      </c>
      <c r="F145" t="s">
        <v>27</v>
      </c>
      <c r="G145">
        <v>7953</v>
      </c>
      <c r="H145">
        <v>36720410</v>
      </c>
      <c r="I145">
        <v>9.17</v>
      </c>
      <c r="J145">
        <v>0.14757200000000001</v>
      </c>
      <c r="K145">
        <v>-3.0047000000000001E-2</v>
      </c>
      <c r="L145">
        <v>-3.5582999999999997E-2</v>
      </c>
      <c r="N145">
        <f t="shared" si="17"/>
        <v>2.0719738276990141E-2</v>
      </c>
      <c r="O145">
        <f t="shared" si="18"/>
        <v>649.2035398230081</v>
      </c>
      <c r="P145">
        <f t="shared" si="19"/>
        <v>81.150442477876013</v>
      </c>
      <c r="T145">
        <f t="shared" si="15"/>
        <v>1.8926055184E-2</v>
      </c>
      <c r="U145">
        <f t="shared" si="16"/>
        <v>2.0778098889999998E-3</v>
      </c>
    </row>
    <row r="146" spans="1:21" x14ac:dyDescent="0.25">
      <c r="A146">
        <v>10001</v>
      </c>
      <c r="B146">
        <v>20140228</v>
      </c>
      <c r="C146">
        <v>2</v>
      </c>
      <c r="D146">
        <v>4925</v>
      </c>
      <c r="E146" t="s">
        <v>25</v>
      </c>
      <c r="F146" t="s">
        <v>27</v>
      </c>
      <c r="G146">
        <v>7953</v>
      </c>
      <c r="H146">
        <v>36720410</v>
      </c>
      <c r="I146">
        <v>9.36</v>
      </c>
      <c r="J146">
        <v>2.5627E-2</v>
      </c>
      <c r="K146">
        <v>4.6225000000000002E-2</v>
      </c>
      <c r="L146">
        <v>4.3117000000000003E-2</v>
      </c>
      <c r="N146">
        <f t="shared" si="17"/>
        <v>7.4786324786324965E-2</v>
      </c>
      <c r="O146">
        <f t="shared" si="18"/>
        <v>662.65486725663641</v>
      </c>
      <c r="P146">
        <f t="shared" si="19"/>
        <v>82.831858407079551</v>
      </c>
      <c r="T146">
        <f t="shared" si="15"/>
        <v>2.4420312900000005E-4</v>
      </c>
      <c r="U146">
        <f t="shared" si="16"/>
        <v>1.096735689E-3</v>
      </c>
    </row>
    <row r="147" spans="1:21" x14ac:dyDescent="0.25">
      <c r="A147">
        <v>10001</v>
      </c>
      <c r="B147">
        <v>20140331</v>
      </c>
      <c r="C147">
        <v>2</v>
      </c>
      <c r="D147">
        <v>4925</v>
      </c>
      <c r="E147" t="s">
        <v>25</v>
      </c>
      <c r="F147" t="s">
        <v>27</v>
      </c>
      <c r="G147">
        <v>7953</v>
      </c>
      <c r="H147">
        <v>36720410</v>
      </c>
      <c r="I147">
        <v>10.06</v>
      </c>
      <c r="J147">
        <v>7.9593999999999998E-2</v>
      </c>
      <c r="K147">
        <v>4.5440000000000003E-3</v>
      </c>
      <c r="L147">
        <v>6.9319999999999998E-3</v>
      </c>
      <c r="N147">
        <f t="shared" si="17"/>
        <v>8.3499005964214668E-2</v>
      </c>
      <c r="O147">
        <f t="shared" si="18"/>
        <v>712.21238938053023</v>
      </c>
      <c r="P147">
        <f t="shared" si="19"/>
        <v>89.026548672566278</v>
      </c>
      <c r="T147">
        <f t="shared" si="15"/>
        <v>4.8433248360000005E-3</v>
      </c>
      <c r="U147">
        <f t="shared" si="16"/>
        <v>9.4126240000000027E-6</v>
      </c>
    </row>
    <row r="148" spans="1:21" x14ac:dyDescent="0.25">
      <c r="A148">
        <v>10001</v>
      </c>
      <c r="B148">
        <v>20140430</v>
      </c>
      <c r="C148">
        <v>2</v>
      </c>
      <c r="D148">
        <v>4925</v>
      </c>
      <c r="E148" t="s">
        <v>25</v>
      </c>
      <c r="F148" t="s">
        <v>27</v>
      </c>
      <c r="G148">
        <v>7953</v>
      </c>
      <c r="H148">
        <v>36720410</v>
      </c>
      <c r="I148">
        <v>10.9</v>
      </c>
      <c r="J148">
        <v>8.7971999999999995E-2</v>
      </c>
      <c r="K148">
        <v>1.5690000000000001E-3</v>
      </c>
      <c r="L148">
        <v>6.2009999999999999E-3</v>
      </c>
      <c r="N148">
        <f t="shared" si="17"/>
        <v>-3.7614678899082543E-2</v>
      </c>
      <c r="O148">
        <f t="shared" si="18"/>
        <v>771.68141592920267</v>
      </c>
      <c r="P148">
        <f t="shared" si="19"/>
        <v>96.460176991150334</v>
      </c>
      <c r="T148">
        <f t="shared" si="15"/>
        <v>6.0796327840000001E-3</v>
      </c>
      <c r="U148">
        <f t="shared" si="16"/>
        <v>1.4432401000000002E-5</v>
      </c>
    </row>
    <row r="149" spans="1:21" x14ac:dyDescent="0.25">
      <c r="A149">
        <v>10001</v>
      </c>
      <c r="B149">
        <v>20140530</v>
      </c>
      <c r="C149">
        <v>2</v>
      </c>
      <c r="D149">
        <v>4925</v>
      </c>
      <c r="E149" t="s">
        <v>25</v>
      </c>
      <c r="F149" t="s">
        <v>27</v>
      </c>
      <c r="G149">
        <v>7953</v>
      </c>
      <c r="H149">
        <v>36720410</v>
      </c>
      <c r="I149">
        <v>10.49</v>
      </c>
      <c r="J149">
        <v>-3.3486000000000002E-2</v>
      </c>
      <c r="K149">
        <v>2.026E-2</v>
      </c>
      <c r="L149">
        <v>2.103E-2</v>
      </c>
      <c r="N149">
        <f t="shared" si="17"/>
        <v>4.7664442326023071E-3</v>
      </c>
      <c r="O149">
        <f t="shared" si="18"/>
        <v>742.65486725663641</v>
      </c>
      <c r="P149">
        <f t="shared" si="19"/>
        <v>92.831858407079551</v>
      </c>
      <c r="T149">
        <f t="shared" si="15"/>
        <v>1.8910321960000003E-3</v>
      </c>
      <c r="U149">
        <f t="shared" si="16"/>
        <v>1.2166089999999999E-4</v>
      </c>
    </row>
    <row r="150" spans="1:21" x14ac:dyDescent="0.25">
      <c r="A150">
        <v>10001</v>
      </c>
      <c r="B150">
        <v>20140630</v>
      </c>
      <c r="C150">
        <v>2</v>
      </c>
      <c r="D150">
        <v>4925</v>
      </c>
      <c r="E150" t="s">
        <v>25</v>
      </c>
      <c r="F150" t="s">
        <v>27</v>
      </c>
      <c r="G150">
        <v>7953</v>
      </c>
      <c r="H150">
        <v>36720410</v>
      </c>
      <c r="I150">
        <v>10.54</v>
      </c>
      <c r="J150">
        <v>9.0559999999999998E-3</v>
      </c>
      <c r="K150">
        <v>2.7990999999999999E-2</v>
      </c>
      <c r="L150">
        <v>1.9057999999999999E-2</v>
      </c>
      <c r="N150">
        <f t="shared" si="17"/>
        <v>0.22296015180265671</v>
      </c>
      <c r="O150">
        <f t="shared" si="18"/>
        <v>746.19469026548586</v>
      </c>
      <c r="P150">
        <f t="shared" si="19"/>
        <v>93.274336283185733</v>
      </c>
      <c r="T150">
        <f t="shared" si="15"/>
        <v>8.9113600000000071E-7</v>
      </c>
      <c r="U150">
        <f t="shared" si="16"/>
        <v>8.2047363999999964E-5</v>
      </c>
    </row>
    <row r="151" spans="1:21" x14ac:dyDescent="0.25">
      <c r="A151">
        <v>10001</v>
      </c>
      <c r="B151">
        <v>20140731</v>
      </c>
      <c r="C151">
        <v>2</v>
      </c>
      <c r="D151">
        <v>4925</v>
      </c>
      <c r="E151" t="s">
        <v>25</v>
      </c>
      <c r="F151" t="s">
        <v>27</v>
      </c>
      <c r="G151">
        <v>7953</v>
      </c>
      <c r="H151">
        <v>36720410</v>
      </c>
      <c r="I151">
        <v>12.89</v>
      </c>
      <c r="J151">
        <v>0.22722999999999999</v>
      </c>
      <c r="K151">
        <v>-2.0566999999999998E-2</v>
      </c>
      <c r="L151">
        <v>-1.508E-2</v>
      </c>
      <c r="N151">
        <f t="shared" si="17"/>
        <v>-0.12490302560124134</v>
      </c>
      <c r="O151">
        <f t="shared" si="18"/>
        <v>912.56637168141503</v>
      </c>
      <c r="P151">
        <f t="shared" si="19"/>
        <v>114.07079646017688</v>
      </c>
      <c r="T151">
        <f t="shared" si="15"/>
        <v>4.7188872899999991E-2</v>
      </c>
      <c r="U151">
        <f t="shared" si="16"/>
        <v>6.2900639999999991E-4</v>
      </c>
    </row>
    <row r="152" spans="1:21" x14ac:dyDescent="0.25">
      <c r="A152">
        <v>10001</v>
      </c>
      <c r="B152">
        <v>20140829</v>
      </c>
      <c r="C152">
        <v>2</v>
      </c>
      <c r="D152">
        <v>4925</v>
      </c>
      <c r="E152" t="s">
        <v>25</v>
      </c>
      <c r="F152" t="s">
        <v>27</v>
      </c>
      <c r="G152">
        <v>7953</v>
      </c>
      <c r="H152">
        <v>36720410</v>
      </c>
      <c r="I152">
        <v>11.28</v>
      </c>
      <c r="J152">
        <v>-0.12141200000000001</v>
      </c>
      <c r="K152">
        <v>4.0224999999999997E-2</v>
      </c>
      <c r="L152">
        <v>3.7655000000000001E-2</v>
      </c>
      <c r="N152">
        <f t="shared" si="17"/>
        <v>4.6985815602836878E-2</v>
      </c>
      <c r="O152">
        <f t="shared" si="18"/>
        <v>798.58407079645929</v>
      </c>
      <c r="P152">
        <f t="shared" si="19"/>
        <v>99.823008849557411</v>
      </c>
      <c r="T152">
        <f t="shared" si="15"/>
        <v>1.7269113744E-2</v>
      </c>
      <c r="U152">
        <f t="shared" si="16"/>
        <v>7.6479902499999993E-4</v>
      </c>
    </row>
    <row r="153" spans="1:21" x14ac:dyDescent="0.25">
      <c r="A153">
        <v>10001</v>
      </c>
      <c r="B153">
        <v>20140930</v>
      </c>
      <c r="C153">
        <v>2</v>
      </c>
      <c r="D153">
        <v>4925</v>
      </c>
      <c r="E153" t="s">
        <v>25</v>
      </c>
      <c r="F153" t="s">
        <v>27</v>
      </c>
      <c r="G153">
        <v>7953</v>
      </c>
      <c r="H153">
        <v>36720410</v>
      </c>
      <c r="I153">
        <v>11.81</v>
      </c>
      <c r="J153">
        <v>5.0974999999999999E-2</v>
      </c>
      <c r="K153">
        <v>-2.5208999999999999E-2</v>
      </c>
      <c r="L153">
        <v>-1.5514E-2</v>
      </c>
      <c r="N153">
        <f t="shared" si="17"/>
        <v>-3.8950042337002611E-2</v>
      </c>
      <c r="O153">
        <f t="shared" si="18"/>
        <v>836.1061946902646</v>
      </c>
      <c r="P153">
        <f t="shared" si="19"/>
        <v>104.51327433628308</v>
      </c>
      <c r="T153">
        <f t="shared" si="15"/>
        <v>1.6789506249999999E-3</v>
      </c>
      <c r="U153">
        <f t="shared" si="16"/>
        <v>6.5096419600000005E-4</v>
      </c>
    </row>
    <row r="154" spans="1:21" x14ac:dyDescent="0.25">
      <c r="A154">
        <v>10001</v>
      </c>
      <c r="B154">
        <v>20141031</v>
      </c>
      <c r="C154">
        <v>2</v>
      </c>
      <c r="D154">
        <v>4925</v>
      </c>
      <c r="E154" t="s">
        <v>25</v>
      </c>
      <c r="F154" t="s">
        <v>27</v>
      </c>
      <c r="G154">
        <v>7953</v>
      </c>
      <c r="H154">
        <v>36720410</v>
      </c>
      <c r="I154">
        <v>11.35</v>
      </c>
      <c r="J154">
        <v>-3.5139999999999998E-2</v>
      </c>
      <c r="K154">
        <v>2.1173999999999998E-2</v>
      </c>
      <c r="L154">
        <v>2.3200999999999999E-2</v>
      </c>
      <c r="N154">
        <f t="shared" si="17"/>
        <v>1.3215859030837107E-2</v>
      </c>
      <c r="O154">
        <f t="shared" si="18"/>
        <v>803.53982300884866</v>
      </c>
      <c r="P154">
        <f t="shared" si="19"/>
        <v>100.44247787610608</v>
      </c>
      <c r="T154">
        <f t="shared" si="15"/>
        <v>2.0376195999999998E-3</v>
      </c>
      <c r="U154">
        <f t="shared" si="16"/>
        <v>1.7426640099999998E-4</v>
      </c>
    </row>
    <row r="155" spans="1:21" x14ac:dyDescent="0.25">
      <c r="A155">
        <v>10001</v>
      </c>
      <c r="B155">
        <v>20141128</v>
      </c>
      <c r="C155">
        <v>2</v>
      </c>
      <c r="D155">
        <v>4925</v>
      </c>
      <c r="E155" t="s">
        <v>25</v>
      </c>
      <c r="F155" t="s">
        <v>27</v>
      </c>
      <c r="G155">
        <v>7953</v>
      </c>
      <c r="H155">
        <v>36720410</v>
      </c>
      <c r="I155">
        <v>11.5</v>
      </c>
      <c r="J155">
        <v>1.7180999999999998E-2</v>
      </c>
      <c r="K155">
        <v>2.1114000000000001E-2</v>
      </c>
      <c r="L155">
        <v>2.4534E-2</v>
      </c>
      <c r="N155">
        <f t="shared" si="17"/>
        <v>-4.1739130434782612E-2</v>
      </c>
      <c r="O155">
        <f t="shared" si="18"/>
        <v>814.15929203539736</v>
      </c>
      <c r="P155">
        <f t="shared" si="19"/>
        <v>101.76991150442467</v>
      </c>
      <c r="T155">
        <f t="shared" si="15"/>
        <v>5.1566760999999975E-5</v>
      </c>
      <c r="U155">
        <f t="shared" si="16"/>
        <v>2.11237156E-4</v>
      </c>
    </row>
    <row r="156" spans="1:21" x14ac:dyDescent="0.25">
      <c r="A156">
        <v>10001</v>
      </c>
      <c r="B156">
        <v>20141231</v>
      </c>
      <c r="C156">
        <v>2</v>
      </c>
      <c r="D156">
        <v>4925</v>
      </c>
      <c r="E156" t="s">
        <v>25</v>
      </c>
      <c r="F156" t="s">
        <v>27</v>
      </c>
      <c r="G156">
        <v>7953</v>
      </c>
      <c r="H156">
        <v>36720410</v>
      </c>
      <c r="I156">
        <v>11.02</v>
      </c>
      <c r="J156">
        <v>-3.7825999999999999E-2</v>
      </c>
      <c r="K156">
        <v>-3.6619999999999999E-3</v>
      </c>
      <c r="L156">
        <v>-4.189E-3</v>
      </c>
      <c r="N156">
        <f t="shared" si="17"/>
        <v>-0.11524500907441015</v>
      </c>
      <c r="O156">
        <f t="shared" si="18"/>
        <v>780.17699115044161</v>
      </c>
      <c r="P156">
        <f t="shared" si="19"/>
        <v>97.522123893805201</v>
      </c>
      <c r="T156">
        <f t="shared" si="15"/>
        <v>2.2873262759999999E-3</v>
      </c>
      <c r="U156">
        <f t="shared" si="16"/>
        <v>2.01327721E-4</v>
      </c>
    </row>
    <row r="157" spans="1:21" x14ac:dyDescent="0.25">
      <c r="A157">
        <v>10001</v>
      </c>
      <c r="B157">
        <v>20150130</v>
      </c>
      <c r="C157">
        <v>2</v>
      </c>
      <c r="D157">
        <v>4925</v>
      </c>
      <c r="E157" t="s">
        <v>25</v>
      </c>
      <c r="F157" t="s">
        <v>27</v>
      </c>
      <c r="G157">
        <v>7953</v>
      </c>
      <c r="H157">
        <v>36720410</v>
      </c>
      <c r="I157">
        <v>9.75</v>
      </c>
      <c r="J157">
        <v>-0.115245</v>
      </c>
      <c r="K157">
        <v>-2.7206999999999999E-2</v>
      </c>
      <c r="L157">
        <v>-3.1040999999999999E-2</v>
      </c>
      <c r="N157">
        <f t="shared" si="17"/>
        <v>3.589743589743577E-2</v>
      </c>
      <c r="O157">
        <f t="shared" si="18"/>
        <v>690.26548672566298</v>
      </c>
      <c r="P157">
        <f t="shared" si="19"/>
        <v>86.283185840707873</v>
      </c>
      <c r="T157">
        <f t="shared" si="15"/>
        <v>1.5686310025000001E-2</v>
      </c>
      <c r="U157">
        <f t="shared" si="16"/>
        <v>1.684363681E-3</v>
      </c>
    </row>
    <row r="158" spans="1:21" x14ac:dyDescent="0.25">
      <c r="A158">
        <v>10001</v>
      </c>
      <c r="B158">
        <v>20150227</v>
      </c>
      <c r="C158">
        <v>2</v>
      </c>
      <c r="D158">
        <v>4925</v>
      </c>
      <c r="E158" t="s">
        <v>25</v>
      </c>
      <c r="F158" t="s">
        <v>27</v>
      </c>
      <c r="G158">
        <v>7953</v>
      </c>
      <c r="H158">
        <v>36720410</v>
      </c>
      <c r="I158">
        <v>10.1</v>
      </c>
      <c r="J158">
        <v>3.5896999999999998E-2</v>
      </c>
      <c r="K158">
        <v>5.5974000000000003E-2</v>
      </c>
      <c r="L158">
        <v>5.4892999999999997E-2</v>
      </c>
      <c r="N158">
        <f t="shared" si="17"/>
        <v>-1.3861386138613763E-2</v>
      </c>
      <c r="O158">
        <f t="shared" si="18"/>
        <v>715.04424778760972</v>
      </c>
      <c r="P158">
        <f t="shared" si="19"/>
        <v>89.380530973451215</v>
      </c>
      <c r="T158">
        <f t="shared" si="15"/>
        <v>6.7065460899999986E-4</v>
      </c>
      <c r="U158">
        <f t="shared" si="16"/>
        <v>2.0153814489999996E-3</v>
      </c>
    </row>
    <row r="159" spans="1:21" x14ac:dyDescent="0.25">
      <c r="A159">
        <v>10001</v>
      </c>
      <c r="B159">
        <v>20150331</v>
      </c>
      <c r="C159">
        <v>2</v>
      </c>
      <c r="D159">
        <v>4925</v>
      </c>
      <c r="E159" t="s">
        <v>25</v>
      </c>
      <c r="F159" t="s">
        <v>27</v>
      </c>
      <c r="G159">
        <v>7953</v>
      </c>
      <c r="H159">
        <v>36720410</v>
      </c>
      <c r="I159">
        <v>9.9600000000000009</v>
      </c>
      <c r="J159">
        <v>-4.95E-4</v>
      </c>
      <c r="K159">
        <v>-1.0410000000000001E-2</v>
      </c>
      <c r="L159">
        <v>-1.7395999999999998E-2</v>
      </c>
      <c r="N159">
        <f t="shared" si="17"/>
        <v>1.1044176706827225E-2</v>
      </c>
      <c r="O159">
        <f t="shared" si="18"/>
        <v>705.13274336283109</v>
      </c>
      <c r="P159">
        <f t="shared" si="19"/>
        <v>88.141592920353887</v>
      </c>
      <c r="T159">
        <f t="shared" si="15"/>
        <v>1.1014502500000002E-4</v>
      </c>
      <c r="U159">
        <f t="shared" si="16"/>
        <v>7.5054081599999984E-4</v>
      </c>
    </row>
    <row r="160" spans="1:21" x14ac:dyDescent="0.25">
      <c r="A160">
        <v>10001</v>
      </c>
      <c r="B160">
        <v>20150430</v>
      </c>
      <c r="C160">
        <v>2</v>
      </c>
      <c r="D160">
        <v>4925</v>
      </c>
      <c r="E160" t="s">
        <v>25</v>
      </c>
      <c r="F160" t="s">
        <v>27</v>
      </c>
      <c r="G160">
        <v>7953</v>
      </c>
      <c r="H160">
        <v>36720410</v>
      </c>
      <c r="I160">
        <v>10.07</v>
      </c>
      <c r="J160">
        <v>1.1044E-2</v>
      </c>
      <c r="K160">
        <v>8.7760000000000008E-3</v>
      </c>
      <c r="L160">
        <v>8.5210000000000008E-3</v>
      </c>
      <c r="N160">
        <f t="shared" si="17"/>
        <v>-6.9513406156902491E-3</v>
      </c>
      <c r="O160">
        <f t="shared" si="18"/>
        <v>712.92035398230007</v>
      </c>
      <c r="P160">
        <f t="shared" si="19"/>
        <v>89.115044247787509</v>
      </c>
      <c r="T160">
        <f t="shared" si="15"/>
        <v>1.0899359999999997E-6</v>
      </c>
      <c r="U160">
        <f t="shared" si="16"/>
        <v>2.1874409999999984E-6</v>
      </c>
    </row>
    <row r="161" spans="1:21" x14ac:dyDescent="0.25">
      <c r="A161">
        <v>10001</v>
      </c>
      <c r="B161">
        <v>20150529</v>
      </c>
      <c r="C161">
        <v>2</v>
      </c>
      <c r="D161">
        <v>4925</v>
      </c>
      <c r="E161" t="s">
        <v>25</v>
      </c>
      <c r="F161" t="s">
        <v>27</v>
      </c>
      <c r="G161">
        <v>7953</v>
      </c>
      <c r="H161">
        <v>36720410</v>
      </c>
      <c r="I161">
        <v>10</v>
      </c>
      <c r="J161">
        <v>-6.9509999999999997E-3</v>
      </c>
      <c r="K161">
        <v>1.0290000000000001E-2</v>
      </c>
      <c r="L161">
        <v>1.0491E-2</v>
      </c>
      <c r="N161">
        <f t="shared" si="17"/>
        <v>3.0000000000000027E-2</v>
      </c>
      <c r="O161">
        <f t="shared" si="18"/>
        <v>707.96460176991059</v>
      </c>
      <c r="P161">
        <f t="shared" si="19"/>
        <v>88.495575221238823</v>
      </c>
      <c r="T161">
        <f t="shared" si="15"/>
        <v>2.8733640100000004E-4</v>
      </c>
      <c r="U161">
        <f t="shared" si="16"/>
        <v>2.4108100000000012E-7</v>
      </c>
    </row>
    <row r="162" spans="1:21" x14ac:dyDescent="0.25">
      <c r="A162">
        <v>10001</v>
      </c>
      <c r="B162">
        <v>20150630</v>
      </c>
      <c r="C162">
        <v>2</v>
      </c>
      <c r="D162">
        <v>4925</v>
      </c>
      <c r="E162" t="s">
        <v>25</v>
      </c>
      <c r="F162" t="s">
        <v>27</v>
      </c>
      <c r="G162">
        <v>7953</v>
      </c>
      <c r="H162">
        <v>36720410</v>
      </c>
      <c r="I162">
        <v>10.3</v>
      </c>
      <c r="J162">
        <v>0.03</v>
      </c>
      <c r="K162">
        <v>-1.9238000000000002E-2</v>
      </c>
      <c r="L162">
        <v>-2.1011999999999999E-2</v>
      </c>
      <c r="N162">
        <f t="shared" si="17"/>
        <v>-2.6213592233009786E-2</v>
      </c>
      <c r="O162">
        <f t="shared" si="18"/>
        <v>729.20353982300787</v>
      </c>
      <c r="P162">
        <f t="shared" si="19"/>
        <v>91.150442477875984</v>
      </c>
      <c r="T162">
        <f t="shared" ref="T162:T188" si="20">(J162-0.01)^2</f>
        <v>3.9999999999999986E-4</v>
      </c>
      <c r="U162">
        <f t="shared" ref="U162:U188" si="21">(L162-0.01)^2</f>
        <v>9.6174414399999991E-4</v>
      </c>
    </row>
    <row r="163" spans="1:21" x14ac:dyDescent="0.25">
      <c r="A163">
        <v>10001</v>
      </c>
      <c r="B163">
        <v>20150731</v>
      </c>
      <c r="C163">
        <v>2</v>
      </c>
      <c r="D163">
        <v>4925</v>
      </c>
      <c r="E163" t="s">
        <v>25</v>
      </c>
      <c r="F163" t="s">
        <v>27</v>
      </c>
      <c r="G163">
        <v>7953</v>
      </c>
      <c r="H163">
        <v>36720410</v>
      </c>
      <c r="I163">
        <v>10.029999999999999</v>
      </c>
      <c r="J163">
        <v>-1.3107000000000001E-2</v>
      </c>
      <c r="K163">
        <v>1.2109999999999999E-2</v>
      </c>
      <c r="L163">
        <v>1.9741999999999999E-2</v>
      </c>
      <c r="N163">
        <f t="shared" si="17"/>
        <v>-0.11166500498504484</v>
      </c>
      <c r="O163">
        <f t="shared" si="18"/>
        <v>710.08849557522024</v>
      </c>
      <c r="P163">
        <f t="shared" si="19"/>
        <v>88.761061946902529</v>
      </c>
      <c r="T163">
        <f t="shared" si="20"/>
        <v>5.3393344900000016E-4</v>
      </c>
      <c r="U163">
        <f t="shared" si="21"/>
        <v>9.4906563999999985E-5</v>
      </c>
    </row>
    <row r="164" spans="1:21" x14ac:dyDescent="0.25">
      <c r="A164">
        <v>10001</v>
      </c>
      <c r="B164">
        <v>20150831</v>
      </c>
      <c r="C164">
        <v>2</v>
      </c>
      <c r="D164">
        <v>4925</v>
      </c>
      <c r="E164" t="s">
        <v>25</v>
      </c>
      <c r="F164" t="s">
        <v>27</v>
      </c>
      <c r="G164">
        <v>7953</v>
      </c>
      <c r="H164">
        <v>36720410</v>
      </c>
      <c r="I164">
        <v>8.91</v>
      </c>
      <c r="J164">
        <v>-0.111665</v>
      </c>
      <c r="K164">
        <v>-5.9982000000000001E-2</v>
      </c>
      <c r="L164">
        <v>-6.2580999999999998E-2</v>
      </c>
      <c r="N164">
        <f t="shared" si="17"/>
        <v>3.3670033670032407E-3</v>
      </c>
      <c r="O164">
        <f t="shared" si="18"/>
        <v>630.79646017699031</v>
      </c>
      <c r="P164">
        <f t="shared" si="19"/>
        <v>78.849557522123789</v>
      </c>
      <c r="T164">
        <f t="shared" si="20"/>
        <v>1.4802372224999999E-2</v>
      </c>
      <c r="U164">
        <f t="shared" si="21"/>
        <v>5.2680015609999986E-3</v>
      </c>
    </row>
    <row r="165" spans="1:21" x14ac:dyDescent="0.25">
      <c r="A165">
        <v>10001</v>
      </c>
      <c r="B165">
        <v>20150930</v>
      </c>
      <c r="C165">
        <v>2</v>
      </c>
      <c r="D165">
        <v>4925</v>
      </c>
      <c r="E165" t="s">
        <v>25</v>
      </c>
      <c r="F165" t="s">
        <v>27</v>
      </c>
      <c r="G165">
        <v>7953</v>
      </c>
      <c r="H165">
        <v>36720410</v>
      </c>
      <c r="I165">
        <v>8.94</v>
      </c>
      <c r="J165">
        <v>3.3670000000000002E-3</v>
      </c>
      <c r="K165">
        <v>-3.3792999999999997E-2</v>
      </c>
      <c r="L165">
        <v>-2.6443000000000001E-2</v>
      </c>
      <c r="N165">
        <f t="shared" si="17"/>
        <v>-1.3422818791946178E-2</v>
      </c>
      <c r="O165">
        <f t="shared" si="18"/>
        <v>632.92035398229996</v>
      </c>
      <c r="P165">
        <f t="shared" si="19"/>
        <v>79.115044247787495</v>
      </c>
      <c r="T165">
        <f t="shared" si="20"/>
        <v>4.3996689000000002E-5</v>
      </c>
      <c r="U165">
        <f t="shared" si="21"/>
        <v>1.3280922490000002E-3</v>
      </c>
    </row>
    <row r="166" spans="1:21" x14ac:dyDescent="0.25">
      <c r="A166">
        <v>10001</v>
      </c>
      <c r="B166">
        <v>20151030</v>
      </c>
      <c r="C166">
        <v>2</v>
      </c>
      <c r="D166">
        <v>4925</v>
      </c>
      <c r="E166" t="s">
        <v>25</v>
      </c>
      <c r="F166" t="s">
        <v>27</v>
      </c>
      <c r="G166">
        <v>7953</v>
      </c>
      <c r="H166">
        <v>36720410</v>
      </c>
      <c r="I166">
        <v>8.82</v>
      </c>
      <c r="J166">
        <v>1.678E-3</v>
      </c>
      <c r="K166">
        <v>7.4006000000000002E-2</v>
      </c>
      <c r="L166">
        <v>8.2983000000000001E-2</v>
      </c>
      <c r="N166">
        <f t="shared" si="17"/>
        <v>-9.0702947845805459E-3</v>
      </c>
      <c r="O166">
        <f t="shared" si="18"/>
        <v>624.42477876106113</v>
      </c>
      <c r="P166">
        <f t="shared" si="19"/>
        <v>78.053097345132642</v>
      </c>
      <c r="T166">
        <f t="shared" si="20"/>
        <v>6.9255683999999991E-5</v>
      </c>
      <c r="U166">
        <f t="shared" si="21"/>
        <v>5.3265182890000007E-3</v>
      </c>
    </row>
    <row r="167" spans="1:21" x14ac:dyDescent="0.25">
      <c r="A167">
        <v>10001</v>
      </c>
      <c r="B167">
        <v>20151130</v>
      </c>
      <c r="C167">
        <v>2</v>
      </c>
      <c r="D167">
        <v>4925</v>
      </c>
      <c r="E167" t="s">
        <v>25</v>
      </c>
      <c r="F167" t="s">
        <v>27</v>
      </c>
      <c r="G167">
        <v>7953</v>
      </c>
      <c r="H167">
        <v>36720410</v>
      </c>
      <c r="I167">
        <v>8.74</v>
      </c>
      <c r="J167">
        <v>-9.0699999999999999E-3</v>
      </c>
      <c r="K167">
        <v>2.4099999999999998E-3</v>
      </c>
      <c r="L167">
        <v>5.0500000000000002E-4</v>
      </c>
      <c r="N167">
        <f t="shared" si="17"/>
        <v>-0.14759725400457668</v>
      </c>
      <c r="O167">
        <f t="shared" si="18"/>
        <v>618.7610619469018</v>
      </c>
      <c r="P167">
        <f t="shared" si="19"/>
        <v>77.345132743362726</v>
      </c>
      <c r="T167">
        <f t="shared" si="20"/>
        <v>3.6366490000000002E-4</v>
      </c>
      <c r="U167">
        <f t="shared" si="21"/>
        <v>9.0155025000000002E-5</v>
      </c>
    </row>
    <row r="168" spans="1:21" x14ac:dyDescent="0.25">
      <c r="A168">
        <v>10001</v>
      </c>
      <c r="B168">
        <v>20151231</v>
      </c>
      <c r="C168">
        <v>2</v>
      </c>
      <c r="D168">
        <v>4925</v>
      </c>
      <c r="E168" t="s">
        <v>25</v>
      </c>
      <c r="F168" t="s">
        <v>27</v>
      </c>
      <c r="G168">
        <v>7953</v>
      </c>
      <c r="H168">
        <v>36720410</v>
      </c>
      <c r="I168">
        <v>7.45</v>
      </c>
      <c r="J168">
        <v>-0.13215099999999999</v>
      </c>
      <c r="K168">
        <v>-2.2228000000000001E-2</v>
      </c>
      <c r="L168">
        <v>-1.753E-2</v>
      </c>
      <c r="N168">
        <f t="shared" si="17"/>
        <v>0.11677852348993301</v>
      </c>
      <c r="O168">
        <f t="shared" si="18"/>
        <v>527.43362831858337</v>
      </c>
      <c r="P168">
        <f t="shared" si="19"/>
        <v>65.929203539822922</v>
      </c>
      <c r="T168">
        <f t="shared" si="20"/>
        <v>2.0206906800999999E-2</v>
      </c>
      <c r="U168">
        <f t="shared" si="21"/>
        <v>7.5790089999999992E-4</v>
      </c>
    </row>
    <row r="169" spans="1:21" x14ac:dyDescent="0.25">
      <c r="A169">
        <v>10001</v>
      </c>
      <c r="B169">
        <v>20160129</v>
      </c>
      <c r="C169">
        <v>2</v>
      </c>
      <c r="D169">
        <v>4925</v>
      </c>
      <c r="E169" t="s">
        <v>25</v>
      </c>
      <c r="F169" t="s">
        <v>27</v>
      </c>
      <c r="G169">
        <v>7953</v>
      </c>
      <c r="H169">
        <v>36720410</v>
      </c>
      <c r="I169">
        <v>8.32</v>
      </c>
      <c r="J169">
        <v>0.11677899999999999</v>
      </c>
      <c r="K169">
        <v>-5.7147000000000003E-2</v>
      </c>
      <c r="L169">
        <v>-5.0735000000000002E-2</v>
      </c>
      <c r="N169">
        <f t="shared" si="17"/>
        <v>-5.5288461538461564E-2</v>
      </c>
      <c r="O169">
        <f t="shared" si="18"/>
        <v>589.0265486725657</v>
      </c>
      <c r="P169">
        <f t="shared" si="19"/>
        <v>73.628318584070712</v>
      </c>
      <c r="T169">
        <f t="shared" si="20"/>
        <v>1.1401754841000001E-2</v>
      </c>
      <c r="U169">
        <f t="shared" si="21"/>
        <v>3.6887402250000006E-3</v>
      </c>
    </row>
    <row r="170" spans="1:21" x14ac:dyDescent="0.25">
      <c r="A170">
        <v>10001</v>
      </c>
      <c r="B170">
        <v>20160229</v>
      </c>
      <c r="C170">
        <v>2</v>
      </c>
      <c r="D170">
        <v>4925</v>
      </c>
      <c r="E170" t="s">
        <v>25</v>
      </c>
      <c r="F170" t="s">
        <v>27</v>
      </c>
      <c r="G170">
        <v>7953</v>
      </c>
      <c r="H170">
        <v>36720410</v>
      </c>
      <c r="I170">
        <v>7.86</v>
      </c>
      <c r="J170">
        <v>-5.5287999999999997E-2</v>
      </c>
      <c r="K170">
        <v>6.1300000000000005E-4</v>
      </c>
      <c r="L170">
        <v>-4.1279999999999997E-3</v>
      </c>
      <c r="N170">
        <f t="shared" si="17"/>
        <v>-6.3613231552164251E-3</v>
      </c>
      <c r="O170">
        <f t="shared" si="18"/>
        <v>556.46017699114975</v>
      </c>
      <c r="P170">
        <f t="shared" si="19"/>
        <v>69.557522123893719</v>
      </c>
      <c r="T170">
        <f t="shared" si="20"/>
        <v>4.2625229440000001E-3</v>
      </c>
      <c r="U170">
        <f t="shared" si="21"/>
        <v>1.9960038400000001E-4</v>
      </c>
    </row>
    <row r="171" spans="1:21" x14ac:dyDescent="0.25">
      <c r="A171">
        <v>10001</v>
      </c>
      <c r="B171">
        <v>20160331</v>
      </c>
      <c r="C171">
        <v>2</v>
      </c>
      <c r="D171">
        <v>4925</v>
      </c>
      <c r="E171" t="s">
        <v>25</v>
      </c>
      <c r="F171" t="s">
        <v>27</v>
      </c>
      <c r="G171">
        <v>7953</v>
      </c>
      <c r="H171">
        <v>36720410</v>
      </c>
      <c r="I171">
        <v>7.81</v>
      </c>
      <c r="J171">
        <v>-6.3610000000000003E-3</v>
      </c>
      <c r="K171">
        <v>7.0554000000000006E-2</v>
      </c>
      <c r="L171">
        <v>6.5990999999999994E-2</v>
      </c>
      <c r="N171">
        <f t="shared" si="17"/>
        <v>-6.5300896286811794E-2</v>
      </c>
      <c r="O171">
        <f t="shared" si="18"/>
        <v>552.92035398230007</v>
      </c>
      <c r="P171">
        <f t="shared" si="19"/>
        <v>69.115044247787509</v>
      </c>
      <c r="T171">
        <f t="shared" si="20"/>
        <v>2.6768232100000001E-4</v>
      </c>
      <c r="U171">
        <f t="shared" si="21"/>
        <v>3.1349920809999993E-3</v>
      </c>
    </row>
    <row r="172" spans="1:21" x14ac:dyDescent="0.25">
      <c r="A172">
        <v>10001</v>
      </c>
      <c r="B172">
        <v>20160429</v>
      </c>
      <c r="C172">
        <v>2</v>
      </c>
      <c r="D172">
        <v>4925</v>
      </c>
      <c r="E172" t="s">
        <v>25</v>
      </c>
      <c r="F172" t="s">
        <v>27</v>
      </c>
      <c r="G172">
        <v>7953</v>
      </c>
      <c r="H172">
        <v>36720410</v>
      </c>
      <c r="I172">
        <v>7.3</v>
      </c>
      <c r="J172">
        <v>-5.5697999999999998E-2</v>
      </c>
      <c r="K172">
        <v>1.1724999999999999E-2</v>
      </c>
      <c r="L172">
        <v>2.699E-3</v>
      </c>
      <c r="N172">
        <f t="shared" si="17"/>
        <v>-2.1917808219178103E-2</v>
      </c>
      <c r="O172">
        <f t="shared" si="18"/>
        <v>516.81415929203467</v>
      </c>
      <c r="P172">
        <f t="shared" si="19"/>
        <v>64.601769911504334</v>
      </c>
      <c r="T172">
        <f t="shared" si="20"/>
        <v>4.3162272039999989E-3</v>
      </c>
      <c r="U172">
        <f t="shared" si="21"/>
        <v>5.3304601000000001E-5</v>
      </c>
    </row>
    <row r="173" spans="1:21" x14ac:dyDescent="0.25">
      <c r="A173">
        <v>10001</v>
      </c>
      <c r="B173">
        <v>20160531</v>
      </c>
      <c r="C173">
        <v>2</v>
      </c>
      <c r="D173">
        <v>4925</v>
      </c>
      <c r="E173" t="s">
        <v>25</v>
      </c>
      <c r="F173" t="s">
        <v>27</v>
      </c>
      <c r="G173">
        <v>7953</v>
      </c>
      <c r="H173">
        <v>36720410</v>
      </c>
      <c r="I173">
        <v>7.14</v>
      </c>
      <c r="J173">
        <v>-2.1918E-2</v>
      </c>
      <c r="K173">
        <v>1.4354E-2</v>
      </c>
      <c r="L173">
        <v>1.5329000000000001E-2</v>
      </c>
      <c r="N173">
        <f t="shared" si="17"/>
        <v>-2.1008403361344463E-2</v>
      </c>
      <c r="O173">
        <f t="shared" si="18"/>
        <v>505.48672566371607</v>
      </c>
      <c r="P173">
        <f t="shared" si="19"/>
        <v>63.185840707964509</v>
      </c>
      <c r="T173">
        <f t="shared" si="20"/>
        <v>1.0187587240000002E-3</v>
      </c>
      <c r="U173">
        <f t="shared" si="21"/>
        <v>2.8398241000000004E-5</v>
      </c>
    </row>
    <row r="174" spans="1:21" x14ac:dyDescent="0.25">
      <c r="A174">
        <v>10001</v>
      </c>
      <c r="B174">
        <v>20160630</v>
      </c>
      <c r="C174">
        <v>2</v>
      </c>
      <c r="D174">
        <v>4925</v>
      </c>
      <c r="E174" t="s">
        <v>25</v>
      </c>
      <c r="F174" t="s">
        <v>27</v>
      </c>
      <c r="G174">
        <v>7953</v>
      </c>
      <c r="H174">
        <v>36720410</v>
      </c>
      <c r="I174">
        <v>6.99</v>
      </c>
      <c r="J174">
        <v>-2.1007999999999999E-2</v>
      </c>
      <c r="K174">
        <v>2.9290000000000002E-3</v>
      </c>
      <c r="L174">
        <v>9.0600000000000001E-4</v>
      </c>
      <c r="N174">
        <f t="shared" si="17"/>
        <v>1.5736766809728131E-2</v>
      </c>
      <c r="O174">
        <f t="shared" si="18"/>
        <v>494.86725663716743</v>
      </c>
      <c r="P174">
        <f t="shared" si="19"/>
        <v>61.858407079645929</v>
      </c>
      <c r="T174">
        <f t="shared" si="20"/>
        <v>9.6149606400000001E-4</v>
      </c>
      <c r="U174">
        <f t="shared" si="21"/>
        <v>8.2700835999999998E-5</v>
      </c>
    </row>
    <row r="175" spans="1:21" x14ac:dyDescent="0.25">
      <c r="A175">
        <v>10001</v>
      </c>
      <c r="B175">
        <v>20160729</v>
      </c>
      <c r="C175">
        <v>2</v>
      </c>
      <c r="D175">
        <v>4925</v>
      </c>
      <c r="E175" t="s">
        <v>25</v>
      </c>
      <c r="F175" t="s">
        <v>27</v>
      </c>
      <c r="G175">
        <v>7953</v>
      </c>
      <c r="H175">
        <v>36720410</v>
      </c>
      <c r="I175">
        <v>7.1</v>
      </c>
      <c r="J175">
        <v>2.6466E-2</v>
      </c>
      <c r="K175">
        <v>3.8849000000000002E-2</v>
      </c>
      <c r="L175">
        <v>3.5610000000000003E-2</v>
      </c>
      <c r="N175">
        <f t="shared" si="17"/>
        <v>3.6619718309859328E-2</v>
      </c>
      <c r="O175">
        <f t="shared" si="18"/>
        <v>502.65486725663641</v>
      </c>
      <c r="P175">
        <f t="shared" si="19"/>
        <v>62.831858407079551</v>
      </c>
      <c r="T175">
        <f t="shared" si="20"/>
        <v>2.7112915600000003E-4</v>
      </c>
      <c r="U175">
        <f t="shared" si="21"/>
        <v>6.5587210000000009E-4</v>
      </c>
    </row>
    <row r="176" spans="1:21" x14ac:dyDescent="0.25">
      <c r="A176">
        <v>10001</v>
      </c>
      <c r="B176">
        <v>20160831</v>
      </c>
      <c r="C176">
        <v>2</v>
      </c>
      <c r="D176">
        <v>4925</v>
      </c>
      <c r="E176" t="s">
        <v>25</v>
      </c>
      <c r="F176" t="s">
        <v>27</v>
      </c>
      <c r="G176">
        <v>7953</v>
      </c>
      <c r="H176">
        <v>36720410</v>
      </c>
      <c r="I176">
        <v>7.36</v>
      </c>
      <c r="J176">
        <v>3.662E-2</v>
      </c>
      <c r="K176">
        <v>2.8059999999999999E-3</v>
      </c>
      <c r="L176">
        <v>-1.219E-3</v>
      </c>
      <c r="N176">
        <f t="shared" si="17"/>
        <v>4.2119565217391353E-2</v>
      </c>
      <c r="O176">
        <f t="shared" si="18"/>
        <v>521.0619469026542</v>
      </c>
      <c r="P176">
        <f t="shared" si="19"/>
        <v>65.132743362831775</v>
      </c>
      <c r="T176">
        <f t="shared" si="20"/>
        <v>7.0862439999999985E-4</v>
      </c>
      <c r="U176">
        <f t="shared" si="21"/>
        <v>1.25865961E-4</v>
      </c>
    </row>
    <row r="177" spans="1:21" x14ac:dyDescent="0.25">
      <c r="A177">
        <v>10001</v>
      </c>
      <c r="B177">
        <v>20160930</v>
      </c>
      <c r="C177">
        <v>2</v>
      </c>
      <c r="D177">
        <v>4925</v>
      </c>
      <c r="E177" t="s">
        <v>25</v>
      </c>
      <c r="F177" t="s">
        <v>27</v>
      </c>
      <c r="G177">
        <v>7953</v>
      </c>
      <c r="H177">
        <v>36720410</v>
      </c>
      <c r="I177">
        <v>7.67</v>
      </c>
      <c r="J177">
        <v>4.2119999999999998E-2</v>
      </c>
      <c r="K177">
        <v>3.0149999999999999E-3</v>
      </c>
      <c r="L177">
        <v>-1.2340000000000001E-3</v>
      </c>
      <c r="N177">
        <f t="shared" si="17"/>
        <v>0.61016949152542366</v>
      </c>
      <c r="O177">
        <f t="shared" si="18"/>
        <v>543.00884955752144</v>
      </c>
      <c r="P177">
        <f t="shared" si="19"/>
        <v>67.87610619469018</v>
      </c>
      <c r="T177">
        <f t="shared" si="20"/>
        <v>1.0316943999999998E-3</v>
      </c>
      <c r="U177">
        <f t="shared" si="21"/>
        <v>1.2620275600000002E-4</v>
      </c>
    </row>
    <row r="178" spans="1:21" x14ac:dyDescent="0.25">
      <c r="A178">
        <v>10001</v>
      </c>
      <c r="B178">
        <v>20161031</v>
      </c>
      <c r="C178">
        <v>2</v>
      </c>
      <c r="D178">
        <v>4925</v>
      </c>
      <c r="E178" t="s">
        <v>25</v>
      </c>
      <c r="F178" t="s">
        <v>27</v>
      </c>
      <c r="G178">
        <v>7953</v>
      </c>
      <c r="H178">
        <v>36720410</v>
      </c>
      <c r="I178">
        <v>12.35</v>
      </c>
      <c r="J178">
        <v>0.61994800000000005</v>
      </c>
      <c r="K178">
        <v>-2.1565999999999998E-2</v>
      </c>
      <c r="L178">
        <v>-1.9425999999999999E-2</v>
      </c>
      <c r="N178">
        <f t="shared" si="17"/>
        <v>1.2145748987854255E-2</v>
      </c>
      <c r="O178">
        <f t="shared" si="18"/>
        <v>874.33628318583953</v>
      </c>
      <c r="P178">
        <f t="shared" si="19"/>
        <v>109.29203539822994</v>
      </c>
      <c r="T178">
        <f t="shared" si="20"/>
        <v>0.37203656270400004</v>
      </c>
      <c r="U178">
        <f t="shared" si="21"/>
        <v>8.6588947600000005E-4</v>
      </c>
    </row>
    <row r="179" spans="1:21" x14ac:dyDescent="0.25">
      <c r="A179">
        <v>10001</v>
      </c>
      <c r="B179">
        <v>20161130</v>
      </c>
      <c r="C179">
        <v>2</v>
      </c>
      <c r="D179">
        <v>4925</v>
      </c>
      <c r="E179" t="s">
        <v>25</v>
      </c>
      <c r="F179" t="s">
        <v>27</v>
      </c>
      <c r="G179">
        <v>7953</v>
      </c>
      <c r="H179">
        <v>36720410</v>
      </c>
      <c r="I179">
        <v>12.5</v>
      </c>
      <c r="J179">
        <v>1.2146000000000001E-2</v>
      </c>
      <c r="K179">
        <v>4.0543000000000003E-2</v>
      </c>
      <c r="L179">
        <v>3.4174000000000003E-2</v>
      </c>
      <c r="N179">
        <f t="shared" si="17"/>
        <v>4.0000000000000036E-3</v>
      </c>
      <c r="O179">
        <f t="shared" si="18"/>
        <v>884.95575221238823</v>
      </c>
      <c r="P179">
        <f t="shared" si="19"/>
        <v>110.61946902654853</v>
      </c>
      <c r="T179">
        <f t="shared" si="20"/>
        <v>4.6053160000000011E-6</v>
      </c>
      <c r="U179">
        <f t="shared" si="21"/>
        <v>5.8438227600000003E-4</v>
      </c>
    </row>
    <row r="180" spans="1:21" x14ac:dyDescent="0.25">
      <c r="A180">
        <v>10001</v>
      </c>
      <c r="B180">
        <v>20161230</v>
      </c>
      <c r="C180">
        <v>2</v>
      </c>
      <c r="D180">
        <v>4925</v>
      </c>
      <c r="E180" t="s">
        <v>25</v>
      </c>
      <c r="F180" t="s">
        <v>27</v>
      </c>
      <c r="G180">
        <v>7953</v>
      </c>
      <c r="H180">
        <v>36720410</v>
      </c>
      <c r="I180">
        <v>12.55</v>
      </c>
      <c r="J180">
        <v>0.01</v>
      </c>
      <c r="K180">
        <v>1.8772E-2</v>
      </c>
      <c r="L180">
        <v>1.8200999999999998E-2</v>
      </c>
      <c r="N180">
        <f t="shared" si="17"/>
        <v>7.9681274900398336E-3</v>
      </c>
      <c r="O180">
        <f t="shared" si="18"/>
        <v>888.4955752212378</v>
      </c>
      <c r="P180">
        <f t="shared" si="19"/>
        <v>111.06194690265473</v>
      </c>
      <c r="T180">
        <f t="shared" si="20"/>
        <v>0</v>
      </c>
      <c r="U180">
        <f t="shared" si="21"/>
        <v>6.7256400999999964E-5</v>
      </c>
    </row>
    <row r="181" spans="1:21" x14ac:dyDescent="0.25">
      <c r="A181">
        <v>10001</v>
      </c>
      <c r="B181">
        <v>20170131</v>
      </c>
      <c r="C181">
        <v>2</v>
      </c>
      <c r="D181">
        <v>4925</v>
      </c>
      <c r="E181" t="s">
        <v>25</v>
      </c>
      <c r="F181" t="s">
        <v>27</v>
      </c>
      <c r="G181">
        <v>7953</v>
      </c>
      <c r="H181">
        <v>36720410</v>
      </c>
      <c r="I181">
        <v>12.65</v>
      </c>
      <c r="J181">
        <v>7.9679999999999994E-3</v>
      </c>
      <c r="K181">
        <v>2.2172999999999998E-2</v>
      </c>
      <c r="L181">
        <v>1.7884000000000001E-2</v>
      </c>
      <c r="N181">
        <f t="shared" si="17"/>
        <v>0</v>
      </c>
      <c r="O181">
        <f t="shared" si="18"/>
        <v>895.57522123893693</v>
      </c>
      <c r="P181">
        <f t="shared" si="19"/>
        <v>111.94690265486712</v>
      </c>
      <c r="T181">
        <f t="shared" si="20"/>
        <v>4.129024000000003E-6</v>
      </c>
      <c r="U181">
        <f t="shared" si="21"/>
        <v>6.2157456000000002E-5</v>
      </c>
    </row>
    <row r="182" spans="1:21" x14ac:dyDescent="0.25">
      <c r="A182">
        <v>10001</v>
      </c>
      <c r="B182">
        <v>20170228</v>
      </c>
      <c r="C182">
        <v>2</v>
      </c>
      <c r="D182">
        <v>4925</v>
      </c>
      <c r="E182" t="s">
        <v>25</v>
      </c>
      <c r="F182" t="s">
        <v>27</v>
      </c>
      <c r="G182">
        <v>7953</v>
      </c>
      <c r="H182">
        <v>36720410</v>
      </c>
      <c r="I182">
        <v>12.65</v>
      </c>
      <c r="J182">
        <v>0</v>
      </c>
      <c r="K182">
        <v>3.2622999999999999E-2</v>
      </c>
      <c r="L182">
        <v>3.7198000000000002E-2</v>
      </c>
      <c r="N182">
        <f t="shared" si="17"/>
        <v>3.9525691699604515E-3</v>
      </c>
      <c r="O182">
        <f t="shared" si="18"/>
        <v>895.57522123893693</v>
      </c>
      <c r="P182">
        <f t="shared" si="19"/>
        <v>111.94690265486712</v>
      </c>
      <c r="T182">
        <f t="shared" si="20"/>
        <v>1E-4</v>
      </c>
      <c r="U182">
        <f t="shared" si="21"/>
        <v>7.3973120400000003E-4</v>
      </c>
    </row>
    <row r="183" spans="1:21" x14ac:dyDescent="0.25">
      <c r="A183">
        <v>10001</v>
      </c>
      <c r="B183">
        <v>20170331</v>
      </c>
      <c r="C183">
        <v>2</v>
      </c>
      <c r="D183">
        <v>4925</v>
      </c>
      <c r="E183" t="s">
        <v>25</v>
      </c>
      <c r="F183" t="s">
        <v>27</v>
      </c>
      <c r="G183">
        <v>7953</v>
      </c>
      <c r="H183">
        <v>36720410</v>
      </c>
      <c r="I183">
        <v>12.7</v>
      </c>
      <c r="J183">
        <v>9.8809999999999992E-3</v>
      </c>
      <c r="K183">
        <v>2.0639999999999999E-3</v>
      </c>
      <c r="L183">
        <v>-3.8900000000000002E-4</v>
      </c>
      <c r="N183">
        <f t="shared" si="17"/>
        <v>-1.5748031496062964E-2</v>
      </c>
      <c r="O183">
        <f t="shared" si="18"/>
        <v>899.1150442477865</v>
      </c>
      <c r="P183">
        <f t="shared" si="19"/>
        <v>112.38938053097331</v>
      </c>
      <c r="T183">
        <f t="shared" si="20"/>
        <v>1.416100000000025E-8</v>
      </c>
      <c r="U183">
        <f t="shared" si="21"/>
        <v>1.0793132100000001E-4</v>
      </c>
    </row>
    <row r="184" spans="1:21" x14ac:dyDescent="0.25">
      <c r="A184">
        <v>10001</v>
      </c>
      <c r="B184">
        <v>20170428</v>
      </c>
      <c r="C184">
        <v>2</v>
      </c>
      <c r="D184">
        <v>4925</v>
      </c>
      <c r="E184" t="s">
        <v>25</v>
      </c>
      <c r="F184" t="s">
        <v>27</v>
      </c>
      <c r="G184">
        <v>7953</v>
      </c>
      <c r="H184">
        <v>36720410</v>
      </c>
      <c r="I184">
        <v>12.5</v>
      </c>
      <c r="J184">
        <v>-1.5748000000000002E-2</v>
      </c>
      <c r="K184">
        <v>9.6570000000000007E-3</v>
      </c>
      <c r="L184">
        <v>9.0910000000000001E-3</v>
      </c>
      <c r="N184">
        <f t="shared" si="17"/>
        <v>1.6000000000000014E-2</v>
      </c>
      <c r="O184">
        <f t="shared" si="18"/>
        <v>884.95575221238835</v>
      </c>
      <c r="P184">
        <f t="shared" si="19"/>
        <v>110.61946902654854</v>
      </c>
      <c r="T184">
        <f t="shared" si="20"/>
        <v>6.6295950400000001E-4</v>
      </c>
      <c r="U184">
        <f t="shared" si="21"/>
        <v>8.2628100000000014E-7</v>
      </c>
    </row>
    <row r="185" spans="1:21" x14ac:dyDescent="0.25">
      <c r="A185">
        <v>10001</v>
      </c>
      <c r="B185">
        <v>20170531</v>
      </c>
      <c r="C185">
        <v>2</v>
      </c>
      <c r="D185">
        <v>4925</v>
      </c>
      <c r="E185" t="s">
        <v>25</v>
      </c>
      <c r="F185" t="s">
        <v>27</v>
      </c>
      <c r="G185">
        <v>7953</v>
      </c>
      <c r="H185">
        <v>36720410</v>
      </c>
      <c r="I185">
        <v>12.7</v>
      </c>
      <c r="J185">
        <v>1.6E-2</v>
      </c>
      <c r="K185">
        <v>9.3349999999999995E-3</v>
      </c>
      <c r="L185">
        <v>1.1575999999999999E-2</v>
      </c>
      <c r="N185">
        <f t="shared" si="17"/>
        <v>1.7716535433071057E-2</v>
      </c>
      <c r="O185">
        <f t="shared" si="18"/>
        <v>899.11504424778661</v>
      </c>
      <c r="P185">
        <f t="shared" si="19"/>
        <v>112.38938053097333</v>
      </c>
      <c r="T185">
        <f t="shared" si="20"/>
        <v>3.6000000000000001E-5</v>
      </c>
      <c r="U185">
        <f t="shared" si="21"/>
        <v>2.4837759999999979E-6</v>
      </c>
    </row>
    <row r="186" spans="1:21" x14ac:dyDescent="0.25">
      <c r="A186">
        <v>10001</v>
      </c>
      <c r="B186">
        <v>20170630</v>
      </c>
      <c r="C186">
        <v>2</v>
      </c>
      <c r="D186">
        <v>4925</v>
      </c>
      <c r="E186" t="s">
        <v>25</v>
      </c>
      <c r="F186" t="s">
        <v>27</v>
      </c>
      <c r="G186">
        <v>7953</v>
      </c>
      <c r="H186">
        <v>36720410</v>
      </c>
      <c r="I186">
        <v>12.925000000000001</v>
      </c>
      <c r="J186">
        <v>2.3622000000000001E-2</v>
      </c>
      <c r="K186">
        <v>9.58E-3</v>
      </c>
      <c r="L186">
        <v>4.8139999999999997E-3</v>
      </c>
      <c r="N186">
        <f t="shared" si="17"/>
        <v>1.9342359767891004E-3</v>
      </c>
      <c r="O186">
        <f t="shared" si="18"/>
        <v>915.04424778760972</v>
      </c>
      <c r="P186">
        <f t="shared" si="19"/>
        <v>114.38053097345122</v>
      </c>
      <c r="T186">
        <f t="shared" si="20"/>
        <v>1.8555888400000002E-4</v>
      </c>
      <c r="U186">
        <f t="shared" si="21"/>
        <v>2.6894596000000004E-5</v>
      </c>
    </row>
    <row r="187" spans="1:21" x14ac:dyDescent="0.25">
      <c r="A187">
        <v>10001</v>
      </c>
      <c r="B187">
        <v>20170731</v>
      </c>
      <c r="C187">
        <v>2</v>
      </c>
      <c r="D187">
        <v>4925</v>
      </c>
      <c r="E187" t="s">
        <v>25</v>
      </c>
      <c r="F187" t="s">
        <v>27</v>
      </c>
      <c r="G187">
        <v>7953</v>
      </c>
      <c r="H187">
        <v>36720410</v>
      </c>
      <c r="I187">
        <v>12.95</v>
      </c>
      <c r="J187">
        <v>1.934E-3</v>
      </c>
      <c r="K187">
        <v>2.0294E-2</v>
      </c>
      <c r="L187">
        <v>1.9349000000000002E-2</v>
      </c>
      <c r="N187">
        <f t="shared" si="17"/>
        <v>-1</v>
      </c>
      <c r="O187">
        <f t="shared" si="18"/>
        <v>916.81415929203445</v>
      </c>
      <c r="P187">
        <f t="shared" si="19"/>
        <v>114.60176991150431</v>
      </c>
      <c r="T187">
        <f t="shared" si="20"/>
        <v>6.5060356000000004E-5</v>
      </c>
      <c r="U187">
        <f t="shared" si="21"/>
        <v>8.7403801000000028E-5</v>
      </c>
    </row>
    <row r="188" spans="1:21" x14ac:dyDescent="0.25">
      <c r="A188">
        <v>10001</v>
      </c>
      <c r="B188">
        <v>20170831</v>
      </c>
      <c r="C188">
        <v>2</v>
      </c>
      <c r="D188">
        <v>4925</v>
      </c>
      <c r="E188" t="s">
        <v>25</v>
      </c>
      <c r="F188" t="s">
        <v>27</v>
      </c>
      <c r="G188">
        <v>7953</v>
      </c>
      <c r="H188">
        <v>36720410</v>
      </c>
      <c r="K188">
        <v>1.593E-3</v>
      </c>
      <c r="L188">
        <v>5.4600000000000004E-4</v>
      </c>
      <c r="T188">
        <f t="shared" si="20"/>
        <v>1E-4</v>
      </c>
      <c r="U188">
        <f t="shared" si="21"/>
        <v>8.9378116000000008E-5</v>
      </c>
    </row>
    <row r="190" spans="1:21" x14ac:dyDescent="0.25">
      <c r="T190">
        <f>SUM(T2:T188)</f>
        <v>1.9306035322469994</v>
      </c>
      <c r="U190">
        <f>SUM(U2:U188)</f>
        <v>0.312721308827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08C57-446D-400A-8D4C-729E52E174AF}">
  <dimension ref="A1:S160"/>
  <sheetViews>
    <sheetView topLeftCell="G140" workbookViewId="0">
      <selection activeCell="O159" sqref="O159"/>
    </sheetView>
  </sheetViews>
  <sheetFormatPr baseColWidth="10" defaultRowHeight="15" x14ac:dyDescent="0.25"/>
  <cols>
    <col min="6" max="6" width="38" bestFit="1" customWidth="1"/>
    <col min="15" max="15" width="18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50</v>
      </c>
      <c r="O1" t="s">
        <v>51</v>
      </c>
      <c r="P1" t="s">
        <v>28</v>
      </c>
      <c r="Q1" t="s">
        <v>39</v>
      </c>
      <c r="R1" t="s">
        <v>38</v>
      </c>
    </row>
    <row r="2" spans="1:19" x14ac:dyDescent="0.25">
      <c r="A2">
        <v>10002</v>
      </c>
      <c r="B2">
        <v>20000131</v>
      </c>
      <c r="C2">
        <v>3</v>
      </c>
      <c r="D2">
        <v>6020</v>
      </c>
      <c r="E2" t="s">
        <v>29</v>
      </c>
      <c r="F2" t="s">
        <v>30</v>
      </c>
      <c r="G2">
        <v>7954</v>
      </c>
      <c r="H2" t="s">
        <v>31</v>
      </c>
      <c r="I2">
        <v>11.875</v>
      </c>
      <c r="J2">
        <v>-2.5641000000000001E-2</v>
      </c>
      <c r="K2">
        <v>-3.9621999999999997E-2</v>
      </c>
      <c r="L2">
        <v>-5.0903999999999998E-2</v>
      </c>
      <c r="N2">
        <f>I3/I2-1</f>
        <v>-0.16315789473684206</v>
      </c>
      <c r="O2">
        <v>800</v>
      </c>
      <c r="P2" s="4">
        <f>AVERAGE(J2:J158)</f>
        <v>2.3107834394904482E-3</v>
      </c>
      <c r="Q2">
        <f>R160/158</f>
        <v>1.8679255191905077E-2</v>
      </c>
      <c r="R2">
        <f t="shared" ref="R2:R33" si="0">(J2-0)^2</f>
        <v>6.5746088100000007E-4</v>
      </c>
      <c r="S2">
        <f t="shared" ref="S2:S33" si="1">(L2-0.01)^2</f>
        <v>3.7092972159999999E-3</v>
      </c>
    </row>
    <row r="3" spans="1:19" x14ac:dyDescent="0.25">
      <c r="A3">
        <v>10002</v>
      </c>
      <c r="B3">
        <v>20000229</v>
      </c>
      <c r="C3">
        <v>3</v>
      </c>
      <c r="D3">
        <v>6020</v>
      </c>
      <c r="E3" t="s">
        <v>29</v>
      </c>
      <c r="F3" t="s">
        <v>30</v>
      </c>
      <c r="G3">
        <v>7954</v>
      </c>
      <c r="H3" t="s">
        <v>31</v>
      </c>
      <c r="I3">
        <v>9.9375</v>
      </c>
      <c r="J3">
        <v>-0.163158</v>
      </c>
      <c r="K3">
        <v>3.1759999999999997E-2</v>
      </c>
      <c r="L3">
        <v>-2.0108000000000001E-2</v>
      </c>
      <c r="N3">
        <f>I4/I3-1</f>
        <v>1.8867924528301883E-2</v>
      </c>
      <c r="O3">
        <f>O2*(1+N2)</f>
        <v>669.47368421052636</v>
      </c>
      <c r="R3">
        <f t="shared" si="0"/>
        <v>2.6620532964E-2</v>
      </c>
      <c r="S3">
        <f t="shared" si="1"/>
        <v>9.0649166400000021E-4</v>
      </c>
    </row>
    <row r="4" spans="1:19" x14ac:dyDescent="0.25">
      <c r="A4">
        <v>10002</v>
      </c>
      <c r="B4">
        <v>20000331</v>
      </c>
      <c r="C4">
        <v>3</v>
      </c>
      <c r="D4">
        <v>6020</v>
      </c>
      <c r="E4" t="s">
        <v>29</v>
      </c>
      <c r="F4" t="s">
        <v>30</v>
      </c>
      <c r="G4">
        <v>7954</v>
      </c>
      <c r="H4" t="s">
        <v>31</v>
      </c>
      <c r="I4">
        <v>10.125</v>
      </c>
      <c r="J4">
        <v>2.8930999999999998E-2</v>
      </c>
      <c r="K4">
        <v>5.3498999999999998E-2</v>
      </c>
      <c r="L4">
        <v>9.672E-2</v>
      </c>
      <c r="N4">
        <f t="shared" ref="N4:N67" si="2">I5/I4-1</f>
        <v>1.2345679012345734E-2</v>
      </c>
      <c r="O4">
        <f t="shared" ref="O4:O67" si="3">O3*(1+N3)</f>
        <v>682.1052631578948</v>
      </c>
      <c r="Q4" t="s">
        <v>40</v>
      </c>
      <c r="R4">
        <f t="shared" si="0"/>
        <v>8.3700276099999988E-4</v>
      </c>
      <c r="S4">
        <f t="shared" si="1"/>
        <v>7.5203584000000006E-3</v>
      </c>
    </row>
    <row r="5" spans="1:19" x14ac:dyDescent="0.25">
      <c r="A5">
        <v>10002</v>
      </c>
      <c r="B5">
        <v>20000428</v>
      </c>
      <c r="C5">
        <v>3</v>
      </c>
      <c r="D5">
        <v>6020</v>
      </c>
      <c r="E5" t="s">
        <v>29</v>
      </c>
      <c r="F5" t="s">
        <v>30</v>
      </c>
      <c r="G5">
        <v>7954</v>
      </c>
      <c r="H5" t="s">
        <v>31</v>
      </c>
      <c r="I5">
        <v>10.25</v>
      </c>
      <c r="J5">
        <v>1.2345999999999999E-2</v>
      </c>
      <c r="K5">
        <v>-5.9519000000000002E-2</v>
      </c>
      <c r="L5">
        <v>-3.0796E-2</v>
      </c>
      <c r="N5">
        <f t="shared" si="2"/>
        <v>-2.4390243902439046E-2</v>
      </c>
      <c r="O5">
        <f t="shared" si="3"/>
        <v>690.52631578947376</v>
      </c>
      <c r="Q5" s="1">
        <f>SQRT(Q2)</f>
        <v>0.13667207173341991</v>
      </c>
      <c r="R5">
        <f t="shared" si="0"/>
        <v>1.5242371599999999E-4</v>
      </c>
      <c r="S5">
        <f t="shared" si="1"/>
        <v>1.6643136159999999E-3</v>
      </c>
    </row>
    <row r="6" spans="1:19" x14ac:dyDescent="0.25">
      <c r="A6">
        <v>10002</v>
      </c>
      <c r="B6">
        <v>20000531</v>
      </c>
      <c r="C6">
        <v>3</v>
      </c>
      <c r="D6">
        <v>6020</v>
      </c>
      <c r="E6" t="s">
        <v>29</v>
      </c>
      <c r="F6" t="s">
        <v>30</v>
      </c>
      <c r="G6">
        <v>7954</v>
      </c>
      <c r="H6" t="s">
        <v>31</v>
      </c>
      <c r="I6">
        <v>10</v>
      </c>
      <c r="J6">
        <v>-2.4389999999999998E-2</v>
      </c>
      <c r="K6">
        <v>-3.8859999999999999E-2</v>
      </c>
      <c r="L6">
        <v>-2.1915E-2</v>
      </c>
      <c r="N6">
        <f t="shared" si="2"/>
        <v>-2.03125</v>
      </c>
      <c r="O6">
        <f t="shared" si="3"/>
        <v>673.68421052631584</v>
      </c>
      <c r="R6">
        <f t="shared" si="0"/>
        <v>5.948720999999999E-4</v>
      </c>
      <c r="S6">
        <f t="shared" si="1"/>
        <v>1.0185672249999999E-3</v>
      </c>
    </row>
    <row r="7" spans="1:19" x14ac:dyDescent="0.25">
      <c r="A7">
        <v>10002</v>
      </c>
      <c r="B7">
        <v>20000630</v>
      </c>
      <c r="C7">
        <v>3</v>
      </c>
      <c r="D7">
        <v>6020</v>
      </c>
      <c r="E7" t="s">
        <v>29</v>
      </c>
      <c r="F7" t="s">
        <v>30</v>
      </c>
      <c r="G7">
        <v>7954</v>
      </c>
      <c r="H7" t="s">
        <v>31</v>
      </c>
      <c r="I7">
        <v>-10.3125</v>
      </c>
      <c r="J7">
        <v>4.1250000000000002E-2</v>
      </c>
      <c r="K7">
        <v>5.1575999999999997E-2</v>
      </c>
      <c r="L7">
        <v>2.3934E-2</v>
      </c>
      <c r="N7">
        <f t="shared" si="2"/>
        <v>-1.9878787878787878</v>
      </c>
      <c r="O7">
        <f t="shared" si="3"/>
        <v>-694.73684210526324</v>
      </c>
      <c r="Q7" t="s">
        <v>39</v>
      </c>
      <c r="R7">
        <f t="shared" si="0"/>
        <v>1.7015625000000002E-3</v>
      </c>
      <c r="S7">
        <f t="shared" si="1"/>
        <v>1.94156356E-4</v>
      </c>
    </row>
    <row r="8" spans="1:19" x14ac:dyDescent="0.25">
      <c r="A8">
        <v>10002</v>
      </c>
      <c r="B8">
        <v>20000731</v>
      </c>
      <c r="C8">
        <v>3</v>
      </c>
      <c r="D8">
        <v>6020</v>
      </c>
      <c r="E8" t="s">
        <v>29</v>
      </c>
      <c r="F8" t="s">
        <v>30</v>
      </c>
      <c r="G8">
        <v>7954</v>
      </c>
      <c r="H8" t="s">
        <v>31</v>
      </c>
      <c r="I8">
        <v>10.1875</v>
      </c>
      <c r="J8">
        <v>-1.2121E-2</v>
      </c>
      <c r="K8">
        <v>-1.7679E-2</v>
      </c>
      <c r="L8">
        <v>-1.6341000000000001E-2</v>
      </c>
      <c r="N8">
        <f t="shared" si="2"/>
        <v>-1.8404907975460127E-2</v>
      </c>
      <c r="O8">
        <f t="shared" si="3"/>
        <v>686.31578947368428</v>
      </c>
      <c r="Q8">
        <f>S160/158</f>
        <v>2.1709849173544298E-3</v>
      </c>
      <c r="R8">
        <f t="shared" si="0"/>
        <v>1.4691864099999999E-4</v>
      </c>
      <c r="S8">
        <f t="shared" si="1"/>
        <v>6.9384828100000013E-4</v>
      </c>
    </row>
    <row r="9" spans="1:19" x14ac:dyDescent="0.25">
      <c r="A9">
        <v>10002</v>
      </c>
      <c r="B9">
        <v>20000831</v>
      </c>
      <c r="C9">
        <v>3</v>
      </c>
      <c r="D9">
        <v>6020</v>
      </c>
      <c r="E9" t="s">
        <v>29</v>
      </c>
      <c r="F9" t="s">
        <v>30</v>
      </c>
      <c r="G9">
        <v>7954</v>
      </c>
      <c r="H9" t="s">
        <v>31</v>
      </c>
      <c r="I9">
        <v>10</v>
      </c>
      <c r="J9">
        <v>-1.8405000000000001E-2</v>
      </c>
      <c r="K9">
        <v>7.4983999999999995E-2</v>
      </c>
      <c r="L9">
        <v>6.0699000000000003E-2</v>
      </c>
      <c r="N9">
        <f t="shared" si="2"/>
        <v>-0.26249999999999996</v>
      </c>
      <c r="O9">
        <f t="shared" si="3"/>
        <v>673.68421052631584</v>
      </c>
      <c r="R9">
        <f t="shared" si="0"/>
        <v>3.3874402500000004E-4</v>
      </c>
      <c r="S9">
        <f t="shared" si="1"/>
        <v>2.570388601E-3</v>
      </c>
    </row>
    <row r="10" spans="1:19" x14ac:dyDescent="0.25">
      <c r="A10">
        <v>10002</v>
      </c>
      <c r="B10">
        <v>20000929</v>
      </c>
      <c r="C10">
        <v>3</v>
      </c>
      <c r="D10">
        <v>6020</v>
      </c>
      <c r="E10" t="s">
        <v>29</v>
      </c>
      <c r="F10" t="s">
        <v>30</v>
      </c>
      <c r="G10">
        <v>7954</v>
      </c>
      <c r="H10" t="s">
        <v>31</v>
      </c>
      <c r="I10">
        <v>7.375</v>
      </c>
      <c r="J10">
        <v>-0.2525</v>
      </c>
      <c r="K10">
        <v>-5.1153999999999998E-2</v>
      </c>
      <c r="L10">
        <v>-5.3483000000000003E-2</v>
      </c>
      <c r="N10">
        <f t="shared" si="2"/>
        <v>-2.1694915254237288</v>
      </c>
      <c r="O10">
        <f t="shared" si="3"/>
        <v>496.84210526315798</v>
      </c>
      <c r="Q10" t="s">
        <v>40</v>
      </c>
      <c r="R10">
        <f t="shared" si="0"/>
        <v>6.375625E-2</v>
      </c>
      <c r="S10">
        <f t="shared" si="1"/>
        <v>4.0300912889999997E-3</v>
      </c>
    </row>
    <row r="11" spans="1:19" x14ac:dyDescent="0.25">
      <c r="A11">
        <v>10002</v>
      </c>
      <c r="B11">
        <v>20001031</v>
      </c>
      <c r="C11">
        <v>3</v>
      </c>
      <c r="D11">
        <v>6020</v>
      </c>
      <c r="E11" t="s">
        <v>29</v>
      </c>
      <c r="F11" t="s">
        <v>30</v>
      </c>
      <c r="G11">
        <v>7954</v>
      </c>
      <c r="H11" t="s">
        <v>31</v>
      </c>
      <c r="I11">
        <v>-8.625</v>
      </c>
      <c r="J11">
        <v>0.169492</v>
      </c>
      <c r="K11">
        <v>-2.4479999999999998E-2</v>
      </c>
      <c r="L11">
        <v>-4.9490000000000003E-3</v>
      </c>
      <c r="N11">
        <f t="shared" si="2"/>
        <v>1.8115942028985588E-2</v>
      </c>
      <c r="O11">
        <f t="shared" si="3"/>
        <v>-581.05263157894751</v>
      </c>
      <c r="Q11" s="1">
        <f>SQRT(Q8)</f>
        <v>4.6593829176774362E-2</v>
      </c>
      <c r="R11">
        <f t="shared" si="0"/>
        <v>2.8727538064E-2</v>
      </c>
      <c r="S11">
        <f t="shared" si="1"/>
        <v>2.2347260100000002E-4</v>
      </c>
    </row>
    <row r="12" spans="1:19" x14ac:dyDescent="0.25">
      <c r="A12">
        <v>10002</v>
      </c>
      <c r="B12">
        <v>20001130</v>
      </c>
      <c r="C12">
        <v>3</v>
      </c>
      <c r="D12">
        <v>6020</v>
      </c>
      <c r="E12" t="s">
        <v>29</v>
      </c>
      <c r="F12" t="s">
        <v>30</v>
      </c>
      <c r="G12">
        <v>7954</v>
      </c>
      <c r="H12" t="s">
        <v>31</v>
      </c>
      <c r="I12">
        <v>-8.78125</v>
      </c>
      <c r="J12">
        <v>1.8116E-2</v>
      </c>
      <c r="K12">
        <v>-0.102365</v>
      </c>
      <c r="L12">
        <v>-8.0069000000000001E-2</v>
      </c>
      <c r="N12">
        <f t="shared" si="2"/>
        <v>4.6263345195729499E-2</v>
      </c>
      <c r="O12">
        <f t="shared" si="3"/>
        <v>-591.57894736842127</v>
      </c>
      <c r="R12">
        <f t="shared" si="0"/>
        <v>3.2818945600000002E-4</v>
      </c>
      <c r="S12">
        <f t="shared" si="1"/>
        <v>8.1124247609999992E-3</v>
      </c>
    </row>
    <row r="13" spans="1:19" x14ac:dyDescent="0.25">
      <c r="A13">
        <v>10002</v>
      </c>
      <c r="B13">
        <v>20001229</v>
      </c>
      <c r="C13">
        <v>3</v>
      </c>
      <c r="D13">
        <v>6020</v>
      </c>
      <c r="E13" t="s">
        <v>29</v>
      </c>
      <c r="F13" t="s">
        <v>30</v>
      </c>
      <c r="G13">
        <v>7954</v>
      </c>
      <c r="H13" t="s">
        <v>31</v>
      </c>
      <c r="I13">
        <v>-9.1875</v>
      </c>
      <c r="J13">
        <v>5.7651000000000001E-2</v>
      </c>
      <c r="K13">
        <v>2.0449999999999999E-2</v>
      </c>
      <c r="L13">
        <v>4.0530000000000002E-3</v>
      </c>
      <c r="N13">
        <f t="shared" si="2"/>
        <v>-2.0884353741496602</v>
      </c>
      <c r="O13">
        <f t="shared" si="3"/>
        <v>-618.94736842105283</v>
      </c>
      <c r="Q13" t="s">
        <v>45</v>
      </c>
      <c r="R13">
        <f t="shared" si="0"/>
        <v>3.3236378010000002E-3</v>
      </c>
      <c r="S13">
        <f t="shared" si="1"/>
        <v>3.5366809E-5</v>
      </c>
    </row>
    <row r="14" spans="1:19" x14ac:dyDescent="0.25">
      <c r="A14">
        <v>10002</v>
      </c>
      <c r="B14">
        <v>20010131</v>
      </c>
      <c r="C14">
        <v>3</v>
      </c>
      <c r="D14">
        <v>6020</v>
      </c>
      <c r="E14" t="s">
        <v>29</v>
      </c>
      <c r="F14" t="s">
        <v>30</v>
      </c>
      <c r="G14">
        <v>7954</v>
      </c>
      <c r="H14" t="s">
        <v>31</v>
      </c>
      <c r="I14">
        <v>10</v>
      </c>
      <c r="J14">
        <v>8.8435E-2</v>
      </c>
      <c r="K14">
        <v>3.9574999999999999E-2</v>
      </c>
      <c r="L14">
        <v>3.4637000000000001E-2</v>
      </c>
      <c r="N14">
        <f t="shared" si="2"/>
        <v>6.25E-2</v>
      </c>
      <c r="O14">
        <f t="shared" si="3"/>
        <v>673.68421052631618</v>
      </c>
      <c r="Q14" s="5">
        <v>-0.27550000000000002</v>
      </c>
      <c r="R14">
        <f t="shared" si="0"/>
        <v>7.8207492249999996E-3</v>
      </c>
      <c r="S14">
        <f t="shared" si="1"/>
        <v>6.06981769E-4</v>
      </c>
    </row>
    <row r="15" spans="1:19" x14ac:dyDescent="0.25">
      <c r="A15">
        <v>10002</v>
      </c>
      <c r="B15">
        <v>20010228</v>
      </c>
      <c r="C15">
        <v>3</v>
      </c>
      <c r="D15">
        <v>6020</v>
      </c>
      <c r="E15" t="s">
        <v>29</v>
      </c>
      <c r="F15" t="s">
        <v>30</v>
      </c>
      <c r="G15">
        <v>7954</v>
      </c>
      <c r="H15" t="s">
        <v>31</v>
      </c>
      <c r="I15">
        <v>10.625</v>
      </c>
      <c r="J15">
        <v>6.25E-2</v>
      </c>
      <c r="K15">
        <v>-9.9084000000000005E-2</v>
      </c>
      <c r="L15">
        <v>-9.2290999999999998E-2</v>
      </c>
      <c r="N15">
        <f t="shared" si="2"/>
        <v>0.41176470588235303</v>
      </c>
      <c r="O15">
        <f t="shared" si="3"/>
        <v>715.78947368421098</v>
      </c>
      <c r="R15">
        <f t="shared" si="0"/>
        <v>3.90625E-3</v>
      </c>
      <c r="S15">
        <f t="shared" si="1"/>
        <v>1.0463448680999998E-2</v>
      </c>
    </row>
    <row r="16" spans="1:19" x14ac:dyDescent="0.25">
      <c r="A16">
        <v>10002</v>
      </c>
      <c r="B16">
        <v>20010330</v>
      </c>
      <c r="C16">
        <v>3</v>
      </c>
      <c r="D16">
        <v>6020</v>
      </c>
      <c r="E16" t="s">
        <v>29</v>
      </c>
      <c r="F16" t="s">
        <v>30</v>
      </c>
      <c r="G16">
        <v>7954</v>
      </c>
      <c r="H16" t="s">
        <v>31</v>
      </c>
      <c r="I16">
        <v>15</v>
      </c>
      <c r="J16">
        <v>0.42211799999999999</v>
      </c>
      <c r="K16">
        <v>-7.0407999999999998E-2</v>
      </c>
      <c r="L16">
        <v>-6.4204999999999998E-2</v>
      </c>
      <c r="N16">
        <f t="shared" si="2"/>
        <v>-0.24133333333333329</v>
      </c>
      <c r="O16">
        <f t="shared" si="3"/>
        <v>1010.5263157894744</v>
      </c>
      <c r="R16">
        <f t="shared" si="0"/>
        <v>0.17818360592399998</v>
      </c>
      <c r="S16">
        <f t="shared" si="1"/>
        <v>5.5063820249999992E-3</v>
      </c>
    </row>
    <row r="17" spans="1:19" x14ac:dyDescent="0.25">
      <c r="A17">
        <v>10002</v>
      </c>
      <c r="B17">
        <v>20010430</v>
      </c>
      <c r="C17">
        <v>3</v>
      </c>
      <c r="D17">
        <v>6020</v>
      </c>
      <c r="E17" t="s">
        <v>29</v>
      </c>
      <c r="F17" t="s">
        <v>30</v>
      </c>
      <c r="G17">
        <v>7954</v>
      </c>
      <c r="H17" t="s">
        <v>31</v>
      </c>
      <c r="I17">
        <v>11.38</v>
      </c>
      <c r="J17">
        <v>-0.24133299999999999</v>
      </c>
      <c r="K17">
        <v>8.3835000000000007E-2</v>
      </c>
      <c r="L17">
        <v>7.6813999999999993E-2</v>
      </c>
      <c r="N17">
        <f t="shared" si="2"/>
        <v>-3.3391915641476366E-2</v>
      </c>
      <c r="O17">
        <f t="shared" si="3"/>
        <v>766.65263157894799</v>
      </c>
      <c r="R17">
        <f t="shared" si="0"/>
        <v>5.8241616888999995E-2</v>
      </c>
      <c r="S17">
        <f t="shared" si="1"/>
        <v>4.4641105959999997E-3</v>
      </c>
    </row>
    <row r="18" spans="1:19" x14ac:dyDescent="0.25">
      <c r="A18">
        <v>10002</v>
      </c>
      <c r="B18">
        <v>20010531</v>
      </c>
      <c r="C18">
        <v>3</v>
      </c>
      <c r="D18">
        <v>6020</v>
      </c>
      <c r="E18" t="s">
        <v>29</v>
      </c>
      <c r="F18" t="s">
        <v>30</v>
      </c>
      <c r="G18">
        <v>7954</v>
      </c>
      <c r="H18" t="s">
        <v>31</v>
      </c>
      <c r="I18">
        <v>11</v>
      </c>
      <c r="J18">
        <v>-3.3391999999999998E-2</v>
      </c>
      <c r="K18">
        <v>1.0449999999999999E-2</v>
      </c>
      <c r="L18">
        <v>5.0899999999999999E-3</v>
      </c>
      <c r="N18">
        <f t="shared" si="2"/>
        <v>2.7272727272727337E-2</v>
      </c>
      <c r="O18">
        <f t="shared" si="3"/>
        <v>741.05263157894785</v>
      </c>
      <c r="R18">
        <f t="shared" si="0"/>
        <v>1.1150256639999999E-3</v>
      </c>
      <c r="S18">
        <f t="shared" si="1"/>
        <v>2.4108100000000004E-5</v>
      </c>
    </row>
    <row r="19" spans="1:19" x14ac:dyDescent="0.25">
      <c r="A19">
        <v>10002</v>
      </c>
      <c r="B19">
        <v>20010629</v>
      </c>
      <c r="C19">
        <v>3</v>
      </c>
      <c r="D19">
        <v>6020</v>
      </c>
      <c r="E19" t="s">
        <v>29</v>
      </c>
      <c r="F19" t="s">
        <v>30</v>
      </c>
      <c r="G19">
        <v>7954</v>
      </c>
      <c r="H19" t="s">
        <v>31</v>
      </c>
      <c r="I19">
        <v>11.3</v>
      </c>
      <c r="J19">
        <v>3.7273000000000001E-2</v>
      </c>
      <c r="K19">
        <v>-1.7561E-2</v>
      </c>
      <c r="L19">
        <v>-2.5003999999999998E-2</v>
      </c>
      <c r="N19">
        <f t="shared" si="2"/>
        <v>-3.6283185840707999E-2</v>
      </c>
      <c r="O19">
        <f t="shared" si="3"/>
        <v>761.26315789473733</v>
      </c>
      <c r="R19">
        <f t="shared" si="0"/>
        <v>1.3892765290000001E-3</v>
      </c>
      <c r="S19">
        <f t="shared" si="1"/>
        <v>1.225280016E-3</v>
      </c>
    </row>
    <row r="20" spans="1:19" x14ac:dyDescent="0.25">
      <c r="A20">
        <v>10002</v>
      </c>
      <c r="B20">
        <v>20010731</v>
      </c>
      <c r="C20">
        <v>3</v>
      </c>
      <c r="D20">
        <v>6020</v>
      </c>
      <c r="E20" t="s">
        <v>29</v>
      </c>
      <c r="F20" t="s">
        <v>30</v>
      </c>
      <c r="G20">
        <v>7954</v>
      </c>
      <c r="H20" t="s">
        <v>31</v>
      </c>
      <c r="I20">
        <v>10.89</v>
      </c>
      <c r="J20">
        <v>-3.6283000000000003E-2</v>
      </c>
      <c r="K20">
        <v>-1.8284000000000002E-2</v>
      </c>
      <c r="L20">
        <v>-1.0772E-2</v>
      </c>
      <c r="N20">
        <f t="shared" si="2"/>
        <v>-4.9586776859504189E-2</v>
      </c>
      <c r="O20">
        <f t="shared" si="3"/>
        <v>733.64210526315833</v>
      </c>
      <c r="R20">
        <f t="shared" si="0"/>
        <v>1.3164560890000002E-3</v>
      </c>
      <c r="S20">
        <f t="shared" si="1"/>
        <v>4.3147598399999993E-4</v>
      </c>
    </row>
    <row r="21" spans="1:19" x14ac:dyDescent="0.25">
      <c r="A21">
        <v>10002</v>
      </c>
      <c r="B21">
        <v>20010831</v>
      </c>
      <c r="C21">
        <v>3</v>
      </c>
      <c r="D21">
        <v>6020</v>
      </c>
      <c r="E21" t="s">
        <v>29</v>
      </c>
      <c r="F21" t="s">
        <v>30</v>
      </c>
      <c r="G21">
        <v>7954</v>
      </c>
      <c r="H21" t="s">
        <v>31</v>
      </c>
      <c r="I21">
        <v>10.35</v>
      </c>
      <c r="J21">
        <v>-4.9586999999999999E-2</v>
      </c>
      <c r="K21">
        <v>-5.8979999999999998E-2</v>
      </c>
      <c r="L21">
        <v>-6.4107999999999998E-2</v>
      </c>
      <c r="N21">
        <f t="shared" si="2"/>
        <v>-5.7971014492753548E-2</v>
      </c>
      <c r="O21">
        <f t="shared" si="3"/>
        <v>697.26315789473722</v>
      </c>
      <c r="R21">
        <f t="shared" si="0"/>
        <v>2.458870569E-3</v>
      </c>
      <c r="S21">
        <f t="shared" si="1"/>
        <v>5.4919956639999986E-3</v>
      </c>
    </row>
    <row r="22" spans="1:19" x14ac:dyDescent="0.25">
      <c r="A22">
        <v>10002</v>
      </c>
      <c r="B22">
        <v>20010928</v>
      </c>
      <c r="C22">
        <v>3</v>
      </c>
      <c r="D22">
        <v>6020</v>
      </c>
      <c r="E22" t="s">
        <v>29</v>
      </c>
      <c r="F22" t="s">
        <v>30</v>
      </c>
      <c r="G22">
        <v>7954</v>
      </c>
      <c r="H22" t="s">
        <v>31</v>
      </c>
      <c r="I22">
        <v>9.75</v>
      </c>
      <c r="J22">
        <v>-4.7343000000000003E-2</v>
      </c>
      <c r="K22">
        <v>-9.1496999999999995E-2</v>
      </c>
      <c r="L22">
        <v>-8.1723000000000004E-2</v>
      </c>
      <c r="N22">
        <f t="shared" si="2"/>
        <v>-3.1794871794871837E-2</v>
      </c>
      <c r="O22">
        <f t="shared" si="3"/>
        <v>656.84210526315826</v>
      </c>
      <c r="R22">
        <f t="shared" si="0"/>
        <v>2.2413596490000005E-3</v>
      </c>
      <c r="S22">
        <f t="shared" si="1"/>
        <v>8.413108729E-3</v>
      </c>
    </row>
    <row r="23" spans="1:19" x14ac:dyDescent="0.25">
      <c r="A23">
        <v>10002</v>
      </c>
      <c r="B23">
        <v>20011031</v>
      </c>
      <c r="C23">
        <v>3</v>
      </c>
      <c r="D23">
        <v>6020</v>
      </c>
      <c r="E23" t="s">
        <v>29</v>
      </c>
      <c r="F23" t="s">
        <v>30</v>
      </c>
      <c r="G23">
        <v>7954</v>
      </c>
      <c r="H23" t="s">
        <v>31</v>
      </c>
      <c r="I23">
        <v>9.44</v>
      </c>
      <c r="J23">
        <v>-3.1794999999999997E-2</v>
      </c>
      <c r="K23">
        <v>2.7847E-2</v>
      </c>
      <c r="L23">
        <v>1.8099000000000001E-2</v>
      </c>
      <c r="N23">
        <f t="shared" si="2"/>
        <v>5.9322033898305149E-2</v>
      </c>
      <c r="O23">
        <f t="shared" si="3"/>
        <v>635.95789473684238</v>
      </c>
      <c r="R23">
        <f t="shared" si="0"/>
        <v>1.0109220249999997E-3</v>
      </c>
      <c r="S23">
        <f t="shared" si="1"/>
        <v>6.5593801000000005E-5</v>
      </c>
    </row>
    <row r="24" spans="1:19" x14ac:dyDescent="0.25">
      <c r="A24">
        <v>10002</v>
      </c>
      <c r="B24">
        <v>20011130</v>
      </c>
      <c r="C24">
        <v>3</v>
      </c>
      <c r="D24">
        <v>6020</v>
      </c>
      <c r="E24" t="s">
        <v>29</v>
      </c>
      <c r="F24" t="s">
        <v>30</v>
      </c>
      <c r="G24">
        <v>7954</v>
      </c>
      <c r="H24" t="s">
        <v>31</v>
      </c>
      <c r="I24">
        <v>10</v>
      </c>
      <c r="J24">
        <v>5.9322E-2</v>
      </c>
      <c r="K24">
        <v>7.8788999999999998E-2</v>
      </c>
      <c r="L24">
        <v>7.5176000000000007E-2</v>
      </c>
      <c r="N24">
        <f t="shared" si="2"/>
        <v>-1.0999999999999899E-2</v>
      </c>
      <c r="O24">
        <f t="shared" si="3"/>
        <v>673.68421052631606</v>
      </c>
      <c r="R24">
        <f t="shared" si="0"/>
        <v>3.5190996839999998E-3</v>
      </c>
      <c r="S24">
        <f t="shared" si="1"/>
        <v>4.2479109760000019E-3</v>
      </c>
    </row>
    <row r="25" spans="1:19" x14ac:dyDescent="0.25">
      <c r="A25">
        <v>10002</v>
      </c>
      <c r="B25">
        <v>20011231</v>
      </c>
      <c r="C25">
        <v>3</v>
      </c>
      <c r="D25">
        <v>6020</v>
      </c>
      <c r="E25" t="s">
        <v>29</v>
      </c>
      <c r="F25" t="s">
        <v>30</v>
      </c>
      <c r="G25">
        <v>7954</v>
      </c>
      <c r="H25" t="s">
        <v>31</v>
      </c>
      <c r="I25">
        <v>9.89</v>
      </c>
      <c r="J25">
        <v>0</v>
      </c>
      <c r="K25">
        <v>1.7853999999999998E-2</v>
      </c>
      <c r="L25">
        <v>7.574E-3</v>
      </c>
      <c r="N25">
        <f t="shared" si="2"/>
        <v>1.0111223458038054E-3</v>
      </c>
      <c r="O25">
        <f t="shared" si="3"/>
        <v>666.27368421052665</v>
      </c>
      <c r="R25">
        <f t="shared" si="0"/>
        <v>0</v>
      </c>
      <c r="S25">
        <f t="shared" si="1"/>
        <v>5.8854760000000008E-6</v>
      </c>
    </row>
    <row r="26" spans="1:19" x14ac:dyDescent="0.25">
      <c r="A26">
        <v>10002</v>
      </c>
      <c r="B26">
        <v>20020131</v>
      </c>
      <c r="C26">
        <v>3</v>
      </c>
      <c r="D26">
        <v>6020</v>
      </c>
      <c r="E26" t="s">
        <v>29</v>
      </c>
      <c r="F26" t="s">
        <v>30</v>
      </c>
      <c r="G26">
        <v>7954</v>
      </c>
      <c r="H26" t="s">
        <v>31</v>
      </c>
      <c r="I26">
        <v>9.9</v>
      </c>
      <c r="J26">
        <v>1.011E-3</v>
      </c>
      <c r="K26">
        <v>-1.5966000000000001E-2</v>
      </c>
      <c r="L26">
        <v>-1.5573999999999999E-2</v>
      </c>
      <c r="N26">
        <f t="shared" si="2"/>
        <v>-2.0732323232323231</v>
      </c>
      <c r="O26">
        <f t="shared" si="3"/>
        <v>666.94736842105294</v>
      </c>
      <c r="R26">
        <f t="shared" si="0"/>
        <v>1.0221209999999999E-6</v>
      </c>
      <c r="S26">
        <f t="shared" si="1"/>
        <v>6.5402947599999992E-4</v>
      </c>
    </row>
    <row r="27" spans="1:19" x14ac:dyDescent="0.25">
      <c r="A27">
        <v>10002</v>
      </c>
      <c r="B27">
        <v>20020228</v>
      </c>
      <c r="C27">
        <v>3</v>
      </c>
      <c r="D27">
        <v>6020</v>
      </c>
      <c r="E27" t="s">
        <v>29</v>
      </c>
      <c r="F27" t="s">
        <v>30</v>
      </c>
      <c r="G27">
        <v>7954</v>
      </c>
      <c r="H27" t="s">
        <v>31</v>
      </c>
      <c r="I27">
        <v>-10.625</v>
      </c>
      <c r="J27">
        <v>8.5353999999999999E-2</v>
      </c>
      <c r="K27">
        <v>-2.1700000000000001E-2</v>
      </c>
      <c r="L27">
        <v>-2.0766E-2</v>
      </c>
      <c r="N27">
        <f t="shared" si="2"/>
        <v>-1.9270588235294117</v>
      </c>
      <c r="O27">
        <f t="shared" si="3"/>
        <v>-715.78947368421075</v>
      </c>
      <c r="R27">
        <f t="shared" si="0"/>
        <v>7.2853053160000002E-3</v>
      </c>
      <c r="S27">
        <f t="shared" si="1"/>
        <v>9.4654675600000006E-4</v>
      </c>
    </row>
    <row r="28" spans="1:19" x14ac:dyDescent="0.25">
      <c r="A28">
        <v>10002</v>
      </c>
      <c r="B28">
        <v>20020328</v>
      </c>
      <c r="C28">
        <v>3</v>
      </c>
      <c r="D28">
        <v>6020</v>
      </c>
      <c r="E28" t="s">
        <v>29</v>
      </c>
      <c r="F28" t="s">
        <v>30</v>
      </c>
      <c r="G28">
        <v>7954</v>
      </c>
      <c r="H28" t="s">
        <v>31</v>
      </c>
      <c r="I28">
        <v>9.85</v>
      </c>
      <c r="J28">
        <v>-7.2941000000000006E-2</v>
      </c>
      <c r="K28">
        <v>4.4698000000000002E-2</v>
      </c>
      <c r="L28">
        <v>3.6739000000000001E-2</v>
      </c>
      <c r="N28">
        <f t="shared" si="2"/>
        <v>0.2284263959390862</v>
      </c>
      <c r="O28">
        <f t="shared" si="3"/>
        <v>663.57894736842127</v>
      </c>
      <c r="R28">
        <f t="shared" si="0"/>
        <v>5.3203894810000011E-3</v>
      </c>
      <c r="S28">
        <f t="shared" si="1"/>
        <v>7.149741209999999E-4</v>
      </c>
    </row>
    <row r="29" spans="1:19" x14ac:dyDescent="0.25">
      <c r="A29">
        <v>10002</v>
      </c>
      <c r="B29">
        <v>20020430</v>
      </c>
      <c r="C29">
        <v>3</v>
      </c>
      <c r="D29">
        <v>6020</v>
      </c>
      <c r="E29" t="s">
        <v>29</v>
      </c>
      <c r="F29" t="s">
        <v>30</v>
      </c>
      <c r="G29">
        <v>7954</v>
      </c>
      <c r="H29" t="s">
        <v>31</v>
      </c>
      <c r="I29">
        <v>12.1</v>
      </c>
      <c r="J29">
        <v>0.22842599999999999</v>
      </c>
      <c r="K29">
        <v>-4.9599999999999998E-2</v>
      </c>
      <c r="L29">
        <v>-6.1418E-2</v>
      </c>
      <c r="N29">
        <f t="shared" si="2"/>
        <v>4.1322314049587749E-3</v>
      </c>
      <c r="O29">
        <f t="shared" si="3"/>
        <v>815.15789473684231</v>
      </c>
      <c r="R29">
        <f t="shared" si="0"/>
        <v>5.2178437475999997E-2</v>
      </c>
      <c r="S29">
        <f t="shared" si="1"/>
        <v>5.1005307239999995E-3</v>
      </c>
    </row>
    <row r="30" spans="1:19" x14ac:dyDescent="0.25">
      <c r="A30">
        <v>10002</v>
      </c>
      <c r="B30">
        <v>20020531</v>
      </c>
      <c r="C30">
        <v>3</v>
      </c>
      <c r="D30">
        <v>6020</v>
      </c>
      <c r="E30" t="s">
        <v>32</v>
      </c>
      <c r="F30" t="s">
        <v>33</v>
      </c>
      <c r="G30">
        <v>7954</v>
      </c>
      <c r="H30" t="s">
        <v>31</v>
      </c>
      <c r="I30">
        <v>12.15</v>
      </c>
      <c r="J30">
        <v>4.1320000000000003E-3</v>
      </c>
      <c r="K30">
        <v>-1.051E-2</v>
      </c>
      <c r="L30">
        <v>-9.0810000000000005E-3</v>
      </c>
      <c r="N30">
        <f t="shared" si="2"/>
        <v>0</v>
      </c>
      <c r="O30">
        <f t="shared" si="3"/>
        <v>818.52631578947398</v>
      </c>
      <c r="R30">
        <f t="shared" si="0"/>
        <v>1.7073424000000001E-5</v>
      </c>
      <c r="S30">
        <f t="shared" si="1"/>
        <v>3.6408456100000001E-4</v>
      </c>
    </row>
    <row r="31" spans="1:19" x14ac:dyDescent="0.25">
      <c r="A31">
        <v>10002</v>
      </c>
      <c r="B31">
        <v>20020628</v>
      </c>
      <c r="C31">
        <v>3</v>
      </c>
      <c r="D31">
        <v>6020</v>
      </c>
      <c r="E31" t="s">
        <v>32</v>
      </c>
      <c r="F31" t="s">
        <v>33</v>
      </c>
      <c r="G31">
        <v>7954</v>
      </c>
      <c r="H31" t="s">
        <v>31</v>
      </c>
      <c r="I31">
        <v>12.15</v>
      </c>
      <c r="J31">
        <v>9.8770000000000004E-3</v>
      </c>
      <c r="K31">
        <v>-7.0259000000000002E-2</v>
      </c>
      <c r="L31">
        <v>-7.2465000000000002E-2</v>
      </c>
      <c r="N31">
        <f t="shared" si="2"/>
        <v>-9.4650205761316886E-2</v>
      </c>
      <c r="O31">
        <f t="shared" si="3"/>
        <v>818.52631578947398</v>
      </c>
      <c r="R31">
        <f t="shared" si="0"/>
        <v>9.755512900000001E-5</v>
      </c>
      <c r="S31">
        <f t="shared" si="1"/>
        <v>6.8004762249999993E-3</v>
      </c>
    </row>
    <row r="32" spans="1:19" x14ac:dyDescent="0.25">
      <c r="A32">
        <v>10002</v>
      </c>
      <c r="B32">
        <v>20020731</v>
      </c>
      <c r="C32">
        <v>3</v>
      </c>
      <c r="D32">
        <v>6020</v>
      </c>
      <c r="E32" t="s">
        <v>32</v>
      </c>
      <c r="F32" t="s">
        <v>33</v>
      </c>
      <c r="G32">
        <v>7954</v>
      </c>
      <c r="H32" t="s">
        <v>31</v>
      </c>
      <c r="I32">
        <v>11</v>
      </c>
      <c r="J32">
        <v>-9.4649999999999998E-2</v>
      </c>
      <c r="K32">
        <v>-8.1125000000000003E-2</v>
      </c>
      <c r="L32">
        <v>-7.8994999999999996E-2</v>
      </c>
      <c r="N32">
        <f t="shared" si="2"/>
        <v>2.2727272727272707E-2</v>
      </c>
      <c r="O32">
        <f t="shared" si="3"/>
        <v>741.05263157894763</v>
      </c>
      <c r="R32">
        <f t="shared" si="0"/>
        <v>8.9586224999999992E-3</v>
      </c>
      <c r="S32">
        <f t="shared" si="1"/>
        <v>7.9201100249999979E-3</v>
      </c>
    </row>
    <row r="33" spans="1:19" x14ac:dyDescent="0.25">
      <c r="A33">
        <v>10002</v>
      </c>
      <c r="B33">
        <v>20020830</v>
      </c>
      <c r="C33">
        <v>3</v>
      </c>
      <c r="D33">
        <v>6020</v>
      </c>
      <c r="E33" t="s">
        <v>32</v>
      </c>
      <c r="F33" t="s">
        <v>33</v>
      </c>
      <c r="G33">
        <v>7954</v>
      </c>
      <c r="H33" t="s">
        <v>31</v>
      </c>
      <c r="I33">
        <v>11.25</v>
      </c>
      <c r="J33">
        <v>2.2727000000000001E-2</v>
      </c>
      <c r="K33">
        <v>7.9489999999999995E-3</v>
      </c>
      <c r="L33">
        <v>4.8809999999999999E-3</v>
      </c>
      <c r="N33">
        <f t="shared" si="2"/>
        <v>-4.9866666666666615E-2</v>
      </c>
      <c r="O33">
        <f t="shared" si="3"/>
        <v>757.89473684210554</v>
      </c>
      <c r="R33">
        <f t="shared" si="0"/>
        <v>5.1651652900000001E-4</v>
      </c>
      <c r="S33">
        <f t="shared" si="1"/>
        <v>2.6204161000000002E-5</v>
      </c>
    </row>
    <row r="34" spans="1:19" x14ac:dyDescent="0.25">
      <c r="A34">
        <v>10002</v>
      </c>
      <c r="B34">
        <v>20020930</v>
      </c>
      <c r="C34">
        <v>3</v>
      </c>
      <c r="D34">
        <v>6020</v>
      </c>
      <c r="E34" t="s">
        <v>32</v>
      </c>
      <c r="F34" t="s">
        <v>33</v>
      </c>
      <c r="G34">
        <v>7954</v>
      </c>
      <c r="H34" t="s">
        <v>31</v>
      </c>
      <c r="I34">
        <v>10.689</v>
      </c>
      <c r="J34">
        <v>-3.9199999999999999E-2</v>
      </c>
      <c r="K34">
        <v>-9.9922999999999998E-2</v>
      </c>
      <c r="L34">
        <v>-0.110013</v>
      </c>
      <c r="N34">
        <f t="shared" si="2"/>
        <v>9.4489662269621189E-3</v>
      </c>
      <c r="O34">
        <f t="shared" si="3"/>
        <v>720.10105263157925</v>
      </c>
      <c r="R34">
        <f t="shared" ref="R34:R65" si="4">(J34-0)^2</f>
        <v>1.5366399999999999E-3</v>
      </c>
      <c r="S34">
        <f t="shared" ref="S34:S65" si="5">(L34-0.01)^2</f>
        <v>1.4403120168999998E-2</v>
      </c>
    </row>
    <row r="35" spans="1:19" x14ac:dyDescent="0.25">
      <c r="A35">
        <v>10002</v>
      </c>
      <c r="B35">
        <v>20021031</v>
      </c>
      <c r="C35">
        <v>3</v>
      </c>
      <c r="D35">
        <v>6020</v>
      </c>
      <c r="E35" t="s">
        <v>32</v>
      </c>
      <c r="F35" t="s">
        <v>33</v>
      </c>
      <c r="G35">
        <v>7954</v>
      </c>
      <c r="H35" t="s">
        <v>31</v>
      </c>
      <c r="I35">
        <v>10.79</v>
      </c>
      <c r="J35">
        <v>9.4490000000000008E-3</v>
      </c>
      <c r="K35">
        <v>7.4940000000000007E-2</v>
      </c>
      <c r="L35">
        <v>8.6435999999999999E-2</v>
      </c>
      <c r="N35">
        <f t="shared" si="2"/>
        <v>-1.9823911028730308</v>
      </c>
      <c r="O35">
        <f t="shared" si="3"/>
        <v>726.90526315789486</v>
      </c>
      <c r="R35">
        <f t="shared" si="4"/>
        <v>8.9283601000000016E-5</v>
      </c>
      <c r="S35">
        <f t="shared" si="5"/>
        <v>5.842462096000001E-3</v>
      </c>
    </row>
    <row r="36" spans="1:19" x14ac:dyDescent="0.25">
      <c r="A36">
        <v>10002</v>
      </c>
      <c r="B36">
        <v>20021129</v>
      </c>
      <c r="C36">
        <v>3</v>
      </c>
      <c r="D36">
        <v>6020</v>
      </c>
      <c r="E36" t="s">
        <v>32</v>
      </c>
      <c r="F36" t="s">
        <v>33</v>
      </c>
      <c r="G36">
        <v>7954</v>
      </c>
      <c r="H36" t="s">
        <v>31</v>
      </c>
      <c r="I36">
        <v>-10.6</v>
      </c>
      <c r="J36">
        <v>-1.7609E-2</v>
      </c>
      <c r="K36">
        <v>6.1282000000000003E-2</v>
      </c>
      <c r="L36">
        <v>5.7070000000000003E-2</v>
      </c>
      <c r="N36">
        <f t="shared" si="2"/>
        <v>-2.0471698113207548</v>
      </c>
      <c r="O36">
        <f t="shared" si="3"/>
        <v>-714.10526315789502</v>
      </c>
      <c r="R36">
        <f t="shared" si="4"/>
        <v>3.1007688100000001E-4</v>
      </c>
      <c r="S36">
        <f t="shared" si="5"/>
        <v>2.2155848999999999E-3</v>
      </c>
    </row>
    <row r="37" spans="1:19" x14ac:dyDescent="0.25">
      <c r="A37">
        <v>10002</v>
      </c>
      <c r="B37">
        <v>20021231</v>
      </c>
      <c r="C37">
        <v>3</v>
      </c>
      <c r="D37">
        <v>6020</v>
      </c>
      <c r="E37" t="s">
        <v>32</v>
      </c>
      <c r="F37" t="s">
        <v>33</v>
      </c>
      <c r="G37">
        <v>7954</v>
      </c>
      <c r="H37" t="s">
        <v>31</v>
      </c>
      <c r="I37">
        <v>11.1</v>
      </c>
      <c r="J37">
        <v>5.8491000000000001E-2</v>
      </c>
      <c r="K37">
        <v>-5.3333999999999999E-2</v>
      </c>
      <c r="L37">
        <v>-6.0332999999999998E-2</v>
      </c>
      <c r="N37">
        <f t="shared" si="2"/>
        <v>6.3963963963963977E-2</v>
      </c>
      <c r="O37">
        <f t="shared" si="3"/>
        <v>747.78947368421086</v>
      </c>
      <c r="R37">
        <f t="shared" si="4"/>
        <v>3.4211970810000001E-3</v>
      </c>
      <c r="S37">
        <f t="shared" si="5"/>
        <v>4.9467308889999994E-3</v>
      </c>
    </row>
    <row r="38" spans="1:19" x14ac:dyDescent="0.25">
      <c r="A38">
        <v>10002</v>
      </c>
      <c r="B38">
        <v>20030131</v>
      </c>
      <c r="C38">
        <v>3</v>
      </c>
      <c r="D38">
        <v>6020</v>
      </c>
      <c r="E38" t="s">
        <v>32</v>
      </c>
      <c r="F38" t="s">
        <v>33</v>
      </c>
      <c r="G38">
        <v>7954</v>
      </c>
      <c r="H38" t="s">
        <v>31</v>
      </c>
      <c r="I38">
        <v>11.81</v>
      </c>
      <c r="J38">
        <v>6.3963999999999993E-2</v>
      </c>
      <c r="K38">
        <v>-2.3366999999999999E-2</v>
      </c>
      <c r="L38">
        <v>-2.7414999999999998E-2</v>
      </c>
      <c r="N38">
        <f t="shared" si="2"/>
        <v>0.12193056731583396</v>
      </c>
      <c r="O38">
        <f t="shared" si="3"/>
        <v>795.62105263157935</v>
      </c>
      <c r="R38">
        <f t="shared" si="4"/>
        <v>4.0913932959999993E-3</v>
      </c>
      <c r="S38">
        <f t="shared" si="5"/>
        <v>1.3998822249999998E-3</v>
      </c>
    </row>
    <row r="39" spans="1:19" x14ac:dyDescent="0.25">
      <c r="A39">
        <v>10002</v>
      </c>
      <c r="B39">
        <v>20030228</v>
      </c>
      <c r="C39">
        <v>3</v>
      </c>
      <c r="D39">
        <v>6020</v>
      </c>
      <c r="E39" t="s">
        <v>32</v>
      </c>
      <c r="F39" t="s">
        <v>33</v>
      </c>
      <c r="G39">
        <v>7954</v>
      </c>
      <c r="H39" t="s">
        <v>31</v>
      </c>
      <c r="I39">
        <v>13.25</v>
      </c>
      <c r="J39">
        <v>0.121931</v>
      </c>
      <c r="K39">
        <v>-1.5417E-2</v>
      </c>
      <c r="L39">
        <v>-1.7003999999999998E-2</v>
      </c>
      <c r="N39">
        <f t="shared" si="2"/>
        <v>8.679245283018866E-2</v>
      </c>
      <c r="O39">
        <f t="shared" si="3"/>
        <v>892.63157894736878</v>
      </c>
      <c r="R39">
        <f t="shared" si="4"/>
        <v>1.4867168760999999E-2</v>
      </c>
      <c r="S39">
        <f t="shared" si="5"/>
        <v>7.2921601600000002E-4</v>
      </c>
    </row>
    <row r="40" spans="1:19" x14ac:dyDescent="0.25">
      <c r="A40">
        <v>10002</v>
      </c>
      <c r="B40">
        <v>20030331</v>
      </c>
      <c r="C40">
        <v>3</v>
      </c>
      <c r="D40">
        <v>6020</v>
      </c>
      <c r="E40" t="s">
        <v>32</v>
      </c>
      <c r="F40" t="s">
        <v>33</v>
      </c>
      <c r="G40">
        <v>7954</v>
      </c>
      <c r="H40" t="s">
        <v>31</v>
      </c>
      <c r="I40">
        <v>14.4</v>
      </c>
      <c r="J40">
        <v>9.6603999999999995E-2</v>
      </c>
      <c r="K40">
        <v>1.0321E-2</v>
      </c>
      <c r="L40">
        <v>8.3580000000000008E-3</v>
      </c>
      <c r="N40">
        <f t="shared" si="2"/>
        <v>0.10423611111111097</v>
      </c>
      <c r="O40">
        <f t="shared" si="3"/>
        <v>970.10526315789514</v>
      </c>
      <c r="R40">
        <f t="shared" si="4"/>
        <v>9.3323328159999989E-3</v>
      </c>
      <c r="S40">
        <f t="shared" si="5"/>
        <v>2.6961639999999979E-6</v>
      </c>
    </row>
    <row r="41" spans="1:19" x14ac:dyDescent="0.25">
      <c r="A41">
        <v>10002</v>
      </c>
      <c r="B41">
        <v>20030430</v>
      </c>
      <c r="C41">
        <v>3</v>
      </c>
      <c r="D41">
        <v>6020</v>
      </c>
      <c r="E41" t="s">
        <v>32</v>
      </c>
      <c r="F41" t="s">
        <v>33</v>
      </c>
      <c r="G41">
        <v>7954</v>
      </c>
      <c r="H41" t="s">
        <v>31</v>
      </c>
      <c r="I41">
        <v>15.901</v>
      </c>
      <c r="J41">
        <v>0.104236</v>
      </c>
      <c r="K41">
        <v>8.2767999999999994E-2</v>
      </c>
      <c r="L41">
        <v>8.1044000000000005E-2</v>
      </c>
      <c r="N41">
        <f t="shared" si="2"/>
        <v>-2.2074083390981603E-2</v>
      </c>
      <c r="O41">
        <f t="shared" si="3"/>
        <v>1071.2252631578951</v>
      </c>
      <c r="R41">
        <f t="shared" si="4"/>
        <v>1.0865143696E-2</v>
      </c>
      <c r="S41">
        <f t="shared" si="5"/>
        <v>5.0472499360000016E-3</v>
      </c>
    </row>
    <row r="42" spans="1:19" x14ac:dyDescent="0.25">
      <c r="A42">
        <v>10002</v>
      </c>
      <c r="B42">
        <v>20030530</v>
      </c>
      <c r="C42">
        <v>3</v>
      </c>
      <c r="D42">
        <v>6020</v>
      </c>
      <c r="E42" t="s">
        <v>32</v>
      </c>
      <c r="F42" t="s">
        <v>33</v>
      </c>
      <c r="G42">
        <v>7954</v>
      </c>
      <c r="H42" t="s">
        <v>31</v>
      </c>
      <c r="I42">
        <v>15.55</v>
      </c>
      <c r="J42">
        <v>-2.2074E-2</v>
      </c>
      <c r="K42">
        <v>6.3471E-2</v>
      </c>
      <c r="L42">
        <v>5.0899E-2</v>
      </c>
      <c r="N42">
        <f t="shared" si="2"/>
        <v>3.2797427652732969E-2</v>
      </c>
      <c r="O42">
        <f t="shared" si="3"/>
        <v>1047.5789473684215</v>
      </c>
      <c r="R42">
        <f t="shared" si="4"/>
        <v>4.87261476E-4</v>
      </c>
      <c r="S42">
        <f t="shared" si="5"/>
        <v>1.6727282009999999E-3</v>
      </c>
    </row>
    <row r="43" spans="1:19" x14ac:dyDescent="0.25">
      <c r="A43">
        <v>10002</v>
      </c>
      <c r="B43">
        <v>20030630</v>
      </c>
      <c r="C43">
        <v>3</v>
      </c>
      <c r="D43">
        <v>6020</v>
      </c>
      <c r="E43" t="s">
        <v>32</v>
      </c>
      <c r="F43" t="s">
        <v>33</v>
      </c>
      <c r="G43">
        <v>7954</v>
      </c>
      <c r="H43" t="s">
        <v>31</v>
      </c>
      <c r="I43">
        <v>16.059999999999999</v>
      </c>
      <c r="J43">
        <v>4.1158E-2</v>
      </c>
      <c r="K43">
        <v>1.6345999999999999E-2</v>
      </c>
      <c r="L43">
        <v>1.1322E-2</v>
      </c>
      <c r="N43">
        <f t="shared" si="2"/>
        <v>-6.2266500622654153E-4</v>
      </c>
      <c r="O43">
        <f t="shared" si="3"/>
        <v>1081.9368421052634</v>
      </c>
      <c r="R43">
        <f t="shared" si="4"/>
        <v>1.6939809639999999E-3</v>
      </c>
      <c r="S43">
        <f t="shared" si="5"/>
        <v>1.7476840000000006E-6</v>
      </c>
    </row>
    <row r="44" spans="1:19" x14ac:dyDescent="0.25">
      <c r="A44">
        <v>10002</v>
      </c>
      <c r="B44">
        <v>20030731</v>
      </c>
      <c r="C44">
        <v>3</v>
      </c>
      <c r="D44">
        <v>6020</v>
      </c>
      <c r="E44" t="s">
        <v>32</v>
      </c>
      <c r="F44" t="s">
        <v>33</v>
      </c>
      <c r="G44">
        <v>7954</v>
      </c>
      <c r="H44" t="s">
        <v>31</v>
      </c>
      <c r="I44">
        <v>16.05</v>
      </c>
      <c r="J44">
        <v>-6.2299999999999996E-4</v>
      </c>
      <c r="K44">
        <v>2.3112000000000001E-2</v>
      </c>
      <c r="L44">
        <v>1.6223999999999999E-2</v>
      </c>
      <c r="N44">
        <f t="shared" si="2"/>
        <v>2.4922118380061864E-3</v>
      </c>
      <c r="O44">
        <f t="shared" si="3"/>
        <v>1081.2631578947371</v>
      </c>
      <c r="R44">
        <f t="shared" si="4"/>
        <v>3.8812899999999994E-7</v>
      </c>
      <c r="S44">
        <f t="shared" si="5"/>
        <v>3.8738175999999982E-5</v>
      </c>
    </row>
    <row r="45" spans="1:19" x14ac:dyDescent="0.25">
      <c r="A45">
        <v>10002</v>
      </c>
      <c r="B45">
        <v>20030829</v>
      </c>
      <c r="C45">
        <v>3</v>
      </c>
      <c r="D45">
        <v>6020</v>
      </c>
      <c r="E45" t="s">
        <v>32</v>
      </c>
      <c r="F45" t="s">
        <v>33</v>
      </c>
      <c r="G45">
        <v>7954</v>
      </c>
      <c r="H45" t="s">
        <v>31</v>
      </c>
      <c r="I45">
        <v>16.09</v>
      </c>
      <c r="J45">
        <v>2.4919999999999999E-3</v>
      </c>
      <c r="K45">
        <v>2.4965000000000001E-2</v>
      </c>
      <c r="L45">
        <v>1.7873E-2</v>
      </c>
      <c r="N45">
        <f t="shared" si="2"/>
        <v>-6.1528899937849602E-2</v>
      </c>
      <c r="O45">
        <f t="shared" si="3"/>
        <v>1083.9578947368423</v>
      </c>
      <c r="R45">
        <f t="shared" si="4"/>
        <v>6.2100639999999991E-6</v>
      </c>
      <c r="S45">
        <f t="shared" si="5"/>
        <v>6.1984128999999994E-5</v>
      </c>
    </row>
    <row r="46" spans="1:19" x14ac:dyDescent="0.25">
      <c r="A46">
        <v>10002</v>
      </c>
      <c r="B46">
        <v>20030930</v>
      </c>
      <c r="C46">
        <v>3</v>
      </c>
      <c r="D46">
        <v>6020</v>
      </c>
      <c r="E46" t="s">
        <v>32</v>
      </c>
      <c r="F46" t="s">
        <v>33</v>
      </c>
      <c r="G46">
        <v>7954</v>
      </c>
      <c r="H46" t="s">
        <v>31</v>
      </c>
      <c r="I46">
        <v>15.1</v>
      </c>
      <c r="J46">
        <v>-5.3449000000000003E-2</v>
      </c>
      <c r="K46">
        <v>-9.1199999999999996E-3</v>
      </c>
      <c r="L46">
        <v>-1.1944E-2</v>
      </c>
      <c r="N46">
        <f t="shared" si="2"/>
        <v>2.1854304635761546E-2</v>
      </c>
      <c r="O46">
        <f t="shared" si="3"/>
        <v>1017.263157894737</v>
      </c>
      <c r="R46">
        <f t="shared" si="4"/>
        <v>2.8567956010000003E-3</v>
      </c>
      <c r="S46">
        <f t="shared" si="5"/>
        <v>4.815391359999999E-4</v>
      </c>
    </row>
    <row r="47" spans="1:19" x14ac:dyDescent="0.25">
      <c r="A47">
        <v>10002</v>
      </c>
      <c r="B47">
        <v>20031031</v>
      </c>
      <c r="C47">
        <v>3</v>
      </c>
      <c r="D47">
        <v>6020</v>
      </c>
      <c r="E47" t="s">
        <v>32</v>
      </c>
      <c r="F47" t="s">
        <v>33</v>
      </c>
      <c r="G47">
        <v>7954</v>
      </c>
      <c r="H47" t="s">
        <v>31</v>
      </c>
      <c r="I47">
        <v>15.43</v>
      </c>
      <c r="J47">
        <v>2.1853999999999998E-2</v>
      </c>
      <c r="K47">
        <v>6.0360999999999998E-2</v>
      </c>
      <c r="L47">
        <v>5.4961999999999997E-2</v>
      </c>
      <c r="N47">
        <f t="shared" si="2"/>
        <v>2.2683084899546291E-2</v>
      </c>
      <c r="O47">
        <f t="shared" si="3"/>
        <v>1039.4947368421053</v>
      </c>
      <c r="R47">
        <f t="shared" si="4"/>
        <v>4.7759731599999994E-4</v>
      </c>
      <c r="S47">
        <f t="shared" si="5"/>
        <v>2.0215814439999997E-3</v>
      </c>
    </row>
    <row r="48" spans="1:19" x14ac:dyDescent="0.25">
      <c r="A48">
        <v>10002</v>
      </c>
      <c r="B48">
        <v>20031128</v>
      </c>
      <c r="C48">
        <v>3</v>
      </c>
      <c r="D48">
        <v>6020</v>
      </c>
      <c r="E48" t="s">
        <v>32</v>
      </c>
      <c r="F48" t="s">
        <v>33</v>
      </c>
      <c r="G48">
        <v>7954</v>
      </c>
      <c r="H48" t="s">
        <v>31</v>
      </c>
      <c r="I48">
        <v>15.78</v>
      </c>
      <c r="J48">
        <v>2.2682999999999998E-2</v>
      </c>
      <c r="K48">
        <v>1.6594000000000001E-2</v>
      </c>
      <c r="L48">
        <v>7.1289999999999999E-3</v>
      </c>
      <c r="N48">
        <f t="shared" si="2"/>
        <v>1.5209125475285079E-2</v>
      </c>
      <c r="O48">
        <f t="shared" si="3"/>
        <v>1063.0736842105264</v>
      </c>
      <c r="R48">
        <f t="shared" si="4"/>
        <v>5.1451848899999994E-4</v>
      </c>
      <c r="S48">
        <f t="shared" si="5"/>
        <v>8.2426410000000018E-6</v>
      </c>
    </row>
    <row r="49" spans="1:19" x14ac:dyDescent="0.25">
      <c r="A49">
        <v>10002</v>
      </c>
      <c r="B49">
        <v>20031231</v>
      </c>
      <c r="C49">
        <v>3</v>
      </c>
      <c r="D49">
        <v>6020</v>
      </c>
      <c r="E49" t="s">
        <v>32</v>
      </c>
      <c r="F49" t="s">
        <v>33</v>
      </c>
      <c r="G49">
        <v>7954</v>
      </c>
      <c r="H49" t="s">
        <v>31</v>
      </c>
      <c r="I49">
        <v>16.02</v>
      </c>
      <c r="J49">
        <v>2.3446999999999999E-2</v>
      </c>
      <c r="K49">
        <v>4.5476000000000003E-2</v>
      </c>
      <c r="L49">
        <v>5.0764999999999998E-2</v>
      </c>
      <c r="N49">
        <f t="shared" si="2"/>
        <v>5.6179775280897903E-3</v>
      </c>
      <c r="O49">
        <f t="shared" si="3"/>
        <v>1079.2421052631578</v>
      </c>
      <c r="R49">
        <f t="shared" si="4"/>
        <v>5.4976180899999998E-4</v>
      </c>
      <c r="S49">
        <f t="shared" si="5"/>
        <v>1.6617852249999996E-3</v>
      </c>
    </row>
    <row r="50" spans="1:19" x14ac:dyDescent="0.25">
      <c r="A50">
        <v>10002</v>
      </c>
      <c r="B50">
        <v>20040130</v>
      </c>
      <c r="C50">
        <v>3</v>
      </c>
      <c r="D50">
        <v>6020</v>
      </c>
      <c r="E50" t="s">
        <v>32</v>
      </c>
      <c r="F50" t="s">
        <v>33</v>
      </c>
      <c r="G50">
        <v>7954</v>
      </c>
      <c r="H50" t="s">
        <v>31</v>
      </c>
      <c r="I50">
        <v>16.11</v>
      </c>
      <c r="J50">
        <v>5.6179999999999997E-3</v>
      </c>
      <c r="K50">
        <v>2.3042E-2</v>
      </c>
      <c r="L50">
        <v>1.7276E-2</v>
      </c>
      <c r="N50">
        <f t="shared" si="2"/>
        <v>0.12042209807572934</v>
      </c>
      <c r="O50">
        <f t="shared" si="3"/>
        <v>1085.3052631578946</v>
      </c>
      <c r="R50">
        <f t="shared" si="4"/>
        <v>3.1561923999999999E-5</v>
      </c>
      <c r="S50">
        <f t="shared" si="5"/>
        <v>5.2940175999999993E-5</v>
      </c>
    </row>
    <row r="51" spans="1:19" x14ac:dyDescent="0.25">
      <c r="A51">
        <v>10002</v>
      </c>
      <c r="B51">
        <v>20040227</v>
      </c>
      <c r="C51">
        <v>3</v>
      </c>
      <c r="D51">
        <v>6020</v>
      </c>
      <c r="E51" t="s">
        <v>32</v>
      </c>
      <c r="F51" t="s">
        <v>33</v>
      </c>
      <c r="G51">
        <v>7954</v>
      </c>
      <c r="H51" t="s">
        <v>31</v>
      </c>
      <c r="I51">
        <v>18.05</v>
      </c>
      <c r="J51">
        <v>0.120422</v>
      </c>
      <c r="K51">
        <v>1.5443E-2</v>
      </c>
      <c r="L51">
        <v>1.2208999999999999E-2</v>
      </c>
      <c r="N51">
        <f t="shared" si="2"/>
        <v>-3.1024930747922563E-2</v>
      </c>
      <c r="O51">
        <f t="shared" si="3"/>
        <v>1215.9999999999998</v>
      </c>
      <c r="R51">
        <f t="shared" si="4"/>
        <v>1.4501458084E-2</v>
      </c>
      <c r="S51">
        <f t="shared" si="5"/>
        <v>4.8796809999999964E-6</v>
      </c>
    </row>
    <row r="52" spans="1:19" x14ac:dyDescent="0.25">
      <c r="A52">
        <v>10002</v>
      </c>
      <c r="B52">
        <v>20040331</v>
      </c>
      <c r="C52">
        <v>3</v>
      </c>
      <c r="D52">
        <v>6020</v>
      </c>
      <c r="E52" t="s">
        <v>32</v>
      </c>
      <c r="F52" t="s">
        <v>33</v>
      </c>
      <c r="G52">
        <v>7954</v>
      </c>
      <c r="H52" t="s">
        <v>31</v>
      </c>
      <c r="I52">
        <v>17.489999999999998</v>
      </c>
      <c r="J52">
        <v>-2.3823E-2</v>
      </c>
      <c r="K52">
        <v>-1.0662E-2</v>
      </c>
      <c r="L52">
        <v>-1.6358999999999999E-2</v>
      </c>
      <c r="N52">
        <f t="shared" si="2"/>
        <v>-3.6592338479130793E-2</v>
      </c>
      <c r="O52">
        <f t="shared" si="3"/>
        <v>1178.273684210526</v>
      </c>
      <c r="R52">
        <f t="shared" si="4"/>
        <v>5.6753532900000007E-4</v>
      </c>
      <c r="S52">
        <f t="shared" si="5"/>
        <v>6.9479688100000008E-4</v>
      </c>
    </row>
    <row r="53" spans="1:19" x14ac:dyDescent="0.25">
      <c r="A53">
        <v>10002</v>
      </c>
      <c r="B53">
        <v>20040430</v>
      </c>
      <c r="C53">
        <v>3</v>
      </c>
      <c r="D53">
        <v>6020</v>
      </c>
      <c r="E53" t="s">
        <v>32</v>
      </c>
      <c r="F53" t="s">
        <v>33</v>
      </c>
      <c r="G53">
        <v>7954</v>
      </c>
      <c r="H53" t="s">
        <v>31</v>
      </c>
      <c r="I53">
        <v>16.850000000000001</v>
      </c>
      <c r="J53">
        <v>-3.6592E-2</v>
      </c>
      <c r="K53">
        <v>-2.4222E-2</v>
      </c>
      <c r="L53">
        <v>-1.6791E-2</v>
      </c>
      <c r="N53">
        <f t="shared" si="2"/>
        <v>1.6023738872403603E-2</v>
      </c>
      <c r="O53">
        <f t="shared" si="3"/>
        <v>1135.1578947368419</v>
      </c>
      <c r="R53">
        <f t="shared" si="4"/>
        <v>1.338974464E-3</v>
      </c>
      <c r="S53">
        <f t="shared" si="5"/>
        <v>7.1775768100000017E-4</v>
      </c>
    </row>
    <row r="54" spans="1:19" x14ac:dyDescent="0.25">
      <c r="A54">
        <v>10002</v>
      </c>
      <c r="B54">
        <v>20040528</v>
      </c>
      <c r="C54">
        <v>3</v>
      </c>
      <c r="D54">
        <v>6020</v>
      </c>
      <c r="E54" t="s">
        <v>32</v>
      </c>
      <c r="F54" t="s">
        <v>33</v>
      </c>
      <c r="G54">
        <v>7954</v>
      </c>
      <c r="H54" t="s">
        <v>31</v>
      </c>
      <c r="I54">
        <v>17.12</v>
      </c>
      <c r="J54">
        <v>1.6024E-2</v>
      </c>
      <c r="K54">
        <v>1.4068000000000001E-2</v>
      </c>
      <c r="L54">
        <v>1.2083E-2</v>
      </c>
      <c r="N54">
        <f t="shared" si="2"/>
        <v>2.3364485981308247E-2</v>
      </c>
      <c r="O54">
        <f t="shared" si="3"/>
        <v>1153.3473684210524</v>
      </c>
      <c r="R54">
        <f t="shared" si="4"/>
        <v>2.5676857600000002E-4</v>
      </c>
      <c r="S54">
        <f t="shared" si="5"/>
        <v>4.3388889999999991E-6</v>
      </c>
    </row>
    <row r="55" spans="1:19" x14ac:dyDescent="0.25">
      <c r="A55">
        <v>10002</v>
      </c>
      <c r="B55">
        <v>20040630</v>
      </c>
      <c r="C55">
        <v>3</v>
      </c>
      <c r="D55">
        <v>6020</v>
      </c>
      <c r="E55" t="s">
        <v>32</v>
      </c>
      <c r="F55" t="s">
        <v>33</v>
      </c>
      <c r="G55">
        <v>7954</v>
      </c>
      <c r="H55" t="s">
        <v>31</v>
      </c>
      <c r="I55">
        <v>17.52</v>
      </c>
      <c r="J55">
        <v>3.0957999999999999E-2</v>
      </c>
      <c r="K55">
        <v>2.1610999999999998E-2</v>
      </c>
      <c r="L55">
        <v>1.7989000000000002E-2</v>
      </c>
      <c r="N55">
        <f t="shared" si="2"/>
        <v>3.424657534246478E-3</v>
      </c>
      <c r="O55">
        <f t="shared" si="3"/>
        <v>1180.2947368421048</v>
      </c>
      <c r="R55">
        <f t="shared" si="4"/>
        <v>9.5839776399999992E-4</v>
      </c>
      <c r="S55">
        <f t="shared" si="5"/>
        <v>6.3824121000000022E-5</v>
      </c>
    </row>
    <row r="56" spans="1:19" x14ac:dyDescent="0.25">
      <c r="A56">
        <v>10002</v>
      </c>
      <c r="B56">
        <v>20040730</v>
      </c>
      <c r="C56">
        <v>3</v>
      </c>
      <c r="D56">
        <v>6020</v>
      </c>
      <c r="E56" t="s">
        <v>32</v>
      </c>
      <c r="F56" t="s">
        <v>33</v>
      </c>
      <c r="G56">
        <v>7954</v>
      </c>
      <c r="H56" t="s">
        <v>31</v>
      </c>
      <c r="I56">
        <v>17.579999999999998</v>
      </c>
      <c r="J56">
        <v>3.4250000000000001E-3</v>
      </c>
      <c r="K56">
        <v>-3.7698000000000002E-2</v>
      </c>
      <c r="L56">
        <v>-3.4291000000000002E-2</v>
      </c>
      <c r="N56">
        <f t="shared" si="2"/>
        <v>2.2753128555176527E-2</v>
      </c>
      <c r="O56">
        <f t="shared" si="3"/>
        <v>1184.3368421052626</v>
      </c>
      <c r="R56">
        <f t="shared" si="4"/>
        <v>1.1730625000000001E-5</v>
      </c>
      <c r="S56">
        <f t="shared" si="5"/>
        <v>1.9616926810000004E-3</v>
      </c>
    </row>
    <row r="57" spans="1:19" x14ac:dyDescent="0.25">
      <c r="A57">
        <v>10002</v>
      </c>
      <c r="B57">
        <v>20040831</v>
      </c>
      <c r="C57">
        <v>3</v>
      </c>
      <c r="D57">
        <v>6020</v>
      </c>
      <c r="E57" t="s">
        <v>32</v>
      </c>
      <c r="F57" t="s">
        <v>33</v>
      </c>
      <c r="G57">
        <v>7954</v>
      </c>
      <c r="H57" t="s">
        <v>31</v>
      </c>
      <c r="I57">
        <v>17.98</v>
      </c>
      <c r="J57">
        <v>2.2752999999999999E-2</v>
      </c>
      <c r="K57">
        <v>2.7030000000000001E-3</v>
      </c>
      <c r="L57">
        <v>2.287E-3</v>
      </c>
      <c r="N57">
        <f t="shared" si="2"/>
        <v>4.5606229143492882E-2</v>
      </c>
      <c r="O57">
        <f t="shared" si="3"/>
        <v>1211.2842105263155</v>
      </c>
      <c r="R57">
        <f t="shared" si="4"/>
        <v>5.176990089999999E-4</v>
      </c>
      <c r="S57">
        <f t="shared" si="5"/>
        <v>5.9490369000000004E-5</v>
      </c>
    </row>
    <row r="58" spans="1:19" x14ac:dyDescent="0.25">
      <c r="A58">
        <v>10002</v>
      </c>
      <c r="B58">
        <v>20040930</v>
      </c>
      <c r="C58">
        <v>3</v>
      </c>
      <c r="D58">
        <v>6020</v>
      </c>
      <c r="E58" t="s">
        <v>32</v>
      </c>
      <c r="F58" t="s">
        <v>33</v>
      </c>
      <c r="G58">
        <v>7954</v>
      </c>
      <c r="H58" t="s">
        <v>31</v>
      </c>
      <c r="I58">
        <v>18.8</v>
      </c>
      <c r="J58">
        <v>5.2836000000000001E-2</v>
      </c>
      <c r="K58">
        <v>2.0556000000000001E-2</v>
      </c>
      <c r="L58">
        <v>9.3640000000000008E-3</v>
      </c>
      <c r="N58">
        <f t="shared" si="2"/>
        <v>1.0638297872340496E-2</v>
      </c>
      <c r="O58">
        <f t="shared" si="3"/>
        <v>1266.5263157894735</v>
      </c>
      <c r="R58">
        <f t="shared" si="4"/>
        <v>2.7916428960000003E-3</v>
      </c>
      <c r="S58">
        <f t="shared" si="5"/>
        <v>4.0449599999999926E-7</v>
      </c>
    </row>
    <row r="59" spans="1:19" x14ac:dyDescent="0.25">
      <c r="A59">
        <v>10002</v>
      </c>
      <c r="B59">
        <v>20041029</v>
      </c>
      <c r="C59">
        <v>3</v>
      </c>
      <c r="D59">
        <v>6020</v>
      </c>
      <c r="E59" t="s">
        <v>32</v>
      </c>
      <c r="F59" t="s">
        <v>33</v>
      </c>
      <c r="G59">
        <v>7954</v>
      </c>
      <c r="H59" t="s">
        <v>31</v>
      </c>
      <c r="I59">
        <v>19</v>
      </c>
      <c r="J59">
        <v>1.0638E-2</v>
      </c>
      <c r="K59">
        <v>1.7805999999999999E-2</v>
      </c>
      <c r="L59">
        <v>1.4014E-2</v>
      </c>
      <c r="N59">
        <f t="shared" si="2"/>
        <v>0.1210526315789473</v>
      </c>
      <c r="O59">
        <f t="shared" si="3"/>
        <v>1280</v>
      </c>
      <c r="R59">
        <f t="shared" si="4"/>
        <v>1.13167044E-4</v>
      </c>
      <c r="S59">
        <f t="shared" si="5"/>
        <v>1.6112196E-5</v>
      </c>
    </row>
    <row r="60" spans="1:19" x14ac:dyDescent="0.25">
      <c r="A60">
        <v>10002</v>
      </c>
      <c r="B60">
        <v>20041130</v>
      </c>
      <c r="C60">
        <v>3</v>
      </c>
      <c r="D60">
        <v>6020</v>
      </c>
      <c r="E60" t="s">
        <v>32</v>
      </c>
      <c r="F60" t="s">
        <v>33</v>
      </c>
      <c r="G60">
        <v>7954</v>
      </c>
      <c r="H60" t="s">
        <v>31</v>
      </c>
      <c r="I60">
        <v>21.3</v>
      </c>
      <c r="J60">
        <v>0.12105299999999999</v>
      </c>
      <c r="K60">
        <v>4.8214E-2</v>
      </c>
      <c r="L60">
        <v>3.8594999999999997E-2</v>
      </c>
      <c r="N60">
        <f t="shared" si="2"/>
        <v>0.15539906103286372</v>
      </c>
      <c r="O60">
        <f t="shared" si="3"/>
        <v>1434.9473684210525</v>
      </c>
      <c r="R60">
        <f t="shared" si="4"/>
        <v>1.4653828808999998E-2</v>
      </c>
      <c r="S60">
        <f t="shared" si="5"/>
        <v>8.1767402499999969E-4</v>
      </c>
    </row>
    <row r="61" spans="1:19" x14ac:dyDescent="0.25">
      <c r="A61">
        <v>10002</v>
      </c>
      <c r="B61">
        <v>20041231</v>
      </c>
      <c r="C61">
        <v>3</v>
      </c>
      <c r="D61">
        <v>6020</v>
      </c>
      <c r="E61" t="s">
        <v>32</v>
      </c>
      <c r="F61" t="s">
        <v>33</v>
      </c>
      <c r="G61">
        <v>7954</v>
      </c>
      <c r="H61" t="s">
        <v>31</v>
      </c>
      <c r="I61">
        <v>24.61</v>
      </c>
      <c r="J61">
        <v>0.16150200000000001</v>
      </c>
      <c r="K61">
        <v>3.517E-2</v>
      </c>
      <c r="L61">
        <v>3.2458000000000001E-2</v>
      </c>
      <c r="N61">
        <f t="shared" si="2"/>
        <v>-0.13246647704185288</v>
      </c>
      <c r="O61">
        <f t="shared" si="3"/>
        <v>1657.9368421052627</v>
      </c>
      <c r="R61">
        <f t="shared" si="4"/>
        <v>2.6082896004000003E-2</v>
      </c>
      <c r="S61">
        <f t="shared" si="5"/>
        <v>5.0436176399999992E-4</v>
      </c>
    </row>
    <row r="62" spans="1:19" x14ac:dyDescent="0.25">
      <c r="A62">
        <v>10002</v>
      </c>
      <c r="B62">
        <v>20050131</v>
      </c>
      <c r="C62">
        <v>3</v>
      </c>
      <c r="D62">
        <v>6020</v>
      </c>
      <c r="E62" t="s">
        <v>32</v>
      </c>
      <c r="F62" t="s">
        <v>33</v>
      </c>
      <c r="G62">
        <v>7954</v>
      </c>
      <c r="H62" t="s">
        <v>31</v>
      </c>
      <c r="I62">
        <v>21.35</v>
      </c>
      <c r="J62">
        <v>-0.132466</v>
      </c>
      <c r="K62">
        <v>-2.6546E-2</v>
      </c>
      <c r="L62">
        <v>-2.529E-2</v>
      </c>
      <c r="N62">
        <f t="shared" si="2"/>
        <v>-3.3255269320843106E-2</v>
      </c>
      <c r="O62">
        <f t="shared" si="3"/>
        <v>1438.3157894736839</v>
      </c>
      <c r="R62">
        <f t="shared" si="4"/>
        <v>1.7547241155999999E-2</v>
      </c>
      <c r="S62">
        <f t="shared" si="5"/>
        <v>1.2453841000000002E-3</v>
      </c>
    </row>
    <row r="63" spans="1:19" x14ac:dyDescent="0.25">
      <c r="A63">
        <v>10002</v>
      </c>
      <c r="B63">
        <v>20050228</v>
      </c>
      <c r="C63">
        <v>3</v>
      </c>
      <c r="D63">
        <v>6020</v>
      </c>
      <c r="E63" t="s">
        <v>32</v>
      </c>
      <c r="F63" t="s">
        <v>33</v>
      </c>
      <c r="G63">
        <v>7954</v>
      </c>
      <c r="H63" t="s">
        <v>31</v>
      </c>
      <c r="I63">
        <v>20.64</v>
      </c>
      <c r="J63">
        <v>-3.3255E-2</v>
      </c>
      <c r="K63">
        <v>2.2645999999999999E-2</v>
      </c>
      <c r="L63">
        <v>1.8903E-2</v>
      </c>
      <c r="N63">
        <f t="shared" si="2"/>
        <v>-1.9379844961240456E-2</v>
      </c>
      <c r="O63">
        <f t="shared" si="3"/>
        <v>1390.4842105263156</v>
      </c>
      <c r="R63">
        <f t="shared" si="4"/>
        <v>1.1058950250000001E-3</v>
      </c>
      <c r="S63">
        <f t="shared" si="5"/>
        <v>7.9263408999999995E-5</v>
      </c>
    </row>
    <row r="64" spans="1:19" x14ac:dyDescent="0.25">
      <c r="A64">
        <v>10002</v>
      </c>
      <c r="B64">
        <v>20050331</v>
      </c>
      <c r="C64">
        <v>3</v>
      </c>
      <c r="D64">
        <v>6020</v>
      </c>
      <c r="E64" t="s">
        <v>32</v>
      </c>
      <c r="F64" t="s">
        <v>33</v>
      </c>
      <c r="G64">
        <v>7954</v>
      </c>
      <c r="H64" t="s">
        <v>31</v>
      </c>
      <c r="I64">
        <v>20.239999999999998</v>
      </c>
      <c r="J64">
        <v>-1.3081000000000001E-2</v>
      </c>
      <c r="K64">
        <v>-1.6944000000000001E-2</v>
      </c>
      <c r="L64">
        <v>-1.9118E-2</v>
      </c>
      <c r="N64">
        <f t="shared" si="2"/>
        <v>-6.6699604743082896E-2</v>
      </c>
      <c r="O64">
        <f t="shared" si="3"/>
        <v>1363.5368421052626</v>
      </c>
      <c r="R64">
        <f t="shared" si="4"/>
        <v>1.7111256100000002E-4</v>
      </c>
      <c r="S64">
        <f t="shared" si="5"/>
        <v>8.4785792399999992E-4</v>
      </c>
    </row>
    <row r="65" spans="1:19" x14ac:dyDescent="0.25">
      <c r="A65">
        <v>10002</v>
      </c>
      <c r="B65">
        <v>20050429</v>
      </c>
      <c r="C65">
        <v>3</v>
      </c>
      <c r="D65">
        <v>6020</v>
      </c>
      <c r="E65" t="s">
        <v>32</v>
      </c>
      <c r="F65" t="s">
        <v>33</v>
      </c>
      <c r="G65">
        <v>7954</v>
      </c>
      <c r="H65" t="s">
        <v>31</v>
      </c>
      <c r="I65">
        <v>18.89</v>
      </c>
      <c r="J65">
        <v>-6.6699999999999995E-2</v>
      </c>
      <c r="K65">
        <v>-2.5205999999999999E-2</v>
      </c>
      <c r="L65">
        <v>-2.0108999999999998E-2</v>
      </c>
      <c r="N65">
        <f t="shared" si="2"/>
        <v>4.6585494970883934E-2</v>
      </c>
      <c r="O65">
        <f t="shared" si="3"/>
        <v>1272.5894736842101</v>
      </c>
      <c r="R65">
        <f t="shared" si="4"/>
        <v>4.4488899999999996E-3</v>
      </c>
      <c r="S65">
        <f t="shared" si="5"/>
        <v>9.0655188099999986E-4</v>
      </c>
    </row>
    <row r="66" spans="1:19" x14ac:dyDescent="0.25">
      <c r="A66">
        <v>10002</v>
      </c>
      <c r="B66">
        <v>20050531</v>
      </c>
      <c r="C66">
        <v>3</v>
      </c>
      <c r="D66">
        <v>6020</v>
      </c>
      <c r="E66" t="s">
        <v>32</v>
      </c>
      <c r="F66" t="s">
        <v>33</v>
      </c>
      <c r="G66">
        <v>7954</v>
      </c>
      <c r="H66" t="s">
        <v>31</v>
      </c>
      <c r="I66">
        <v>19.77</v>
      </c>
      <c r="J66">
        <v>4.6586000000000002E-2</v>
      </c>
      <c r="K66">
        <v>3.7954000000000002E-2</v>
      </c>
      <c r="L66">
        <v>2.9951999999999999E-2</v>
      </c>
      <c r="N66">
        <f t="shared" si="2"/>
        <v>-1.2139605462822334E-2</v>
      </c>
      <c r="O66">
        <f t="shared" si="3"/>
        <v>1331.8736842105257</v>
      </c>
      <c r="R66">
        <f t="shared" ref="R66:R97" si="6">(J66-0)^2</f>
        <v>2.1702553960000004E-3</v>
      </c>
      <c r="S66">
        <f t="shared" ref="S66:S97" si="7">(L66-0.01)^2</f>
        <v>3.9808230399999988E-4</v>
      </c>
    </row>
    <row r="67" spans="1:19" x14ac:dyDescent="0.25">
      <c r="A67">
        <v>10002</v>
      </c>
      <c r="B67">
        <v>20050630</v>
      </c>
      <c r="C67">
        <v>3</v>
      </c>
      <c r="D67">
        <v>6020</v>
      </c>
      <c r="E67" t="s">
        <v>32</v>
      </c>
      <c r="F67" t="s">
        <v>33</v>
      </c>
      <c r="G67">
        <v>7954</v>
      </c>
      <c r="H67" t="s">
        <v>31</v>
      </c>
      <c r="I67">
        <v>19.53</v>
      </c>
      <c r="J67">
        <v>-5.5640000000000004E-3</v>
      </c>
      <c r="K67">
        <v>1.1528999999999999E-2</v>
      </c>
      <c r="L67">
        <v>-1.4300000000000001E-4</v>
      </c>
      <c r="N67">
        <f t="shared" si="2"/>
        <v>7.9365079365079305E-2</v>
      </c>
      <c r="O67">
        <f t="shared" si="3"/>
        <v>1315.7052631578943</v>
      </c>
      <c r="R67">
        <f t="shared" si="6"/>
        <v>3.0958096000000007E-5</v>
      </c>
      <c r="S67">
        <f t="shared" si="7"/>
        <v>1.0288044900000003E-4</v>
      </c>
    </row>
    <row r="68" spans="1:19" x14ac:dyDescent="0.25">
      <c r="A68">
        <v>10002</v>
      </c>
      <c r="B68">
        <v>20050729</v>
      </c>
      <c r="C68">
        <v>3</v>
      </c>
      <c r="D68">
        <v>6020</v>
      </c>
      <c r="E68" t="s">
        <v>32</v>
      </c>
      <c r="F68" t="s">
        <v>33</v>
      </c>
      <c r="G68">
        <v>7954</v>
      </c>
      <c r="H68" t="s">
        <v>31</v>
      </c>
      <c r="I68">
        <v>21.08</v>
      </c>
      <c r="J68">
        <v>7.9365000000000005E-2</v>
      </c>
      <c r="K68">
        <v>4.3357E-2</v>
      </c>
      <c r="L68">
        <v>3.5968E-2</v>
      </c>
      <c r="N68">
        <f t="shared" ref="N68:N131" si="8">I69/I68-1</f>
        <v>3.2732447817836796E-2</v>
      </c>
      <c r="O68">
        <f t="shared" ref="O68:O131" si="9">O67*(1+N67)</f>
        <v>1420.126315789473</v>
      </c>
      <c r="R68">
        <f t="shared" si="6"/>
        <v>6.2988032250000008E-3</v>
      </c>
      <c r="S68">
        <f t="shared" si="7"/>
        <v>6.7433702399999991E-4</v>
      </c>
    </row>
    <row r="69" spans="1:19" x14ac:dyDescent="0.25">
      <c r="A69">
        <v>10002</v>
      </c>
      <c r="B69">
        <v>20050831</v>
      </c>
      <c r="C69">
        <v>3</v>
      </c>
      <c r="D69">
        <v>6020</v>
      </c>
      <c r="E69" t="s">
        <v>32</v>
      </c>
      <c r="F69" t="s">
        <v>33</v>
      </c>
      <c r="G69">
        <v>7954</v>
      </c>
      <c r="H69" t="s">
        <v>31</v>
      </c>
      <c r="I69">
        <v>21.77</v>
      </c>
      <c r="J69">
        <v>3.2731999999999997E-2</v>
      </c>
      <c r="K69">
        <v>-5.9579999999999998E-3</v>
      </c>
      <c r="L69">
        <v>-1.1221999999999999E-2</v>
      </c>
      <c r="N69">
        <f t="shared" si="8"/>
        <v>-0.11437758383095997</v>
      </c>
      <c r="O69">
        <f t="shared" si="9"/>
        <v>1466.6105263157888</v>
      </c>
      <c r="R69">
        <f t="shared" si="6"/>
        <v>1.0713838239999997E-3</v>
      </c>
      <c r="S69">
        <f t="shared" si="7"/>
        <v>4.503732839999999E-4</v>
      </c>
    </row>
    <row r="70" spans="1:19" x14ac:dyDescent="0.25">
      <c r="A70">
        <v>10002</v>
      </c>
      <c r="B70">
        <v>20050930</v>
      </c>
      <c r="C70">
        <v>3</v>
      </c>
      <c r="D70">
        <v>6020</v>
      </c>
      <c r="E70" t="s">
        <v>32</v>
      </c>
      <c r="F70" t="s">
        <v>33</v>
      </c>
      <c r="G70">
        <v>7954</v>
      </c>
      <c r="H70" t="s">
        <v>31</v>
      </c>
      <c r="I70">
        <v>19.28</v>
      </c>
      <c r="J70">
        <v>-0.108406</v>
      </c>
      <c r="K70">
        <v>1.06E-2</v>
      </c>
      <c r="L70">
        <v>6.9490000000000003E-3</v>
      </c>
      <c r="N70">
        <f t="shared" si="8"/>
        <v>-4.4605809128630658E-2</v>
      </c>
      <c r="O70">
        <f t="shared" si="9"/>
        <v>1298.8631578947363</v>
      </c>
      <c r="R70">
        <f t="shared" si="6"/>
        <v>1.1751860836000001E-2</v>
      </c>
      <c r="S70">
        <f t="shared" si="7"/>
        <v>9.3086009999999987E-6</v>
      </c>
    </row>
    <row r="71" spans="1:19" x14ac:dyDescent="0.25">
      <c r="A71">
        <v>10002</v>
      </c>
      <c r="B71">
        <v>20051031</v>
      </c>
      <c r="C71">
        <v>3</v>
      </c>
      <c r="D71">
        <v>6020</v>
      </c>
      <c r="E71" t="s">
        <v>32</v>
      </c>
      <c r="F71" t="s">
        <v>33</v>
      </c>
      <c r="G71">
        <v>7954</v>
      </c>
      <c r="H71" t="s">
        <v>31</v>
      </c>
      <c r="I71">
        <v>18.420000000000002</v>
      </c>
      <c r="J71">
        <v>-4.4606E-2</v>
      </c>
      <c r="K71">
        <v>-2.0865999999999999E-2</v>
      </c>
      <c r="L71">
        <v>-1.7741E-2</v>
      </c>
      <c r="N71">
        <f t="shared" si="8"/>
        <v>9.5548317046688203E-2</v>
      </c>
      <c r="O71">
        <f t="shared" si="9"/>
        <v>1240.9263157894732</v>
      </c>
      <c r="R71">
        <f t="shared" si="6"/>
        <v>1.989695236E-3</v>
      </c>
      <c r="S71">
        <f t="shared" si="7"/>
        <v>7.6956308100000013E-4</v>
      </c>
    </row>
    <row r="72" spans="1:19" x14ac:dyDescent="0.25">
      <c r="A72">
        <v>10002</v>
      </c>
      <c r="B72">
        <v>20051130</v>
      </c>
      <c r="C72">
        <v>3</v>
      </c>
      <c r="D72">
        <v>6020</v>
      </c>
      <c r="E72" t="s">
        <v>32</v>
      </c>
      <c r="F72" t="s">
        <v>33</v>
      </c>
      <c r="G72">
        <v>7954</v>
      </c>
      <c r="H72" t="s">
        <v>31</v>
      </c>
      <c r="I72">
        <v>20.18</v>
      </c>
      <c r="J72">
        <v>9.5547999999999994E-2</v>
      </c>
      <c r="K72">
        <v>4.0326000000000001E-2</v>
      </c>
      <c r="L72">
        <v>3.5186000000000002E-2</v>
      </c>
      <c r="N72">
        <f t="shared" si="8"/>
        <v>-3.9643211100097719E-3</v>
      </c>
      <c r="O72">
        <f t="shared" si="9"/>
        <v>1359.4947368421044</v>
      </c>
      <c r="R72">
        <f t="shared" si="6"/>
        <v>9.1294203039999997E-3</v>
      </c>
      <c r="S72">
        <f t="shared" si="7"/>
        <v>6.3433459599999996E-4</v>
      </c>
    </row>
    <row r="73" spans="1:19" x14ac:dyDescent="0.25">
      <c r="A73">
        <v>10002</v>
      </c>
      <c r="B73">
        <v>20051230</v>
      </c>
      <c r="C73">
        <v>3</v>
      </c>
      <c r="D73">
        <v>6020</v>
      </c>
      <c r="E73" t="s">
        <v>32</v>
      </c>
      <c r="F73" t="s">
        <v>33</v>
      </c>
      <c r="G73">
        <v>7954</v>
      </c>
      <c r="H73" t="s">
        <v>31</v>
      </c>
      <c r="I73">
        <v>20.100000000000001</v>
      </c>
      <c r="J73">
        <v>2.4780000000000002E-3</v>
      </c>
      <c r="K73">
        <v>3.4580000000000001E-3</v>
      </c>
      <c r="L73">
        <v>-9.5200000000000005E-4</v>
      </c>
      <c r="N73">
        <f t="shared" si="8"/>
        <v>2.9850746268656581E-2</v>
      </c>
      <c r="O73">
        <f t="shared" si="9"/>
        <v>1354.1052631578941</v>
      </c>
      <c r="R73">
        <f t="shared" si="6"/>
        <v>6.1404840000000012E-6</v>
      </c>
      <c r="S73">
        <f t="shared" si="7"/>
        <v>1.19946304E-4</v>
      </c>
    </row>
    <row r="74" spans="1:19" x14ac:dyDescent="0.25">
      <c r="A74">
        <v>10002</v>
      </c>
      <c r="B74">
        <v>20060131</v>
      </c>
      <c r="C74">
        <v>3</v>
      </c>
      <c r="D74">
        <v>6020</v>
      </c>
      <c r="E74" t="s">
        <v>32</v>
      </c>
      <c r="F74" t="s">
        <v>33</v>
      </c>
      <c r="G74">
        <v>7954</v>
      </c>
      <c r="H74" t="s">
        <v>31</v>
      </c>
      <c r="I74">
        <v>20.7</v>
      </c>
      <c r="J74">
        <v>2.9850999999999999E-2</v>
      </c>
      <c r="K74">
        <v>4.0072000000000003E-2</v>
      </c>
      <c r="L74">
        <v>2.5467E-2</v>
      </c>
      <c r="N74">
        <f t="shared" si="8"/>
        <v>6.5700483091787332E-2</v>
      </c>
      <c r="O74">
        <f t="shared" si="9"/>
        <v>1394.5263157894728</v>
      </c>
      <c r="R74">
        <f t="shared" si="6"/>
        <v>8.9108220099999992E-4</v>
      </c>
      <c r="S74">
        <f t="shared" si="7"/>
        <v>2.3922808899999999E-4</v>
      </c>
    </row>
    <row r="75" spans="1:19" x14ac:dyDescent="0.25">
      <c r="A75">
        <v>10002</v>
      </c>
      <c r="B75">
        <v>20060228</v>
      </c>
      <c r="C75">
        <v>3</v>
      </c>
      <c r="D75">
        <v>6020</v>
      </c>
      <c r="E75" t="s">
        <v>32</v>
      </c>
      <c r="F75" t="s">
        <v>33</v>
      </c>
      <c r="G75">
        <v>7954</v>
      </c>
      <c r="H75" t="s">
        <v>31</v>
      </c>
      <c r="I75">
        <v>22.06</v>
      </c>
      <c r="J75">
        <v>6.5699999999999995E-2</v>
      </c>
      <c r="K75">
        <v>-1.639E-3</v>
      </c>
      <c r="L75">
        <v>4.5300000000000001E-4</v>
      </c>
      <c r="N75">
        <f t="shared" si="8"/>
        <v>4.0797824116047821E-3</v>
      </c>
      <c r="O75">
        <f t="shared" si="9"/>
        <v>1486.1473684210516</v>
      </c>
      <c r="R75">
        <f t="shared" si="6"/>
        <v>4.3164899999999992E-3</v>
      </c>
      <c r="S75">
        <f t="shared" si="7"/>
        <v>9.1145209000000001E-5</v>
      </c>
    </row>
    <row r="76" spans="1:19" x14ac:dyDescent="0.25">
      <c r="A76">
        <v>10002</v>
      </c>
      <c r="B76">
        <v>20060331</v>
      </c>
      <c r="C76">
        <v>3</v>
      </c>
      <c r="D76">
        <v>6020</v>
      </c>
      <c r="E76" t="s">
        <v>32</v>
      </c>
      <c r="F76" t="s">
        <v>33</v>
      </c>
      <c r="G76">
        <v>7954</v>
      </c>
      <c r="H76" t="s">
        <v>31</v>
      </c>
      <c r="I76">
        <v>22.15</v>
      </c>
      <c r="J76">
        <v>9.9729999999999992E-3</v>
      </c>
      <c r="K76">
        <v>1.9064999999999999E-2</v>
      </c>
      <c r="L76">
        <v>1.1065E-2</v>
      </c>
      <c r="N76">
        <f t="shared" si="8"/>
        <v>-6.7268623024830609E-2</v>
      </c>
      <c r="O76">
        <f t="shared" si="9"/>
        <v>1492.2105263157885</v>
      </c>
      <c r="R76">
        <f t="shared" si="6"/>
        <v>9.9460728999999987E-5</v>
      </c>
      <c r="S76">
        <f t="shared" si="7"/>
        <v>1.1342249999999999E-6</v>
      </c>
    </row>
    <row r="77" spans="1:19" x14ac:dyDescent="0.25">
      <c r="A77">
        <v>10002</v>
      </c>
      <c r="B77">
        <v>20060428</v>
      </c>
      <c r="C77">
        <v>3</v>
      </c>
      <c r="D77">
        <v>6020</v>
      </c>
      <c r="E77" t="s">
        <v>32</v>
      </c>
      <c r="F77" t="s">
        <v>33</v>
      </c>
      <c r="G77">
        <v>7954</v>
      </c>
      <c r="H77" t="s">
        <v>31</v>
      </c>
      <c r="I77">
        <v>20.66</v>
      </c>
      <c r="J77">
        <v>-6.7268999999999995E-2</v>
      </c>
      <c r="K77">
        <v>1.2999999999999999E-2</v>
      </c>
      <c r="L77">
        <v>1.2187E-2</v>
      </c>
      <c r="N77">
        <f t="shared" si="8"/>
        <v>4.9370764762826758E-2</v>
      </c>
      <c r="O77">
        <f t="shared" si="9"/>
        <v>1391.8315789473677</v>
      </c>
      <c r="R77">
        <f t="shared" si="6"/>
        <v>4.5251183609999997E-3</v>
      </c>
      <c r="S77">
        <f t="shared" si="7"/>
        <v>4.7829689999999991E-6</v>
      </c>
    </row>
    <row r="78" spans="1:19" x14ac:dyDescent="0.25">
      <c r="A78">
        <v>10002</v>
      </c>
      <c r="B78">
        <v>20060531</v>
      </c>
      <c r="C78">
        <v>3</v>
      </c>
      <c r="D78">
        <v>6020</v>
      </c>
      <c r="E78" t="s">
        <v>32</v>
      </c>
      <c r="F78" t="s">
        <v>33</v>
      </c>
      <c r="G78">
        <v>7954</v>
      </c>
      <c r="H78" t="s">
        <v>31</v>
      </c>
      <c r="I78">
        <v>21.68</v>
      </c>
      <c r="J78">
        <v>4.9370999999999998E-2</v>
      </c>
      <c r="K78">
        <v>-3.1032000000000001E-2</v>
      </c>
      <c r="L78">
        <v>-3.0917E-2</v>
      </c>
      <c r="N78">
        <f t="shared" si="8"/>
        <v>8.2564575645756477E-2</v>
      </c>
      <c r="O78">
        <f t="shared" si="9"/>
        <v>1460.5473684210519</v>
      </c>
      <c r="R78">
        <f t="shared" si="6"/>
        <v>2.4374956409999996E-3</v>
      </c>
      <c r="S78">
        <f t="shared" si="7"/>
        <v>1.6742008890000002E-3</v>
      </c>
    </row>
    <row r="79" spans="1:19" x14ac:dyDescent="0.25">
      <c r="A79">
        <v>10002</v>
      </c>
      <c r="B79">
        <v>20060630</v>
      </c>
      <c r="C79">
        <v>3</v>
      </c>
      <c r="D79">
        <v>6020</v>
      </c>
      <c r="E79" t="s">
        <v>32</v>
      </c>
      <c r="F79" t="s">
        <v>33</v>
      </c>
      <c r="G79">
        <v>7954</v>
      </c>
      <c r="H79" t="s">
        <v>31</v>
      </c>
      <c r="I79">
        <v>23.47</v>
      </c>
      <c r="J79">
        <v>8.8561000000000001E-2</v>
      </c>
      <c r="K79">
        <v>-3.9100000000000002E-4</v>
      </c>
      <c r="L79">
        <v>8.7000000000000001E-5</v>
      </c>
      <c r="N79">
        <f t="shared" si="8"/>
        <v>0.17128248828291426</v>
      </c>
      <c r="O79">
        <f t="shared" si="9"/>
        <v>1581.1368421052625</v>
      </c>
      <c r="R79">
        <f t="shared" si="6"/>
        <v>7.843050721E-3</v>
      </c>
      <c r="S79">
        <f t="shared" si="7"/>
        <v>9.8267569000000003E-5</v>
      </c>
    </row>
    <row r="80" spans="1:19" x14ac:dyDescent="0.25">
      <c r="A80">
        <v>10002</v>
      </c>
      <c r="B80">
        <v>20060731</v>
      </c>
      <c r="C80">
        <v>3</v>
      </c>
      <c r="D80">
        <v>6020</v>
      </c>
      <c r="E80" t="s">
        <v>32</v>
      </c>
      <c r="F80" t="s">
        <v>33</v>
      </c>
      <c r="G80">
        <v>7954</v>
      </c>
      <c r="H80" t="s">
        <v>31</v>
      </c>
      <c r="I80">
        <v>27.49</v>
      </c>
      <c r="J80">
        <v>0.17128299999999999</v>
      </c>
      <c r="K80">
        <v>-1.9120000000000001E-3</v>
      </c>
      <c r="L80">
        <v>5.0860000000000002E-3</v>
      </c>
      <c r="N80">
        <f t="shared" si="8"/>
        <v>-3.4194252455438279E-2</v>
      </c>
      <c r="O80">
        <f t="shared" si="9"/>
        <v>1851.9578947368411</v>
      </c>
      <c r="R80">
        <f t="shared" si="6"/>
        <v>2.9337866088999996E-2</v>
      </c>
      <c r="S80">
        <f t="shared" si="7"/>
        <v>2.4147396000000001E-5</v>
      </c>
    </row>
    <row r="81" spans="1:19" x14ac:dyDescent="0.25">
      <c r="A81">
        <v>10002</v>
      </c>
      <c r="B81">
        <v>20060831</v>
      </c>
      <c r="C81">
        <v>3</v>
      </c>
      <c r="D81">
        <v>6020</v>
      </c>
      <c r="E81" t="s">
        <v>32</v>
      </c>
      <c r="F81" t="s">
        <v>33</v>
      </c>
      <c r="G81">
        <v>7954</v>
      </c>
      <c r="H81" t="s">
        <v>31</v>
      </c>
      <c r="I81">
        <v>26.55</v>
      </c>
      <c r="J81">
        <v>-3.4194000000000002E-2</v>
      </c>
      <c r="K81">
        <v>2.5041000000000001E-2</v>
      </c>
      <c r="L81">
        <v>2.1274000000000001E-2</v>
      </c>
      <c r="N81">
        <f t="shared" si="8"/>
        <v>5.0470809792843685E-2</v>
      </c>
      <c r="O81">
        <f t="shared" si="9"/>
        <v>1788.6315789473676</v>
      </c>
      <c r="R81">
        <f t="shared" si="6"/>
        <v>1.1692296360000002E-3</v>
      </c>
      <c r="S81">
        <f t="shared" si="7"/>
        <v>1.2710307600000001E-4</v>
      </c>
    </row>
    <row r="82" spans="1:19" x14ac:dyDescent="0.25">
      <c r="A82">
        <v>10002</v>
      </c>
      <c r="B82">
        <v>20060929</v>
      </c>
      <c r="C82">
        <v>3</v>
      </c>
      <c r="D82">
        <v>6020</v>
      </c>
      <c r="E82" t="s">
        <v>32</v>
      </c>
      <c r="F82" t="s">
        <v>33</v>
      </c>
      <c r="G82">
        <v>7954</v>
      </c>
      <c r="H82" t="s">
        <v>31</v>
      </c>
      <c r="I82">
        <v>27.89</v>
      </c>
      <c r="J82">
        <v>5.5367E-2</v>
      </c>
      <c r="K82">
        <v>1.9425000000000001E-2</v>
      </c>
      <c r="L82">
        <v>2.4566000000000001E-2</v>
      </c>
      <c r="N82">
        <f t="shared" si="8"/>
        <v>-0.12119039082108274</v>
      </c>
      <c r="O82">
        <f t="shared" si="9"/>
        <v>1878.9052631578938</v>
      </c>
      <c r="R82">
        <f t="shared" si="6"/>
        <v>3.065504689E-3</v>
      </c>
      <c r="S82">
        <f t="shared" si="7"/>
        <v>2.1216835600000003E-4</v>
      </c>
    </row>
    <row r="83" spans="1:19" x14ac:dyDescent="0.25">
      <c r="A83">
        <v>10002</v>
      </c>
      <c r="B83">
        <v>20061031</v>
      </c>
      <c r="C83">
        <v>3</v>
      </c>
      <c r="D83">
        <v>6020</v>
      </c>
      <c r="E83" t="s">
        <v>32</v>
      </c>
      <c r="F83" t="s">
        <v>33</v>
      </c>
      <c r="G83">
        <v>7954</v>
      </c>
      <c r="H83" t="s">
        <v>31</v>
      </c>
      <c r="I83">
        <v>24.51</v>
      </c>
      <c r="J83">
        <v>-0.12119000000000001</v>
      </c>
      <c r="K83">
        <v>3.7152999999999999E-2</v>
      </c>
      <c r="L83">
        <v>3.1508000000000001E-2</v>
      </c>
      <c r="N83">
        <f t="shared" si="8"/>
        <v>-1.2239902080783405E-2</v>
      </c>
      <c r="O83">
        <f t="shared" si="9"/>
        <v>1651.1999999999994</v>
      </c>
      <c r="R83">
        <f t="shared" si="6"/>
        <v>1.4687016100000002E-2</v>
      </c>
      <c r="S83">
        <f t="shared" si="7"/>
        <v>4.62594064E-4</v>
      </c>
    </row>
    <row r="84" spans="1:19" x14ac:dyDescent="0.25">
      <c r="A84">
        <v>10002</v>
      </c>
      <c r="B84">
        <v>20061130</v>
      </c>
      <c r="C84">
        <v>3</v>
      </c>
      <c r="D84">
        <v>6020</v>
      </c>
      <c r="E84" t="s">
        <v>32</v>
      </c>
      <c r="F84" t="s">
        <v>33</v>
      </c>
      <c r="G84">
        <v>7954</v>
      </c>
      <c r="H84" t="s">
        <v>31</v>
      </c>
      <c r="I84">
        <v>24.21</v>
      </c>
      <c r="J84">
        <v>-1.2239999999999999E-2</v>
      </c>
      <c r="K84">
        <v>2.3736E-2</v>
      </c>
      <c r="L84">
        <v>1.6466999999999999E-2</v>
      </c>
      <c r="N84">
        <f t="shared" si="8"/>
        <v>5.4109871953738065E-2</v>
      </c>
      <c r="O84">
        <f t="shared" si="9"/>
        <v>1630.9894736842098</v>
      </c>
      <c r="R84">
        <f t="shared" si="6"/>
        <v>1.4981759999999997E-4</v>
      </c>
      <c r="S84">
        <f t="shared" si="7"/>
        <v>4.1822088999999984E-5</v>
      </c>
    </row>
    <row r="85" spans="1:19" x14ac:dyDescent="0.25">
      <c r="A85">
        <v>10002</v>
      </c>
      <c r="B85">
        <v>20061229</v>
      </c>
      <c r="C85">
        <v>3</v>
      </c>
      <c r="D85">
        <v>6020</v>
      </c>
      <c r="E85" t="s">
        <v>32</v>
      </c>
      <c r="F85" t="s">
        <v>33</v>
      </c>
      <c r="G85">
        <v>7954</v>
      </c>
      <c r="H85" t="s">
        <v>31</v>
      </c>
      <c r="I85">
        <v>25.52</v>
      </c>
      <c r="J85">
        <v>5.9479999999999998E-2</v>
      </c>
      <c r="K85">
        <v>1.0857E-2</v>
      </c>
      <c r="L85">
        <v>1.2616E-2</v>
      </c>
      <c r="N85">
        <f t="shared" si="8"/>
        <v>-0.15830721003134796</v>
      </c>
      <c r="O85">
        <f t="shared" si="9"/>
        <v>1719.2421052631571</v>
      </c>
      <c r="R85">
        <f t="shared" si="6"/>
        <v>3.5378704E-3</v>
      </c>
      <c r="S85">
        <f t="shared" si="7"/>
        <v>6.8434560000000011E-6</v>
      </c>
    </row>
    <row r="86" spans="1:19" x14ac:dyDescent="0.25">
      <c r="A86">
        <v>10002</v>
      </c>
      <c r="B86">
        <v>20070131</v>
      </c>
      <c r="C86">
        <v>3</v>
      </c>
      <c r="D86">
        <v>6020</v>
      </c>
      <c r="E86" t="s">
        <v>32</v>
      </c>
      <c r="F86" t="s">
        <v>33</v>
      </c>
      <c r="G86">
        <v>7954</v>
      </c>
      <c r="H86" t="s">
        <v>31</v>
      </c>
      <c r="I86">
        <v>21.48</v>
      </c>
      <c r="J86">
        <v>-0.158307</v>
      </c>
      <c r="K86">
        <v>1.9387000000000001E-2</v>
      </c>
      <c r="L86">
        <v>1.4059E-2</v>
      </c>
      <c r="N86">
        <f t="shared" si="8"/>
        <v>3.3054003724394931E-2</v>
      </c>
      <c r="O86">
        <f t="shared" si="9"/>
        <v>1447.0736842105257</v>
      </c>
      <c r="R86">
        <f t="shared" si="6"/>
        <v>2.5061106249000001E-2</v>
      </c>
      <c r="S86">
        <f t="shared" si="7"/>
        <v>1.6475481E-5</v>
      </c>
    </row>
    <row r="87" spans="1:19" x14ac:dyDescent="0.25">
      <c r="A87">
        <v>10002</v>
      </c>
      <c r="B87">
        <v>20070228</v>
      </c>
      <c r="C87">
        <v>3</v>
      </c>
      <c r="D87">
        <v>6020</v>
      </c>
      <c r="E87" t="s">
        <v>32</v>
      </c>
      <c r="F87" t="s">
        <v>33</v>
      </c>
      <c r="G87">
        <v>7954</v>
      </c>
      <c r="H87" t="s">
        <v>31</v>
      </c>
      <c r="I87">
        <v>22.19</v>
      </c>
      <c r="J87">
        <v>3.3054E-2</v>
      </c>
      <c r="K87">
        <v>-1.4005999999999999E-2</v>
      </c>
      <c r="L87">
        <v>-2.1846000000000001E-2</v>
      </c>
      <c r="N87">
        <f t="shared" si="8"/>
        <v>-4.6417305092383954E-2</v>
      </c>
      <c r="O87">
        <f t="shared" si="9"/>
        <v>1494.9052631578943</v>
      </c>
      <c r="R87">
        <f t="shared" si="6"/>
        <v>1.0925669159999999E-3</v>
      </c>
      <c r="S87">
        <f t="shared" si="7"/>
        <v>1.014167716E-3</v>
      </c>
    </row>
    <row r="88" spans="1:19" x14ac:dyDescent="0.25">
      <c r="A88">
        <v>10002</v>
      </c>
      <c r="B88">
        <v>20070330</v>
      </c>
      <c r="C88">
        <v>3</v>
      </c>
      <c r="D88">
        <v>6020</v>
      </c>
      <c r="E88" t="s">
        <v>32</v>
      </c>
      <c r="F88" t="s">
        <v>33</v>
      </c>
      <c r="G88">
        <v>7954</v>
      </c>
      <c r="H88" t="s">
        <v>31</v>
      </c>
      <c r="I88">
        <v>21.16</v>
      </c>
      <c r="J88">
        <v>-4.0558999999999998E-2</v>
      </c>
      <c r="K88">
        <v>1.2954E-2</v>
      </c>
      <c r="L88">
        <v>9.9799999999999993E-3</v>
      </c>
      <c r="N88">
        <f t="shared" si="8"/>
        <v>-5.3402646502835438E-2</v>
      </c>
      <c r="O88">
        <f t="shared" si="9"/>
        <v>1425.5157894736838</v>
      </c>
      <c r="R88">
        <f t="shared" si="6"/>
        <v>1.6450324809999999E-3</v>
      </c>
      <c r="S88">
        <f t="shared" si="7"/>
        <v>4.0000000000003677E-10</v>
      </c>
    </row>
    <row r="89" spans="1:19" x14ac:dyDescent="0.25">
      <c r="A89">
        <v>10002</v>
      </c>
      <c r="B89">
        <v>20070430</v>
      </c>
      <c r="C89">
        <v>3</v>
      </c>
      <c r="D89">
        <v>6020</v>
      </c>
      <c r="E89" t="s">
        <v>32</v>
      </c>
      <c r="F89" t="s">
        <v>33</v>
      </c>
      <c r="G89">
        <v>7954</v>
      </c>
      <c r="H89" t="s">
        <v>31</v>
      </c>
      <c r="I89">
        <v>20.03</v>
      </c>
      <c r="J89">
        <v>-5.3402999999999999E-2</v>
      </c>
      <c r="K89">
        <v>3.9834000000000001E-2</v>
      </c>
      <c r="L89">
        <v>4.3291000000000003E-2</v>
      </c>
      <c r="N89">
        <f t="shared" si="8"/>
        <v>4.9925112331483668E-4</v>
      </c>
      <c r="O89">
        <f t="shared" si="9"/>
        <v>1349.3894736842103</v>
      </c>
      <c r="R89">
        <f t="shared" si="6"/>
        <v>2.8518804089999999E-3</v>
      </c>
      <c r="S89">
        <f t="shared" si="7"/>
        <v>1.1082906810000002E-3</v>
      </c>
    </row>
    <row r="90" spans="1:19" x14ac:dyDescent="0.25">
      <c r="A90">
        <v>10002</v>
      </c>
      <c r="B90">
        <v>20070531</v>
      </c>
      <c r="C90">
        <v>3</v>
      </c>
      <c r="D90">
        <v>6020</v>
      </c>
      <c r="E90" t="s">
        <v>32</v>
      </c>
      <c r="F90" t="s">
        <v>33</v>
      </c>
      <c r="G90">
        <v>7954</v>
      </c>
      <c r="H90" t="s">
        <v>31</v>
      </c>
      <c r="I90">
        <v>20.04</v>
      </c>
      <c r="J90">
        <v>4.9899999999999999E-4</v>
      </c>
      <c r="K90">
        <v>3.8953000000000002E-2</v>
      </c>
      <c r="L90">
        <v>3.2549000000000002E-2</v>
      </c>
      <c r="N90">
        <f t="shared" si="8"/>
        <v>4.7904191616766623E-2</v>
      </c>
      <c r="O90">
        <f t="shared" si="9"/>
        <v>1350.0631578947364</v>
      </c>
      <c r="R90">
        <f t="shared" si="6"/>
        <v>2.4900099999999999E-7</v>
      </c>
      <c r="S90">
        <f t="shared" si="7"/>
        <v>5.0845740099999994E-4</v>
      </c>
    </row>
    <row r="91" spans="1:19" x14ac:dyDescent="0.25">
      <c r="A91">
        <v>10002</v>
      </c>
      <c r="B91">
        <v>20070629</v>
      </c>
      <c r="C91">
        <v>3</v>
      </c>
      <c r="D91">
        <v>6020</v>
      </c>
      <c r="E91" t="s">
        <v>32</v>
      </c>
      <c r="F91" t="s">
        <v>33</v>
      </c>
      <c r="G91">
        <v>7954</v>
      </c>
      <c r="H91" t="s">
        <v>31</v>
      </c>
      <c r="I91">
        <v>21</v>
      </c>
      <c r="J91">
        <v>5.4391000000000002E-2</v>
      </c>
      <c r="K91">
        <v>-1.4747E-2</v>
      </c>
      <c r="L91">
        <v>-1.7815999999999999E-2</v>
      </c>
      <c r="N91">
        <f t="shared" si="8"/>
        <v>-0.16761904761904756</v>
      </c>
      <c r="O91">
        <f t="shared" si="9"/>
        <v>1414.7368421052629</v>
      </c>
      <c r="R91">
        <f t="shared" si="6"/>
        <v>2.958380881E-3</v>
      </c>
      <c r="S91">
        <f t="shared" si="7"/>
        <v>7.7372985600000007E-4</v>
      </c>
    </row>
    <row r="92" spans="1:19" x14ac:dyDescent="0.25">
      <c r="A92">
        <v>10002</v>
      </c>
      <c r="B92">
        <v>20070731</v>
      </c>
      <c r="C92">
        <v>3</v>
      </c>
      <c r="D92">
        <v>6020</v>
      </c>
      <c r="E92" t="s">
        <v>32</v>
      </c>
      <c r="F92" t="s">
        <v>33</v>
      </c>
      <c r="G92">
        <v>7954</v>
      </c>
      <c r="H92" t="s">
        <v>31</v>
      </c>
      <c r="I92">
        <v>17.48</v>
      </c>
      <c r="J92">
        <v>-0.16761899999999999</v>
      </c>
      <c r="K92">
        <v>-3.1789999999999999E-2</v>
      </c>
      <c r="L92">
        <v>-3.1981999999999997E-2</v>
      </c>
      <c r="N92">
        <f t="shared" si="8"/>
        <v>-7.0938215102974933E-2</v>
      </c>
      <c r="O92">
        <f t="shared" si="9"/>
        <v>1177.5999999999999</v>
      </c>
      <c r="R92">
        <f t="shared" si="6"/>
        <v>2.8096129160999996E-2</v>
      </c>
      <c r="S92">
        <f t="shared" si="7"/>
        <v>1.7624883239999998E-3</v>
      </c>
    </row>
    <row r="93" spans="1:19" x14ac:dyDescent="0.25">
      <c r="A93">
        <v>10002</v>
      </c>
      <c r="B93">
        <v>20070831</v>
      </c>
      <c r="C93">
        <v>3</v>
      </c>
      <c r="D93">
        <v>6020</v>
      </c>
      <c r="E93" t="s">
        <v>32</v>
      </c>
      <c r="F93" t="s">
        <v>33</v>
      </c>
      <c r="G93">
        <v>7954</v>
      </c>
      <c r="H93" t="s">
        <v>31</v>
      </c>
      <c r="I93">
        <v>16.239999999999998</v>
      </c>
      <c r="J93">
        <v>-7.0938000000000001E-2</v>
      </c>
      <c r="K93">
        <v>1.1592999999999999E-2</v>
      </c>
      <c r="L93">
        <v>1.2864E-2</v>
      </c>
      <c r="N93">
        <f t="shared" si="8"/>
        <v>-1.7857142857142794E-2</v>
      </c>
      <c r="O93">
        <f t="shared" si="9"/>
        <v>1094.0631578947366</v>
      </c>
      <c r="R93">
        <f t="shared" si="6"/>
        <v>5.0321998440000003E-3</v>
      </c>
      <c r="S93">
        <f t="shared" si="7"/>
        <v>8.2024960000000006E-6</v>
      </c>
    </row>
    <row r="94" spans="1:19" x14ac:dyDescent="0.25">
      <c r="A94">
        <v>10002</v>
      </c>
      <c r="B94">
        <v>20070928</v>
      </c>
      <c r="C94">
        <v>3</v>
      </c>
      <c r="D94">
        <v>6020</v>
      </c>
      <c r="E94" t="s">
        <v>32</v>
      </c>
      <c r="F94" t="s">
        <v>33</v>
      </c>
      <c r="G94">
        <v>7954</v>
      </c>
      <c r="H94" t="s">
        <v>31</v>
      </c>
      <c r="I94">
        <v>15.95</v>
      </c>
      <c r="J94">
        <v>-9.8519999999999996E-3</v>
      </c>
      <c r="K94">
        <v>4.0821999999999997E-2</v>
      </c>
      <c r="L94">
        <v>3.5793999999999999E-2</v>
      </c>
      <c r="N94">
        <f t="shared" si="8"/>
        <v>-0.15423197492162999</v>
      </c>
      <c r="O94">
        <f t="shared" si="9"/>
        <v>1074.5263157894735</v>
      </c>
      <c r="R94">
        <f t="shared" si="6"/>
        <v>9.7061903999999991E-5</v>
      </c>
      <c r="S94">
        <f t="shared" si="7"/>
        <v>6.6533043599999989E-4</v>
      </c>
    </row>
    <row r="95" spans="1:19" x14ac:dyDescent="0.25">
      <c r="A95">
        <v>10002</v>
      </c>
      <c r="B95">
        <v>20071031</v>
      </c>
      <c r="C95">
        <v>3</v>
      </c>
      <c r="D95">
        <v>6020</v>
      </c>
      <c r="E95" t="s">
        <v>32</v>
      </c>
      <c r="F95" t="s">
        <v>33</v>
      </c>
      <c r="G95">
        <v>7954</v>
      </c>
      <c r="H95" t="s">
        <v>31</v>
      </c>
      <c r="I95">
        <v>13.49</v>
      </c>
      <c r="J95">
        <v>-0.15423200000000001</v>
      </c>
      <c r="K95">
        <v>2.5909999999999999E-2</v>
      </c>
      <c r="L95">
        <v>1.4822E-2</v>
      </c>
      <c r="N95">
        <f t="shared" si="8"/>
        <v>-7.7094143810229832E-2</v>
      </c>
      <c r="O95">
        <f t="shared" si="9"/>
        <v>908.8</v>
      </c>
      <c r="R95">
        <f t="shared" si="6"/>
        <v>2.3787509824000002E-2</v>
      </c>
      <c r="S95">
        <f t="shared" si="7"/>
        <v>2.3251683999999999E-5</v>
      </c>
    </row>
    <row r="96" spans="1:19" x14ac:dyDescent="0.25">
      <c r="A96">
        <v>10002</v>
      </c>
      <c r="B96">
        <v>20071130</v>
      </c>
      <c r="C96">
        <v>3</v>
      </c>
      <c r="D96">
        <v>6020</v>
      </c>
      <c r="E96" t="s">
        <v>32</v>
      </c>
      <c r="F96" t="s">
        <v>33</v>
      </c>
      <c r="G96">
        <v>7954</v>
      </c>
      <c r="H96" t="s">
        <v>31</v>
      </c>
      <c r="I96">
        <v>12.45</v>
      </c>
      <c r="J96">
        <v>-7.7093999999999996E-2</v>
      </c>
      <c r="K96">
        <v>-4.9362000000000003E-2</v>
      </c>
      <c r="L96">
        <v>-4.4042999999999999E-2</v>
      </c>
      <c r="N96">
        <f t="shared" si="8"/>
        <v>-2.8112449799196804E-2</v>
      </c>
      <c r="O96">
        <f t="shared" si="9"/>
        <v>838.73684210526312</v>
      </c>
      <c r="R96">
        <f t="shared" si="6"/>
        <v>5.943484835999999E-3</v>
      </c>
      <c r="S96">
        <f t="shared" si="7"/>
        <v>2.920645849E-3</v>
      </c>
    </row>
    <row r="97" spans="1:19" x14ac:dyDescent="0.25">
      <c r="A97">
        <v>10002</v>
      </c>
      <c r="B97">
        <v>20071231</v>
      </c>
      <c r="C97">
        <v>3</v>
      </c>
      <c r="D97">
        <v>6020</v>
      </c>
      <c r="E97" t="s">
        <v>32</v>
      </c>
      <c r="F97" t="s">
        <v>33</v>
      </c>
      <c r="G97">
        <v>7954</v>
      </c>
      <c r="H97" t="s">
        <v>31</v>
      </c>
      <c r="I97">
        <v>12.1</v>
      </c>
      <c r="J97">
        <v>-1.7670999999999999E-2</v>
      </c>
      <c r="K97">
        <v>-4.4050000000000001E-3</v>
      </c>
      <c r="L97">
        <v>-8.6280000000000003E-3</v>
      </c>
      <c r="N97">
        <f t="shared" si="8"/>
        <v>2.0661157024793431E-2</v>
      </c>
      <c r="O97">
        <f t="shared" si="9"/>
        <v>815.15789473684208</v>
      </c>
      <c r="R97">
        <f t="shared" si="6"/>
        <v>3.1226424099999999E-4</v>
      </c>
      <c r="S97">
        <f t="shared" si="7"/>
        <v>3.4700238399999994E-4</v>
      </c>
    </row>
    <row r="98" spans="1:19" x14ac:dyDescent="0.25">
      <c r="A98">
        <v>10002</v>
      </c>
      <c r="B98">
        <v>20080131</v>
      </c>
      <c r="C98">
        <v>3</v>
      </c>
      <c r="D98">
        <v>6020</v>
      </c>
      <c r="E98" t="s">
        <v>32</v>
      </c>
      <c r="F98" t="s">
        <v>33</v>
      </c>
      <c r="G98">
        <v>7954</v>
      </c>
      <c r="H98" t="s">
        <v>31</v>
      </c>
      <c r="I98">
        <v>12.35</v>
      </c>
      <c r="J98">
        <v>2.0660999999999999E-2</v>
      </c>
      <c r="K98">
        <v>-6.2218000000000002E-2</v>
      </c>
      <c r="L98">
        <v>-6.1163000000000002E-2</v>
      </c>
      <c r="N98">
        <f t="shared" si="8"/>
        <v>-0.11012145748987845</v>
      </c>
      <c r="O98">
        <f t="shared" si="9"/>
        <v>832</v>
      </c>
      <c r="R98">
        <f t="shared" ref="R98:R129" si="10">(J98-0)^2</f>
        <v>4.2687692099999998E-4</v>
      </c>
      <c r="S98">
        <f t="shared" ref="S98:S129" si="11">(L98-0.01)^2</f>
        <v>5.0641725690000004E-3</v>
      </c>
    </row>
    <row r="99" spans="1:19" x14ac:dyDescent="0.25">
      <c r="A99">
        <v>10002</v>
      </c>
      <c r="B99">
        <v>20080229</v>
      </c>
      <c r="C99">
        <v>3</v>
      </c>
      <c r="D99">
        <v>6020</v>
      </c>
      <c r="E99" t="s">
        <v>32</v>
      </c>
      <c r="F99" t="s">
        <v>33</v>
      </c>
      <c r="G99">
        <v>7954</v>
      </c>
      <c r="H99" t="s">
        <v>31</v>
      </c>
      <c r="I99">
        <v>10.99</v>
      </c>
      <c r="J99">
        <v>-0.110122</v>
      </c>
      <c r="K99">
        <v>-2.1697000000000001E-2</v>
      </c>
      <c r="L99">
        <v>-3.4761E-2</v>
      </c>
      <c r="N99">
        <f t="shared" si="8"/>
        <v>-2.1838034576888155E-2</v>
      </c>
      <c r="O99">
        <f t="shared" si="9"/>
        <v>740.37894736842111</v>
      </c>
      <c r="R99">
        <f t="shared" si="10"/>
        <v>1.2126854883999999E-2</v>
      </c>
      <c r="S99">
        <f t="shared" si="11"/>
        <v>2.003547121E-3</v>
      </c>
    </row>
    <row r="100" spans="1:19" x14ac:dyDescent="0.25">
      <c r="A100">
        <v>10002</v>
      </c>
      <c r="B100">
        <v>20080331</v>
      </c>
      <c r="C100">
        <v>3</v>
      </c>
      <c r="D100">
        <v>6020</v>
      </c>
      <c r="E100" t="s">
        <v>32</v>
      </c>
      <c r="F100" t="s">
        <v>33</v>
      </c>
      <c r="G100">
        <v>7954</v>
      </c>
      <c r="H100" t="s">
        <v>31</v>
      </c>
      <c r="I100">
        <v>10.75</v>
      </c>
      <c r="J100">
        <v>-1.0009000000000001E-2</v>
      </c>
      <c r="K100">
        <v>-1.0444E-2</v>
      </c>
      <c r="L100">
        <v>-5.96E-3</v>
      </c>
      <c r="N100">
        <f t="shared" si="8"/>
        <v>1.0232558139534831E-2</v>
      </c>
      <c r="O100">
        <f t="shared" si="9"/>
        <v>724.21052631578948</v>
      </c>
      <c r="R100">
        <f t="shared" si="10"/>
        <v>1.0018008100000001E-4</v>
      </c>
      <c r="S100">
        <f t="shared" si="11"/>
        <v>2.5472160000000006E-4</v>
      </c>
    </row>
    <row r="101" spans="1:19" x14ac:dyDescent="0.25">
      <c r="A101">
        <v>10002</v>
      </c>
      <c r="B101">
        <v>20080430</v>
      </c>
      <c r="C101">
        <v>3</v>
      </c>
      <c r="D101">
        <v>6020</v>
      </c>
      <c r="E101" t="s">
        <v>32</v>
      </c>
      <c r="F101" t="s">
        <v>33</v>
      </c>
      <c r="G101">
        <v>7954</v>
      </c>
      <c r="H101" t="s">
        <v>31</v>
      </c>
      <c r="I101">
        <v>10.86</v>
      </c>
      <c r="J101">
        <v>1.0233000000000001E-2</v>
      </c>
      <c r="K101">
        <v>5.1199000000000001E-2</v>
      </c>
      <c r="L101">
        <v>4.7546999999999999E-2</v>
      </c>
      <c r="N101">
        <f t="shared" si="8"/>
        <v>-7.3664825046040439E-2</v>
      </c>
      <c r="O101">
        <f t="shared" si="9"/>
        <v>731.62105263157889</v>
      </c>
      <c r="R101">
        <f t="shared" si="10"/>
        <v>1.0471428900000001E-4</v>
      </c>
      <c r="S101">
        <f t="shared" si="11"/>
        <v>1.4097772089999997E-3</v>
      </c>
    </row>
    <row r="102" spans="1:19" x14ac:dyDescent="0.25">
      <c r="A102">
        <v>10002</v>
      </c>
      <c r="B102">
        <v>20080530</v>
      </c>
      <c r="C102">
        <v>3</v>
      </c>
      <c r="D102">
        <v>6020</v>
      </c>
      <c r="E102" t="s">
        <v>32</v>
      </c>
      <c r="F102" t="s">
        <v>33</v>
      </c>
      <c r="G102">
        <v>7954</v>
      </c>
      <c r="H102" t="s">
        <v>31</v>
      </c>
      <c r="I102">
        <v>10.06</v>
      </c>
      <c r="J102">
        <v>-7.3664999999999994E-2</v>
      </c>
      <c r="K102">
        <v>2.3935000000000001E-2</v>
      </c>
      <c r="L102">
        <v>1.0673999999999999E-2</v>
      </c>
      <c r="N102">
        <f t="shared" si="8"/>
        <v>-0.34493041749502984</v>
      </c>
      <c r="O102">
        <f t="shared" si="9"/>
        <v>677.72631578947369</v>
      </c>
      <c r="R102">
        <f t="shared" si="10"/>
        <v>5.4265322249999991E-3</v>
      </c>
      <c r="S102">
        <f t="shared" si="11"/>
        <v>4.54275999999999E-7</v>
      </c>
    </row>
    <row r="103" spans="1:19" x14ac:dyDescent="0.25">
      <c r="A103">
        <v>10002</v>
      </c>
      <c r="B103">
        <v>20080630</v>
      </c>
      <c r="C103">
        <v>3</v>
      </c>
      <c r="D103">
        <v>6020</v>
      </c>
      <c r="E103" t="s">
        <v>32</v>
      </c>
      <c r="F103" t="s">
        <v>33</v>
      </c>
      <c r="G103">
        <v>7954</v>
      </c>
      <c r="H103" t="s">
        <v>31</v>
      </c>
      <c r="I103">
        <v>6.59</v>
      </c>
      <c r="J103">
        <v>-0.33200800000000003</v>
      </c>
      <c r="K103">
        <v>-7.8436000000000006E-2</v>
      </c>
      <c r="L103">
        <v>-8.5961999999999997E-2</v>
      </c>
      <c r="N103">
        <f t="shared" si="8"/>
        <v>0.13808801213960553</v>
      </c>
      <c r="O103">
        <f t="shared" si="9"/>
        <v>443.95789473684209</v>
      </c>
      <c r="R103">
        <f t="shared" si="10"/>
        <v>0.11022931206400002</v>
      </c>
      <c r="S103">
        <f t="shared" si="11"/>
        <v>9.2087054439999993E-3</v>
      </c>
    </row>
    <row r="104" spans="1:19" x14ac:dyDescent="0.25">
      <c r="A104">
        <v>10002</v>
      </c>
      <c r="B104">
        <v>20080731</v>
      </c>
      <c r="C104">
        <v>3</v>
      </c>
      <c r="D104">
        <v>6020</v>
      </c>
      <c r="E104" t="s">
        <v>32</v>
      </c>
      <c r="F104" t="s">
        <v>33</v>
      </c>
      <c r="G104">
        <v>7954</v>
      </c>
      <c r="H104" t="s">
        <v>31</v>
      </c>
      <c r="I104">
        <v>7.5</v>
      </c>
      <c r="J104">
        <v>0.13808799999999999</v>
      </c>
      <c r="K104">
        <v>-1.3413E-2</v>
      </c>
      <c r="L104">
        <v>-9.8589999999999997E-3</v>
      </c>
      <c r="N104">
        <f t="shared" si="8"/>
        <v>0.1253333333333333</v>
      </c>
      <c r="O104">
        <f t="shared" si="9"/>
        <v>505.26315789473688</v>
      </c>
      <c r="R104">
        <f t="shared" si="10"/>
        <v>1.9068295743999996E-2</v>
      </c>
      <c r="S104">
        <f t="shared" si="11"/>
        <v>3.9437988100000004E-4</v>
      </c>
    </row>
    <row r="105" spans="1:19" x14ac:dyDescent="0.25">
      <c r="A105">
        <v>10002</v>
      </c>
      <c r="B105">
        <v>20080829</v>
      </c>
      <c r="C105">
        <v>3</v>
      </c>
      <c r="D105">
        <v>6020</v>
      </c>
      <c r="E105" t="s">
        <v>32</v>
      </c>
      <c r="F105" t="s">
        <v>33</v>
      </c>
      <c r="G105">
        <v>7954</v>
      </c>
      <c r="H105" t="s">
        <v>31</v>
      </c>
      <c r="I105">
        <v>8.44</v>
      </c>
      <c r="J105">
        <v>0.125333</v>
      </c>
      <c r="K105">
        <v>1.0597000000000001E-2</v>
      </c>
      <c r="L105">
        <v>1.2191E-2</v>
      </c>
      <c r="N105">
        <f t="shared" si="8"/>
        <v>0.55450236966824651</v>
      </c>
      <c r="O105">
        <f t="shared" si="9"/>
        <v>568.58947368421059</v>
      </c>
      <c r="R105">
        <f t="shared" si="10"/>
        <v>1.5708360889E-2</v>
      </c>
      <c r="S105">
        <f t="shared" si="11"/>
        <v>4.8004810000000014E-6</v>
      </c>
    </row>
    <row r="106" spans="1:19" x14ac:dyDescent="0.25">
      <c r="A106">
        <v>10002</v>
      </c>
      <c r="B106">
        <v>20080930</v>
      </c>
      <c r="C106">
        <v>3</v>
      </c>
      <c r="D106">
        <v>6020</v>
      </c>
      <c r="E106" t="s">
        <v>32</v>
      </c>
      <c r="F106" t="s">
        <v>33</v>
      </c>
      <c r="G106">
        <v>7954</v>
      </c>
      <c r="H106" t="s">
        <v>31</v>
      </c>
      <c r="I106">
        <v>13.12</v>
      </c>
      <c r="J106">
        <v>0.56990499999999999</v>
      </c>
      <c r="K106">
        <v>-9.8171999999999995E-2</v>
      </c>
      <c r="L106">
        <v>-9.0790999999999997E-2</v>
      </c>
      <c r="N106">
        <f t="shared" si="8"/>
        <v>-5.0304878048780366E-2</v>
      </c>
      <c r="O106">
        <f t="shared" si="9"/>
        <v>883.87368421052645</v>
      </c>
      <c r="R106">
        <f t="shared" si="10"/>
        <v>0.32479170902499999</v>
      </c>
      <c r="S106">
        <f t="shared" si="11"/>
        <v>1.0158825680999998E-2</v>
      </c>
    </row>
    <row r="107" spans="1:19" x14ac:dyDescent="0.25">
      <c r="A107">
        <v>10002</v>
      </c>
      <c r="B107">
        <v>20081031</v>
      </c>
      <c r="C107">
        <v>3</v>
      </c>
      <c r="D107">
        <v>6020</v>
      </c>
      <c r="E107" t="s">
        <v>32</v>
      </c>
      <c r="F107" t="s">
        <v>33</v>
      </c>
      <c r="G107">
        <v>7954</v>
      </c>
      <c r="H107" t="s">
        <v>31</v>
      </c>
      <c r="I107">
        <v>12.46</v>
      </c>
      <c r="J107">
        <v>-5.0305000000000002E-2</v>
      </c>
      <c r="K107">
        <v>-0.184838</v>
      </c>
      <c r="L107">
        <v>-0.16942499999999999</v>
      </c>
      <c r="N107">
        <f t="shared" si="8"/>
        <v>1.6051364365969878E-3</v>
      </c>
      <c r="O107">
        <f t="shared" si="9"/>
        <v>839.41052631578975</v>
      </c>
      <c r="R107">
        <f t="shared" si="10"/>
        <v>2.5305930250000002E-3</v>
      </c>
      <c r="S107">
        <f t="shared" si="11"/>
        <v>3.2193330625000002E-2</v>
      </c>
    </row>
    <row r="108" spans="1:19" x14ac:dyDescent="0.25">
      <c r="A108">
        <v>10002</v>
      </c>
      <c r="B108">
        <v>20081128</v>
      </c>
      <c r="C108">
        <v>3</v>
      </c>
      <c r="D108">
        <v>6020</v>
      </c>
      <c r="E108" t="s">
        <v>32</v>
      </c>
      <c r="F108" t="s">
        <v>33</v>
      </c>
      <c r="G108">
        <v>7954</v>
      </c>
      <c r="H108" t="s">
        <v>31</v>
      </c>
      <c r="I108">
        <v>12.48</v>
      </c>
      <c r="J108">
        <v>1.6050000000000001E-3</v>
      </c>
      <c r="K108">
        <v>-8.4684999999999996E-2</v>
      </c>
      <c r="L108">
        <v>-7.4848999999999999E-2</v>
      </c>
      <c r="N108">
        <f t="shared" si="8"/>
        <v>0.18269230769230771</v>
      </c>
      <c r="O108">
        <f t="shared" si="9"/>
        <v>840.75789473684233</v>
      </c>
      <c r="R108">
        <f t="shared" si="10"/>
        <v>2.5760250000000005E-6</v>
      </c>
      <c r="S108">
        <f t="shared" si="11"/>
        <v>7.199352800999999E-3</v>
      </c>
    </row>
    <row r="109" spans="1:19" x14ac:dyDescent="0.25">
      <c r="A109">
        <v>10002</v>
      </c>
      <c r="B109">
        <v>20081231</v>
      </c>
      <c r="C109">
        <v>3</v>
      </c>
      <c r="D109">
        <v>6020</v>
      </c>
      <c r="E109" t="s">
        <v>32</v>
      </c>
      <c r="F109" t="s">
        <v>33</v>
      </c>
      <c r="G109">
        <v>7954</v>
      </c>
      <c r="H109" t="s">
        <v>31</v>
      </c>
      <c r="I109">
        <v>14.76</v>
      </c>
      <c r="J109">
        <v>0.193109</v>
      </c>
      <c r="K109">
        <v>2.2231000000000001E-2</v>
      </c>
      <c r="L109">
        <v>7.8220000000000008E-3</v>
      </c>
      <c r="N109">
        <f t="shared" si="8"/>
        <v>-0.39905149051490518</v>
      </c>
      <c r="O109">
        <f t="shared" si="9"/>
        <v>994.35789473684235</v>
      </c>
      <c r="R109">
        <f t="shared" si="10"/>
        <v>3.7291085881000004E-2</v>
      </c>
      <c r="S109">
        <f t="shared" si="11"/>
        <v>4.743683999999997E-6</v>
      </c>
    </row>
    <row r="110" spans="1:19" x14ac:dyDescent="0.25">
      <c r="A110">
        <v>10002</v>
      </c>
      <c r="B110">
        <v>20090130</v>
      </c>
      <c r="C110">
        <v>3</v>
      </c>
      <c r="D110">
        <v>6020</v>
      </c>
      <c r="E110" t="s">
        <v>32</v>
      </c>
      <c r="F110" t="s">
        <v>33</v>
      </c>
      <c r="G110">
        <v>7954</v>
      </c>
      <c r="H110" t="s">
        <v>31</v>
      </c>
      <c r="I110">
        <v>8.8699999999999992</v>
      </c>
      <c r="J110">
        <v>-0.39905200000000002</v>
      </c>
      <c r="K110">
        <v>-7.7475000000000002E-2</v>
      </c>
      <c r="L110">
        <v>-8.5656999999999997E-2</v>
      </c>
      <c r="N110">
        <f t="shared" si="8"/>
        <v>-0.3122886133032694</v>
      </c>
      <c r="O110">
        <f t="shared" si="9"/>
        <v>597.55789473684217</v>
      </c>
      <c r="R110">
        <f t="shared" si="10"/>
        <v>0.15924249870400001</v>
      </c>
      <c r="S110">
        <f t="shared" si="11"/>
        <v>9.1502616489999977E-3</v>
      </c>
    </row>
    <row r="111" spans="1:19" x14ac:dyDescent="0.25">
      <c r="A111">
        <v>10002</v>
      </c>
      <c r="B111">
        <v>20090227</v>
      </c>
      <c r="C111">
        <v>3</v>
      </c>
      <c r="D111">
        <v>6020</v>
      </c>
      <c r="E111" t="s">
        <v>32</v>
      </c>
      <c r="F111" t="s">
        <v>33</v>
      </c>
      <c r="G111">
        <v>7954</v>
      </c>
      <c r="H111" t="s">
        <v>31</v>
      </c>
      <c r="I111">
        <v>6.1</v>
      </c>
      <c r="J111">
        <v>-0.31228899999999998</v>
      </c>
      <c r="K111">
        <v>-0.100175</v>
      </c>
      <c r="L111">
        <v>-0.109931</v>
      </c>
      <c r="N111">
        <f t="shared" si="8"/>
        <v>3.770491803278686E-2</v>
      </c>
      <c r="O111">
        <f t="shared" si="9"/>
        <v>410.94736842105272</v>
      </c>
      <c r="R111">
        <f t="shared" si="10"/>
        <v>9.7524419520999994E-2</v>
      </c>
      <c r="S111">
        <f t="shared" si="11"/>
        <v>1.4383444761E-2</v>
      </c>
    </row>
    <row r="112" spans="1:19" x14ac:dyDescent="0.25">
      <c r="A112">
        <v>10002</v>
      </c>
      <c r="B112">
        <v>20090331</v>
      </c>
      <c r="C112">
        <v>3</v>
      </c>
      <c r="D112">
        <v>6020</v>
      </c>
      <c r="E112" t="s">
        <v>32</v>
      </c>
      <c r="F112" t="s">
        <v>33</v>
      </c>
      <c r="G112">
        <v>7954</v>
      </c>
      <c r="H112" t="s">
        <v>31</v>
      </c>
      <c r="I112">
        <v>6.33</v>
      </c>
      <c r="J112">
        <v>4.1803E-2</v>
      </c>
      <c r="K112">
        <v>8.6813000000000001E-2</v>
      </c>
      <c r="L112">
        <v>8.5404999999999995E-2</v>
      </c>
      <c r="N112">
        <f t="shared" si="8"/>
        <v>3.9494470774091628E-2</v>
      </c>
      <c r="O112">
        <f t="shared" si="9"/>
        <v>426.442105263158</v>
      </c>
      <c r="R112">
        <f t="shared" si="10"/>
        <v>1.747490809E-3</v>
      </c>
      <c r="S112">
        <f t="shared" si="11"/>
        <v>5.6859140249999997E-3</v>
      </c>
    </row>
    <row r="113" spans="1:19" x14ac:dyDescent="0.25">
      <c r="A113">
        <v>10002</v>
      </c>
      <c r="B113">
        <v>20090430</v>
      </c>
      <c r="C113">
        <v>3</v>
      </c>
      <c r="D113">
        <v>6020</v>
      </c>
      <c r="E113" t="s">
        <v>32</v>
      </c>
      <c r="F113" t="s">
        <v>33</v>
      </c>
      <c r="G113">
        <v>7954</v>
      </c>
      <c r="H113" t="s">
        <v>31</v>
      </c>
      <c r="I113">
        <v>6.58</v>
      </c>
      <c r="J113">
        <v>3.9494000000000001E-2</v>
      </c>
      <c r="K113">
        <v>0.109483</v>
      </c>
      <c r="L113">
        <v>9.3924999999999995E-2</v>
      </c>
      <c r="N113">
        <f t="shared" si="8"/>
        <v>-0.36626139817629177</v>
      </c>
      <c r="O113">
        <f t="shared" si="9"/>
        <v>443.28421052631592</v>
      </c>
      <c r="R113">
        <f t="shared" si="10"/>
        <v>1.5597760360000002E-3</v>
      </c>
      <c r="S113">
        <f t="shared" si="11"/>
        <v>7.0434056249999996E-3</v>
      </c>
    </row>
    <row r="114" spans="1:19" x14ac:dyDescent="0.25">
      <c r="A114">
        <v>10002</v>
      </c>
      <c r="B114">
        <v>20090529</v>
      </c>
      <c r="C114">
        <v>3</v>
      </c>
      <c r="D114">
        <v>6020</v>
      </c>
      <c r="E114" t="s">
        <v>32</v>
      </c>
      <c r="F114" t="s">
        <v>33</v>
      </c>
      <c r="G114">
        <v>7954</v>
      </c>
      <c r="H114" t="s">
        <v>31</v>
      </c>
      <c r="I114">
        <v>4.17</v>
      </c>
      <c r="J114">
        <v>-0.366261</v>
      </c>
      <c r="K114">
        <v>6.7796999999999996E-2</v>
      </c>
      <c r="L114">
        <v>5.3081000000000003E-2</v>
      </c>
      <c r="N114">
        <f t="shared" si="8"/>
        <v>-0.28537170263788969</v>
      </c>
      <c r="O114">
        <f t="shared" si="9"/>
        <v>280.92631578947379</v>
      </c>
      <c r="R114">
        <f t="shared" si="10"/>
        <v>0.134147120121</v>
      </c>
      <c r="S114">
        <f t="shared" si="11"/>
        <v>1.8559725610000001E-3</v>
      </c>
    </row>
    <row r="115" spans="1:19" x14ac:dyDescent="0.25">
      <c r="A115">
        <v>10002</v>
      </c>
      <c r="B115">
        <v>20090630</v>
      </c>
      <c r="C115">
        <v>3</v>
      </c>
      <c r="D115">
        <v>6020</v>
      </c>
      <c r="E115" t="s">
        <v>32</v>
      </c>
      <c r="F115" t="s">
        <v>33</v>
      </c>
      <c r="G115">
        <v>7954</v>
      </c>
      <c r="H115" t="s">
        <v>31</v>
      </c>
      <c r="I115">
        <v>2.98</v>
      </c>
      <c r="J115">
        <v>-0.282974</v>
      </c>
      <c r="K115">
        <v>-3.0200000000000001E-3</v>
      </c>
      <c r="L115">
        <v>1.9599999999999999E-4</v>
      </c>
      <c r="N115">
        <f t="shared" si="8"/>
        <v>-7.0469798657718075E-2</v>
      </c>
      <c r="O115">
        <f t="shared" si="9"/>
        <v>200.75789473684219</v>
      </c>
      <c r="R115">
        <f t="shared" si="10"/>
        <v>8.0074284676000002E-2</v>
      </c>
      <c r="S115">
        <f t="shared" si="11"/>
        <v>9.6118416000000008E-5</v>
      </c>
    </row>
    <row r="116" spans="1:19" x14ac:dyDescent="0.25">
      <c r="A116">
        <v>10002</v>
      </c>
      <c r="B116">
        <v>20090731</v>
      </c>
      <c r="C116">
        <v>3</v>
      </c>
      <c r="D116">
        <v>6020</v>
      </c>
      <c r="E116" t="s">
        <v>32</v>
      </c>
      <c r="F116" t="s">
        <v>33</v>
      </c>
      <c r="G116">
        <v>7954</v>
      </c>
      <c r="H116" t="s">
        <v>31</v>
      </c>
      <c r="I116">
        <v>2.77</v>
      </c>
      <c r="J116">
        <v>-7.0470000000000005E-2</v>
      </c>
      <c r="K116">
        <v>8.1792000000000004E-2</v>
      </c>
      <c r="L116">
        <v>7.4142E-2</v>
      </c>
      <c r="N116">
        <f t="shared" si="8"/>
        <v>0.34296028880866425</v>
      </c>
      <c r="O116">
        <f t="shared" si="9"/>
        <v>186.61052631578957</v>
      </c>
      <c r="R116">
        <f t="shared" si="10"/>
        <v>4.9660209000000005E-3</v>
      </c>
      <c r="S116">
        <f t="shared" si="11"/>
        <v>4.1141961640000007E-3</v>
      </c>
    </row>
    <row r="117" spans="1:19" x14ac:dyDescent="0.25">
      <c r="A117">
        <v>10002</v>
      </c>
      <c r="B117">
        <v>20090831</v>
      </c>
      <c r="C117">
        <v>3</v>
      </c>
      <c r="D117">
        <v>6020</v>
      </c>
      <c r="E117" t="s">
        <v>32</v>
      </c>
      <c r="F117" t="s">
        <v>33</v>
      </c>
      <c r="G117">
        <v>7954</v>
      </c>
      <c r="H117" t="s">
        <v>31</v>
      </c>
      <c r="I117">
        <v>3.72</v>
      </c>
      <c r="J117">
        <v>0.34295999999999999</v>
      </c>
      <c r="K117">
        <v>3.1514E-2</v>
      </c>
      <c r="L117">
        <v>3.356E-2</v>
      </c>
      <c r="N117">
        <f t="shared" si="8"/>
        <v>-4.0322580645161366E-2</v>
      </c>
      <c r="O117">
        <f t="shared" si="9"/>
        <v>250.6105263157896</v>
      </c>
      <c r="R117">
        <f t="shared" si="10"/>
        <v>0.11762156159999999</v>
      </c>
      <c r="S117">
        <f t="shared" si="11"/>
        <v>5.5507359999999988E-4</v>
      </c>
    </row>
    <row r="118" spans="1:19" x14ac:dyDescent="0.25">
      <c r="A118">
        <v>10002</v>
      </c>
      <c r="B118">
        <v>20090930</v>
      </c>
      <c r="C118">
        <v>3</v>
      </c>
      <c r="D118">
        <v>6020</v>
      </c>
      <c r="E118" t="s">
        <v>32</v>
      </c>
      <c r="F118" t="s">
        <v>33</v>
      </c>
      <c r="G118">
        <v>7954</v>
      </c>
      <c r="H118" t="s">
        <v>31</v>
      </c>
      <c r="I118">
        <v>3.57</v>
      </c>
      <c r="J118">
        <v>-4.0322999999999998E-2</v>
      </c>
      <c r="K118">
        <v>4.5288000000000002E-2</v>
      </c>
      <c r="L118">
        <v>3.5722999999999998E-2</v>
      </c>
      <c r="N118">
        <f t="shared" si="8"/>
        <v>-0.10084033613445376</v>
      </c>
      <c r="O118">
        <f t="shared" si="9"/>
        <v>240.50526315789483</v>
      </c>
      <c r="R118">
        <f t="shared" si="10"/>
        <v>1.6259443289999998E-3</v>
      </c>
      <c r="S118">
        <f t="shared" si="11"/>
        <v>6.6167272899999977E-4</v>
      </c>
    </row>
    <row r="119" spans="1:19" x14ac:dyDescent="0.25">
      <c r="A119">
        <v>10002</v>
      </c>
      <c r="B119">
        <v>20091030</v>
      </c>
      <c r="C119">
        <v>3</v>
      </c>
      <c r="D119">
        <v>6020</v>
      </c>
      <c r="E119" t="s">
        <v>32</v>
      </c>
      <c r="F119" t="s">
        <v>33</v>
      </c>
      <c r="G119">
        <v>7954</v>
      </c>
      <c r="H119" t="s">
        <v>31</v>
      </c>
      <c r="I119">
        <v>3.21</v>
      </c>
      <c r="J119">
        <v>-0.10084</v>
      </c>
      <c r="K119">
        <v>-2.8079E-2</v>
      </c>
      <c r="L119">
        <v>-1.9761999999999998E-2</v>
      </c>
      <c r="N119">
        <f t="shared" si="8"/>
        <v>-0.13707165109034269</v>
      </c>
      <c r="O119">
        <f t="shared" si="9"/>
        <v>216.25263157894747</v>
      </c>
      <c r="R119">
        <f t="shared" si="10"/>
        <v>1.0168705599999999E-2</v>
      </c>
      <c r="S119">
        <f t="shared" si="11"/>
        <v>8.8577664399999982E-4</v>
      </c>
    </row>
    <row r="120" spans="1:19" x14ac:dyDescent="0.25">
      <c r="A120">
        <v>10002</v>
      </c>
      <c r="B120">
        <v>20091130</v>
      </c>
      <c r="C120">
        <v>3</v>
      </c>
      <c r="D120">
        <v>6020</v>
      </c>
      <c r="E120" t="s">
        <v>32</v>
      </c>
      <c r="F120" t="s">
        <v>33</v>
      </c>
      <c r="G120">
        <v>7954</v>
      </c>
      <c r="H120" t="s">
        <v>31</v>
      </c>
      <c r="I120">
        <v>2.77</v>
      </c>
      <c r="J120">
        <v>-0.137072</v>
      </c>
      <c r="K120">
        <v>5.7085999999999998E-2</v>
      </c>
      <c r="L120">
        <v>5.7363999999999998E-2</v>
      </c>
      <c r="N120">
        <f t="shared" si="8"/>
        <v>3.6101083032491044E-2</v>
      </c>
      <c r="O120">
        <f t="shared" si="9"/>
        <v>186.61052631578957</v>
      </c>
      <c r="R120">
        <f t="shared" si="10"/>
        <v>1.8788733184000001E-2</v>
      </c>
      <c r="S120">
        <f t="shared" si="11"/>
        <v>2.2433484959999998E-3</v>
      </c>
    </row>
    <row r="121" spans="1:19" x14ac:dyDescent="0.25">
      <c r="A121">
        <v>10002</v>
      </c>
      <c r="B121">
        <v>20091231</v>
      </c>
      <c r="C121">
        <v>3</v>
      </c>
      <c r="D121">
        <v>6020</v>
      </c>
      <c r="E121" t="s">
        <v>32</v>
      </c>
      <c r="F121" t="s">
        <v>33</v>
      </c>
      <c r="G121">
        <v>7954</v>
      </c>
      <c r="H121" t="s">
        <v>31</v>
      </c>
      <c r="I121">
        <v>2.87</v>
      </c>
      <c r="J121">
        <v>3.6101000000000001E-2</v>
      </c>
      <c r="K121">
        <v>2.8486000000000001E-2</v>
      </c>
      <c r="L121">
        <v>1.7770999999999999E-2</v>
      </c>
      <c r="N121">
        <f t="shared" si="8"/>
        <v>0.36585365853658525</v>
      </c>
      <c r="O121">
        <f t="shared" si="9"/>
        <v>193.34736842105275</v>
      </c>
      <c r="R121">
        <f t="shared" si="10"/>
        <v>1.3032822010000001E-3</v>
      </c>
      <c r="S121">
        <f t="shared" si="11"/>
        <v>6.0388440999999978E-5</v>
      </c>
    </row>
    <row r="122" spans="1:19" x14ac:dyDescent="0.25">
      <c r="A122">
        <v>10002</v>
      </c>
      <c r="B122">
        <v>20100129</v>
      </c>
      <c r="C122">
        <v>3</v>
      </c>
      <c r="D122">
        <v>6020</v>
      </c>
      <c r="E122" t="s">
        <v>32</v>
      </c>
      <c r="F122" t="s">
        <v>33</v>
      </c>
      <c r="G122">
        <v>7954</v>
      </c>
      <c r="H122" t="s">
        <v>31</v>
      </c>
      <c r="I122">
        <v>3.92</v>
      </c>
      <c r="J122">
        <v>0.36585400000000001</v>
      </c>
      <c r="K122">
        <v>-3.7185999999999997E-2</v>
      </c>
      <c r="L122">
        <v>-3.6974E-2</v>
      </c>
      <c r="N122">
        <f t="shared" si="8"/>
        <v>0.15561224489795933</v>
      </c>
      <c r="O122">
        <f t="shared" si="9"/>
        <v>264.08421052631593</v>
      </c>
      <c r="R122">
        <f t="shared" si="10"/>
        <v>0.133849149316</v>
      </c>
      <c r="S122">
        <f t="shared" si="11"/>
        <v>2.206556676E-3</v>
      </c>
    </row>
    <row r="123" spans="1:19" x14ac:dyDescent="0.25">
      <c r="A123">
        <v>10002</v>
      </c>
      <c r="B123">
        <v>20100226</v>
      </c>
      <c r="C123">
        <v>3</v>
      </c>
      <c r="D123">
        <v>6020</v>
      </c>
      <c r="E123" t="s">
        <v>32</v>
      </c>
      <c r="F123" t="s">
        <v>33</v>
      </c>
      <c r="G123">
        <v>7954</v>
      </c>
      <c r="H123" t="s">
        <v>31</v>
      </c>
      <c r="I123">
        <v>4.53</v>
      </c>
      <c r="J123">
        <v>0.155612</v>
      </c>
      <c r="K123">
        <v>3.4754E-2</v>
      </c>
      <c r="L123">
        <v>2.8514000000000001E-2</v>
      </c>
      <c r="N123">
        <f t="shared" si="8"/>
        <v>7.0640176600441418E-2</v>
      </c>
      <c r="O123">
        <f t="shared" si="9"/>
        <v>305.17894736842123</v>
      </c>
      <c r="R123">
        <f t="shared" si="10"/>
        <v>2.4215094544000001E-2</v>
      </c>
      <c r="S123">
        <f t="shared" si="11"/>
        <v>3.4276819600000011E-4</v>
      </c>
    </row>
    <row r="124" spans="1:19" x14ac:dyDescent="0.25">
      <c r="A124">
        <v>10002</v>
      </c>
      <c r="B124">
        <v>20100331</v>
      </c>
      <c r="C124">
        <v>3</v>
      </c>
      <c r="D124">
        <v>6020</v>
      </c>
      <c r="E124" t="s">
        <v>32</v>
      </c>
      <c r="F124" t="s">
        <v>33</v>
      </c>
      <c r="G124">
        <v>7954</v>
      </c>
      <c r="H124" t="s">
        <v>31</v>
      </c>
      <c r="I124">
        <v>4.8499999999999996</v>
      </c>
      <c r="J124">
        <v>7.0639999999999994E-2</v>
      </c>
      <c r="K124">
        <v>6.3687999999999995E-2</v>
      </c>
      <c r="L124">
        <v>5.8796000000000001E-2</v>
      </c>
      <c r="N124">
        <f t="shared" si="8"/>
        <v>0.27628865979381456</v>
      </c>
      <c r="O124">
        <f t="shared" si="9"/>
        <v>326.73684210526335</v>
      </c>
      <c r="R124">
        <f t="shared" si="10"/>
        <v>4.9900095999999994E-3</v>
      </c>
      <c r="S124">
        <f t="shared" si="11"/>
        <v>2.3810496159999998E-3</v>
      </c>
    </row>
    <row r="125" spans="1:19" x14ac:dyDescent="0.25">
      <c r="A125">
        <v>10002</v>
      </c>
      <c r="B125">
        <v>20100430</v>
      </c>
      <c r="C125">
        <v>3</v>
      </c>
      <c r="D125">
        <v>6020</v>
      </c>
      <c r="E125" t="s">
        <v>32</v>
      </c>
      <c r="F125" t="s">
        <v>33</v>
      </c>
      <c r="G125">
        <v>7954</v>
      </c>
      <c r="H125" t="s">
        <v>31</v>
      </c>
      <c r="I125">
        <v>6.19</v>
      </c>
      <c r="J125">
        <v>0.27628900000000001</v>
      </c>
      <c r="K125">
        <v>2.0039000000000001E-2</v>
      </c>
      <c r="L125">
        <v>1.4759E-2</v>
      </c>
      <c r="N125">
        <f t="shared" si="8"/>
        <v>-0.2843295638126011</v>
      </c>
      <c r="O125">
        <f t="shared" si="9"/>
        <v>417.01052631578978</v>
      </c>
      <c r="R125">
        <f t="shared" si="10"/>
        <v>7.6335611521000005E-2</v>
      </c>
      <c r="S125">
        <f t="shared" si="11"/>
        <v>2.2648080999999992E-5</v>
      </c>
    </row>
    <row r="126" spans="1:19" x14ac:dyDescent="0.25">
      <c r="A126">
        <v>10002</v>
      </c>
      <c r="B126">
        <v>20100528</v>
      </c>
      <c r="C126">
        <v>3</v>
      </c>
      <c r="D126">
        <v>6020</v>
      </c>
      <c r="E126" t="s">
        <v>32</v>
      </c>
      <c r="F126" t="s">
        <v>33</v>
      </c>
      <c r="G126">
        <v>7954</v>
      </c>
      <c r="H126" t="s">
        <v>31</v>
      </c>
      <c r="I126">
        <v>4.43</v>
      </c>
      <c r="J126">
        <v>-0.28433000000000003</v>
      </c>
      <c r="K126">
        <v>-7.9267000000000004E-2</v>
      </c>
      <c r="L126">
        <v>-8.1975999999999993E-2</v>
      </c>
      <c r="N126">
        <f t="shared" si="8"/>
        <v>-0.16478555304740394</v>
      </c>
      <c r="O126">
        <f t="shared" si="9"/>
        <v>298.44210526315806</v>
      </c>
      <c r="R126">
        <f t="shared" si="10"/>
        <v>8.084354890000002E-2</v>
      </c>
      <c r="S126">
        <f t="shared" si="11"/>
        <v>8.4595845759999986E-3</v>
      </c>
    </row>
    <row r="127" spans="1:19" x14ac:dyDescent="0.25">
      <c r="A127">
        <v>10002</v>
      </c>
      <c r="B127">
        <v>20100630</v>
      </c>
      <c r="C127">
        <v>3</v>
      </c>
      <c r="D127">
        <v>6020</v>
      </c>
      <c r="E127" t="s">
        <v>32</v>
      </c>
      <c r="F127" t="s">
        <v>33</v>
      </c>
      <c r="G127">
        <v>7954</v>
      </c>
      <c r="H127" t="s">
        <v>31</v>
      </c>
      <c r="I127">
        <v>3.7</v>
      </c>
      <c r="J127">
        <v>-0.16478599999999999</v>
      </c>
      <c r="K127">
        <v>-5.0802E-2</v>
      </c>
      <c r="L127">
        <v>-5.3881999999999999E-2</v>
      </c>
      <c r="N127">
        <f t="shared" si="8"/>
        <v>-0.17027027027027031</v>
      </c>
      <c r="O127">
        <f t="shared" si="9"/>
        <v>249.26315789473702</v>
      </c>
      <c r="R127">
        <f t="shared" si="10"/>
        <v>2.7154425795999994E-2</v>
      </c>
      <c r="S127">
        <f t="shared" si="11"/>
        <v>4.0809099239999995E-3</v>
      </c>
    </row>
    <row r="128" spans="1:19" x14ac:dyDescent="0.25">
      <c r="A128">
        <v>10002</v>
      </c>
      <c r="B128">
        <v>20100730</v>
      </c>
      <c r="C128">
        <v>3</v>
      </c>
      <c r="D128">
        <v>6020</v>
      </c>
      <c r="E128" t="s">
        <v>32</v>
      </c>
      <c r="F128" t="s">
        <v>33</v>
      </c>
      <c r="G128">
        <v>7954</v>
      </c>
      <c r="H128" t="s">
        <v>31</v>
      </c>
      <c r="I128">
        <v>3.07</v>
      </c>
      <c r="J128">
        <v>-0.17027</v>
      </c>
      <c r="K128">
        <v>7.0384000000000002E-2</v>
      </c>
      <c r="L128">
        <v>6.8778000000000006E-2</v>
      </c>
      <c r="N128">
        <f t="shared" si="8"/>
        <v>9.7719869706840434E-3</v>
      </c>
      <c r="O128">
        <f t="shared" si="9"/>
        <v>206.82105263157908</v>
      </c>
      <c r="R128">
        <f t="shared" si="10"/>
        <v>2.89918729E-2</v>
      </c>
      <c r="S128">
        <f t="shared" si="11"/>
        <v>3.4548532840000005E-3</v>
      </c>
    </row>
    <row r="129" spans="1:19" x14ac:dyDescent="0.25">
      <c r="A129">
        <v>10002</v>
      </c>
      <c r="B129">
        <v>20100831</v>
      </c>
      <c r="C129">
        <v>3</v>
      </c>
      <c r="D129">
        <v>6020</v>
      </c>
      <c r="E129" t="s">
        <v>32</v>
      </c>
      <c r="F129" t="s">
        <v>33</v>
      </c>
      <c r="G129">
        <v>7954</v>
      </c>
      <c r="H129" t="s">
        <v>31</v>
      </c>
      <c r="I129">
        <v>3.1</v>
      </c>
      <c r="J129">
        <v>9.7719999999999994E-3</v>
      </c>
      <c r="K129">
        <v>-4.2887000000000002E-2</v>
      </c>
      <c r="L129">
        <v>-4.7448999999999998E-2</v>
      </c>
      <c r="N129">
        <f t="shared" si="8"/>
        <v>-1.6129032258064613E-2</v>
      </c>
      <c r="O129">
        <f t="shared" si="9"/>
        <v>208.84210526315803</v>
      </c>
      <c r="R129">
        <f t="shared" si="10"/>
        <v>9.5491983999999982E-5</v>
      </c>
      <c r="S129">
        <f t="shared" si="11"/>
        <v>3.3003876009999999E-3</v>
      </c>
    </row>
    <row r="130" spans="1:19" x14ac:dyDescent="0.25">
      <c r="A130">
        <v>10002</v>
      </c>
      <c r="B130">
        <v>20100930</v>
      </c>
      <c r="C130">
        <v>3</v>
      </c>
      <c r="D130">
        <v>6020</v>
      </c>
      <c r="E130" t="s">
        <v>32</v>
      </c>
      <c r="F130" t="s">
        <v>33</v>
      </c>
      <c r="G130">
        <v>7954</v>
      </c>
      <c r="H130" t="s">
        <v>31</v>
      </c>
      <c r="I130">
        <v>3.05</v>
      </c>
      <c r="J130">
        <v>-1.6129000000000001E-2</v>
      </c>
      <c r="K130">
        <v>9.1669E-2</v>
      </c>
      <c r="L130">
        <v>8.7551000000000004E-2</v>
      </c>
      <c r="N130">
        <f t="shared" si="8"/>
        <v>-5.573770491803276E-2</v>
      </c>
      <c r="O130">
        <f t="shared" si="9"/>
        <v>205.47368421052644</v>
      </c>
      <c r="R130">
        <f t="shared" ref="R130:R158" si="12">(J130-0)^2</f>
        <v>2.6014464100000001E-4</v>
      </c>
      <c r="S130">
        <f t="shared" ref="S130:S158" si="13">(L130-0.01)^2</f>
        <v>6.0141576010000015E-3</v>
      </c>
    </row>
    <row r="131" spans="1:19" x14ac:dyDescent="0.25">
      <c r="A131">
        <v>10002</v>
      </c>
      <c r="B131">
        <v>20101029</v>
      </c>
      <c r="C131">
        <v>3</v>
      </c>
      <c r="D131">
        <v>6020</v>
      </c>
      <c r="E131" t="s">
        <v>32</v>
      </c>
      <c r="F131" t="s">
        <v>33</v>
      </c>
      <c r="G131">
        <v>7954</v>
      </c>
      <c r="H131" t="s">
        <v>31</v>
      </c>
      <c r="I131">
        <v>2.88</v>
      </c>
      <c r="J131">
        <v>-5.5738000000000003E-2</v>
      </c>
      <c r="K131">
        <v>3.8606000000000001E-2</v>
      </c>
      <c r="L131">
        <v>3.6856E-2</v>
      </c>
      <c r="N131">
        <f t="shared" si="8"/>
        <v>-0.12847222222222221</v>
      </c>
      <c r="O131">
        <f t="shared" si="9"/>
        <v>194.02105263157907</v>
      </c>
      <c r="R131">
        <f t="shared" si="12"/>
        <v>3.1067246440000004E-3</v>
      </c>
      <c r="S131">
        <f t="shared" si="13"/>
        <v>7.2124473599999989E-4</v>
      </c>
    </row>
    <row r="132" spans="1:19" x14ac:dyDescent="0.25">
      <c r="A132">
        <v>10002</v>
      </c>
      <c r="B132">
        <v>20101130</v>
      </c>
      <c r="C132">
        <v>3</v>
      </c>
      <c r="D132">
        <v>6020</v>
      </c>
      <c r="E132" t="s">
        <v>32</v>
      </c>
      <c r="F132" t="s">
        <v>33</v>
      </c>
      <c r="G132">
        <v>7954</v>
      </c>
      <c r="H132" t="s">
        <v>31</v>
      </c>
      <c r="I132">
        <v>2.5099999999999998</v>
      </c>
      <c r="J132">
        <v>-0.128472</v>
      </c>
      <c r="K132">
        <v>5.1209999999999997E-3</v>
      </c>
      <c r="L132">
        <v>-2.2899999999999999E-3</v>
      </c>
      <c r="N132">
        <f t="shared" ref="N132:N158" si="14">I133/I132-1</f>
        <v>6.3745019920318891E-2</v>
      </c>
      <c r="O132">
        <f t="shared" ref="O132:O159" si="15">O131*(1+N131)</f>
        <v>169.09473684210536</v>
      </c>
      <c r="R132">
        <f t="shared" si="12"/>
        <v>1.6505054784000002E-2</v>
      </c>
      <c r="S132">
        <f t="shared" si="13"/>
        <v>1.5104410000000001E-4</v>
      </c>
    </row>
    <row r="133" spans="1:19" x14ac:dyDescent="0.25">
      <c r="A133">
        <v>10002</v>
      </c>
      <c r="B133">
        <v>20101231</v>
      </c>
      <c r="C133">
        <v>3</v>
      </c>
      <c r="D133">
        <v>6020</v>
      </c>
      <c r="E133" t="s">
        <v>32</v>
      </c>
      <c r="F133" t="s">
        <v>33</v>
      </c>
      <c r="G133">
        <v>7954</v>
      </c>
      <c r="H133" t="s">
        <v>31</v>
      </c>
      <c r="I133">
        <v>2.67</v>
      </c>
      <c r="J133">
        <v>6.3744999999999996E-2</v>
      </c>
      <c r="K133">
        <v>6.7212999999999995E-2</v>
      </c>
      <c r="L133">
        <v>6.5299999999999997E-2</v>
      </c>
      <c r="N133">
        <f t="shared" si="14"/>
        <v>4.1198501872659055E-2</v>
      </c>
      <c r="O133">
        <f t="shared" si="15"/>
        <v>179.87368421052645</v>
      </c>
      <c r="R133">
        <f t="shared" si="12"/>
        <v>4.0634250249999993E-3</v>
      </c>
      <c r="S133">
        <f t="shared" si="13"/>
        <v>3.0580899999999994E-3</v>
      </c>
    </row>
    <row r="134" spans="1:19" x14ac:dyDescent="0.25">
      <c r="A134">
        <v>10002</v>
      </c>
      <c r="B134">
        <v>20110131</v>
      </c>
      <c r="C134">
        <v>3</v>
      </c>
      <c r="D134">
        <v>6020</v>
      </c>
      <c r="E134" t="s">
        <v>32</v>
      </c>
      <c r="F134" t="s">
        <v>33</v>
      </c>
      <c r="G134">
        <v>7954</v>
      </c>
      <c r="H134" t="s">
        <v>31</v>
      </c>
      <c r="I134">
        <v>2.78</v>
      </c>
      <c r="J134">
        <v>4.1197999999999999E-2</v>
      </c>
      <c r="K134">
        <v>1.9189999999999999E-2</v>
      </c>
      <c r="L134">
        <v>2.2645999999999999E-2</v>
      </c>
      <c r="N134">
        <f t="shared" si="14"/>
        <v>-5.0359712230215736E-2</v>
      </c>
      <c r="O134">
        <f t="shared" si="15"/>
        <v>187.28421052631592</v>
      </c>
      <c r="R134">
        <f t="shared" si="12"/>
        <v>1.6972752039999999E-3</v>
      </c>
      <c r="S134">
        <f t="shared" si="13"/>
        <v>1.5992131599999997E-4</v>
      </c>
    </row>
    <row r="135" spans="1:19" x14ac:dyDescent="0.25">
      <c r="A135">
        <v>10002</v>
      </c>
      <c r="B135">
        <v>20110228</v>
      </c>
      <c r="C135">
        <v>3</v>
      </c>
      <c r="D135">
        <v>6020</v>
      </c>
      <c r="E135" t="s">
        <v>32</v>
      </c>
      <c r="F135" t="s">
        <v>33</v>
      </c>
      <c r="G135">
        <v>7954</v>
      </c>
      <c r="H135" t="s">
        <v>31</v>
      </c>
      <c r="I135">
        <v>2.64</v>
      </c>
      <c r="J135">
        <v>-5.0360000000000002E-2</v>
      </c>
      <c r="K135">
        <v>3.8168000000000001E-2</v>
      </c>
      <c r="L135">
        <v>3.1956999999999999E-2</v>
      </c>
      <c r="N135">
        <f t="shared" si="14"/>
        <v>-6.8181818181818232E-2</v>
      </c>
      <c r="O135">
        <f t="shared" si="15"/>
        <v>177.85263157894749</v>
      </c>
      <c r="R135">
        <f t="shared" si="12"/>
        <v>2.5361296E-3</v>
      </c>
      <c r="S135">
        <f t="shared" si="13"/>
        <v>4.821098489999999E-4</v>
      </c>
    </row>
    <row r="136" spans="1:19" x14ac:dyDescent="0.25">
      <c r="A136">
        <v>10002</v>
      </c>
      <c r="B136">
        <v>20110331</v>
      </c>
      <c r="C136">
        <v>3</v>
      </c>
      <c r="D136">
        <v>6020</v>
      </c>
      <c r="E136" t="s">
        <v>32</v>
      </c>
      <c r="F136" t="s">
        <v>33</v>
      </c>
      <c r="G136">
        <v>7954</v>
      </c>
      <c r="H136" t="s">
        <v>31</v>
      </c>
      <c r="I136">
        <v>2.46</v>
      </c>
      <c r="J136">
        <v>-6.8182000000000006E-2</v>
      </c>
      <c r="K136">
        <v>3.3430000000000001E-3</v>
      </c>
      <c r="L136">
        <v>-1.047E-3</v>
      </c>
      <c r="N136">
        <f t="shared" si="14"/>
        <v>1.6260162601626105E-2</v>
      </c>
      <c r="O136">
        <f t="shared" si="15"/>
        <v>165.7263157894738</v>
      </c>
      <c r="R136">
        <f t="shared" si="12"/>
        <v>4.6487851240000011E-3</v>
      </c>
      <c r="S136">
        <f t="shared" si="13"/>
        <v>1.2203620899999999E-4</v>
      </c>
    </row>
    <row r="137" spans="1:19" x14ac:dyDescent="0.25">
      <c r="A137">
        <v>10002</v>
      </c>
      <c r="B137">
        <v>20110429</v>
      </c>
      <c r="C137">
        <v>3</v>
      </c>
      <c r="D137">
        <v>6020</v>
      </c>
      <c r="E137" t="s">
        <v>32</v>
      </c>
      <c r="F137" t="s">
        <v>33</v>
      </c>
      <c r="G137">
        <v>7954</v>
      </c>
      <c r="H137" t="s">
        <v>31</v>
      </c>
      <c r="I137">
        <v>2.5</v>
      </c>
      <c r="J137">
        <v>1.626E-2</v>
      </c>
      <c r="K137">
        <v>2.8601999999999999E-2</v>
      </c>
      <c r="L137">
        <v>2.8494999999999999E-2</v>
      </c>
      <c r="N137">
        <f t="shared" si="14"/>
        <v>-2.4000000000000021E-2</v>
      </c>
      <c r="O137">
        <f t="shared" si="15"/>
        <v>168.42105263157907</v>
      </c>
      <c r="R137">
        <f t="shared" si="12"/>
        <v>2.6438760000000003E-4</v>
      </c>
      <c r="S137">
        <f t="shared" si="13"/>
        <v>3.4206502499999991E-4</v>
      </c>
    </row>
    <row r="138" spans="1:19" x14ac:dyDescent="0.25">
      <c r="A138">
        <v>10002</v>
      </c>
      <c r="B138">
        <v>20110531</v>
      </c>
      <c r="C138">
        <v>3</v>
      </c>
      <c r="D138">
        <v>6020</v>
      </c>
      <c r="E138" t="s">
        <v>32</v>
      </c>
      <c r="F138" t="s">
        <v>33</v>
      </c>
      <c r="G138">
        <v>7954</v>
      </c>
      <c r="H138" t="s">
        <v>31</v>
      </c>
      <c r="I138">
        <v>2.44</v>
      </c>
      <c r="J138">
        <v>-2.4E-2</v>
      </c>
      <c r="K138">
        <v>-1.4957E-2</v>
      </c>
      <c r="L138">
        <v>-1.3501000000000001E-2</v>
      </c>
      <c r="N138">
        <f t="shared" si="14"/>
        <v>5.3278688524590168E-2</v>
      </c>
      <c r="O138">
        <f t="shared" si="15"/>
        <v>164.37894736842117</v>
      </c>
      <c r="R138">
        <f t="shared" si="12"/>
        <v>5.7600000000000001E-4</v>
      </c>
      <c r="S138">
        <f t="shared" si="13"/>
        <v>5.5229700100000009E-4</v>
      </c>
    </row>
    <row r="139" spans="1:19" x14ac:dyDescent="0.25">
      <c r="A139">
        <v>10002</v>
      </c>
      <c r="B139">
        <v>20110630</v>
      </c>
      <c r="C139">
        <v>3</v>
      </c>
      <c r="D139">
        <v>6020</v>
      </c>
      <c r="E139" t="s">
        <v>32</v>
      </c>
      <c r="F139" t="s">
        <v>33</v>
      </c>
      <c r="G139">
        <v>7954</v>
      </c>
      <c r="H139" t="s">
        <v>31</v>
      </c>
      <c r="I139">
        <v>2.57</v>
      </c>
      <c r="J139">
        <v>5.3279E-2</v>
      </c>
      <c r="K139">
        <v>-1.8453000000000001E-2</v>
      </c>
      <c r="L139">
        <v>-1.8258E-2</v>
      </c>
      <c r="N139">
        <f t="shared" si="14"/>
        <v>-7.7821011673151697E-2</v>
      </c>
      <c r="O139">
        <f t="shared" si="15"/>
        <v>173.13684210526327</v>
      </c>
      <c r="R139">
        <f t="shared" si="12"/>
        <v>2.8386518409999999E-3</v>
      </c>
      <c r="S139">
        <f t="shared" si="13"/>
        <v>7.9851456399999987E-4</v>
      </c>
    </row>
    <row r="140" spans="1:19" x14ac:dyDescent="0.25">
      <c r="A140">
        <v>10002</v>
      </c>
      <c r="B140">
        <v>20110729</v>
      </c>
      <c r="C140">
        <v>3</v>
      </c>
      <c r="D140">
        <v>6020</v>
      </c>
      <c r="E140" t="s">
        <v>32</v>
      </c>
      <c r="F140" t="s">
        <v>33</v>
      </c>
      <c r="G140">
        <v>7954</v>
      </c>
      <c r="H140" t="s">
        <v>31</v>
      </c>
      <c r="I140">
        <v>2.37</v>
      </c>
      <c r="J140">
        <v>-7.7821000000000001E-2</v>
      </c>
      <c r="K140">
        <v>-2.2550000000000001E-2</v>
      </c>
      <c r="L140">
        <v>-2.1474E-2</v>
      </c>
      <c r="N140">
        <f t="shared" si="14"/>
        <v>-2.9535864978903037E-2</v>
      </c>
      <c r="O140">
        <f t="shared" si="15"/>
        <v>159.66315789473694</v>
      </c>
      <c r="R140">
        <f t="shared" si="12"/>
        <v>6.0561080410000004E-3</v>
      </c>
      <c r="S140">
        <f t="shared" si="13"/>
        <v>9.9061267600000021E-4</v>
      </c>
    </row>
    <row r="141" spans="1:19" x14ac:dyDescent="0.25">
      <c r="A141">
        <v>10002</v>
      </c>
      <c r="B141">
        <v>20110831</v>
      </c>
      <c r="C141">
        <v>3</v>
      </c>
      <c r="D141">
        <v>6020</v>
      </c>
      <c r="E141" t="s">
        <v>32</v>
      </c>
      <c r="F141" t="s">
        <v>33</v>
      </c>
      <c r="G141">
        <v>7954</v>
      </c>
      <c r="H141" t="s">
        <v>31</v>
      </c>
      <c r="I141">
        <v>2.2999999999999998</v>
      </c>
      <c r="J141">
        <v>-2.9536E-2</v>
      </c>
      <c r="K141">
        <v>-5.7597000000000002E-2</v>
      </c>
      <c r="L141">
        <v>-5.6791000000000001E-2</v>
      </c>
      <c r="N141">
        <f t="shared" si="14"/>
        <v>0</v>
      </c>
      <c r="O141">
        <f t="shared" si="15"/>
        <v>154.94736842105272</v>
      </c>
      <c r="R141">
        <f t="shared" si="12"/>
        <v>8.72375296E-4</v>
      </c>
      <c r="S141">
        <f t="shared" si="13"/>
        <v>4.4610376810000005E-3</v>
      </c>
    </row>
    <row r="142" spans="1:19" x14ac:dyDescent="0.25">
      <c r="A142">
        <v>10002</v>
      </c>
      <c r="B142">
        <v>20110930</v>
      </c>
      <c r="C142">
        <v>3</v>
      </c>
      <c r="D142">
        <v>6020</v>
      </c>
      <c r="E142" t="s">
        <v>32</v>
      </c>
      <c r="F142" t="s">
        <v>33</v>
      </c>
      <c r="G142">
        <v>7954</v>
      </c>
      <c r="H142" t="s">
        <v>31</v>
      </c>
      <c r="I142">
        <v>2.2999999999999998</v>
      </c>
      <c r="J142">
        <v>0</v>
      </c>
      <c r="K142">
        <v>-8.5029999999999994E-2</v>
      </c>
      <c r="L142">
        <v>-7.1762000000000006E-2</v>
      </c>
      <c r="N142">
        <f t="shared" si="14"/>
        <v>-0.3201739130434782</v>
      </c>
      <c r="O142">
        <f t="shared" si="15"/>
        <v>154.94736842105272</v>
      </c>
      <c r="R142">
        <f t="shared" si="12"/>
        <v>0</v>
      </c>
      <c r="S142">
        <f t="shared" si="13"/>
        <v>6.6850246440000004E-3</v>
      </c>
    </row>
    <row r="143" spans="1:19" x14ac:dyDescent="0.25">
      <c r="A143">
        <v>10002</v>
      </c>
      <c r="B143">
        <v>20111031</v>
      </c>
      <c r="C143">
        <v>3</v>
      </c>
      <c r="D143">
        <v>6020</v>
      </c>
      <c r="E143" t="s">
        <v>32</v>
      </c>
      <c r="F143" t="s">
        <v>33</v>
      </c>
      <c r="G143">
        <v>7954</v>
      </c>
      <c r="H143" t="s">
        <v>31</v>
      </c>
      <c r="I143">
        <v>1.5636000000000001</v>
      </c>
      <c r="J143">
        <v>-0.32017400000000001</v>
      </c>
      <c r="K143">
        <v>0.114215</v>
      </c>
      <c r="L143">
        <v>0.107723</v>
      </c>
      <c r="N143">
        <f t="shared" si="14"/>
        <v>0.10642107955998958</v>
      </c>
      <c r="O143">
        <f t="shared" si="15"/>
        <v>105.33726315789481</v>
      </c>
      <c r="R143">
        <f t="shared" si="12"/>
        <v>0.10251139027600001</v>
      </c>
      <c r="S143">
        <f t="shared" si="13"/>
        <v>9.5497847290000014E-3</v>
      </c>
    </row>
    <row r="144" spans="1:19" x14ac:dyDescent="0.25">
      <c r="A144">
        <v>10002</v>
      </c>
      <c r="B144">
        <v>20111130</v>
      </c>
      <c r="C144">
        <v>3</v>
      </c>
      <c r="D144">
        <v>6020</v>
      </c>
      <c r="E144" t="s">
        <v>32</v>
      </c>
      <c r="F144" t="s">
        <v>33</v>
      </c>
      <c r="G144">
        <v>7954</v>
      </c>
      <c r="H144" t="s">
        <v>31</v>
      </c>
      <c r="I144">
        <v>1.73</v>
      </c>
      <c r="J144">
        <v>0.106421</v>
      </c>
      <c r="K144">
        <v>-6.2729999999999999E-3</v>
      </c>
      <c r="L144">
        <v>-5.0590000000000001E-3</v>
      </c>
      <c r="N144">
        <f t="shared" si="14"/>
        <v>-0.2832369942196532</v>
      </c>
      <c r="O144">
        <f t="shared" si="15"/>
        <v>116.5473684210527</v>
      </c>
      <c r="R144">
        <f t="shared" si="12"/>
        <v>1.1325429241000001E-2</v>
      </c>
      <c r="S144">
        <f t="shared" si="13"/>
        <v>2.2677348099999999E-4</v>
      </c>
    </row>
    <row r="145" spans="1:19" x14ac:dyDescent="0.25">
      <c r="A145">
        <v>10002</v>
      </c>
      <c r="B145">
        <v>20111230</v>
      </c>
      <c r="C145">
        <v>3</v>
      </c>
      <c r="D145">
        <v>6020</v>
      </c>
      <c r="E145" t="s">
        <v>32</v>
      </c>
      <c r="F145" t="s">
        <v>33</v>
      </c>
      <c r="G145">
        <v>7954</v>
      </c>
      <c r="H145" t="s">
        <v>31</v>
      </c>
      <c r="I145">
        <v>1.24</v>
      </c>
      <c r="J145">
        <v>-0.28323700000000002</v>
      </c>
      <c r="K145">
        <v>3.6709999999999998E-3</v>
      </c>
      <c r="L145">
        <v>8.5330000000000007E-3</v>
      </c>
      <c r="N145">
        <f t="shared" si="14"/>
        <v>3.2258064516129004E-2</v>
      </c>
      <c r="O145">
        <f t="shared" si="15"/>
        <v>83.536842105263204</v>
      </c>
      <c r="R145">
        <f t="shared" si="12"/>
        <v>8.0223198169000004E-2</v>
      </c>
      <c r="S145">
        <f t="shared" si="13"/>
        <v>2.1520889999999988E-6</v>
      </c>
    </row>
    <row r="146" spans="1:19" x14ac:dyDescent="0.25">
      <c r="A146">
        <v>10002</v>
      </c>
      <c r="B146">
        <v>20120131</v>
      </c>
      <c r="C146">
        <v>3</v>
      </c>
      <c r="D146">
        <v>6020</v>
      </c>
      <c r="E146" t="s">
        <v>32</v>
      </c>
      <c r="F146" t="s">
        <v>33</v>
      </c>
      <c r="G146">
        <v>7954</v>
      </c>
      <c r="H146" t="s">
        <v>31</v>
      </c>
      <c r="I146">
        <v>1.28</v>
      </c>
      <c r="J146">
        <v>3.2258000000000002E-2</v>
      </c>
      <c r="K146">
        <v>5.4140000000000001E-2</v>
      </c>
      <c r="L146">
        <v>4.3582999999999997E-2</v>
      </c>
      <c r="N146">
        <f t="shared" si="14"/>
        <v>1.5625E-2</v>
      </c>
      <c r="O146">
        <f t="shared" si="15"/>
        <v>86.231578947368462</v>
      </c>
      <c r="R146">
        <f t="shared" si="12"/>
        <v>1.040578564E-3</v>
      </c>
      <c r="S146">
        <f t="shared" si="13"/>
        <v>1.1278178889999996E-3</v>
      </c>
    </row>
    <row r="147" spans="1:19" x14ac:dyDescent="0.25">
      <c r="A147">
        <v>10002</v>
      </c>
      <c r="B147">
        <v>20120229</v>
      </c>
      <c r="C147">
        <v>3</v>
      </c>
      <c r="D147">
        <v>6020</v>
      </c>
      <c r="E147" t="s">
        <v>32</v>
      </c>
      <c r="F147" t="s">
        <v>33</v>
      </c>
      <c r="G147">
        <v>7954</v>
      </c>
      <c r="H147" t="s">
        <v>31</v>
      </c>
      <c r="I147">
        <v>1.3</v>
      </c>
      <c r="J147">
        <v>1.5625E-2</v>
      </c>
      <c r="K147">
        <v>4.1252999999999998E-2</v>
      </c>
      <c r="L147">
        <v>4.0589E-2</v>
      </c>
      <c r="N147">
        <f t="shared" si="14"/>
        <v>0.11538461538461542</v>
      </c>
      <c r="O147">
        <f t="shared" si="15"/>
        <v>87.578947368421098</v>
      </c>
      <c r="R147">
        <f t="shared" si="12"/>
        <v>2.44140625E-4</v>
      </c>
      <c r="S147">
        <f t="shared" si="13"/>
        <v>9.3568692099999992E-4</v>
      </c>
    </row>
    <row r="148" spans="1:19" x14ac:dyDescent="0.25">
      <c r="A148">
        <v>10002</v>
      </c>
      <c r="B148">
        <v>20120330</v>
      </c>
      <c r="C148">
        <v>3</v>
      </c>
      <c r="D148">
        <v>6020</v>
      </c>
      <c r="E148" t="s">
        <v>32</v>
      </c>
      <c r="F148" t="s">
        <v>33</v>
      </c>
      <c r="G148">
        <v>7954</v>
      </c>
      <c r="H148" t="s">
        <v>31</v>
      </c>
      <c r="I148">
        <v>1.45</v>
      </c>
      <c r="J148">
        <v>0.115385</v>
      </c>
      <c r="K148">
        <v>2.4039000000000001E-2</v>
      </c>
      <c r="L148">
        <v>3.1331999999999999E-2</v>
      </c>
      <c r="N148">
        <f t="shared" si="14"/>
        <v>0.43448275862068986</v>
      </c>
      <c r="O148">
        <f t="shared" si="15"/>
        <v>97.684210526315837</v>
      </c>
      <c r="R148">
        <f t="shared" si="12"/>
        <v>1.3313698225E-2</v>
      </c>
      <c r="S148">
        <f t="shared" si="13"/>
        <v>4.5505422399999985E-4</v>
      </c>
    </row>
    <row r="149" spans="1:19" x14ac:dyDescent="0.25">
      <c r="A149">
        <v>10002</v>
      </c>
      <c r="B149">
        <v>20120430</v>
      </c>
      <c r="C149">
        <v>3</v>
      </c>
      <c r="D149">
        <v>6020</v>
      </c>
      <c r="E149" t="s">
        <v>32</v>
      </c>
      <c r="F149" t="s">
        <v>33</v>
      </c>
      <c r="G149">
        <v>7954</v>
      </c>
      <c r="H149" t="s">
        <v>31</v>
      </c>
      <c r="I149">
        <v>2.08</v>
      </c>
      <c r="J149">
        <v>0.43448300000000001</v>
      </c>
      <c r="K149">
        <v>-6.8399999999999997E-3</v>
      </c>
      <c r="L149">
        <v>-7.4970000000000002E-3</v>
      </c>
      <c r="N149">
        <f t="shared" si="14"/>
        <v>0.41346153846153832</v>
      </c>
      <c r="O149">
        <f t="shared" si="15"/>
        <v>140.12631578947378</v>
      </c>
      <c r="R149">
        <f t="shared" si="12"/>
        <v>0.18877547728900002</v>
      </c>
      <c r="S149">
        <f t="shared" si="13"/>
        <v>3.0614500899999993E-4</v>
      </c>
    </row>
    <row r="150" spans="1:19" x14ac:dyDescent="0.25">
      <c r="A150">
        <v>10002</v>
      </c>
      <c r="B150">
        <v>20120531</v>
      </c>
      <c r="C150">
        <v>3</v>
      </c>
      <c r="D150">
        <v>6020</v>
      </c>
      <c r="E150" t="s">
        <v>32</v>
      </c>
      <c r="F150" t="s">
        <v>33</v>
      </c>
      <c r="G150">
        <v>7954</v>
      </c>
      <c r="H150" t="s">
        <v>31</v>
      </c>
      <c r="I150">
        <v>2.94</v>
      </c>
      <c r="J150">
        <v>0.413462</v>
      </c>
      <c r="K150">
        <v>-6.5641000000000005E-2</v>
      </c>
      <c r="L150">
        <v>-6.2650999999999998E-2</v>
      </c>
      <c r="N150">
        <f t="shared" si="14"/>
        <v>1.7006802721088565E-2</v>
      </c>
      <c r="O150">
        <f t="shared" si="15"/>
        <v>198.06315789473695</v>
      </c>
      <c r="R150">
        <f t="shared" si="12"/>
        <v>0.170950825444</v>
      </c>
      <c r="S150">
        <f t="shared" si="13"/>
        <v>5.2781678009999992E-3</v>
      </c>
    </row>
    <row r="151" spans="1:19" x14ac:dyDescent="0.25">
      <c r="A151">
        <v>10002</v>
      </c>
      <c r="B151">
        <v>20120629</v>
      </c>
      <c r="C151">
        <v>3</v>
      </c>
      <c r="D151">
        <v>6020</v>
      </c>
      <c r="E151" t="s">
        <v>32</v>
      </c>
      <c r="F151" t="s">
        <v>33</v>
      </c>
      <c r="G151">
        <v>7954</v>
      </c>
      <c r="H151" t="s">
        <v>31</v>
      </c>
      <c r="I151">
        <v>2.99</v>
      </c>
      <c r="J151">
        <v>1.7007000000000001E-2</v>
      </c>
      <c r="K151">
        <v>3.8181E-2</v>
      </c>
      <c r="L151">
        <v>3.9555E-2</v>
      </c>
      <c r="N151">
        <f t="shared" si="14"/>
        <v>-1.0033444816053616E-2</v>
      </c>
      <c r="O151">
        <f t="shared" si="15"/>
        <v>201.43157894736856</v>
      </c>
      <c r="R151">
        <f t="shared" si="12"/>
        <v>2.8923804900000006E-4</v>
      </c>
      <c r="S151">
        <f t="shared" si="13"/>
        <v>8.734980249999999E-4</v>
      </c>
    </row>
    <row r="152" spans="1:19" x14ac:dyDescent="0.25">
      <c r="A152">
        <v>10002</v>
      </c>
      <c r="B152">
        <v>20120731</v>
      </c>
      <c r="C152">
        <v>3</v>
      </c>
      <c r="D152">
        <v>6020</v>
      </c>
      <c r="E152" t="s">
        <v>32</v>
      </c>
      <c r="F152" t="s">
        <v>33</v>
      </c>
      <c r="G152">
        <v>7954</v>
      </c>
      <c r="H152" t="s">
        <v>31</v>
      </c>
      <c r="I152">
        <v>2.96</v>
      </c>
      <c r="J152">
        <v>-1.0033E-2</v>
      </c>
      <c r="K152">
        <v>1.0305999999999999E-2</v>
      </c>
      <c r="L152">
        <v>1.2598E-2</v>
      </c>
      <c r="N152">
        <f t="shared" si="14"/>
        <v>-2.0270270270270285E-2</v>
      </c>
      <c r="O152">
        <f t="shared" si="15"/>
        <v>199.41052631578958</v>
      </c>
      <c r="R152">
        <f t="shared" si="12"/>
        <v>1.00661089E-4</v>
      </c>
      <c r="S152">
        <f t="shared" si="13"/>
        <v>6.7496039999999981E-6</v>
      </c>
    </row>
    <row r="153" spans="1:19" x14ac:dyDescent="0.25">
      <c r="A153">
        <v>10002</v>
      </c>
      <c r="B153">
        <v>20120831</v>
      </c>
      <c r="C153">
        <v>3</v>
      </c>
      <c r="D153">
        <v>6020</v>
      </c>
      <c r="E153" t="s">
        <v>32</v>
      </c>
      <c r="F153" t="s">
        <v>33</v>
      </c>
      <c r="G153">
        <v>7954</v>
      </c>
      <c r="H153" t="s">
        <v>31</v>
      </c>
      <c r="I153">
        <v>2.9</v>
      </c>
      <c r="J153">
        <v>-2.027E-2</v>
      </c>
      <c r="K153">
        <v>2.6335999999999998E-2</v>
      </c>
      <c r="L153">
        <v>1.9762999999999999E-2</v>
      </c>
      <c r="N153">
        <f t="shared" si="14"/>
        <v>2.7586206896551779E-2</v>
      </c>
      <c r="O153">
        <f t="shared" si="15"/>
        <v>195.36842105263167</v>
      </c>
      <c r="R153">
        <f t="shared" si="12"/>
        <v>4.1087289999999999E-4</v>
      </c>
      <c r="S153">
        <f t="shared" si="13"/>
        <v>9.5316168999999982E-5</v>
      </c>
    </row>
    <row r="154" spans="1:19" x14ac:dyDescent="0.25">
      <c r="A154">
        <v>10002</v>
      </c>
      <c r="B154">
        <v>20120928</v>
      </c>
      <c r="C154">
        <v>3</v>
      </c>
      <c r="D154">
        <v>6020</v>
      </c>
      <c r="E154" t="s">
        <v>32</v>
      </c>
      <c r="F154" t="s">
        <v>33</v>
      </c>
      <c r="G154">
        <v>7954</v>
      </c>
      <c r="H154" t="s">
        <v>31</v>
      </c>
      <c r="I154">
        <v>2.98</v>
      </c>
      <c r="J154">
        <v>2.7585999999999999E-2</v>
      </c>
      <c r="K154">
        <v>2.6532E-2</v>
      </c>
      <c r="L154">
        <v>2.4236000000000001E-2</v>
      </c>
      <c r="N154">
        <f t="shared" si="14"/>
        <v>-4.3624161073825496E-2</v>
      </c>
      <c r="O154">
        <f t="shared" si="15"/>
        <v>200.75789473684222</v>
      </c>
      <c r="R154">
        <f t="shared" si="12"/>
        <v>7.6098739600000001E-4</v>
      </c>
      <c r="S154">
        <f t="shared" si="13"/>
        <v>2.0266369600000002E-4</v>
      </c>
    </row>
    <row r="155" spans="1:19" x14ac:dyDescent="0.25">
      <c r="A155">
        <v>10002</v>
      </c>
      <c r="B155">
        <v>20121031</v>
      </c>
      <c r="C155">
        <v>3</v>
      </c>
      <c r="D155">
        <v>6020</v>
      </c>
      <c r="E155" t="s">
        <v>32</v>
      </c>
      <c r="F155" t="s">
        <v>33</v>
      </c>
      <c r="G155">
        <v>7954</v>
      </c>
      <c r="H155" t="s">
        <v>31</v>
      </c>
      <c r="I155">
        <v>2.85</v>
      </c>
      <c r="J155">
        <v>-4.3624000000000003E-2</v>
      </c>
      <c r="K155">
        <v>-1.4064E-2</v>
      </c>
      <c r="L155">
        <v>-1.9789000000000001E-2</v>
      </c>
      <c r="N155">
        <f t="shared" si="14"/>
        <v>-3.5122807017544E-2</v>
      </c>
      <c r="O155">
        <f t="shared" si="15"/>
        <v>192.00000000000011</v>
      </c>
      <c r="R155">
        <f t="shared" si="12"/>
        <v>1.9030533760000003E-3</v>
      </c>
      <c r="S155">
        <f t="shared" si="13"/>
        <v>8.8738452100000015E-4</v>
      </c>
    </row>
    <row r="156" spans="1:19" x14ac:dyDescent="0.25">
      <c r="A156">
        <v>10002</v>
      </c>
      <c r="B156">
        <v>20121130</v>
      </c>
      <c r="C156">
        <v>3</v>
      </c>
      <c r="D156">
        <v>6020</v>
      </c>
      <c r="E156" t="s">
        <v>32</v>
      </c>
      <c r="F156" t="s">
        <v>33</v>
      </c>
      <c r="G156">
        <v>7954</v>
      </c>
      <c r="H156" t="s">
        <v>31</v>
      </c>
      <c r="I156">
        <v>2.7498999999999998</v>
      </c>
      <c r="J156">
        <v>-3.5123000000000001E-2</v>
      </c>
      <c r="K156">
        <v>6.2189999999999997E-3</v>
      </c>
      <c r="L156">
        <v>2.8470000000000001E-3</v>
      </c>
      <c r="N156">
        <f t="shared" si="14"/>
        <v>1.0945852576457415E-2</v>
      </c>
      <c r="O156">
        <f t="shared" si="15"/>
        <v>185.25642105263165</v>
      </c>
      <c r="R156">
        <f t="shared" si="12"/>
        <v>1.233625129E-3</v>
      </c>
      <c r="S156">
        <f t="shared" si="13"/>
        <v>5.1165408999999994E-5</v>
      </c>
    </row>
    <row r="157" spans="1:19" x14ac:dyDescent="0.25">
      <c r="A157">
        <v>10002</v>
      </c>
      <c r="B157">
        <v>20121231</v>
      </c>
      <c r="C157">
        <v>3</v>
      </c>
      <c r="D157">
        <v>6020</v>
      </c>
      <c r="E157" t="s">
        <v>32</v>
      </c>
      <c r="F157" t="s">
        <v>33</v>
      </c>
      <c r="G157">
        <v>7954</v>
      </c>
      <c r="H157" t="s">
        <v>31</v>
      </c>
      <c r="I157">
        <v>2.78</v>
      </c>
      <c r="J157">
        <v>1.0946000000000001E-2</v>
      </c>
      <c r="K157">
        <v>1.2579999999999999E-2</v>
      </c>
      <c r="L157">
        <v>7.0679999999999996E-3</v>
      </c>
      <c r="N157">
        <f t="shared" si="14"/>
        <v>3.5971223021582732E-2</v>
      </c>
      <c r="O157">
        <f t="shared" si="15"/>
        <v>187.28421052631589</v>
      </c>
      <c r="R157">
        <f t="shared" si="12"/>
        <v>1.1981491600000001E-4</v>
      </c>
      <c r="S157">
        <f t="shared" si="13"/>
        <v>8.596624000000004E-6</v>
      </c>
    </row>
    <row r="158" spans="1:19" x14ac:dyDescent="0.25">
      <c r="A158">
        <v>10002</v>
      </c>
      <c r="B158">
        <v>20130131</v>
      </c>
      <c r="C158">
        <v>3</v>
      </c>
      <c r="D158">
        <v>6020</v>
      </c>
      <c r="E158" t="s">
        <v>32</v>
      </c>
      <c r="F158" t="s">
        <v>33</v>
      </c>
      <c r="G158">
        <v>7954</v>
      </c>
      <c r="H158" t="s">
        <v>31</v>
      </c>
      <c r="I158">
        <v>2.88</v>
      </c>
      <c r="J158">
        <v>3.5971000000000003E-2</v>
      </c>
      <c r="K158">
        <v>5.4189000000000001E-2</v>
      </c>
      <c r="L158">
        <v>5.0428000000000001E-2</v>
      </c>
      <c r="N158">
        <f t="shared" si="14"/>
        <v>-1</v>
      </c>
      <c r="O158">
        <f t="shared" si="15"/>
        <v>194.02105263157904</v>
      </c>
      <c r="R158">
        <f t="shared" si="12"/>
        <v>1.2939128410000003E-3</v>
      </c>
      <c r="S158">
        <f t="shared" si="13"/>
        <v>1.634423184E-3</v>
      </c>
    </row>
    <row r="159" spans="1:19" x14ac:dyDescent="0.25">
      <c r="A159">
        <v>10002</v>
      </c>
      <c r="B159">
        <v>20130228</v>
      </c>
      <c r="C159">
        <v>3</v>
      </c>
      <c r="D159">
        <v>6020</v>
      </c>
      <c r="E159" t="s">
        <v>32</v>
      </c>
      <c r="F159" t="s">
        <v>33</v>
      </c>
      <c r="G159">
        <v>7954</v>
      </c>
      <c r="H159" t="s">
        <v>31</v>
      </c>
      <c r="K159">
        <v>8.2839999999999997E-3</v>
      </c>
      <c r="L159">
        <v>1.1061E-2</v>
      </c>
    </row>
    <row r="160" spans="1:19" x14ac:dyDescent="0.25">
      <c r="R160">
        <f>SUM(R2:R158)</f>
        <v>2.9513223203210024</v>
      </c>
      <c r="S160">
        <f>SUM(S2:S158)</f>
        <v>0.34301561694199989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8C6C-2E14-48A7-91A1-EE9C8A3EA4E0}">
  <dimension ref="A1:U265"/>
  <sheetViews>
    <sheetView topLeftCell="H1" workbookViewId="0">
      <selection activeCell="R7" sqref="R7:R8"/>
    </sheetView>
  </sheetViews>
  <sheetFormatPr baseColWidth="10" defaultRowHeight="15" x14ac:dyDescent="0.25"/>
  <cols>
    <col min="6" max="6" width="23.28515625" bestFit="1" customWidth="1"/>
    <col min="15" max="15" width="18.5703125" bestFit="1" customWidth="1"/>
    <col min="16" max="16" width="20" bestFit="1" customWidth="1"/>
    <col min="17" max="17" width="20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50</v>
      </c>
      <c r="O1" t="s">
        <v>51</v>
      </c>
      <c r="P1" t="s">
        <v>52</v>
      </c>
      <c r="Q1" t="s">
        <v>53</v>
      </c>
      <c r="R1" t="s">
        <v>28</v>
      </c>
      <c r="S1" t="s">
        <v>39</v>
      </c>
      <c r="T1" t="s">
        <v>38</v>
      </c>
    </row>
    <row r="2" spans="1:21" x14ac:dyDescent="0.25">
      <c r="A2">
        <v>10026</v>
      </c>
      <c r="B2">
        <v>20000131</v>
      </c>
      <c r="C2">
        <v>3</v>
      </c>
      <c r="D2">
        <v>2050</v>
      </c>
      <c r="E2" t="s">
        <v>36</v>
      </c>
      <c r="F2" t="s">
        <v>37</v>
      </c>
      <c r="G2">
        <v>7976</v>
      </c>
      <c r="H2">
        <v>46603210</v>
      </c>
      <c r="I2">
        <v>19.125</v>
      </c>
      <c r="J2">
        <v>-6.7072999999999994E-2</v>
      </c>
      <c r="K2">
        <v>-3.9621999999999997E-2</v>
      </c>
      <c r="L2">
        <v>-5.0903999999999998E-2</v>
      </c>
      <c r="N2">
        <f>I3/I2-1</f>
        <v>-3.5947712418300637E-2</v>
      </c>
      <c r="O2">
        <v>800</v>
      </c>
      <c r="P2">
        <v>100</v>
      </c>
      <c r="Q2">
        <v>300</v>
      </c>
      <c r="R2" s="1">
        <f>AVERAGE(J2:J241)</f>
        <v>1.5616537500000008E-2</v>
      </c>
      <c r="S2">
        <f>T243/240</f>
        <v>5.6701922924375031E-3</v>
      </c>
      <c r="T2">
        <f>(J2-0.01)^2</f>
        <v>5.9402473289999983E-3</v>
      </c>
      <c r="U2">
        <f>(L2-0.01)^2</f>
        <v>3.7092972159999999E-3</v>
      </c>
    </row>
    <row r="3" spans="1:21" x14ac:dyDescent="0.25">
      <c r="A3">
        <v>10026</v>
      </c>
      <c r="B3">
        <v>20000229</v>
      </c>
      <c r="C3">
        <v>3</v>
      </c>
      <c r="D3">
        <v>2050</v>
      </c>
      <c r="E3" t="s">
        <v>36</v>
      </c>
      <c r="F3" t="s">
        <v>37</v>
      </c>
      <c r="G3">
        <v>7976</v>
      </c>
      <c r="H3">
        <v>46603210</v>
      </c>
      <c r="I3">
        <v>18.4375</v>
      </c>
      <c r="J3">
        <v>-3.5948000000000001E-2</v>
      </c>
      <c r="K3">
        <v>3.1759999999999997E-2</v>
      </c>
      <c r="L3">
        <v>-2.0108000000000001E-2</v>
      </c>
      <c r="N3">
        <f>I4/I3-1</f>
        <v>7.7966101694915357E-2</v>
      </c>
      <c r="O3">
        <f>O2*(1+N2)</f>
        <v>771.24183006535952</v>
      </c>
      <c r="P3">
        <f>P2*(1+N2)</f>
        <v>96.40522875816994</v>
      </c>
      <c r="Q3">
        <f>Q2*(1+N2)</f>
        <v>289.21568627450984</v>
      </c>
      <c r="T3">
        <f>(J3-0.01)^2</f>
        <v>2.1112187040000004E-3</v>
      </c>
      <c r="U3">
        <f>(L3-0.01)^2</f>
        <v>9.0649166400000021E-4</v>
      </c>
    </row>
    <row r="4" spans="1:21" x14ac:dyDescent="0.25">
      <c r="A4">
        <v>10026</v>
      </c>
      <c r="B4">
        <v>20000331</v>
      </c>
      <c r="C4">
        <v>3</v>
      </c>
      <c r="D4">
        <v>2050</v>
      </c>
      <c r="E4" t="s">
        <v>36</v>
      </c>
      <c r="F4" t="s">
        <v>37</v>
      </c>
      <c r="G4">
        <v>7976</v>
      </c>
      <c r="H4">
        <v>46603210</v>
      </c>
      <c r="I4">
        <v>19.875</v>
      </c>
      <c r="J4">
        <v>7.7965999999999994E-2</v>
      </c>
      <c r="K4">
        <v>5.3498999999999998E-2</v>
      </c>
      <c r="L4">
        <v>9.672E-2</v>
      </c>
      <c r="N4">
        <f t="shared" ref="N4:N67" si="0">I5/I4-1</f>
        <v>-0.19811320754716977</v>
      </c>
      <c r="O4">
        <f t="shared" ref="O4:O67" si="1">O3*(1+N3)</f>
        <v>831.37254901960796</v>
      </c>
      <c r="P4">
        <f t="shared" ref="P4:P67" si="2">P3*(1+N3)</f>
        <v>103.92156862745099</v>
      </c>
      <c r="Q4">
        <f t="shared" ref="Q4:Q13" si="3">Q3*(1+N3)</f>
        <v>311.76470588235298</v>
      </c>
      <c r="R4" t="s">
        <v>55</v>
      </c>
      <c r="S4" t="s">
        <v>40</v>
      </c>
      <c r="T4">
        <f>(J4-0.01)^2</f>
        <v>4.6193771559999994E-3</v>
      </c>
      <c r="U4">
        <f>(L4-0.01)^2</f>
        <v>7.5203584000000006E-3</v>
      </c>
    </row>
    <row r="5" spans="1:21" x14ac:dyDescent="0.25">
      <c r="A5">
        <v>10026</v>
      </c>
      <c r="B5">
        <v>20000428</v>
      </c>
      <c r="C5">
        <v>3</v>
      </c>
      <c r="D5">
        <v>2050</v>
      </c>
      <c r="E5" t="s">
        <v>36</v>
      </c>
      <c r="F5" t="s">
        <v>37</v>
      </c>
      <c r="G5">
        <v>7976</v>
      </c>
      <c r="H5">
        <v>46603210</v>
      </c>
      <c r="I5">
        <v>15.9375</v>
      </c>
      <c r="J5">
        <v>-0.19811300000000001</v>
      </c>
      <c r="K5">
        <v>-5.9519000000000002E-2</v>
      </c>
      <c r="L5">
        <v>-3.0796E-2</v>
      </c>
      <c r="N5">
        <f t="shared" si="0"/>
        <v>-6.6666666666666652E-2</v>
      </c>
      <c r="O5">
        <f t="shared" si="1"/>
        <v>666.66666666666674</v>
      </c>
      <c r="P5">
        <f t="shared" si="2"/>
        <v>83.333333333333343</v>
      </c>
      <c r="Q5">
        <f t="shared" si="3"/>
        <v>250.00000000000006</v>
      </c>
      <c r="R5">
        <f>(SUM(Q3:Q13))-300</f>
        <v>2429.4117647058829</v>
      </c>
      <c r="S5" s="1">
        <f>SQRT(S2)</f>
        <v>7.5300679229589315E-2</v>
      </c>
      <c r="T5">
        <f>(J5-0.01)^2</f>
        <v>4.3311020769000008E-2</v>
      </c>
      <c r="U5">
        <f>(L5-0.01)^2</f>
        <v>1.6643136159999999E-3</v>
      </c>
    </row>
    <row r="6" spans="1:21" x14ac:dyDescent="0.25">
      <c r="A6">
        <v>10026</v>
      </c>
      <c r="B6">
        <v>20000531</v>
      </c>
      <c r="C6">
        <v>3</v>
      </c>
      <c r="D6">
        <v>2050</v>
      </c>
      <c r="E6" t="s">
        <v>36</v>
      </c>
      <c r="F6" t="s">
        <v>37</v>
      </c>
      <c r="G6">
        <v>7976</v>
      </c>
      <c r="H6">
        <v>46603210</v>
      </c>
      <c r="I6">
        <v>14.875</v>
      </c>
      <c r="J6">
        <v>-6.6667000000000004E-2</v>
      </c>
      <c r="K6">
        <v>-3.8859999999999999E-2</v>
      </c>
      <c r="L6">
        <v>-2.1915E-2</v>
      </c>
      <c r="N6">
        <f t="shared" si="0"/>
        <v>0.20168067226890751</v>
      </c>
      <c r="O6">
        <f t="shared" si="1"/>
        <v>622.22222222222229</v>
      </c>
      <c r="P6">
        <f t="shared" si="2"/>
        <v>77.777777777777786</v>
      </c>
      <c r="Q6">
        <f t="shared" si="3"/>
        <v>233.3333333333334</v>
      </c>
      <c r="T6">
        <f>(J6-0.01)^2</f>
        <v>5.8778288890000002E-3</v>
      </c>
      <c r="U6">
        <f>(L6-0.01)^2</f>
        <v>1.0185672249999999E-3</v>
      </c>
    </row>
    <row r="7" spans="1:21" x14ac:dyDescent="0.25">
      <c r="A7">
        <v>10026</v>
      </c>
      <c r="B7">
        <v>20000630</v>
      </c>
      <c r="C7">
        <v>3</v>
      </c>
      <c r="D7">
        <v>2050</v>
      </c>
      <c r="E7" t="s">
        <v>36</v>
      </c>
      <c r="F7" t="s">
        <v>37</v>
      </c>
      <c r="G7">
        <v>7976</v>
      </c>
      <c r="H7">
        <v>46603210</v>
      </c>
      <c r="I7">
        <v>17.875</v>
      </c>
      <c r="J7">
        <v>0.201681</v>
      </c>
      <c r="K7">
        <v>5.1575999999999997E-2</v>
      </c>
      <c r="L7">
        <v>2.3934E-2</v>
      </c>
      <c r="N7">
        <f t="shared" si="0"/>
        <v>-0.16783216783216781</v>
      </c>
      <c r="O7">
        <f t="shared" si="1"/>
        <v>747.71241830065367</v>
      </c>
      <c r="P7">
        <f t="shared" si="2"/>
        <v>93.464052287581708</v>
      </c>
      <c r="Q7">
        <f t="shared" si="3"/>
        <v>280.39215686274514</v>
      </c>
      <c r="R7" t="s">
        <v>57</v>
      </c>
      <c r="S7" t="s">
        <v>39</v>
      </c>
      <c r="T7">
        <f>(J7-0.01)^2</f>
        <v>3.6741605760999996E-2</v>
      </c>
      <c r="U7">
        <f>(L7-0.01)^2</f>
        <v>1.94156356E-4</v>
      </c>
    </row>
    <row r="8" spans="1:21" x14ac:dyDescent="0.25">
      <c r="A8">
        <v>10026</v>
      </c>
      <c r="B8">
        <v>20000731</v>
      </c>
      <c r="C8">
        <v>3</v>
      </c>
      <c r="D8">
        <v>2050</v>
      </c>
      <c r="E8" t="s">
        <v>36</v>
      </c>
      <c r="F8" t="s">
        <v>37</v>
      </c>
      <c r="G8">
        <v>7976</v>
      </c>
      <c r="H8">
        <v>46603210</v>
      </c>
      <c r="I8">
        <v>14.875</v>
      </c>
      <c r="J8">
        <v>-0.16783200000000001</v>
      </c>
      <c r="K8">
        <v>-1.7679E-2</v>
      </c>
      <c r="L8">
        <v>-1.6341000000000001E-2</v>
      </c>
      <c r="N8">
        <f t="shared" si="0"/>
        <v>-5.0420168067226934E-2</v>
      </c>
      <c r="O8">
        <f t="shared" si="1"/>
        <v>622.22222222222229</v>
      </c>
      <c r="P8">
        <f t="shared" si="2"/>
        <v>77.777777777777786</v>
      </c>
      <c r="Q8">
        <f t="shared" si="3"/>
        <v>233.33333333333337</v>
      </c>
      <c r="R8">
        <f>AVERAGE(Q2:Q13)</f>
        <v>252.45098039215691</v>
      </c>
      <c r="S8">
        <f>U243/240</f>
        <v>1.7772466036208333E-3</v>
      </c>
      <c r="T8">
        <f>(J8-0.01)^2</f>
        <v>3.1624220224000008E-2</v>
      </c>
      <c r="U8">
        <f>(L8-0.01)^2</f>
        <v>6.9384828100000013E-4</v>
      </c>
    </row>
    <row r="9" spans="1:21" x14ac:dyDescent="0.25">
      <c r="A9">
        <v>10026</v>
      </c>
      <c r="B9">
        <v>20000831</v>
      </c>
      <c r="C9">
        <v>3</v>
      </c>
      <c r="D9">
        <v>2052</v>
      </c>
      <c r="E9" t="s">
        <v>36</v>
      </c>
      <c r="F9" t="s">
        <v>37</v>
      </c>
      <c r="G9">
        <v>7976</v>
      </c>
      <c r="H9">
        <v>46603210</v>
      </c>
      <c r="I9">
        <v>14.125</v>
      </c>
      <c r="J9">
        <v>-5.042E-2</v>
      </c>
      <c r="K9">
        <v>7.4983999999999995E-2</v>
      </c>
      <c r="L9">
        <v>6.0699000000000003E-2</v>
      </c>
      <c r="N9">
        <f t="shared" si="0"/>
        <v>-8.4070796460177011E-2</v>
      </c>
      <c r="O9">
        <f t="shared" si="1"/>
        <v>590.84967320261444</v>
      </c>
      <c r="P9">
        <f t="shared" si="2"/>
        <v>73.856209150326805</v>
      </c>
      <c r="Q9">
        <f t="shared" si="3"/>
        <v>221.56862745098042</v>
      </c>
      <c r="T9">
        <f>(J9-0.01)^2</f>
        <v>3.6505764000000001E-3</v>
      </c>
      <c r="U9">
        <f>(L9-0.01)^2</f>
        <v>2.570388601E-3</v>
      </c>
    </row>
    <row r="10" spans="1:21" x14ac:dyDescent="0.25">
      <c r="A10">
        <v>10026</v>
      </c>
      <c r="B10">
        <v>20000929</v>
      </c>
      <c r="C10">
        <v>3</v>
      </c>
      <c r="D10">
        <v>2052</v>
      </c>
      <c r="E10" t="s">
        <v>36</v>
      </c>
      <c r="F10" t="s">
        <v>37</v>
      </c>
      <c r="G10">
        <v>7976</v>
      </c>
      <c r="H10">
        <v>46603210</v>
      </c>
      <c r="I10">
        <v>12.9375</v>
      </c>
      <c r="J10">
        <v>-8.4071000000000007E-2</v>
      </c>
      <c r="K10">
        <v>-5.1153999999999998E-2</v>
      </c>
      <c r="L10">
        <v>-5.3483000000000003E-2</v>
      </c>
      <c r="N10">
        <f t="shared" si="0"/>
        <v>3.8647342995169032E-2</v>
      </c>
      <c r="O10">
        <f t="shared" si="1"/>
        <v>541.17647058823536</v>
      </c>
      <c r="P10">
        <f t="shared" si="2"/>
        <v>67.64705882352942</v>
      </c>
      <c r="Q10">
        <f t="shared" si="3"/>
        <v>202.94117647058826</v>
      </c>
      <c r="S10" t="s">
        <v>40</v>
      </c>
      <c r="T10">
        <f>(J10-0.01)^2</f>
        <v>8.849353041000001E-3</v>
      </c>
      <c r="U10">
        <f>(L10-0.01)^2</f>
        <v>4.0300912889999997E-3</v>
      </c>
    </row>
    <row r="11" spans="1:21" x14ac:dyDescent="0.25">
      <c r="A11">
        <v>10026</v>
      </c>
      <c r="B11">
        <v>20001031</v>
      </c>
      <c r="C11">
        <v>3</v>
      </c>
      <c r="D11">
        <v>2052</v>
      </c>
      <c r="E11" t="s">
        <v>36</v>
      </c>
      <c r="F11" t="s">
        <v>37</v>
      </c>
      <c r="G11">
        <v>7976</v>
      </c>
      <c r="H11">
        <v>46603210</v>
      </c>
      <c r="I11">
        <v>13.4375</v>
      </c>
      <c r="J11">
        <v>3.8647000000000001E-2</v>
      </c>
      <c r="K11">
        <v>-2.4479999999999998E-2</v>
      </c>
      <c r="L11">
        <v>-4.9490000000000003E-3</v>
      </c>
      <c r="N11">
        <f t="shared" si="0"/>
        <v>0.10232558139534875</v>
      </c>
      <c r="O11">
        <f t="shared" si="1"/>
        <v>562.09150326797385</v>
      </c>
      <c r="P11">
        <f t="shared" si="2"/>
        <v>70.261437908496731</v>
      </c>
      <c r="Q11">
        <f t="shared" si="3"/>
        <v>210.78431372549022</v>
      </c>
      <c r="S11" s="1">
        <f>SQRT(S8)</f>
        <v>4.2157402714361247E-2</v>
      </c>
      <c r="T11">
        <f>(J11-0.01)^2</f>
        <v>8.2065060899999998E-4</v>
      </c>
      <c r="U11">
        <f>(L11-0.01)^2</f>
        <v>2.2347260100000002E-4</v>
      </c>
    </row>
    <row r="12" spans="1:21" x14ac:dyDescent="0.25">
      <c r="A12">
        <v>10026</v>
      </c>
      <c r="B12">
        <v>20001130</v>
      </c>
      <c r="C12">
        <v>3</v>
      </c>
      <c r="D12">
        <v>2052</v>
      </c>
      <c r="E12" t="s">
        <v>36</v>
      </c>
      <c r="F12" t="s">
        <v>37</v>
      </c>
      <c r="G12">
        <v>7976</v>
      </c>
      <c r="H12">
        <v>46603210</v>
      </c>
      <c r="I12">
        <v>14.8125</v>
      </c>
      <c r="J12">
        <v>0.102326</v>
      </c>
      <c r="K12">
        <v>-0.102365</v>
      </c>
      <c r="L12">
        <v>-8.0069000000000001E-2</v>
      </c>
      <c r="N12">
        <f t="shared" si="0"/>
        <v>0.13502109704641341</v>
      </c>
      <c r="O12">
        <f t="shared" si="1"/>
        <v>619.6078431372548</v>
      </c>
      <c r="P12">
        <f t="shared" si="2"/>
        <v>77.45098039215685</v>
      </c>
      <c r="Q12">
        <f t="shared" si="3"/>
        <v>232.35294117647061</v>
      </c>
      <c r="T12">
        <f>(J12-0.01)^2</f>
        <v>8.5240902760000004E-3</v>
      </c>
      <c r="U12">
        <f>(L12-0.01)^2</f>
        <v>8.1124247609999992E-3</v>
      </c>
    </row>
    <row r="13" spans="1:21" x14ac:dyDescent="0.25">
      <c r="A13">
        <v>10026</v>
      </c>
      <c r="B13">
        <v>20001229</v>
      </c>
      <c r="C13">
        <v>3</v>
      </c>
      <c r="D13">
        <v>2052</v>
      </c>
      <c r="E13" t="s">
        <v>36</v>
      </c>
      <c r="F13" t="s">
        <v>37</v>
      </c>
      <c r="G13">
        <v>7976</v>
      </c>
      <c r="H13">
        <v>46603210</v>
      </c>
      <c r="I13">
        <v>16.8125</v>
      </c>
      <c r="J13">
        <v>0.135021</v>
      </c>
      <c r="K13">
        <v>2.0449999999999999E-2</v>
      </c>
      <c r="L13">
        <v>4.0530000000000002E-3</v>
      </c>
      <c r="N13">
        <f t="shared" si="0"/>
        <v>-8.9219330855018542E-2</v>
      </c>
      <c r="O13">
        <f t="shared" si="1"/>
        <v>703.26797385620898</v>
      </c>
      <c r="P13">
        <f t="shared" si="2"/>
        <v>87.908496732026123</v>
      </c>
      <c r="Q13">
        <f t="shared" si="3"/>
        <v>263.72549019607845</v>
      </c>
      <c r="T13">
        <f>(J13-0.01)^2</f>
        <v>1.5630250440999999E-2</v>
      </c>
      <c r="U13">
        <f>(L13-0.01)^2</f>
        <v>3.5366809E-5</v>
      </c>
    </row>
    <row r="14" spans="1:21" x14ac:dyDescent="0.25">
      <c r="A14">
        <v>10026</v>
      </c>
      <c r="B14">
        <v>20010131</v>
      </c>
      <c r="C14">
        <v>3</v>
      </c>
      <c r="D14">
        <v>2052</v>
      </c>
      <c r="E14" t="s">
        <v>36</v>
      </c>
      <c r="F14" t="s">
        <v>37</v>
      </c>
      <c r="G14">
        <v>7976</v>
      </c>
      <c r="H14">
        <v>46603210</v>
      </c>
      <c r="I14">
        <v>15.3125</v>
      </c>
      <c r="J14">
        <v>-8.9219000000000007E-2</v>
      </c>
      <c r="K14">
        <v>3.9574999999999999E-2</v>
      </c>
      <c r="L14">
        <v>3.4637000000000001E-2</v>
      </c>
      <c r="N14">
        <f t="shared" si="0"/>
        <v>5.3061224489795888E-2</v>
      </c>
      <c r="O14">
        <f t="shared" si="1"/>
        <v>640.52287581699329</v>
      </c>
      <c r="P14">
        <f t="shared" si="2"/>
        <v>80.065359477124161</v>
      </c>
      <c r="T14">
        <f>(J14-0.01)^2</f>
        <v>9.8444099610000002E-3</v>
      </c>
      <c r="U14">
        <f>(L14-0.01)^2</f>
        <v>6.06981769E-4</v>
      </c>
    </row>
    <row r="15" spans="1:21" x14ac:dyDescent="0.25">
      <c r="A15">
        <v>10026</v>
      </c>
      <c r="B15">
        <v>20010228</v>
      </c>
      <c r="C15">
        <v>3</v>
      </c>
      <c r="D15">
        <v>2052</v>
      </c>
      <c r="E15" t="s">
        <v>36</v>
      </c>
      <c r="F15" t="s">
        <v>37</v>
      </c>
      <c r="G15">
        <v>7976</v>
      </c>
      <c r="H15">
        <v>46603210</v>
      </c>
      <c r="I15">
        <v>16.125</v>
      </c>
      <c r="J15">
        <v>5.3060999999999997E-2</v>
      </c>
      <c r="K15">
        <v>-9.9084000000000005E-2</v>
      </c>
      <c r="L15">
        <v>-9.2290999999999998E-2</v>
      </c>
      <c r="N15">
        <f t="shared" si="0"/>
        <v>4.2635658914728758E-2</v>
      </c>
      <c r="O15">
        <f t="shared" si="1"/>
        <v>674.50980392156839</v>
      </c>
      <c r="P15">
        <f t="shared" si="2"/>
        <v>84.313725490196049</v>
      </c>
      <c r="T15">
        <f>(J15-0.01)^2</f>
        <v>1.8542497209999996E-3</v>
      </c>
      <c r="U15">
        <f>(L15-0.01)^2</f>
        <v>1.0463448680999998E-2</v>
      </c>
    </row>
    <row r="16" spans="1:21" x14ac:dyDescent="0.25">
      <c r="A16">
        <v>10026</v>
      </c>
      <c r="B16">
        <v>20010330</v>
      </c>
      <c r="C16">
        <v>3</v>
      </c>
      <c r="D16">
        <v>2052</v>
      </c>
      <c r="E16" t="s">
        <v>36</v>
      </c>
      <c r="F16" t="s">
        <v>37</v>
      </c>
      <c r="G16">
        <v>7976</v>
      </c>
      <c r="H16">
        <v>46603210</v>
      </c>
      <c r="I16">
        <v>16.8125</v>
      </c>
      <c r="J16">
        <v>4.2636E-2</v>
      </c>
      <c r="K16">
        <v>-7.0407999999999998E-2</v>
      </c>
      <c r="L16">
        <v>-6.4204999999999998E-2</v>
      </c>
      <c r="N16">
        <f t="shared" si="0"/>
        <v>0.22527881040892206</v>
      </c>
      <c r="O16">
        <f t="shared" si="1"/>
        <v>703.26797385620898</v>
      </c>
      <c r="P16">
        <f t="shared" si="2"/>
        <v>87.908496732026123</v>
      </c>
      <c r="T16">
        <f>(J16-0.01)^2</f>
        <v>1.0651084959999999E-3</v>
      </c>
      <c r="U16">
        <f>(L16-0.01)^2</f>
        <v>5.5063820249999992E-3</v>
      </c>
    </row>
    <row r="17" spans="1:21" x14ac:dyDescent="0.25">
      <c r="A17">
        <v>10026</v>
      </c>
      <c r="B17">
        <v>20010430</v>
      </c>
      <c r="C17">
        <v>3</v>
      </c>
      <c r="D17">
        <v>2052</v>
      </c>
      <c r="E17" t="s">
        <v>36</v>
      </c>
      <c r="F17" t="s">
        <v>37</v>
      </c>
      <c r="G17">
        <v>7976</v>
      </c>
      <c r="H17">
        <v>46603210</v>
      </c>
      <c r="I17">
        <v>20.6</v>
      </c>
      <c r="J17">
        <v>0.22527900000000001</v>
      </c>
      <c r="K17">
        <v>8.3835000000000007E-2</v>
      </c>
      <c r="L17">
        <v>7.6813999999999993E-2</v>
      </c>
      <c r="N17">
        <f t="shared" si="0"/>
        <v>0.13640776699029122</v>
      </c>
      <c r="O17">
        <f t="shared" si="1"/>
        <v>861.69934640522865</v>
      </c>
      <c r="P17">
        <f t="shared" si="2"/>
        <v>107.71241830065358</v>
      </c>
      <c r="T17">
        <f>(J17-0.01)^2</f>
        <v>4.6345047840999999E-2</v>
      </c>
      <c r="U17">
        <f>(L17-0.01)^2</f>
        <v>4.4641105959999997E-3</v>
      </c>
    </row>
    <row r="18" spans="1:21" x14ac:dyDescent="0.25">
      <c r="A18">
        <v>10026</v>
      </c>
      <c r="B18">
        <v>20010531</v>
      </c>
      <c r="C18">
        <v>3</v>
      </c>
      <c r="D18">
        <v>2052</v>
      </c>
      <c r="E18" t="s">
        <v>36</v>
      </c>
      <c r="F18" t="s">
        <v>37</v>
      </c>
      <c r="G18">
        <v>7976</v>
      </c>
      <c r="H18">
        <v>46603210</v>
      </c>
      <c r="I18">
        <v>23.41</v>
      </c>
      <c r="J18">
        <v>0.136408</v>
      </c>
      <c r="K18">
        <v>1.0449999999999999E-2</v>
      </c>
      <c r="L18">
        <v>5.0899999999999999E-3</v>
      </c>
      <c r="N18">
        <f t="shared" si="0"/>
        <v>-5.3823152498932103E-2</v>
      </c>
      <c r="O18">
        <f t="shared" si="1"/>
        <v>979.2418300653593</v>
      </c>
      <c r="P18">
        <f t="shared" si="2"/>
        <v>122.40522875816991</v>
      </c>
      <c r="T18">
        <f>(J18-0.01)^2</f>
        <v>1.5978982463999997E-2</v>
      </c>
      <c r="U18">
        <f>(L18-0.01)^2</f>
        <v>2.4108100000000004E-5</v>
      </c>
    </row>
    <row r="19" spans="1:21" x14ac:dyDescent="0.25">
      <c r="A19">
        <v>10026</v>
      </c>
      <c r="B19">
        <v>20010629</v>
      </c>
      <c r="C19">
        <v>3</v>
      </c>
      <c r="D19">
        <v>2052</v>
      </c>
      <c r="E19" t="s">
        <v>36</v>
      </c>
      <c r="F19" t="s">
        <v>37</v>
      </c>
      <c r="G19">
        <v>7976</v>
      </c>
      <c r="H19">
        <v>46603210</v>
      </c>
      <c r="I19">
        <v>22.15</v>
      </c>
      <c r="J19">
        <v>-5.3823000000000003E-2</v>
      </c>
      <c r="K19">
        <v>-1.7561E-2</v>
      </c>
      <c r="L19">
        <v>-2.5003999999999998E-2</v>
      </c>
      <c r="N19">
        <f t="shared" si="0"/>
        <v>6.0045146726862342E-2</v>
      </c>
      <c r="O19">
        <f t="shared" si="1"/>
        <v>926.53594771241808</v>
      </c>
      <c r="P19">
        <f t="shared" si="2"/>
        <v>115.81699346405226</v>
      </c>
      <c r="T19">
        <f>(J19-0.01)^2</f>
        <v>4.0733753290000006E-3</v>
      </c>
      <c r="U19">
        <f>(L19-0.01)^2</f>
        <v>1.225280016E-3</v>
      </c>
    </row>
    <row r="20" spans="1:21" x14ac:dyDescent="0.25">
      <c r="A20">
        <v>10026</v>
      </c>
      <c r="B20">
        <v>20010731</v>
      </c>
      <c r="C20">
        <v>3</v>
      </c>
      <c r="D20">
        <v>2052</v>
      </c>
      <c r="E20" t="s">
        <v>36</v>
      </c>
      <c r="F20" t="s">
        <v>37</v>
      </c>
      <c r="G20">
        <v>7976</v>
      </c>
      <c r="H20">
        <v>46603210</v>
      </c>
      <c r="I20">
        <v>23.48</v>
      </c>
      <c r="J20">
        <v>6.0045000000000001E-2</v>
      </c>
      <c r="K20">
        <v>-1.8284000000000002E-2</v>
      </c>
      <c r="L20">
        <v>-1.0772E-2</v>
      </c>
      <c r="N20">
        <f t="shared" si="0"/>
        <v>-3.9608177172061332E-2</v>
      </c>
      <c r="O20">
        <f t="shared" si="1"/>
        <v>982.16993464052268</v>
      </c>
      <c r="P20">
        <f t="shared" si="2"/>
        <v>122.77124183006534</v>
      </c>
      <c r="T20">
        <f>(J20-0.01)^2</f>
        <v>2.5045020249999999E-3</v>
      </c>
      <c r="U20">
        <f>(L20-0.01)^2</f>
        <v>4.3147598399999993E-4</v>
      </c>
    </row>
    <row r="21" spans="1:21" x14ac:dyDescent="0.25">
      <c r="A21">
        <v>10026</v>
      </c>
      <c r="B21">
        <v>20010831</v>
      </c>
      <c r="C21">
        <v>3</v>
      </c>
      <c r="D21">
        <v>2052</v>
      </c>
      <c r="E21" t="s">
        <v>36</v>
      </c>
      <c r="F21" t="s">
        <v>37</v>
      </c>
      <c r="G21">
        <v>7976</v>
      </c>
      <c r="H21">
        <v>46603210</v>
      </c>
      <c r="I21">
        <v>22.55</v>
      </c>
      <c r="J21">
        <v>-3.9607999999999997E-2</v>
      </c>
      <c r="K21">
        <v>-5.8979999999999998E-2</v>
      </c>
      <c r="L21">
        <v>-6.4107999999999998E-2</v>
      </c>
      <c r="N21">
        <f t="shared" si="0"/>
        <v>-0.1685144124168515</v>
      </c>
      <c r="O21">
        <f t="shared" si="1"/>
        <v>943.26797385620898</v>
      </c>
      <c r="P21">
        <f t="shared" si="2"/>
        <v>117.90849673202612</v>
      </c>
      <c r="T21">
        <f>(J21-0.01)^2</f>
        <v>2.460953664E-3</v>
      </c>
      <c r="U21">
        <f>(L21-0.01)^2</f>
        <v>5.4919956639999986E-3</v>
      </c>
    </row>
    <row r="22" spans="1:21" x14ac:dyDescent="0.25">
      <c r="A22">
        <v>10026</v>
      </c>
      <c r="B22">
        <v>20010928</v>
      </c>
      <c r="C22">
        <v>3</v>
      </c>
      <c r="D22">
        <v>2052</v>
      </c>
      <c r="E22" t="s">
        <v>36</v>
      </c>
      <c r="F22" t="s">
        <v>37</v>
      </c>
      <c r="G22">
        <v>7976</v>
      </c>
      <c r="H22">
        <v>46603210</v>
      </c>
      <c r="I22">
        <v>18.75</v>
      </c>
      <c r="J22">
        <v>-0.168514</v>
      </c>
      <c r="K22">
        <v>-9.1496999999999995E-2</v>
      </c>
      <c r="L22">
        <v>-8.1723000000000004E-2</v>
      </c>
      <c r="N22">
        <f t="shared" si="0"/>
        <v>0.18080000000000007</v>
      </c>
      <c r="O22">
        <f t="shared" si="1"/>
        <v>784.31372549019591</v>
      </c>
      <c r="P22">
        <f t="shared" si="2"/>
        <v>98.039215686274488</v>
      </c>
      <c r="T22">
        <f>(J22-0.01)^2</f>
        <v>3.1867248196000002E-2</v>
      </c>
      <c r="U22">
        <f>(L22-0.01)^2</f>
        <v>8.413108729E-3</v>
      </c>
    </row>
    <row r="23" spans="1:21" x14ac:dyDescent="0.25">
      <c r="A23">
        <v>10026</v>
      </c>
      <c r="B23">
        <v>20011031</v>
      </c>
      <c r="C23">
        <v>3</v>
      </c>
      <c r="D23">
        <v>2052</v>
      </c>
      <c r="E23" t="s">
        <v>36</v>
      </c>
      <c r="F23" t="s">
        <v>37</v>
      </c>
      <c r="G23">
        <v>7976</v>
      </c>
      <c r="H23">
        <v>46603210</v>
      </c>
      <c r="I23">
        <v>22.14</v>
      </c>
      <c r="J23">
        <v>0.18079999999999999</v>
      </c>
      <c r="K23">
        <v>2.7847E-2</v>
      </c>
      <c r="L23">
        <v>1.8099000000000001E-2</v>
      </c>
      <c r="N23">
        <f t="shared" si="0"/>
        <v>8.0849141824751447E-2</v>
      </c>
      <c r="O23">
        <f t="shared" si="1"/>
        <v>926.11764705882342</v>
      </c>
      <c r="P23">
        <f t="shared" si="2"/>
        <v>115.76470588235293</v>
      </c>
      <c r="T23">
        <f>(J23-0.01)^2</f>
        <v>2.9172639999999993E-2</v>
      </c>
      <c r="U23">
        <f>(L23-0.01)^2</f>
        <v>6.5593801000000005E-5</v>
      </c>
    </row>
    <row r="24" spans="1:21" x14ac:dyDescent="0.25">
      <c r="A24">
        <v>10026</v>
      </c>
      <c r="B24">
        <v>20011130</v>
      </c>
      <c r="C24">
        <v>3</v>
      </c>
      <c r="D24">
        <v>2052</v>
      </c>
      <c r="E24" t="s">
        <v>36</v>
      </c>
      <c r="F24" t="s">
        <v>37</v>
      </c>
      <c r="G24">
        <v>7976</v>
      </c>
      <c r="H24">
        <v>46603210</v>
      </c>
      <c r="I24">
        <v>23.93</v>
      </c>
      <c r="J24">
        <v>8.0849000000000004E-2</v>
      </c>
      <c r="K24">
        <v>7.8788999999999998E-2</v>
      </c>
      <c r="L24">
        <v>7.5176000000000007E-2</v>
      </c>
      <c r="N24">
        <f t="shared" si="0"/>
        <v>2.1730045967405021E-2</v>
      </c>
      <c r="O24">
        <f t="shared" si="1"/>
        <v>1000.9934640522873</v>
      </c>
      <c r="P24">
        <f t="shared" si="2"/>
        <v>125.12418300653592</v>
      </c>
      <c r="T24">
        <f>(J24-0.01)^2</f>
        <v>5.0195808010000016E-3</v>
      </c>
      <c r="U24">
        <f>(L24-0.01)^2</f>
        <v>4.2479109760000019E-3</v>
      </c>
    </row>
    <row r="25" spans="1:21" x14ac:dyDescent="0.25">
      <c r="A25">
        <v>10026</v>
      </c>
      <c r="B25">
        <v>20011231</v>
      </c>
      <c r="C25">
        <v>3</v>
      </c>
      <c r="D25">
        <v>2052</v>
      </c>
      <c r="E25" t="s">
        <v>36</v>
      </c>
      <c r="F25" t="s">
        <v>37</v>
      </c>
      <c r="G25">
        <v>7976</v>
      </c>
      <c r="H25">
        <v>46603210</v>
      </c>
      <c r="I25">
        <v>24.45</v>
      </c>
      <c r="J25">
        <v>2.1729999999999999E-2</v>
      </c>
      <c r="K25">
        <v>1.7853999999999998E-2</v>
      </c>
      <c r="L25">
        <v>7.574E-3</v>
      </c>
      <c r="N25">
        <f t="shared" si="0"/>
        <v>0.2265848670756645</v>
      </c>
      <c r="O25">
        <f t="shared" si="1"/>
        <v>1022.7450980392155</v>
      </c>
      <c r="P25">
        <f t="shared" si="2"/>
        <v>127.84313725490193</v>
      </c>
      <c r="T25">
        <f>(J25-0.01)^2</f>
        <v>1.3759289999999997E-4</v>
      </c>
      <c r="U25">
        <f>(L25-0.01)^2</f>
        <v>5.8854760000000008E-6</v>
      </c>
    </row>
    <row r="26" spans="1:21" x14ac:dyDescent="0.25">
      <c r="A26">
        <v>10026</v>
      </c>
      <c r="B26">
        <v>20020131</v>
      </c>
      <c r="C26">
        <v>3</v>
      </c>
      <c r="D26">
        <v>2052</v>
      </c>
      <c r="E26" t="s">
        <v>36</v>
      </c>
      <c r="F26" t="s">
        <v>37</v>
      </c>
      <c r="G26">
        <v>7976</v>
      </c>
      <c r="H26">
        <v>46603210</v>
      </c>
      <c r="I26">
        <v>29.99</v>
      </c>
      <c r="J26">
        <v>0.22658500000000001</v>
      </c>
      <c r="K26">
        <v>-1.5966000000000001E-2</v>
      </c>
      <c r="L26">
        <v>-1.5573999999999999E-2</v>
      </c>
      <c r="N26">
        <f t="shared" si="0"/>
        <v>0.23407802600866945</v>
      </c>
      <c r="O26">
        <f t="shared" si="1"/>
        <v>1254.4836601307186</v>
      </c>
      <c r="P26">
        <f t="shared" si="2"/>
        <v>156.81045751633982</v>
      </c>
      <c r="T26">
        <f>(J26-0.01)^2</f>
        <v>4.6909062224999999E-2</v>
      </c>
      <c r="U26">
        <f>(L26-0.01)^2</f>
        <v>6.5402947599999992E-4</v>
      </c>
    </row>
    <row r="27" spans="1:21" x14ac:dyDescent="0.25">
      <c r="A27">
        <v>10026</v>
      </c>
      <c r="B27">
        <v>20020228</v>
      </c>
      <c r="C27">
        <v>3</v>
      </c>
      <c r="D27">
        <v>2052</v>
      </c>
      <c r="E27" t="s">
        <v>36</v>
      </c>
      <c r="F27" t="s">
        <v>37</v>
      </c>
      <c r="G27">
        <v>7976</v>
      </c>
      <c r="H27">
        <v>46603210</v>
      </c>
      <c r="I27">
        <v>37.01</v>
      </c>
      <c r="J27">
        <v>0.23407800000000001</v>
      </c>
      <c r="K27">
        <v>-2.1700000000000001E-2</v>
      </c>
      <c r="L27">
        <v>-2.0766E-2</v>
      </c>
      <c r="N27">
        <f t="shared" si="0"/>
        <v>9.9972980275602197E-3</v>
      </c>
      <c r="O27">
        <f t="shared" si="1"/>
        <v>1548.1307189542479</v>
      </c>
      <c r="P27">
        <f t="shared" si="2"/>
        <v>193.51633986928098</v>
      </c>
      <c r="T27">
        <f>(J27-0.01)^2</f>
        <v>5.0210950083999999E-2</v>
      </c>
      <c r="U27">
        <f>(L27-0.01)^2</f>
        <v>9.4654675600000006E-4</v>
      </c>
    </row>
    <row r="28" spans="1:21" x14ac:dyDescent="0.25">
      <c r="A28">
        <v>10026</v>
      </c>
      <c r="B28">
        <v>20020328</v>
      </c>
      <c r="C28">
        <v>3</v>
      </c>
      <c r="D28">
        <v>2052</v>
      </c>
      <c r="E28" t="s">
        <v>36</v>
      </c>
      <c r="F28" t="s">
        <v>37</v>
      </c>
      <c r="G28">
        <v>7976</v>
      </c>
      <c r="H28">
        <v>46603210</v>
      </c>
      <c r="I28">
        <v>37.380000000000003</v>
      </c>
      <c r="J28">
        <v>9.9970000000000007E-3</v>
      </c>
      <c r="K28">
        <v>4.4698000000000002E-2</v>
      </c>
      <c r="L28">
        <v>3.6739000000000001E-2</v>
      </c>
      <c r="N28">
        <f t="shared" si="0"/>
        <v>3.0497592295345211E-2</v>
      </c>
      <c r="O28">
        <f t="shared" si="1"/>
        <v>1563.6078431372546</v>
      </c>
      <c r="P28">
        <f t="shared" si="2"/>
        <v>195.45098039215682</v>
      </c>
      <c r="T28">
        <f>(J28-0.01)^2</f>
        <v>8.9999999999971853E-12</v>
      </c>
      <c r="U28">
        <f>(L28-0.01)^2</f>
        <v>7.149741209999999E-4</v>
      </c>
    </row>
    <row r="29" spans="1:21" x14ac:dyDescent="0.25">
      <c r="A29">
        <v>10026</v>
      </c>
      <c r="B29">
        <v>20020430</v>
      </c>
      <c r="C29">
        <v>3</v>
      </c>
      <c r="D29">
        <v>2052</v>
      </c>
      <c r="E29" t="s">
        <v>36</v>
      </c>
      <c r="F29" t="s">
        <v>37</v>
      </c>
      <c r="G29">
        <v>7976</v>
      </c>
      <c r="H29">
        <v>46603210</v>
      </c>
      <c r="I29">
        <v>38.520000000000003</v>
      </c>
      <c r="J29">
        <v>3.0498000000000001E-2</v>
      </c>
      <c r="K29">
        <v>-4.9599999999999998E-2</v>
      </c>
      <c r="L29">
        <v>-6.1418E-2</v>
      </c>
      <c r="N29">
        <f t="shared" si="0"/>
        <v>-6.0228452751817207E-2</v>
      </c>
      <c r="O29">
        <f t="shared" si="1"/>
        <v>1611.2941176470586</v>
      </c>
      <c r="P29">
        <f t="shared" si="2"/>
        <v>201.41176470588232</v>
      </c>
      <c r="T29">
        <f>(J29-0.01)^2</f>
        <v>4.201680040000001E-4</v>
      </c>
      <c r="U29">
        <f>(L29-0.01)^2</f>
        <v>5.1005307239999995E-3</v>
      </c>
    </row>
    <row r="30" spans="1:21" x14ac:dyDescent="0.25">
      <c r="A30">
        <v>10026</v>
      </c>
      <c r="B30">
        <v>20020531</v>
      </c>
      <c r="C30">
        <v>3</v>
      </c>
      <c r="D30">
        <v>2052</v>
      </c>
      <c r="E30" t="s">
        <v>36</v>
      </c>
      <c r="F30" t="s">
        <v>37</v>
      </c>
      <c r="G30">
        <v>7976</v>
      </c>
      <c r="H30">
        <v>46603210</v>
      </c>
      <c r="I30">
        <v>36.200000000000003</v>
      </c>
      <c r="J30">
        <v>-6.0227999999999997E-2</v>
      </c>
      <c r="K30">
        <v>-1.051E-2</v>
      </c>
      <c r="L30">
        <v>-9.0810000000000005E-3</v>
      </c>
      <c r="N30">
        <f t="shared" si="0"/>
        <v>0.24198895027624312</v>
      </c>
      <c r="O30">
        <f t="shared" si="1"/>
        <v>1514.2483660130717</v>
      </c>
      <c r="P30">
        <f t="shared" si="2"/>
        <v>189.28104575163397</v>
      </c>
      <c r="T30">
        <f>(J30-0.01)^2</f>
        <v>4.9319719839999998E-3</v>
      </c>
      <c r="U30">
        <f>(L30-0.01)^2</f>
        <v>3.6408456100000001E-4</v>
      </c>
    </row>
    <row r="31" spans="1:21" x14ac:dyDescent="0.25">
      <c r="A31">
        <v>10026</v>
      </c>
      <c r="B31">
        <v>20020628</v>
      </c>
      <c r="C31">
        <v>3</v>
      </c>
      <c r="D31">
        <v>2052</v>
      </c>
      <c r="E31" t="s">
        <v>36</v>
      </c>
      <c r="F31" t="s">
        <v>37</v>
      </c>
      <c r="G31">
        <v>7976</v>
      </c>
      <c r="H31">
        <v>46603210</v>
      </c>
      <c r="I31">
        <v>44.96</v>
      </c>
      <c r="J31">
        <v>0.24198900000000001</v>
      </c>
      <c r="K31">
        <v>-7.0259000000000002E-2</v>
      </c>
      <c r="L31">
        <v>-7.2465000000000002E-2</v>
      </c>
      <c r="N31">
        <f t="shared" si="0"/>
        <v>-0.11143238434163694</v>
      </c>
      <c r="O31">
        <f t="shared" si="1"/>
        <v>1880.6797385620914</v>
      </c>
      <c r="P31">
        <f t="shared" si="2"/>
        <v>235.08496732026143</v>
      </c>
      <c r="T31">
        <f>(J31-0.01)^2</f>
        <v>5.3818896121E-2</v>
      </c>
      <c r="U31">
        <f>(L31-0.01)^2</f>
        <v>6.8004762249999993E-3</v>
      </c>
    </row>
    <row r="32" spans="1:21" x14ac:dyDescent="0.25">
      <c r="A32">
        <v>10026</v>
      </c>
      <c r="B32">
        <v>20020731</v>
      </c>
      <c r="C32">
        <v>3</v>
      </c>
      <c r="D32">
        <v>2052</v>
      </c>
      <c r="E32" t="s">
        <v>36</v>
      </c>
      <c r="F32" t="s">
        <v>37</v>
      </c>
      <c r="G32">
        <v>7976</v>
      </c>
      <c r="H32">
        <v>46603210</v>
      </c>
      <c r="I32">
        <v>39.950000000000003</v>
      </c>
      <c r="J32">
        <v>-0.111432</v>
      </c>
      <c r="K32">
        <v>-8.1125000000000003E-2</v>
      </c>
      <c r="L32">
        <v>-7.8994999999999996E-2</v>
      </c>
      <c r="N32">
        <f t="shared" si="0"/>
        <v>-4.630788485607007E-2</v>
      </c>
      <c r="O32">
        <f t="shared" si="1"/>
        <v>1671.1111111111111</v>
      </c>
      <c r="P32">
        <f t="shared" si="2"/>
        <v>208.88888888888889</v>
      </c>
      <c r="T32">
        <f>(J32-0.01)^2</f>
        <v>1.4745730624E-2</v>
      </c>
      <c r="U32">
        <f>(L32-0.01)^2</f>
        <v>7.9201100249999979E-3</v>
      </c>
    </row>
    <row r="33" spans="1:21" x14ac:dyDescent="0.25">
      <c r="A33">
        <v>10026</v>
      </c>
      <c r="B33">
        <v>20020830</v>
      </c>
      <c r="C33">
        <v>3</v>
      </c>
      <c r="D33">
        <v>2052</v>
      </c>
      <c r="E33" t="s">
        <v>36</v>
      </c>
      <c r="F33" t="s">
        <v>37</v>
      </c>
      <c r="G33">
        <v>7976</v>
      </c>
      <c r="H33">
        <v>46603210</v>
      </c>
      <c r="I33">
        <v>38.1</v>
      </c>
      <c r="J33">
        <v>-4.6308000000000002E-2</v>
      </c>
      <c r="K33">
        <v>7.9489999999999995E-3</v>
      </c>
      <c r="L33">
        <v>4.8809999999999999E-3</v>
      </c>
      <c r="N33">
        <f t="shared" si="0"/>
        <v>-3.2808398950131212E-2</v>
      </c>
      <c r="O33">
        <f t="shared" si="1"/>
        <v>1593.7254901960785</v>
      </c>
      <c r="P33">
        <f t="shared" si="2"/>
        <v>199.21568627450981</v>
      </c>
      <c r="T33">
        <f>(J33-0.01)^2</f>
        <v>3.1705908640000005E-3</v>
      </c>
      <c r="U33">
        <f>(L33-0.01)^2</f>
        <v>2.6204161000000002E-5</v>
      </c>
    </row>
    <row r="34" spans="1:21" x14ac:dyDescent="0.25">
      <c r="A34">
        <v>10026</v>
      </c>
      <c r="B34">
        <v>20020930</v>
      </c>
      <c r="C34">
        <v>3</v>
      </c>
      <c r="D34">
        <v>2052</v>
      </c>
      <c r="E34" t="s">
        <v>36</v>
      </c>
      <c r="F34" t="s">
        <v>37</v>
      </c>
      <c r="G34">
        <v>7976</v>
      </c>
      <c r="H34">
        <v>46603210</v>
      </c>
      <c r="I34">
        <v>36.85</v>
      </c>
      <c r="J34">
        <v>-3.2807999999999997E-2</v>
      </c>
      <c r="K34">
        <v>-9.9922999999999998E-2</v>
      </c>
      <c r="L34">
        <v>-0.110013</v>
      </c>
      <c r="N34">
        <f t="shared" si="0"/>
        <v>4.07055630936215E-3</v>
      </c>
      <c r="O34">
        <f t="shared" si="1"/>
        <v>1541.437908496732</v>
      </c>
      <c r="P34">
        <f t="shared" si="2"/>
        <v>192.6797385620915</v>
      </c>
      <c r="T34">
        <f>(J34-0.01)^2</f>
        <v>1.8325248639999999E-3</v>
      </c>
      <c r="U34">
        <f>(L34-0.01)^2</f>
        <v>1.4403120168999998E-2</v>
      </c>
    </row>
    <row r="35" spans="1:21" x14ac:dyDescent="0.25">
      <c r="A35">
        <v>10026</v>
      </c>
      <c r="B35">
        <v>20021031</v>
      </c>
      <c r="C35">
        <v>3</v>
      </c>
      <c r="D35">
        <v>2052</v>
      </c>
      <c r="E35" t="s">
        <v>36</v>
      </c>
      <c r="F35" t="s">
        <v>37</v>
      </c>
      <c r="G35">
        <v>7976</v>
      </c>
      <c r="H35">
        <v>46603210</v>
      </c>
      <c r="I35">
        <v>37</v>
      </c>
      <c r="J35">
        <v>4.071E-3</v>
      </c>
      <c r="K35">
        <v>7.4940000000000007E-2</v>
      </c>
      <c r="L35">
        <v>8.6435999999999999E-2</v>
      </c>
      <c r="N35">
        <f t="shared" si="0"/>
        <v>-0.10000000000000009</v>
      </c>
      <c r="O35">
        <f t="shared" si="1"/>
        <v>1547.7124183006533</v>
      </c>
      <c r="P35">
        <f t="shared" si="2"/>
        <v>193.46405228758167</v>
      </c>
      <c r="T35">
        <f>(J35-0.01)^2</f>
        <v>3.5153041000000006E-5</v>
      </c>
      <c r="U35">
        <f>(L35-0.01)^2</f>
        <v>5.842462096000001E-3</v>
      </c>
    </row>
    <row r="36" spans="1:21" x14ac:dyDescent="0.25">
      <c r="A36">
        <v>10026</v>
      </c>
      <c r="B36">
        <v>20021129</v>
      </c>
      <c r="C36">
        <v>3</v>
      </c>
      <c r="D36">
        <v>2052</v>
      </c>
      <c r="E36" t="s">
        <v>36</v>
      </c>
      <c r="F36" t="s">
        <v>37</v>
      </c>
      <c r="G36">
        <v>7976</v>
      </c>
      <c r="H36">
        <v>46603210</v>
      </c>
      <c r="I36">
        <v>33.299999999999997</v>
      </c>
      <c r="J36">
        <v>-0.1</v>
      </c>
      <c r="K36">
        <v>6.1282000000000003E-2</v>
      </c>
      <c r="L36">
        <v>5.7070000000000003E-2</v>
      </c>
      <c r="N36">
        <f t="shared" si="0"/>
        <v>7.2372372372372595E-2</v>
      </c>
      <c r="O36">
        <f t="shared" si="1"/>
        <v>1392.9411764705878</v>
      </c>
      <c r="P36">
        <f t="shared" si="2"/>
        <v>174.11764705882348</v>
      </c>
      <c r="T36">
        <f>(J36-0.01)^2</f>
        <v>1.21E-2</v>
      </c>
      <c r="U36">
        <f>(L36-0.01)^2</f>
        <v>2.2155848999999999E-3</v>
      </c>
    </row>
    <row r="37" spans="1:21" x14ac:dyDescent="0.25">
      <c r="A37">
        <v>10026</v>
      </c>
      <c r="B37">
        <v>20021231</v>
      </c>
      <c r="C37">
        <v>3</v>
      </c>
      <c r="D37">
        <v>2052</v>
      </c>
      <c r="E37" t="s">
        <v>36</v>
      </c>
      <c r="F37" t="s">
        <v>37</v>
      </c>
      <c r="G37">
        <v>7976</v>
      </c>
      <c r="H37">
        <v>46603210</v>
      </c>
      <c r="I37">
        <v>35.71</v>
      </c>
      <c r="J37">
        <v>7.2372000000000006E-2</v>
      </c>
      <c r="K37">
        <v>-5.3333999999999999E-2</v>
      </c>
      <c r="L37">
        <v>-6.0332999999999998E-2</v>
      </c>
      <c r="N37">
        <f t="shared" si="0"/>
        <v>-0.25707084850182016</v>
      </c>
      <c r="O37">
        <f t="shared" si="1"/>
        <v>1493.751633986928</v>
      </c>
      <c r="P37">
        <f t="shared" si="2"/>
        <v>186.718954248366</v>
      </c>
      <c r="T37">
        <f>(J37-0.01)^2</f>
        <v>3.8902663840000005E-3</v>
      </c>
      <c r="U37">
        <f>(L37-0.01)^2</f>
        <v>4.9467308889999994E-3</v>
      </c>
    </row>
    <row r="38" spans="1:21" x14ac:dyDescent="0.25">
      <c r="A38">
        <v>10026</v>
      </c>
      <c r="B38">
        <v>20030131</v>
      </c>
      <c r="C38">
        <v>3</v>
      </c>
      <c r="D38">
        <v>2052</v>
      </c>
      <c r="E38" t="s">
        <v>36</v>
      </c>
      <c r="F38" t="s">
        <v>37</v>
      </c>
      <c r="G38">
        <v>7976</v>
      </c>
      <c r="H38">
        <v>46603210</v>
      </c>
      <c r="I38">
        <v>26.53</v>
      </c>
      <c r="J38">
        <v>-0.25707099999999999</v>
      </c>
      <c r="K38">
        <v>-2.3366999999999999E-2</v>
      </c>
      <c r="L38">
        <v>-2.7414999999999998E-2</v>
      </c>
      <c r="N38">
        <f t="shared" si="0"/>
        <v>9.0463626083678861E-2</v>
      </c>
      <c r="O38">
        <f t="shared" si="1"/>
        <v>1109.751633986928</v>
      </c>
      <c r="P38">
        <f t="shared" si="2"/>
        <v>138.718954248366</v>
      </c>
      <c r="T38">
        <f>(J38-0.01)^2</f>
        <v>7.1326919040999998E-2</v>
      </c>
      <c r="U38">
        <f>(L38-0.01)^2</f>
        <v>1.3998822249999998E-3</v>
      </c>
    </row>
    <row r="39" spans="1:21" x14ac:dyDescent="0.25">
      <c r="A39">
        <v>10026</v>
      </c>
      <c r="B39">
        <v>20030228</v>
      </c>
      <c r="C39">
        <v>3</v>
      </c>
      <c r="D39">
        <v>2052</v>
      </c>
      <c r="E39" t="s">
        <v>36</v>
      </c>
      <c r="F39" t="s">
        <v>37</v>
      </c>
      <c r="G39">
        <v>7976</v>
      </c>
      <c r="H39">
        <v>46603210</v>
      </c>
      <c r="I39">
        <v>28.93</v>
      </c>
      <c r="J39">
        <v>9.0464000000000003E-2</v>
      </c>
      <c r="K39">
        <v>-1.5417E-2</v>
      </c>
      <c r="L39">
        <v>-1.7003999999999998E-2</v>
      </c>
      <c r="N39">
        <f t="shared" si="0"/>
        <v>4.8047010024196313E-2</v>
      </c>
      <c r="O39">
        <f t="shared" si="1"/>
        <v>1210.1437908496732</v>
      </c>
      <c r="P39">
        <f t="shared" si="2"/>
        <v>151.26797385620915</v>
      </c>
      <c r="T39">
        <f>(J39-0.01)^2</f>
        <v>6.474455296000001E-3</v>
      </c>
      <c r="U39">
        <f>(L39-0.01)^2</f>
        <v>7.2921601600000002E-4</v>
      </c>
    </row>
    <row r="40" spans="1:21" x14ac:dyDescent="0.25">
      <c r="A40">
        <v>10026</v>
      </c>
      <c r="B40">
        <v>20030331</v>
      </c>
      <c r="C40">
        <v>3</v>
      </c>
      <c r="D40">
        <v>2052</v>
      </c>
      <c r="E40" t="s">
        <v>36</v>
      </c>
      <c r="F40" t="s">
        <v>37</v>
      </c>
      <c r="G40">
        <v>7976</v>
      </c>
      <c r="H40">
        <v>46603210</v>
      </c>
      <c r="I40">
        <v>30.32</v>
      </c>
      <c r="J40">
        <v>4.8046999999999999E-2</v>
      </c>
      <c r="K40">
        <v>1.0321E-2</v>
      </c>
      <c r="L40">
        <v>8.3580000000000008E-3</v>
      </c>
      <c r="N40">
        <f t="shared" si="0"/>
        <v>4.7163588390501276E-2</v>
      </c>
      <c r="O40">
        <f t="shared" si="1"/>
        <v>1268.2875816993464</v>
      </c>
      <c r="P40">
        <f t="shared" si="2"/>
        <v>158.53594771241831</v>
      </c>
      <c r="T40">
        <f>(J40-0.01)^2</f>
        <v>1.4475742089999999E-3</v>
      </c>
      <c r="U40">
        <f>(L40-0.01)^2</f>
        <v>2.6961639999999979E-6</v>
      </c>
    </row>
    <row r="41" spans="1:21" x14ac:dyDescent="0.25">
      <c r="A41">
        <v>10026</v>
      </c>
      <c r="B41">
        <v>20030430</v>
      </c>
      <c r="C41">
        <v>3</v>
      </c>
      <c r="D41">
        <v>2052</v>
      </c>
      <c r="E41" t="s">
        <v>36</v>
      </c>
      <c r="F41" t="s">
        <v>37</v>
      </c>
      <c r="G41">
        <v>7976</v>
      </c>
      <c r="H41">
        <v>46603210</v>
      </c>
      <c r="I41">
        <v>31.75</v>
      </c>
      <c r="J41">
        <v>4.7163999999999998E-2</v>
      </c>
      <c r="K41">
        <v>8.2767999999999994E-2</v>
      </c>
      <c r="L41">
        <v>8.1044000000000005E-2</v>
      </c>
      <c r="N41">
        <f t="shared" si="0"/>
        <v>-8.5039370078739962E-3</v>
      </c>
      <c r="O41">
        <f t="shared" si="1"/>
        <v>1328.1045751633987</v>
      </c>
      <c r="P41">
        <f t="shared" si="2"/>
        <v>166.01307189542484</v>
      </c>
      <c r="T41">
        <f>(J41-0.01)^2</f>
        <v>1.3811628959999997E-3</v>
      </c>
      <c r="U41">
        <f>(L41-0.01)^2</f>
        <v>5.0472499360000016E-3</v>
      </c>
    </row>
    <row r="42" spans="1:21" x14ac:dyDescent="0.25">
      <c r="A42">
        <v>10026</v>
      </c>
      <c r="B42">
        <v>20030530</v>
      </c>
      <c r="C42">
        <v>3</v>
      </c>
      <c r="D42">
        <v>2052</v>
      </c>
      <c r="E42" t="s">
        <v>36</v>
      </c>
      <c r="F42" t="s">
        <v>37</v>
      </c>
      <c r="G42">
        <v>7976</v>
      </c>
      <c r="H42">
        <v>46603210</v>
      </c>
      <c r="I42">
        <v>31.48</v>
      </c>
      <c r="J42">
        <v>-8.5039999999999994E-3</v>
      </c>
      <c r="K42">
        <v>6.3471E-2</v>
      </c>
      <c r="L42">
        <v>5.0899E-2</v>
      </c>
      <c r="N42">
        <f t="shared" si="0"/>
        <v>-2.5412960609911828E-3</v>
      </c>
      <c r="O42">
        <f t="shared" si="1"/>
        <v>1316.81045751634</v>
      </c>
      <c r="P42">
        <f t="shared" si="2"/>
        <v>164.6013071895425</v>
      </c>
      <c r="T42">
        <f>(J42-0.01)^2</f>
        <v>3.4239801599999999E-4</v>
      </c>
      <c r="U42">
        <f>(L42-0.01)^2</f>
        <v>1.6727282009999999E-3</v>
      </c>
    </row>
    <row r="43" spans="1:21" x14ac:dyDescent="0.25">
      <c r="A43">
        <v>10026</v>
      </c>
      <c r="B43">
        <v>20030630</v>
      </c>
      <c r="C43">
        <v>3</v>
      </c>
      <c r="D43">
        <v>2052</v>
      </c>
      <c r="E43" t="s">
        <v>36</v>
      </c>
      <c r="F43" t="s">
        <v>37</v>
      </c>
      <c r="G43">
        <v>7976</v>
      </c>
      <c r="H43">
        <v>46603210</v>
      </c>
      <c r="I43">
        <v>31.4</v>
      </c>
      <c r="J43">
        <v>-2.5409999999999999E-3</v>
      </c>
      <c r="K43">
        <v>1.6345999999999999E-2</v>
      </c>
      <c r="L43">
        <v>1.1322E-2</v>
      </c>
      <c r="N43">
        <f t="shared" si="0"/>
        <v>7.8980891719745427E-2</v>
      </c>
      <c r="O43">
        <f t="shared" si="1"/>
        <v>1313.4640522875816</v>
      </c>
      <c r="P43">
        <f t="shared" si="2"/>
        <v>164.1830065359477</v>
      </c>
      <c r="T43">
        <f>(J43-0.01)^2</f>
        <v>1.5727668099999999E-4</v>
      </c>
      <c r="U43">
        <f>(L43-0.01)^2</f>
        <v>1.7476840000000006E-6</v>
      </c>
    </row>
    <row r="44" spans="1:21" x14ac:dyDescent="0.25">
      <c r="A44">
        <v>10026</v>
      </c>
      <c r="B44">
        <v>20030731</v>
      </c>
      <c r="C44">
        <v>3</v>
      </c>
      <c r="D44">
        <v>2052</v>
      </c>
      <c r="E44" t="s">
        <v>36</v>
      </c>
      <c r="F44" t="s">
        <v>37</v>
      </c>
      <c r="G44">
        <v>7976</v>
      </c>
      <c r="H44">
        <v>46603210</v>
      </c>
      <c r="I44">
        <v>33.880000000000003</v>
      </c>
      <c r="J44">
        <v>7.8980999999999996E-2</v>
      </c>
      <c r="K44">
        <v>2.3112000000000001E-2</v>
      </c>
      <c r="L44">
        <v>1.6223999999999999E-2</v>
      </c>
      <c r="N44">
        <f t="shared" si="0"/>
        <v>3.6599763872491087E-2</v>
      </c>
      <c r="O44">
        <f t="shared" si="1"/>
        <v>1417.2026143790852</v>
      </c>
      <c r="P44">
        <f t="shared" si="2"/>
        <v>177.15032679738565</v>
      </c>
      <c r="T44">
        <f>(J44-0.01)^2</f>
        <v>4.7583783610000005E-3</v>
      </c>
      <c r="U44">
        <f>(L44-0.01)^2</f>
        <v>3.8738175999999982E-5</v>
      </c>
    </row>
    <row r="45" spans="1:21" x14ac:dyDescent="0.25">
      <c r="A45">
        <v>10026</v>
      </c>
      <c r="B45">
        <v>20030829</v>
      </c>
      <c r="C45">
        <v>3</v>
      </c>
      <c r="D45">
        <v>2052</v>
      </c>
      <c r="E45" t="s">
        <v>36</v>
      </c>
      <c r="F45" t="s">
        <v>37</v>
      </c>
      <c r="G45">
        <v>7976</v>
      </c>
      <c r="H45">
        <v>46603210</v>
      </c>
      <c r="I45">
        <v>35.119999999999997</v>
      </c>
      <c r="J45">
        <v>3.6600000000000001E-2</v>
      </c>
      <c r="K45">
        <v>2.4965000000000001E-2</v>
      </c>
      <c r="L45">
        <v>1.7873E-2</v>
      </c>
      <c r="N45">
        <f t="shared" si="0"/>
        <v>1.8792710706150517E-2</v>
      </c>
      <c r="O45">
        <f t="shared" si="1"/>
        <v>1469.0718954248366</v>
      </c>
      <c r="P45">
        <f t="shared" si="2"/>
        <v>183.63398692810458</v>
      </c>
      <c r="T45">
        <f>(J45-0.01)^2</f>
        <v>7.0755999999999998E-4</v>
      </c>
      <c r="U45">
        <f>(L45-0.01)^2</f>
        <v>6.1984128999999994E-5</v>
      </c>
    </row>
    <row r="46" spans="1:21" x14ac:dyDescent="0.25">
      <c r="A46">
        <v>10026</v>
      </c>
      <c r="B46">
        <v>20030930</v>
      </c>
      <c r="C46">
        <v>3</v>
      </c>
      <c r="D46">
        <v>2052</v>
      </c>
      <c r="E46" t="s">
        <v>36</v>
      </c>
      <c r="F46" t="s">
        <v>37</v>
      </c>
      <c r="G46">
        <v>7976</v>
      </c>
      <c r="H46">
        <v>46603210</v>
      </c>
      <c r="I46">
        <v>35.78</v>
      </c>
      <c r="J46">
        <v>1.8793000000000001E-2</v>
      </c>
      <c r="K46">
        <v>-9.1199999999999996E-3</v>
      </c>
      <c r="L46">
        <v>-1.1944E-2</v>
      </c>
      <c r="N46">
        <f t="shared" si="0"/>
        <v>-2.5153717160425471E-3</v>
      </c>
      <c r="O46">
        <f t="shared" si="1"/>
        <v>1496.6797385620919</v>
      </c>
      <c r="P46">
        <f t="shared" si="2"/>
        <v>187.08496732026148</v>
      </c>
      <c r="T46">
        <f>(J46-0.01)^2</f>
        <v>7.7316849000000012E-5</v>
      </c>
      <c r="U46">
        <f>(L46-0.01)^2</f>
        <v>4.815391359999999E-4</v>
      </c>
    </row>
    <row r="47" spans="1:21" x14ac:dyDescent="0.25">
      <c r="A47">
        <v>10026</v>
      </c>
      <c r="B47">
        <v>20031031</v>
      </c>
      <c r="C47">
        <v>3</v>
      </c>
      <c r="D47">
        <v>2052</v>
      </c>
      <c r="E47" t="s">
        <v>36</v>
      </c>
      <c r="F47" t="s">
        <v>37</v>
      </c>
      <c r="G47">
        <v>7976</v>
      </c>
      <c r="H47">
        <v>46603210</v>
      </c>
      <c r="I47">
        <v>35.69</v>
      </c>
      <c r="J47">
        <v>-2.5149999999999999E-3</v>
      </c>
      <c r="K47">
        <v>6.0360999999999998E-2</v>
      </c>
      <c r="L47">
        <v>5.4961999999999997E-2</v>
      </c>
      <c r="N47">
        <f t="shared" si="0"/>
        <v>8.6859064163631317E-3</v>
      </c>
      <c r="O47">
        <f t="shared" si="1"/>
        <v>1492.9150326797389</v>
      </c>
      <c r="P47">
        <f t="shared" si="2"/>
        <v>186.61437908496737</v>
      </c>
      <c r="T47">
        <f>(J47-0.01)^2</f>
        <v>1.5662522499999999E-4</v>
      </c>
      <c r="U47">
        <f>(L47-0.01)^2</f>
        <v>2.0215814439999997E-3</v>
      </c>
    </row>
    <row r="48" spans="1:21" x14ac:dyDescent="0.25">
      <c r="A48">
        <v>10026</v>
      </c>
      <c r="B48">
        <v>20031128</v>
      </c>
      <c r="C48">
        <v>3</v>
      </c>
      <c r="D48">
        <v>2052</v>
      </c>
      <c r="E48" t="s">
        <v>36</v>
      </c>
      <c r="F48" t="s">
        <v>37</v>
      </c>
      <c r="G48">
        <v>7976</v>
      </c>
      <c r="H48">
        <v>46603210</v>
      </c>
      <c r="I48">
        <v>36</v>
      </c>
      <c r="J48">
        <v>8.6859999999999993E-3</v>
      </c>
      <c r="K48">
        <v>1.6594000000000001E-2</v>
      </c>
      <c r="L48">
        <v>7.1289999999999999E-3</v>
      </c>
      <c r="N48">
        <f t="shared" si="0"/>
        <v>4.888888888888876E-2</v>
      </c>
      <c r="O48">
        <f t="shared" si="1"/>
        <v>1505.8823529411768</v>
      </c>
      <c r="P48">
        <f t="shared" si="2"/>
        <v>188.2352941176471</v>
      </c>
      <c r="T48">
        <f>(J48-0.01)^2</f>
        <v>1.7265960000000026E-6</v>
      </c>
      <c r="U48">
        <f>(L48-0.01)^2</f>
        <v>8.2426410000000018E-6</v>
      </c>
    </row>
    <row r="49" spans="1:21" x14ac:dyDescent="0.25">
      <c r="A49">
        <v>10026</v>
      </c>
      <c r="B49">
        <v>20031231</v>
      </c>
      <c r="C49">
        <v>3</v>
      </c>
      <c r="D49">
        <v>2052</v>
      </c>
      <c r="E49" t="s">
        <v>36</v>
      </c>
      <c r="F49" t="s">
        <v>37</v>
      </c>
      <c r="G49">
        <v>7976</v>
      </c>
      <c r="H49">
        <v>46603210</v>
      </c>
      <c r="I49">
        <v>37.76</v>
      </c>
      <c r="J49">
        <v>4.8889000000000002E-2</v>
      </c>
      <c r="K49">
        <v>4.5476000000000003E-2</v>
      </c>
      <c r="L49">
        <v>5.0764999999999998E-2</v>
      </c>
      <c r="N49">
        <f t="shared" si="0"/>
        <v>0.11493644067796627</v>
      </c>
      <c r="O49">
        <f t="shared" si="1"/>
        <v>1579.5032679738563</v>
      </c>
      <c r="P49">
        <f t="shared" si="2"/>
        <v>197.43790849673204</v>
      </c>
      <c r="T49">
        <f>(J49-0.01)^2</f>
        <v>1.5123543210000001E-3</v>
      </c>
      <c r="U49">
        <f>(L49-0.01)^2</f>
        <v>1.6617852249999996E-3</v>
      </c>
    </row>
    <row r="50" spans="1:21" x14ac:dyDescent="0.25">
      <c r="A50">
        <v>10026</v>
      </c>
      <c r="B50">
        <v>20040130</v>
      </c>
      <c r="C50">
        <v>3</v>
      </c>
      <c r="D50">
        <v>2052</v>
      </c>
      <c r="E50" t="s">
        <v>36</v>
      </c>
      <c r="F50" t="s">
        <v>37</v>
      </c>
      <c r="G50">
        <v>7976</v>
      </c>
      <c r="H50">
        <v>46603210</v>
      </c>
      <c r="I50">
        <v>42.1</v>
      </c>
      <c r="J50">
        <v>0.114936</v>
      </c>
      <c r="K50">
        <v>2.3042E-2</v>
      </c>
      <c r="L50">
        <v>1.7276E-2</v>
      </c>
      <c r="N50">
        <f t="shared" si="0"/>
        <v>0.12256532066508297</v>
      </c>
      <c r="O50">
        <f t="shared" si="1"/>
        <v>1761.0457516339873</v>
      </c>
      <c r="P50">
        <f t="shared" si="2"/>
        <v>220.13071895424841</v>
      </c>
      <c r="T50">
        <f>(J50-0.01)^2</f>
        <v>1.1011564096000001E-2</v>
      </c>
      <c r="U50">
        <f>(L50-0.01)^2</f>
        <v>5.2940175999999993E-5</v>
      </c>
    </row>
    <row r="51" spans="1:21" x14ac:dyDescent="0.25">
      <c r="A51">
        <v>10026</v>
      </c>
      <c r="B51">
        <v>20040227</v>
      </c>
      <c r="C51">
        <v>3</v>
      </c>
      <c r="D51">
        <v>2052</v>
      </c>
      <c r="E51" t="s">
        <v>36</v>
      </c>
      <c r="F51" t="s">
        <v>37</v>
      </c>
      <c r="G51">
        <v>7976</v>
      </c>
      <c r="H51">
        <v>46603210</v>
      </c>
      <c r="I51">
        <v>47.26</v>
      </c>
      <c r="J51">
        <v>0.12256499999999999</v>
      </c>
      <c r="K51">
        <v>1.5443E-2</v>
      </c>
      <c r="L51">
        <v>1.2208999999999999E-2</v>
      </c>
      <c r="N51">
        <f t="shared" si="0"/>
        <v>-4.401184934405411E-2</v>
      </c>
      <c r="O51">
        <f t="shared" si="1"/>
        <v>1976.8888888888889</v>
      </c>
      <c r="P51">
        <f t="shared" si="2"/>
        <v>247.11111111111111</v>
      </c>
      <c r="T51">
        <f>(J51-0.01)^2</f>
        <v>1.2670879224999999E-2</v>
      </c>
      <c r="U51">
        <f>(L51-0.01)^2</f>
        <v>4.8796809999999964E-6</v>
      </c>
    </row>
    <row r="52" spans="1:21" x14ac:dyDescent="0.25">
      <c r="A52">
        <v>10026</v>
      </c>
      <c r="B52">
        <v>20040331</v>
      </c>
      <c r="C52">
        <v>3</v>
      </c>
      <c r="D52">
        <v>2052</v>
      </c>
      <c r="E52" t="s">
        <v>36</v>
      </c>
      <c r="F52" t="s">
        <v>37</v>
      </c>
      <c r="G52">
        <v>7976</v>
      </c>
      <c r="H52">
        <v>46603210</v>
      </c>
      <c r="I52">
        <v>45.18</v>
      </c>
      <c r="J52">
        <v>-4.4012000000000003E-2</v>
      </c>
      <c r="K52">
        <v>-1.0662E-2</v>
      </c>
      <c r="L52">
        <v>-1.6358999999999999E-2</v>
      </c>
      <c r="N52">
        <f t="shared" si="0"/>
        <v>-0.16533864541832666</v>
      </c>
      <c r="O52">
        <f t="shared" si="1"/>
        <v>1889.8823529411766</v>
      </c>
      <c r="P52">
        <f t="shared" si="2"/>
        <v>236.23529411764707</v>
      </c>
      <c r="T52">
        <f>(J52-0.01)^2</f>
        <v>2.9172961440000005E-3</v>
      </c>
      <c r="U52">
        <f>(L52-0.01)^2</f>
        <v>6.9479688100000008E-4</v>
      </c>
    </row>
    <row r="53" spans="1:21" x14ac:dyDescent="0.25">
      <c r="A53">
        <v>10026</v>
      </c>
      <c r="B53">
        <v>20040430</v>
      </c>
      <c r="C53">
        <v>3</v>
      </c>
      <c r="D53">
        <v>2052</v>
      </c>
      <c r="E53" t="s">
        <v>36</v>
      </c>
      <c r="F53" t="s">
        <v>37</v>
      </c>
      <c r="G53">
        <v>7976</v>
      </c>
      <c r="H53">
        <v>46603210</v>
      </c>
      <c r="I53">
        <v>37.71</v>
      </c>
      <c r="J53">
        <v>-0.16533900000000001</v>
      </c>
      <c r="K53">
        <v>-2.4222E-2</v>
      </c>
      <c r="L53">
        <v>-1.6791E-2</v>
      </c>
      <c r="N53">
        <f t="shared" si="0"/>
        <v>4.8263060196234386E-2</v>
      </c>
      <c r="O53">
        <f t="shared" si="1"/>
        <v>1577.4117647058824</v>
      </c>
      <c r="P53">
        <f t="shared" si="2"/>
        <v>197.1764705882353</v>
      </c>
      <c r="T53">
        <f>(J53-0.01)^2</f>
        <v>3.0743764921000009E-2</v>
      </c>
      <c r="U53">
        <f>(L53-0.01)^2</f>
        <v>7.1775768100000017E-4</v>
      </c>
    </row>
    <row r="54" spans="1:21" x14ac:dyDescent="0.25">
      <c r="A54">
        <v>10026</v>
      </c>
      <c r="B54">
        <v>20040528</v>
      </c>
      <c r="C54">
        <v>3</v>
      </c>
      <c r="D54">
        <v>2052</v>
      </c>
      <c r="E54" t="s">
        <v>36</v>
      </c>
      <c r="F54" t="s">
        <v>37</v>
      </c>
      <c r="G54">
        <v>7976</v>
      </c>
      <c r="H54">
        <v>46603210</v>
      </c>
      <c r="I54">
        <v>39.53</v>
      </c>
      <c r="J54">
        <v>4.8263E-2</v>
      </c>
      <c r="K54">
        <v>1.4068000000000001E-2</v>
      </c>
      <c r="L54">
        <v>1.2083E-2</v>
      </c>
      <c r="N54">
        <f t="shared" si="0"/>
        <v>3.2886415380723344E-2</v>
      </c>
      <c r="O54">
        <f t="shared" si="1"/>
        <v>1653.5424836601308</v>
      </c>
      <c r="P54">
        <f t="shared" si="2"/>
        <v>206.69281045751634</v>
      </c>
      <c r="T54">
        <f>(J54-0.01)^2</f>
        <v>1.4640571689999999E-3</v>
      </c>
      <c r="U54">
        <f>(L54-0.01)^2</f>
        <v>4.3388889999999991E-6</v>
      </c>
    </row>
    <row r="55" spans="1:21" x14ac:dyDescent="0.25">
      <c r="A55">
        <v>10026</v>
      </c>
      <c r="B55">
        <v>20040630</v>
      </c>
      <c r="C55">
        <v>3</v>
      </c>
      <c r="D55">
        <v>2052</v>
      </c>
      <c r="E55" t="s">
        <v>36</v>
      </c>
      <c r="F55" t="s">
        <v>37</v>
      </c>
      <c r="G55">
        <v>7976</v>
      </c>
      <c r="H55">
        <v>46603210</v>
      </c>
      <c r="I55">
        <v>40.83</v>
      </c>
      <c r="J55">
        <v>3.2885999999999999E-2</v>
      </c>
      <c r="K55">
        <v>2.1610999999999998E-2</v>
      </c>
      <c r="L55">
        <v>1.7989000000000002E-2</v>
      </c>
      <c r="N55">
        <f t="shared" si="0"/>
        <v>-0.10041636051922609</v>
      </c>
      <c r="O55">
        <f t="shared" si="1"/>
        <v>1707.9215686274508</v>
      </c>
      <c r="P55">
        <f t="shared" si="2"/>
        <v>213.49019607843135</v>
      </c>
      <c r="T55">
        <f>(J55-0.01)^2</f>
        <v>5.2376899599999979E-4</v>
      </c>
      <c r="U55">
        <f>(L55-0.01)^2</f>
        <v>6.3824121000000022E-5</v>
      </c>
    </row>
    <row r="56" spans="1:21" x14ac:dyDescent="0.25">
      <c r="A56">
        <v>10026</v>
      </c>
      <c r="B56">
        <v>20040730</v>
      </c>
      <c r="C56">
        <v>3</v>
      </c>
      <c r="D56">
        <v>2052</v>
      </c>
      <c r="E56" t="s">
        <v>36</v>
      </c>
      <c r="F56" t="s">
        <v>37</v>
      </c>
      <c r="G56">
        <v>7976</v>
      </c>
      <c r="H56">
        <v>46603210</v>
      </c>
      <c r="I56">
        <v>36.729999999999997</v>
      </c>
      <c r="J56">
        <v>-0.10041600000000001</v>
      </c>
      <c r="K56">
        <v>-3.7698000000000002E-2</v>
      </c>
      <c r="L56">
        <v>-3.4291000000000002E-2</v>
      </c>
      <c r="N56">
        <f t="shared" si="0"/>
        <v>0.17016063163626471</v>
      </c>
      <c r="O56">
        <f t="shared" si="1"/>
        <v>1536.4183006535945</v>
      </c>
      <c r="P56">
        <f t="shared" si="2"/>
        <v>192.05228758169932</v>
      </c>
      <c r="T56">
        <f>(J56-0.01)^2</f>
        <v>1.2191693056E-2</v>
      </c>
      <c r="U56">
        <f>(L56-0.01)^2</f>
        <v>1.9616926810000004E-3</v>
      </c>
    </row>
    <row r="57" spans="1:21" x14ac:dyDescent="0.25">
      <c r="A57">
        <v>10026</v>
      </c>
      <c r="B57">
        <v>20040831</v>
      </c>
      <c r="C57">
        <v>3</v>
      </c>
      <c r="D57">
        <v>2052</v>
      </c>
      <c r="E57" t="s">
        <v>36</v>
      </c>
      <c r="F57" t="s">
        <v>37</v>
      </c>
      <c r="G57">
        <v>7976</v>
      </c>
      <c r="H57">
        <v>46603210</v>
      </c>
      <c r="I57">
        <v>42.98</v>
      </c>
      <c r="J57">
        <v>0.17016100000000001</v>
      </c>
      <c r="K57">
        <v>2.7030000000000001E-3</v>
      </c>
      <c r="L57">
        <v>2.287E-3</v>
      </c>
      <c r="N57">
        <f t="shared" si="0"/>
        <v>-2.326663564448439E-3</v>
      </c>
      <c r="O57">
        <f t="shared" si="1"/>
        <v>1797.8562091503265</v>
      </c>
      <c r="P57">
        <f t="shared" si="2"/>
        <v>224.73202614379082</v>
      </c>
      <c r="T57">
        <f>(J57-0.01)^2</f>
        <v>2.5651545921E-2</v>
      </c>
      <c r="U57">
        <f>(L57-0.01)^2</f>
        <v>5.9490369000000004E-5</v>
      </c>
    </row>
    <row r="58" spans="1:21" x14ac:dyDescent="0.25">
      <c r="A58">
        <v>10026</v>
      </c>
      <c r="B58">
        <v>20040930</v>
      </c>
      <c r="C58">
        <v>3</v>
      </c>
      <c r="D58">
        <v>2052</v>
      </c>
      <c r="E58" t="s">
        <v>36</v>
      </c>
      <c r="F58" t="s">
        <v>37</v>
      </c>
      <c r="G58">
        <v>7976</v>
      </c>
      <c r="H58">
        <v>46603210</v>
      </c>
      <c r="I58">
        <v>42.88</v>
      </c>
      <c r="J58">
        <v>-2.3270000000000001E-3</v>
      </c>
      <c r="K58">
        <v>2.0556000000000001E-2</v>
      </c>
      <c r="L58">
        <v>9.3640000000000008E-3</v>
      </c>
      <c r="N58">
        <f t="shared" si="0"/>
        <v>3.1483208955223718E-2</v>
      </c>
      <c r="O58">
        <f t="shared" si="1"/>
        <v>1793.6732026143791</v>
      </c>
      <c r="P58">
        <f t="shared" si="2"/>
        <v>224.20915032679738</v>
      </c>
      <c r="T58">
        <f>(J58-0.01)^2</f>
        <v>1.5195492900000002E-4</v>
      </c>
      <c r="U58">
        <f>(L58-0.01)^2</f>
        <v>4.0449599999999926E-7</v>
      </c>
    </row>
    <row r="59" spans="1:21" x14ac:dyDescent="0.25">
      <c r="A59">
        <v>10026</v>
      </c>
      <c r="B59">
        <v>20041029</v>
      </c>
      <c r="C59">
        <v>3</v>
      </c>
      <c r="D59">
        <v>2052</v>
      </c>
      <c r="E59" t="s">
        <v>36</v>
      </c>
      <c r="F59" t="s">
        <v>37</v>
      </c>
      <c r="G59">
        <v>7976</v>
      </c>
      <c r="H59">
        <v>46603210</v>
      </c>
      <c r="I59">
        <v>44.23</v>
      </c>
      <c r="J59">
        <v>3.1482999999999997E-2</v>
      </c>
      <c r="K59">
        <v>1.7805999999999999E-2</v>
      </c>
      <c r="L59">
        <v>1.4014E-2</v>
      </c>
      <c r="N59">
        <f t="shared" si="0"/>
        <v>6.5114175898711268E-2</v>
      </c>
      <c r="O59">
        <f t="shared" si="1"/>
        <v>1850.143790849673</v>
      </c>
      <c r="P59">
        <f t="shared" si="2"/>
        <v>231.26797385620912</v>
      </c>
      <c r="T59">
        <f>(J59-0.01)^2</f>
        <v>4.6151928899999979E-4</v>
      </c>
      <c r="U59">
        <f>(L59-0.01)^2</f>
        <v>1.6112196E-5</v>
      </c>
    </row>
    <row r="60" spans="1:21" x14ac:dyDescent="0.25">
      <c r="A60">
        <v>10026</v>
      </c>
      <c r="B60">
        <v>20041130</v>
      </c>
      <c r="C60">
        <v>3</v>
      </c>
      <c r="D60">
        <v>2052</v>
      </c>
      <c r="E60" t="s">
        <v>36</v>
      </c>
      <c r="F60" t="s">
        <v>37</v>
      </c>
      <c r="G60">
        <v>7976</v>
      </c>
      <c r="H60">
        <v>46603210</v>
      </c>
      <c r="I60">
        <v>47.11</v>
      </c>
      <c r="J60">
        <v>6.5114000000000005E-2</v>
      </c>
      <c r="K60">
        <v>4.8214E-2</v>
      </c>
      <c r="L60">
        <v>3.8594999999999997E-2</v>
      </c>
      <c r="N60">
        <f t="shared" si="0"/>
        <v>4.0755678199957623E-2</v>
      </c>
      <c r="O60">
        <f t="shared" si="1"/>
        <v>1970.6143790849671</v>
      </c>
      <c r="P60">
        <f t="shared" si="2"/>
        <v>246.32679738562089</v>
      </c>
      <c r="T60">
        <f>(J60-0.01)^2</f>
        <v>3.0375529960000001E-3</v>
      </c>
      <c r="U60">
        <f>(L60-0.01)^2</f>
        <v>8.1767402499999969E-4</v>
      </c>
    </row>
    <row r="61" spans="1:21" x14ac:dyDescent="0.25">
      <c r="A61">
        <v>10026</v>
      </c>
      <c r="B61">
        <v>20041231</v>
      </c>
      <c r="C61">
        <v>3</v>
      </c>
      <c r="D61">
        <v>2052</v>
      </c>
      <c r="E61" t="s">
        <v>36</v>
      </c>
      <c r="F61" t="s">
        <v>37</v>
      </c>
      <c r="G61">
        <v>7976</v>
      </c>
      <c r="H61">
        <v>46603210</v>
      </c>
      <c r="I61">
        <v>49.03</v>
      </c>
      <c r="J61">
        <v>4.3409000000000003E-2</v>
      </c>
      <c r="K61">
        <v>3.517E-2</v>
      </c>
      <c r="L61">
        <v>3.2458000000000001E-2</v>
      </c>
      <c r="N61">
        <f t="shared" si="0"/>
        <v>-1.5908627370997408E-2</v>
      </c>
      <c r="O61">
        <f t="shared" si="1"/>
        <v>2050.9281045751632</v>
      </c>
      <c r="P61">
        <f t="shared" si="2"/>
        <v>256.3660130718954</v>
      </c>
      <c r="T61">
        <f>(J61-0.01)^2</f>
        <v>1.116161281E-3</v>
      </c>
      <c r="U61">
        <f>(L61-0.01)^2</f>
        <v>5.0436176399999992E-4</v>
      </c>
    </row>
    <row r="62" spans="1:21" x14ac:dyDescent="0.25">
      <c r="A62">
        <v>10026</v>
      </c>
      <c r="B62">
        <v>20050131</v>
      </c>
      <c r="C62">
        <v>3</v>
      </c>
      <c r="D62">
        <v>2052</v>
      </c>
      <c r="E62" t="s">
        <v>36</v>
      </c>
      <c r="F62" t="s">
        <v>37</v>
      </c>
      <c r="G62">
        <v>7976</v>
      </c>
      <c r="H62">
        <v>46603210</v>
      </c>
      <c r="I62">
        <v>48.25</v>
      </c>
      <c r="J62">
        <v>-1.5909E-2</v>
      </c>
      <c r="K62">
        <v>-2.6546E-2</v>
      </c>
      <c r="L62">
        <v>-2.529E-2</v>
      </c>
      <c r="N62">
        <f t="shared" si="0"/>
        <v>-2.1554404145077699E-2</v>
      </c>
      <c r="O62">
        <f t="shared" si="1"/>
        <v>2018.3006535947709</v>
      </c>
      <c r="P62">
        <f t="shared" si="2"/>
        <v>252.28758169934636</v>
      </c>
      <c r="T62">
        <f>(J62-0.01)^2</f>
        <v>6.7127628100000013E-4</v>
      </c>
      <c r="U62">
        <f>(L62-0.01)^2</f>
        <v>1.2453841000000002E-3</v>
      </c>
    </row>
    <row r="63" spans="1:21" x14ac:dyDescent="0.25">
      <c r="A63">
        <v>10026</v>
      </c>
      <c r="B63">
        <v>20050228</v>
      </c>
      <c r="C63">
        <v>3</v>
      </c>
      <c r="D63">
        <v>2052</v>
      </c>
      <c r="E63" t="s">
        <v>36</v>
      </c>
      <c r="F63" t="s">
        <v>37</v>
      </c>
      <c r="G63">
        <v>7976</v>
      </c>
      <c r="H63">
        <v>46603210</v>
      </c>
      <c r="I63">
        <v>47.21</v>
      </c>
      <c r="J63">
        <v>-2.1554E-2</v>
      </c>
      <c r="K63">
        <v>2.2645999999999999E-2</v>
      </c>
      <c r="L63">
        <v>1.8903E-2</v>
      </c>
      <c r="N63">
        <f t="shared" si="0"/>
        <v>-8.0491421309045741E-3</v>
      </c>
      <c r="O63">
        <f t="shared" si="1"/>
        <v>1974.7973856209148</v>
      </c>
      <c r="P63">
        <f t="shared" si="2"/>
        <v>246.84967320261435</v>
      </c>
      <c r="T63">
        <f>(J63-0.01)^2</f>
        <v>9.9565491599999992E-4</v>
      </c>
      <c r="U63">
        <f>(L63-0.01)^2</f>
        <v>7.9263408999999995E-5</v>
      </c>
    </row>
    <row r="64" spans="1:21" x14ac:dyDescent="0.25">
      <c r="A64">
        <v>10026</v>
      </c>
      <c r="B64">
        <v>20050331</v>
      </c>
      <c r="C64">
        <v>3</v>
      </c>
      <c r="D64">
        <v>2052</v>
      </c>
      <c r="E64" t="s">
        <v>36</v>
      </c>
      <c r="F64" t="s">
        <v>37</v>
      </c>
      <c r="G64">
        <v>7976</v>
      </c>
      <c r="H64">
        <v>46603210</v>
      </c>
      <c r="I64">
        <v>46.83</v>
      </c>
      <c r="J64">
        <v>-5.4010000000000004E-3</v>
      </c>
      <c r="K64">
        <v>-1.6944000000000001E-2</v>
      </c>
      <c r="L64">
        <v>-1.9118E-2</v>
      </c>
      <c r="N64">
        <f t="shared" si="0"/>
        <v>4.5270125987614929E-2</v>
      </c>
      <c r="O64">
        <f t="shared" si="1"/>
        <v>1958.9019607843134</v>
      </c>
      <c r="P64">
        <f t="shared" si="2"/>
        <v>244.86274509803917</v>
      </c>
      <c r="T64">
        <f>(J64-0.01)^2</f>
        <v>2.3719080100000005E-4</v>
      </c>
      <c r="U64">
        <f>(L64-0.01)^2</f>
        <v>8.4785792399999992E-4</v>
      </c>
    </row>
    <row r="65" spans="1:21" x14ac:dyDescent="0.25">
      <c r="A65">
        <v>10026</v>
      </c>
      <c r="B65">
        <v>20050429</v>
      </c>
      <c r="C65">
        <v>3</v>
      </c>
      <c r="D65">
        <v>2052</v>
      </c>
      <c r="E65" t="s">
        <v>36</v>
      </c>
      <c r="F65" t="s">
        <v>37</v>
      </c>
      <c r="G65">
        <v>7976</v>
      </c>
      <c r="H65">
        <v>46603210</v>
      </c>
      <c r="I65">
        <v>48.95</v>
      </c>
      <c r="J65">
        <v>4.5269999999999998E-2</v>
      </c>
      <c r="K65">
        <v>-2.5205999999999999E-2</v>
      </c>
      <c r="L65">
        <v>-2.0108999999999998E-2</v>
      </c>
      <c r="N65">
        <f t="shared" si="0"/>
        <v>8.375893769152043E-3</v>
      </c>
      <c r="O65">
        <f t="shared" si="1"/>
        <v>2047.5816993464052</v>
      </c>
      <c r="P65">
        <f t="shared" si="2"/>
        <v>255.94771241830065</v>
      </c>
      <c r="T65">
        <f>(J65-0.01)^2</f>
        <v>1.2439728999999997E-3</v>
      </c>
      <c r="U65">
        <f>(L65-0.01)^2</f>
        <v>9.0655188099999986E-4</v>
      </c>
    </row>
    <row r="66" spans="1:21" x14ac:dyDescent="0.25">
      <c r="A66">
        <v>10026</v>
      </c>
      <c r="B66">
        <v>20050531</v>
      </c>
      <c r="C66">
        <v>3</v>
      </c>
      <c r="D66">
        <v>2052</v>
      </c>
      <c r="E66" t="s">
        <v>36</v>
      </c>
      <c r="F66" t="s">
        <v>37</v>
      </c>
      <c r="G66">
        <v>7976</v>
      </c>
      <c r="H66">
        <v>46603210</v>
      </c>
      <c r="I66">
        <v>49.36</v>
      </c>
      <c r="J66">
        <v>8.3759999999999998E-3</v>
      </c>
      <c r="K66">
        <v>3.7954000000000002E-2</v>
      </c>
      <c r="L66">
        <v>2.9951999999999999E-2</v>
      </c>
      <c r="N66">
        <f t="shared" si="0"/>
        <v>6.0575364667747156E-2</v>
      </c>
      <c r="O66">
        <f t="shared" si="1"/>
        <v>2064.7320261437903</v>
      </c>
      <c r="P66">
        <f t="shared" si="2"/>
        <v>258.09150326797379</v>
      </c>
      <c r="T66">
        <f>(J66-0.01)^2</f>
        <v>2.6373760000000014E-6</v>
      </c>
      <c r="U66">
        <f>(L66-0.01)^2</f>
        <v>3.9808230399999988E-4</v>
      </c>
    </row>
    <row r="67" spans="1:21" x14ac:dyDescent="0.25">
      <c r="A67">
        <v>10026</v>
      </c>
      <c r="B67">
        <v>20050630</v>
      </c>
      <c r="C67">
        <v>3</v>
      </c>
      <c r="D67">
        <v>2052</v>
      </c>
      <c r="E67" t="s">
        <v>36</v>
      </c>
      <c r="F67" t="s">
        <v>37</v>
      </c>
      <c r="G67">
        <v>7976</v>
      </c>
      <c r="H67">
        <v>46603210</v>
      </c>
      <c r="I67">
        <v>52.35</v>
      </c>
      <c r="J67">
        <v>6.3107999999999997E-2</v>
      </c>
      <c r="K67">
        <v>1.1528999999999999E-2</v>
      </c>
      <c r="L67">
        <v>-1.4300000000000001E-4</v>
      </c>
      <c r="N67">
        <f t="shared" si="0"/>
        <v>0.12397325692454642</v>
      </c>
      <c r="O67">
        <f t="shared" si="1"/>
        <v>2189.8039215686267</v>
      </c>
      <c r="P67">
        <f t="shared" si="2"/>
        <v>273.72549019607834</v>
      </c>
      <c r="T67">
        <f>(J67-0.01)^2</f>
        <v>2.8204596639999995E-3</v>
      </c>
      <c r="U67">
        <f>(L67-0.01)^2</f>
        <v>1.0288044900000003E-4</v>
      </c>
    </row>
    <row r="68" spans="1:21" x14ac:dyDescent="0.25">
      <c r="A68">
        <v>10026</v>
      </c>
      <c r="B68">
        <v>20050729</v>
      </c>
      <c r="C68">
        <v>3</v>
      </c>
      <c r="D68">
        <v>2052</v>
      </c>
      <c r="E68" t="s">
        <v>36</v>
      </c>
      <c r="F68" t="s">
        <v>37</v>
      </c>
      <c r="G68">
        <v>7976</v>
      </c>
      <c r="H68">
        <v>46603210</v>
      </c>
      <c r="I68">
        <v>58.84</v>
      </c>
      <c r="J68">
        <v>0.123973</v>
      </c>
      <c r="K68">
        <v>4.3357E-2</v>
      </c>
      <c r="L68">
        <v>3.5968E-2</v>
      </c>
      <c r="N68">
        <f t="shared" ref="N68:N131" si="4">I69/I68-1</f>
        <v>1.903467029231809E-2</v>
      </c>
      <c r="O68">
        <f t="shared" ref="O68:O131" si="5">O67*(1+N67)</f>
        <v>2461.2810457516334</v>
      </c>
      <c r="P68">
        <f t="shared" ref="P68:P131" si="6">P67*(1+N67)</f>
        <v>307.66013071895418</v>
      </c>
      <c r="T68">
        <f>(J68-0.01)^2</f>
        <v>1.2989844729000001E-2</v>
      </c>
      <c r="U68">
        <f>(L68-0.01)^2</f>
        <v>6.7433702399999991E-4</v>
      </c>
    </row>
    <row r="69" spans="1:21" x14ac:dyDescent="0.25">
      <c r="A69">
        <v>10026</v>
      </c>
      <c r="B69">
        <v>20050831</v>
      </c>
      <c r="C69">
        <v>3</v>
      </c>
      <c r="D69">
        <v>2052</v>
      </c>
      <c r="E69" t="s">
        <v>36</v>
      </c>
      <c r="F69" t="s">
        <v>37</v>
      </c>
      <c r="G69">
        <v>7976</v>
      </c>
      <c r="H69">
        <v>46603210</v>
      </c>
      <c r="I69">
        <v>59.96</v>
      </c>
      <c r="J69">
        <v>1.9035E-2</v>
      </c>
      <c r="K69">
        <v>-5.9579999999999998E-3</v>
      </c>
      <c r="L69">
        <v>-1.1221999999999999E-2</v>
      </c>
      <c r="N69">
        <f t="shared" si="4"/>
        <v>-3.6024016010673843E-2</v>
      </c>
      <c r="O69">
        <f t="shared" si="5"/>
        <v>2508.1307189542476</v>
      </c>
      <c r="P69">
        <f t="shared" si="6"/>
        <v>313.51633986928096</v>
      </c>
      <c r="T69">
        <f>(J69-0.01)^2</f>
        <v>8.1631224999999987E-5</v>
      </c>
      <c r="U69">
        <f>(L69-0.01)^2</f>
        <v>4.503732839999999E-4</v>
      </c>
    </row>
    <row r="70" spans="1:21" x14ac:dyDescent="0.25">
      <c r="A70">
        <v>10026</v>
      </c>
      <c r="B70">
        <v>20050930</v>
      </c>
      <c r="C70">
        <v>3</v>
      </c>
      <c r="D70">
        <v>2052</v>
      </c>
      <c r="E70" t="s">
        <v>36</v>
      </c>
      <c r="F70" t="s">
        <v>37</v>
      </c>
      <c r="G70">
        <v>7976</v>
      </c>
      <c r="H70">
        <v>46603210</v>
      </c>
      <c r="I70">
        <v>57.8</v>
      </c>
      <c r="J70">
        <v>-3.3938999999999997E-2</v>
      </c>
      <c r="K70">
        <v>1.06E-2</v>
      </c>
      <c r="L70">
        <v>6.9490000000000003E-3</v>
      </c>
      <c r="N70">
        <f t="shared" si="4"/>
        <v>-2.4048442906574374E-2</v>
      </c>
      <c r="O70">
        <f t="shared" si="5"/>
        <v>2417.7777777777769</v>
      </c>
      <c r="P70">
        <f t="shared" si="6"/>
        <v>302.22222222222211</v>
      </c>
      <c r="T70">
        <f>(J70-0.01)^2</f>
        <v>1.9306357209999999E-3</v>
      </c>
      <c r="U70">
        <f>(L70-0.01)^2</f>
        <v>9.3086009999999987E-6</v>
      </c>
    </row>
    <row r="71" spans="1:21" x14ac:dyDescent="0.25">
      <c r="A71">
        <v>10026</v>
      </c>
      <c r="B71">
        <v>20051031</v>
      </c>
      <c r="C71">
        <v>3</v>
      </c>
      <c r="D71">
        <v>2052</v>
      </c>
      <c r="E71" t="s">
        <v>36</v>
      </c>
      <c r="F71" t="s">
        <v>37</v>
      </c>
      <c r="G71">
        <v>7976</v>
      </c>
      <c r="H71">
        <v>46603210</v>
      </c>
      <c r="I71">
        <v>56.41</v>
      </c>
      <c r="J71">
        <v>-2.4048E-2</v>
      </c>
      <c r="K71">
        <v>-2.0865999999999999E-2</v>
      </c>
      <c r="L71">
        <v>-1.7741E-2</v>
      </c>
      <c r="N71">
        <f t="shared" si="4"/>
        <v>7.6759439815635711E-2</v>
      </c>
      <c r="O71">
        <f t="shared" si="5"/>
        <v>2359.6339869281037</v>
      </c>
      <c r="P71">
        <f t="shared" si="6"/>
        <v>294.95424836601296</v>
      </c>
      <c r="T71">
        <f>(J71-0.01)^2</f>
        <v>1.159266304E-3</v>
      </c>
      <c r="U71">
        <f>(L71-0.01)^2</f>
        <v>7.6956308100000013E-4</v>
      </c>
    </row>
    <row r="72" spans="1:21" x14ac:dyDescent="0.25">
      <c r="A72">
        <v>10026</v>
      </c>
      <c r="B72">
        <v>20051130</v>
      </c>
      <c r="C72">
        <v>3</v>
      </c>
      <c r="D72">
        <v>2052</v>
      </c>
      <c r="E72" t="s">
        <v>36</v>
      </c>
      <c r="F72" t="s">
        <v>37</v>
      </c>
      <c r="G72">
        <v>7976</v>
      </c>
      <c r="H72">
        <v>46603210</v>
      </c>
      <c r="I72">
        <v>60.74</v>
      </c>
      <c r="J72">
        <v>7.6758999999999994E-2</v>
      </c>
      <c r="K72">
        <v>4.0326000000000001E-2</v>
      </c>
      <c r="L72">
        <v>3.5186000000000002E-2</v>
      </c>
      <c r="N72">
        <f t="shared" si="4"/>
        <v>-2.1896608495225678E-2</v>
      </c>
      <c r="O72">
        <f t="shared" si="5"/>
        <v>2540.7581699346401</v>
      </c>
      <c r="P72">
        <f t="shared" si="6"/>
        <v>317.59477124183002</v>
      </c>
      <c r="T72">
        <f>(J72-0.01)^2</f>
        <v>4.4567640809999995E-3</v>
      </c>
      <c r="U72">
        <f>(L72-0.01)^2</f>
        <v>6.3433459599999996E-4</v>
      </c>
    </row>
    <row r="73" spans="1:21" x14ac:dyDescent="0.25">
      <c r="A73">
        <v>10026</v>
      </c>
      <c r="B73">
        <v>20051230</v>
      </c>
      <c r="C73">
        <v>3</v>
      </c>
      <c r="D73">
        <v>2052</v>
      </c>
      <c r="E73" t="s">
        <v>36</v>
      </c>
      <c r="F73" t="s">
        <v>37</v>
      </c>
      <c r="G73">
        <v>7976</v>
      </c>
      <c r="H73">
        <v>46603210</v>
      </c>
      <c r="I73">
        <v>59.41</v>
      </c>
      <c r="J73">
        <v>-1.9427E-2</v>
      </c>
      <c r="K73">
        <v>3.4580000000000001E-3</v>
      </c>
      <c r="L73">
        <v>-9.5200000000000005E-4</v>
      </c>
      <c r="N73">
        <f t="shared" si="4"/>
        <v>-0.49032149469786224</v>
      </c>
      <c r="O73">
        <f t="shared" si="5"/>
        <v>2485.1241830065351</v>
      </c>
      <c r="P73">
        <f t="shared" si="6"/>
        <v>310.64052287581688</v>
      </c>
      <c r="T73">
        <f>(J73-0.01)^2</f>
        <v>8.6594832900000005E-4</v>
      </c>
      <c r="U73">
        <f>(L73-0.01)^2</f>
        <v>1.19946304E-4</v>
      </c>
    </row>
    <row r="74" spans="1:21" x14ac:dyDescent="0.25">
      <c r="A74">
        <v>10026</v>
      </c>
      <c r="B74">
        <v>20060131</v>
      </c>
      <c r="C74">
        <v>3</v>
      </c>
      <c r="D74">
        <v>2052</v>
      </c>
      <c r="E74" t="s">
        <v>36</v>
      </c>
      <c r="F74" t="s">
        <v>37</v>
      </c>
      <c r="G74">
        <v>7976</v>
      </c>
      <c r="H74">
        <v>46603210</v>
      </c>
      <c r="I74">
        <v>30.28</v>
      </c>
      <c r="J74">
        <v>1.9356999999999999E-2</v>
      </c>
      <c r="K74">
        <v>4.0072000000000003E-2</v>
      </c>
      <c r="L74">
        <v>2.5467E-2</v>
      </c>
      <c r="N74">
        <f t="shared" si="4"/>
        <v>0.12120211360634081</v>
      </c>
      <c r="O74">
        <f t="shared" si="5"/>
        <v>1266.6143790849671</v>
      </c>
      <c r="P74">
        <f t="shared" si="6"/>
        <v>158.32679738562089</v>
      </c>
      <c r="T74">
        <f>(J74-0.01)^2</f>
        <v>8.7553448999999975E-5</v>
      </c>
      <c r="U74">
        <f>(L74-0.01)^2</f>
        <v>2.3922808899999999E-4</v>
      </c>
    </row>
    <row r="75" spans="1:21" x14ac:dyDescent="0.25">
      <c r="A75">
        <v>10026</v>
      </c>
      <c r="B75">
        <v>20060228</v>
      </c>
      <c r="C75">
        <v>3</v>
      </c>
      <c r="D75">
        <v>2052</v>
      </c>
      <c r="E75" t="s">
        <v>36</v>
      </c>
      <c r="F75" t="s">
        <v>37</v>
      </c>
      <c r="G75">
        <v>7976</v>
      </c>
      <c r="H75">
        <v>46603210</v>
      </c>
      <c r="I75">
        <v>33.950000000000003</v>
      </c>
      <c r="J75">
        <v>0.121202</v>
      </c>
      <c r="K75">
        <v>-1.639E-3</v>
      </c>
      <c r="L75">
        <v>4.5300000000000001E-4</v>
      </c>
      <c r="N75">
        <f t="shared" si="4"/>
        <v>-1.0603829160530154E-2</v>
      </c>
      <c r="O75">
        <f t="shared" si="5"/>
        <v>1420.1307189542481</v>
      </c>
      <c r="P75">
        <f t="shared" si="6"/>
        <v>177.51633986928101</v>
      </c>
      <c r="T75">
        <f>(J75-0.01)^2</f>
        <v>1.2365884804000003E-2</v>
      </c>
      <c r="U75">
        <f>(L75-0.01)^2</f>
        <v>9.1145209000000001E-5</v>
      </c>
    </row>
    <row r="76" spans="1:21" x14ac:dyDescent="0.25">
      <c r="A76">
        <v>10026</v>
      </c>
      <c r="B76">
        <v>20060331</v>
      </c>
      <c r="C76">
        <v>3</v>
      </c>
      <c r="D76">
        <v>2052</v>
      </c>
      <c r="E76" t="s">
        <v>36</v>
      </c>
      <c r="F76" t="s">
        <v>37</v>
      </c>
      <c r="G76">
        <v>7976</v>
      </c>
      <c r="H76">
        <v>46603210</v>
      </c>
      <c r="I76">
        <v>33.590000000000003</v>
      </c>
      <c r="J76">
        <v>-8.3949999999999997E-3</v>
      </c>
      <c r="K76">
        <v>1.9064999999999999E-2</v>
      </c>
      <c r="L76">
        <v>1.1065E-2</v>
      </c>
      <c r="N76">
        <f t="shared" si="4"/>
        <v>1.9648704971717779E-2</v>
      </c>
      <c r="O76">
        <f t="shared" si="5"/>
        <v>1405.0718954248364</v>
      </c>
      <c r="P76">
        <f t="shared" si="6"/>
        <v>175.63398692810455</v>
      </c>
      <c r="T76">
        <f>(J76-0.01)^2</f>
        <v>3.3837602500000005E-4</v>
      </c>
      <c r="U76">
        <f>(L76-0.01)^2</f>
        <v>1.1342249999999999E-6</v>
      </c>
    </row>
    <row r="77" spans="1:21" x14ac:dyDescent="0.25">
      <c r="A77">
        <v>10026</v>
      </c>
      <c r="B77">
        <v>20060428</v>
      </c>
      <c r="C77">
        <v>3</v>
      </c>
      <c r="D77">
        <v>2052</v>
      </c>
      <c r="E77" t="s">
        <v>36</v>
      </c>
      <c r="F77" t="s">
        <v>37</v>
      </c>
      <c r="G77">
        <v>7976</v>
      </c>
      <c r="H77">
        <v>46603210</v>
      </c>
      <c r="I77">
        <v>34.25</v>
      </c>
      <c r="J77">
        <v>1.9649E-2</v>
      </c>
      <c r="K77">
        <v>1.2999999999999999E-2</v>
      </c>
      <c r="L77">
        <v>1.2187E-2</v>
      </c>
      <c r="N77">
        <f t="shared" si="4"/>
        <v>-5.547445255474448E-2</v>
      </c>
      <c r="O77">
        <f t="shared" si="5"/>
        <v>1432.6797385620912</v>
      </c>
      <c r="P77">
        <f t="shared" si="6"/>
        <v>179.0849673202614</v>
      </c>
      <c r="T77">
        <f>(J77-0.01)^2</f>
        <v>9.3103200999999989E-5</v>
      </c>
      <c r="U77">
        <f>(L77-0.01)^2</f>
        <v>4.7829689999999991E-6</v>
      </c>
    </row>
    <row r="78" spans="1:21" x14ac:dyDescent="0.25">
      <c r="A78">
        <v>10026</v>
      </c>
      <c r="B78">
        <v>20060531</v>
      </c>
      <c r="C78">
        <v>3</v>
      </c>
      <c r="D78">
        <v>2052</v>
      </c>
      <c r="E78" t="s">
        <v>36</v>
      </c>
      <c r="F78" t="s">
        <v>37</v>
      </c>
      <c r="G78">
        <v>7976</v>
      </c>
      <c r="H78">
        <v>46603210</v>
      </c>
      <c r="I78">
        <v>32.35</v>
      </c>
      <c r="J78">
        <v>-5.5474000000000002E-2</v>
      </c>
      <c r="K78">
        <v>-3.1032000000000001E-2</v>
      </c>
      <c r="L78">
        <v>-3.0917E-2</v>
      </c>
      <c r="N78">
        <f t="shared" si="4"/>
        <v>2.2256568778979968E-2</v>
      </c>
      <c r="O78">
        <f t="shared" si="5"/>
        <v>1353.2026143790847</v>
      </c>
      <c r="P78">
        <f t="shared" si="6"/>
        <v>169.15032679738559</v>
      </c>
      <c r="T78">
        <f>(J78-0.01)^2</f>
        <v>4.2868446760000005E-3</v>
      </c>
      <c r="U78">
        <f>(L78-0.01)^2</f>
        <v>1.6742008890000002E-3</v>
      </c>
    </row>
    <row r="79" spans="1:21" x14ac:dyDescent="0.25">
      <c r="A79">
        <v>10026</v>
      </c>
      <c r="B79">
        <v>20060630</v>
      </c>
      <c r="C79">
        <v>3</v>
      </c>
      <c r="D79">
        <v>2052</v>
      </c>
      <c r="E79" t="s">
        <v>36</v>
      </c>
      <c r="F79" t="s">
        <v>37</v>
      </c>
      <c r="G79">
        <v>7976</v>
      </c>
      <c r="H79">
        <v>46603210</v>
      </c>
      <c r="I79">
        <v>33.07</v>
      </c>
      <c r="J79">
        <v>2.4575E-2</v>
      </c>
      <c r="K79">
        <v>-3.9100000000000002E-4</v>
      </c>
      <c r="L79">
        <v>8.7000000000000001E-5</v>
      </c>
      <c r="N79">
        <f t="shared" si="4"/>
        <v>-9.0111883882673105E-2</v>
      </c>
      <c r="O79">
        <f t="shared" si="5"/>
        <v>1383.3202614379084</v>
      </c>
      <c r="P79">
        <f t="shared" si="6"/>
        <v>172.91503267973854</v>
      </c>
      <c r="T79">
        <f>(J79-0.01)^2</f>
        <v>2.1243062499999999E-4</v>
      </c>
      <c r="U79">
        <f>(L79-0.01)^2</f>
        <v>9.8267569000000003E-5</v>
      </c>
    </row>
    <row r="80" spans="1:21" x14ac:dyDescent="0.25">
      <c r="A80">
        <v>10026</v>
      </c>
      <c r="B80">
        <v>20060731</v>
      </c>
      <c r="C80">
        <v>3</v>
      </c>
      <c r="D80">
        <v>2052</v>
      </c>
      <c r="E80" t="s">
        <v>36</v>
      </c>
      <c r="F80" t="s">
        <v>37</v>
      </c>
      <c r="G80">
        <v>7976</v>
      </c>
      <c r="H80">
        <v>46603210</v>
      </c>
      <c r="I80">
        <v>30.09</v>
      </c>
      <c r="J80">
        <v>-9.0111999999999998E-2</v>
      </c>
      <c r="K80">
        <v>-1.9120000000000001E-3</v>
      </c>
      <c r="L80">
        <v>5.0860000000000002E-3</v>
      </c>
      <c r="N80">
        <f t="shared" si="4"/>
        <v>5.2509139248919867E-2</v>
      </c>
      <c r="O80">
        <f t="shared" si="5"/>
        <v>1258.6666666666665</v>
      </c>
      <c r="P80">
        <f t="shared" si="6"/>
        <v>157.33333333333331</v>
      </c>
      <c r="T80">
        <f>(J80-0.01)^2</f>
        <v>1.0022412543999999E-2</v>
      </c>
      <c r="U80">
        <f>(L80-0.01)^2</f>
        <v>2.4147396000000001E-5</v>
      </c>
    </row>
    <row r="81" spans="1:21" x14ac:dyDescent="0.25">
      <c r="A81">
        <v>10026</v>
      </c>
      <c r="B81">
        <v>20060831</v>
      </c>
      <c r="C81">
        <v>3</v>
      </c>
      <c r="D81">
        <v>2052</v>
      </c>
      <c r="E81" t="s">
        <v>36</v>
      </c>
      <c r="F81" t="s">
        <v>37</v>
      </c>
      <c r="G81">
        <v>7976</v>
      </c>
      <c r="H81">
        <v>46603210</v>
      </c>
      <c r="I81">
        <v>31.67</v>
      </c>
      <c r="J81">
        <v>5.2509E-2</v>
      </c>
      <c r="K81">
        <v>2.5041000000000001E-2</v>
      </c>
      <c r="L81">
        <v>2.1274000000000001E-2</v>
      </c>
      <c r="N81">
        <f t="shared" si="4"/>
        <v>-1.7998105462582847E-2</v>
      </c>
      <c r="O81">
        <f t="shared" si="5"/>
        <v>1324.7581699346404</v>
      </c>
      <c r="P81">
        <f t="shared" si="6"/>
        <v>165.59477124183005</v>
      </c>
      <c r="T81">
        <f>(J81-0.01)^2</f>
        <v>1.8070150809999998E-3</v>
      </c>
      <c r="U81">
        <f>(L81-0.01)^2</f>
        <v>1.2710307600000001E-4</v>
      </c>
    </row>
    <row r="82" spans="1:21" x14ac:dyDescent="0.25">
      <c r="A82">
        <v>10026</v>
      </c>
      <c r="B82">
        <v>20060929</v>
      </c>
      <c r="C82">
        <v>3</v>
      </c>
      <c r="D82">
        <v>2052</v>
      </c>
      <c r="E82" t="s">
        <v>36</v>
      </c>
      <c r="F82" t="s">
        <v>37</v>
      </c>
      <c r="G82">
        <v>7976</v>
      </c>
      <c r="H82">
        <v>46603210</v>
      </c>
      <c r="I82">
        <v>31.1</v>
      </c>
      <c r="J82">
        <v>-1.5630000000000002E-2</v>
      </c>
      <c r="K82">
        <v>1.9425000000000001E-2</v>
      </c>
      <c r="L82">
        <v>2.4566000000000001E-2</v>
      </c>
      <c r="N82">
        <f t="shared" si="4"/>
        <v>7.4276527331189612E-2</v>
      </c>
      <c r="O82">
        <f t="shared" si="5"/>
        <v>1300.9150326797385</v>
      </c>
      <c r="P82">
        <f t="shared" si="6"/>
        <v>162.61437908496731</v>
      </c>
      <c r="T82">
        <f>(J82-0.01)^2</f>
        <v>6.568969E-4</v>
      </c>
      <c r="U82">
        <f>(L82-0.01)^2</f>
        <v>2.1216835600000003E-4</v>
      </c>
    </row>
    <row r="83" spans="1:21" x14ac:dyDescent="0.25">
      <c r="A83">
        <v>10026</v>
      </c>
      <c r="B83">
        <v>20061031</v>
      </c>
      <c r="C83">
        <v>3</v>
      </c>
      <c r="D83">
        <v>2052</v>
      </c>
      <c r="E83" t="s">
        <v>36</v>
      </c>
      <c r="F83" t="s">
        <v>37</v>
      </c>
      <c r="G83">
        <v>7976</v>
      </c>
      <c r="H83">
        <v>46603210</v>
      </c>
      <c r="I83">
        <v>33.409999999999997</v>
      </c>
      <c r="J83">
        <v>7.4276999999999996E-2</v>
      </c>
      <c r="K83">
        <v>3.7152999999999999E-2</v>
      </c>
      <c r="L83">
        <v>3.1508000000000001E-2</v>
      </c>
      <c r="N83">
        <f t="shared" si="4"/>
        <v>0.14576474109548054</v>
      </c>
      <c r="O83">
        <f t="shared" si="5"/>
        <v>1397.5424836601305</v>
      </c>
      <c r="P83">
        <f t="shared" si="6"/>
        <v>174.69281045751632</v>
      </c>
      <c r="T83">
        <f>(J83-0.01)^2</f>
        <v>4.1315327290000004E-3</v>
      </c>
      <c r="U83">
        <f>(L83-0.01)^2</f>
        <v>4.62594064E-4</v>
      </c>
    </row>
    <row r="84" spans="1:21" x14ac:dyDescent="0.25">
      <c r="A84">
        <v>10026</v>
      </c>
      <c r="B84">
        <v>20061130</v>
      </c>
      <c r="C84">
        <v>3</v>
      </c>
      <c r="D84">
        <v>2052</v>
      </c>
      <c r="E84" t="s">
        <v>36</v>
      </c>
      <c r="F84" t="s">
        <v>37</v>
      </c>
      <c r="G84">
        <v>7976</v>
      </c>
      <c r="H84">
        <v>46603210</v>
      </c>
      <c r="I84">
        <v>38.28</v>
      </c>
      <c r="J84">
        <v>0.14576500000000001</v>
      </c>
      <c r="K84">
        <v>2.3736E-2</v>
      </c>
      <c r="L84">
        <v>1.6466999999999999E-2</v>
      </c>
      <c r="N84">
        <f t="shared" si="4"/>
        <v>8.1504702194357348E-2</v>
      </c>
      <c r="O84">
        <f t="shared" si="5"/>
        <v>1601.2549019607843</v>
      </c>
      <c r="P84">
        <f t="shared" si="6"/>
        <v>200.15686274509804</v>
      </c>
      <c r="T84">
        <f>(J84-0.01)^2</f>
        <v>1.8432135225E-2</v>
      </c>
      <c r="U84">
        <f>(L84-0.01)^2</f>
        <v>4.1822088999999984E-5</v>
      </c>
    </row>
    <row r="85" spans="1:21" x14ac:dyDescent="0.25">
      <c r="A85">
        <v>10026</v>
      </c>
      <c r="B85">
        <v>20061229</v>
      </c>
      <c r="C85">
        <v>3</v>
      </c>
      <c r="D85">
        <v>2052</v>
      </c>
      <c r="E85" t="s">
        <v>36</v>
      </c>
      <c r="F85" t="s">
        <v>37</v>
      </c>
      <c r="G85">
        <v>7976</v>
      </c>
      <c r="H85">
        <v>46603210</v>
      </c>
      <c r="I85">
        <v>41.4</v>
      </c>
      <c r="J85">
        <v>8.3724999999999994E-2</v>
      </c>
      <c r="K85">
        <v>1.0857E-2</v>
      </c>
      <c r="L85">
        <v>1.2616E-2</v>
      </c>
      <c r="N85">
        <f t="shared" si="4"/>
        <v>-2.8985507246376274E-3</v>
      </c>
      <c r="O85">
        <f t="shared" si="5"/>
        <v>1731.7647058823529</v>
      </c>
      <c r="P85">
        <f t="shared" si="6"/>
        <v>216.47058823529412</v>
      </c>
      <c r="T85">
        <f>(J85-0.01)^2</f>
        <v>5.4353756249999998E-3</v>
      </c>
      <c r="U85">
        <f>(L85-0.01)^2</f>
        <v>6.8434560000000011E-6</v>
      </c>
    </row>
    <row r="86" spans="1:21" x14ac:dyDescent="0.25">
      <c r="A86">
        <v>10026</v>
      </c>
      <c r="B86">
        <v>20070131</v>
      </c>
      <c r="C86">
        <v>3</v>
      </c>
      <c r="D86">
        <v>2052</v>
      </c>
      <c r="E86" t="s">
        <v>36</v>
      </c>
      <c r="F86" t="s">
        <v>37</v>
      </c>
      <c r="G86">
        <v>7976</v>
      </c>
      <c r="H86">
        <v>46603210</v>
      </c>
      <c r="I86">
        <v>41.28</v>
      </c>
      <c r="J86">
        <v>-2.8990000000000001E-3</v>
      </c>
      <c r="K86">
        <v>1.9387000000000001E-2</v>
      </c>
      <c r="L86">
        <v>1.4059E-2</v>
      </c>
      <c r="N86">
        <f t="shared" si="4"/>
        <v>-3.851744186046524E-2</v>
      </c>
      <c r="O86">
        <f t="shared" si="5"/>
        <v>1726.7450980392157</v>
      </c>
      <c r="P86">
        <f t="shared" si="6"/>
        <v>215.84313725490196</v>
      </c>
      <c r="T86">
        <f>(J86-0.01)^2</f>
        <v>1.6638420100000001E-4</v>
      </c>
      <c r="U86">
        <f>(L86-0.01)^2</f>
        <v>1.6475481E-5</v>
      </c>
    </row>
    <row r="87" spans="1:21" x14ac:dyDescent="0.25">
      <c r="A87">
        <v>10026</v>
      </c>
      <c r="B87">
        <v>20070228</v>
      </c>
      <c r="C87">
        <v>3</v>
      </c>
      <c r="D87">
        <v>2052</v>
      </c>
      <c r="E87" t="s">
        <v>36</v>
      </c>
      <c r="F87" t="s">
        <v>37</v>
      </c>
      <c r="G87">
        <v>7976</v>
      </c>
      <c r="H87">
        <v>46603210</v>
      </c>
      <c r="I87">
        <v>39.69</v>
      </c>
      <c r="J87">
        <v>-3.8517000000000003E-2</v>
      </c>
      <c r="K87">
        <v>-1.4005999999999999E-2</v>
      </c>
      <c r="L87">
        <v>-2.1846000000000001E-2</v>
      </c>
      <c r="N87">
        <f t="shared" si="4"/>
        <v>-5.0390526581001183E-3</v>
      </c>
      <c r="O87">
        <f t="shared" si="5"/>
        <v>1660.2352941176468</v>
      </c>
      <c r="P87">
        <f t="shared" si="6"/>
        <v>207.52941176470586</v>
      </c>
      <c r="T87">
        <f>(J87-0.01)^2</f>
        <v>2.3538992890000006E-3</v>
      </c>
      <c r="U87">
        <f>(L87-0.01)^2</f>
        <v>1.014167716E-3</v>
      </c>
    </row>
    <row r="88" spans="1:21" x14ac:dyDescent="0.25">
      <c r="A88">
        <v>10026</v>
      </c>
      <c r="B88">
        <v>20070330</v>
      </c>
      <c r="C88">
        <v>3</v>
      </c>
      <c r="D88">
        <v>2052</v>
      </c>
      <c r="E88" t="s">
        <v>36</v>
      </c>
      <c r="F88" t="s">
        <v>37</v>
      </c>
      <c r="G88">
        <v>7976</v>
      </c>
      <c r="H88">
        <v>46603210</v>
      </c>
      <c r="I88">
        <v>39.49</v>
      </c>
      <c r="J88">
        <v>-2.8969999999999998E-3</v>
      </c>
      <c r="K88">
        <v>1.2954E-2</v>
      </c>
      <c r="L88">
        <v>9.9799999999999993E-3</v>
      </c>
      <c r="N88">
        <f t="shared" si="4"/>
        <v>-1.3167890605216614E-2</v>
      </c>
      <c r="O88">
        <f t="shared" si="5"/>
        <v>1651.8692810457517</v>
      </c>
      <c r="P88">
        <f t="shared" si="6"/>
        <v>206.48366013071896</v>
      </c>
      <c r="T88">
        <f>(J88-0.01)^2</f>
        <v>1.6633260900000003E-4</v>
      </c>
      <c r="U88">
        <f>(L88-0.01)^2</f>
        <v>4.0000000000003677E-10</v>
      </c>
    </row>
    <row r="89" spans="1:21" x14ac:dyDescent="0.25">
      <c r="A89">
        <v>10026</v>
      </c>
      <c r="B89">
        <v>20070430</v>
      </c>
      <c r="C89">
        <v>3</v>
      </c>
      <c r="D89">
        <v>2052</v>
      </c>
      <c r="E89" t="s">
        <v>36</v>
      </c>
      <c r="F89" t="s">
        <v>37</v>
      </c>
      <c r="G89">
        <v>7976</v>
      </c>
      <c r="H89">
        <v>46603210</v>
      </c>
      <c r="I89">
        <v>38.97</v>
      </c>
      <c r="J89">
        <v>-1.3167999999999999E-2</v>
      </c>
      <c r="K89">
        <v>3.9834000000000001E-2</v>
      </c>
      <c r="L89">
        <v>4.3291000000000003E-2</v>
      </c>
      <c r="N89">
        <f t="shared" si="4"/>
        <v>9.2378752886836946E-3</v>
      </c>
      <c r="O89">
        <f t="shared" si="5"/>
        <v>1630.1176470588234</v>
      </c>
      <c r="P89">
        <f t="shared" si="6"/>
        <v>203.76470588235293</v>
      </c>
      <c r="T89">
        <f>(J89-0.01)^2</f>
        <v>5.3675622400000008E-4</v>
      </c>
      <c r="U89">
        <f>(L89-0.01)^2</f>
        <v>1.1082906810000002E-3</v>
      </c>
    </row>
    <row r="90" spans="1:21" x14ac:dyDescent="0.25">
      <c r="A90">
        <v>10026</v>
      </c>
      <c r="B90">
        <v>20070531</v>
      </c>
      <c r="C90">
        <v>3</v>
      </c>
      <c r="D90">
        <v>2052</v>
      </c>
      <c r="E90" t="s">
        <v>36</v>
      </c>
      <c r="F90" t="s">
        <v>37</v>
      </c>
      <c r="G90">
        <v>7976</v>
      </c>
      <c r="H90">
        <v>46603210</v>
      </c>
      <c r="I90">
        <v>39.33</v>
      </c>
      <c r="J90">
        <v>9.2379999999999997E-3</v>
      </c>
      <c r="K90">
        <v>3.8953000000000002E-2</v>
      </c>
      <c r="L90">
        <v>3.2549000000000002E-2</v>
      </c>
      <c r="N90">
        <f t="shared" si="4"/>
        <v>-4.0427154843630686E-2</v>
      </c>
      <c r="O90">
        <f t="shared" si="5"/>
        <v>1645.1764705882354</v>
      </c>
      <c r="P90">
        <f t="shared" si="6"/>
        <v>205.64705882352942</v>
      </c>
      <c r="T90">
        <f>(J90-0.01)^2</f>
        <v>5.8064400000000079E-7</v>
      </c>
      <c r="U90">
        <f>(L90-0.01)^2</f>
        <v>5.0845740099999994E-4</v>
      </c>
    </row>
    <row r="91" spans="1:21" x14ac:dyDescent="0.25">
      <c r="A91">
        <v>10026</v>
      </c>
      <c r="B91">
        <v>20070629</v>
      </c>
      <c r="C91">
        <v>3</v>
      </c>
      <c r="D91">
        <v>2052</v>
      </c>
      <c r="E91" t="s">
        <v>36</v>
      </c>
      <c r="F91" t="s">
        <v>37</v>
      </c>
      <c r="G91">
        <v>7976</v>
      </c>
      <c r="H91">
        <v>46603210</v>
      </c>
      <c r="I91">
        <v>37.74</v>
      </c>
      <c r="J91">
        <v>-3.8266000000000001E-2</v>
      </c>
      <c r="K91">
        <v>-1.4747E-2</v>
      </c>
      <c r="L91">
        <v>-1.7815999999999999E-2</v>
      </c>
      <c r="N91">
        <f t="shared" si="4"/>
        <v>-8.7175410704822487E-2</v>
      </c>
      <c r="O91">
        <f t="shared" si="5"/>
        <v>1578.666666666667</v>
      </c>
      <c r="P91">
        <f t="shared" si="6"/>
        <v>197.33333333333337</v>
      </c>
      <c r="T91">
        <f>(J91-0.01)^2</f>
        <v>2.3296067560000001E-3</v>
      </c>
      <c r="U91">
        <f>(L91-0.01)^2</f>
        <v>7.7372985600000007E-4</v>
      </c>
    </row>
    <row r="92" spans="1:21" x14ac:dyDescent="0.25">
      <c r="A92">
        <v>10026</v>
      </c>
      <c r="B92">
        <v>20070731</v>
      </c>
      <c r="C92">
        <v>3</v>
      </c>
      <c r="D92">
        <v>2052</v>
      </c>
      <c r="E92" t="s">
        <v>36</v>
      </c>
      <c r="F92" t="s">
        <v>37</v>
      </c>
      <c r="G92">
        <v>7976</v>
      </c>
      <c r="H92">
        <v>46603210</v>
      </c>
      <c r="I92">
        <v>34.450000000000003</v>
      </c>
      <c r="J92">
        <v>-8.7175000000000002E-2</v>
      </c>
      <c r="K92">
        <v>-3.1789999999999999E-2</v>
      </c>
      <c r="L92">
        <v>-3.1981999999999997E-2</v>
      </c>
      <c r="N92">
        <f t="shared" si="4"/>
        <v>8.9985486211901167E-2</v>
      </c>
      <c r="O92">
        <f t="shared" si="5"/>
        <v>1441.0457516339873</v>
      </c>
      <c r="P92">
        <f t="shared" si="6"/>
        <v>180.13071895424841</v>
      </c>
      <c r="T92">
        <f>(J92-0.01)^2</f>
        <v>9.4429806249999998E-3</v>
      </c>
      <c r="U92">
        <f>(L92-0.01)^2</f>
        <v>1.7624883239999998E-3</v>
      </c>
    </row>
    <row r="93" spans="1:21" x14ac:dyDescent="0.25">
      <c r="A93">
        <v>10026</v>
      </c>
      <c r="B93">
        <v>20070831</v>
      </c>
      <c r="C93">
        <v>3</v>
      </c>
      <c r="D93">
        <v>2052</v>
      </c>
      <c r="E93" t="s">
        <v>36</v>
      </c>
      <c r="F93" t="s">
        <v>37</v>
      </c>
      <c r="G93">
        <v>7976</v>
      </c>
      <c r="H93">
        <v>46603210</v>
      </c>
      <c r="I93">
        <v>37.549999999999997</v>
      </c>
      <c r="J93">
        <v>8.9984999999999996E-2</v>
      </c>
      <c r="K93">
        <v>1.1592999999999999E-2</v>
      </c>
      <c r="L93">
        <v>1.2864E-2</v>
      </c>
      <c r="N93">
        <f t="shared" si="4"/>
        <v>-7.2703062583222344E-2</v>
      </c>
      <c r="O93">
        <f t="shared" si="5"/>
        <v>1570.7189542483661</v>
      </c>
      <c r="P93">
        <f t="shared" si="6"/>
        <v>196.33986928104576</v>
      </c>
      <c r="T93">
        <f>(J93-0.01)^2</f>
        <v>6.3976002250000002E-3</v>
      </c>
      <c r="U93">
        <f>(L93-0.01)^2</f>
        <v>8.2024960000000006E-6</v>
      </c>
    </row>
    <row r="94" spans="1:21" x14ac:dyDescent="0.25">
      <c r="A94">
        <v>10026</v>
      </c>
      <c r="B94">
        <v>20070928</v>
      </c>
      <c r="C94">
        <v>3</v>
      </c>
      <c r="D94">
        <v>2052</v>
      </c>
      <c r="E94" t="s">
        <v>36</v>
      </c>
      <c r="F94" t="s">
        <v>37</v>
      </c>
      <c r="G94">
        <v>7976</v>
      </c>
      <c r="H94">
        <v>46603210</v>
      </c>
      <c r="I94">
        <v>34.82</v>
      </c>
      <c r="J94">
        <v>-7.0439000000000002E-2</v>
      </c>
      <c r="K94">
        <v>4.0821999999999997E-2</v>
      </c>
      <c r="L94">
        <v>3.5793999999999999E-2</v>
      </c>
      <c r="N94">
        <f t="shared" si="4"/>
        <v>2.2975301550832716E-2</v>
      </c>
      <c r="O94">
        <f t="shared" si="5"/>
        <v>1456.5228758169935</v>
      </c>
      <c r="P94">
        <f t="shared" si="6"/>
        <v>182.06535947712419</v>
      </c>
      <c r="T94">
        <f>(J94-0.01)^2</f>
        <v>6.4704327209999992E-3</v>
      </c>
      <c r="U94">
        <f>(L94-0.01)^2</f>
        <v>6.6533043599999989E-4</v>
      </c>
    </row>
    <row r="95" spans="1:21" x14ac:dyDescent="0.25">
      <c r="A95">
        <v>10026</v>
      </c>
      <c r="B95">
        <v>20071031</v>
      </c>
      <c r="C95">
        <v>3</v>
      </c>
      <c r="D95">
        <v>2052</v>
      </c>
      <c r="E95" t="s">
        <v>36</v>
      </c>
      <c r="F95" t="s">
        <v>37</v>
      </c>
      <c r="G95">
        <v>7976</v>
      </c>
      <c r="H95">
        <v>46603210</v>
      </c>
      <c r="I95">
        <v>35.619999999999997</v>
      </c>
      <c r="J95">
        <v>2.2974999999999999E-2</v>
      </c>
      <c r="K95">
        <v>2.5909999999999999E-2</v>
      </c>
      <c r="L95">
        <v>1.4822E-2</v>
      </c>
      <c r="N95">
        <f t="shared" si="4"/>
        <v>-9.096013475575504E-2</v>
      </c>
      <c r="O95">
        <f t="shared" si="5"/>
        <v>1489.9869281045751</v>
      </c>
      <c r="P95">
        <f t="shared" si="6"/>
        <v>186.24836601307189</v>
      </c>
      <c r="T95">
        <f>(J95-0.01)^2</f>
        <v>1.6835062499999997E-4</v>
      </c>
      <c r="U95">
        <f>(L95-0.01)^2</f>
        <v>2.3251683999999999E-5</v>
      </c>
    </row>
    <row r="96" spans="1:21" x14ac:dyDescent="0.25">
      <c r="A96">
        <v>10026</v>
      </c>
      <c r="B96">
        <v>20071130</v>
      </c>
      <c r="C96">
        <v>3</v>
      </c>
      <c r="D96">
        <v>2052</v>
      </c>
      <c r="E96" t="s">
        <v>36</v>
      </c>
      <c r="F96" t="s">
        <v>37</v>
      </c>
      <c r="G96">
        <v>7976</v>
      </c>
      <c r="H96">
        <v>46603210</v>
      </c>
      <c r="I96">
        <v>32.380000000000003</v>
      </c>
      <c r="J96">
        <v>-9.0959999999999999E-2</v>
      </c>
      <c r="K96">
        <v>-4.9362000000000003E-2</v>
      </c>
      <c r="L96">
        <v>-4.4042999999999999E-2</v>
      </c>
      <c r="N96">
        <f t="shared" si="4"/>
        <v>-3.3971587399629466E-2</v>
      </c>
      <c r="O96">
        <f t="shared" si="5"/>
        <v>1354.4575163398695</v>
      </c>
      <c r="P96">
        <f t="shared" si="6"/>
        <v>169.30718954248368</v>
      </c>
      <c r="T96">
        <f>(J96-0.01)^2</f>
        <v>1.0192921599999998E-2</v>
      </c>
      <c r="U96">
        <f>(L96-0.01)^2</f>
        <v>2.920645849E-3</v>
      </c>
    </row>
    <row r="97" spans="1:21" x14ac:dyDescent="0.25">
      <c r="A97">
        <v>10026</v>
      </c>
      <c r="B97">
        <v>20071231</v>
      </c>
      <c r="C97">
        <v>3</v>
      </c>
      <c r="D97">
        <v>2052</v>
      </c>
      <c r="E97" t="s">
        <v>36</v>
      </c>
      <c r="F97" t="s">
        <v>37</v>
      </c>
      <c r="G97">
        <v>7976</v>
      </c>
      <c r="H97">
        <v>46603210</v>
      </c>
      <c r="I97">
        <v>31.28</v>
      </c>
      <c r="J97">
        <v>-3.1115E-2</v>
      </c>
      <c r="K97">
        <v>-4.4050000000000001E-3</v>
      </c>
      <c r="L97">
        <v>-8.6280000000000003E-3</v>
      </c>
      <c r="N97">
        <f t="shared" si="4"/>
        <v>-0.20044757033248084</v>
      </c>
      <c r="O97">
        <f t="shared" si="5"/>
        <v>1308.4444444444446</v>
      </c>
      <c r="P97">
        <f t="shared" si="6"/>
        <v>163.55555555555557</v>
      </c>
      <c r="T97">
        <f>(J97-0.01)^2</f>
        <v>1.690443225E-3</v>
      </c>
      <c r="U97">
        <f>(L97-0.01)^2</f>
        <v>3.4700238399999994E-4</v>
      </c>
    </row>
    <row r="98" spans="1:21" x14ac:dyDescent="0.25">
      <c r="A98">
        <v>10026</v>
      </c>
      <c r="B98">
        <v>20080131</v>
      </c>
      <c r="C98">
        <v>3</v>
      </c>
      <c r="D98">
        <v>2052</v>
      </c>
      <c r="E98" t="s">
        <v>36</v>
      </c>
      <c r="F98" t="s">
        <v>37</v>
      </c>
      <c r="G98">
        <v>7976</v>
      </c>
      <c r="H98">
        <v>46603210</v>
      </c>
      <c r="I98">
        <v>25.01</v>
      </c>
      <c r="J98">
        <v>-0.20044799999999999</v>
      </c>
      <c r="K98">
        <v>-6.2218000000000002E-2</v>
      </c>
      <c r="L98">
        <v>-6.1163000000000002E-2</v>
      </c>
      <c r="N98">
        <f t="shared" si="4"/>
        <v>-1.4394242303078841E-2</v>
      </c>
      <c r="O98">
        <f t="shared" si="5"/>
        <v>1046.169934640523</v>
      </c>
      <c r="P98">
        <f t="shared" si="6"/>
        <v>130.77124183006538</v>
      </c>
      <c r="T98">
        <f>(J98-0.01)^2</f>
        <v>4.4288360703999996E-2</v>
      </c>
      <c r="U98">
        <f>(L98-0.01)^2</f>
        <v>5.0641725690000004E-3</v>
      </c>
    </row>
    <row r="99" spans="1:21" x14ac:dyDescent="0.25">
      <c r="A99">
        <v>10026</v>
      </c>
      <c r="B99">
        <v>20080229</v>
      </c>
      <c r="C99">
        <v>3</v>
      </c>
      <c r="D99">
        <v>2052</v>
      </c>
      <c r="E99" t="s">
        <v>36</v>
      </c>
      <c r="F99" t="s">
        <v>37</v>
      </c>
      <c r="G99">
        <v>7976</v>
      </c>
      <c r="H99">
        <v>46603210</v>
      </c>
      <c r="I99">
        <v>24.65</v>
      </c>
      <c r="J99">
        <v>-1.4394000000000001E-2</v>
      </c>
      <c r="K99">
        <v>-2.1697000000000001E-2</v>
      </c>
      <c r="L99">
        <v>-3.4761E-2</v>
      </c>
      <c r="N99">
        <f t="shared" si="4"/>
        <v>0.11440162271805265</v>
      </c>
      <c r="O99">
        <f t="shared" si="5"/>
        <v>1031.1111111111111</v>
      </c>
      <c r="P99">
        <f t="shared" si="6"/>
        <v>128.88888888888889</v>
      </c>
      <c r="T99">
        <f>(J99-0.01)^2</f>
        <v>5.9506723599999994E-4</v>
      </c>
      <c r="U99">
        <f>(L99-0.01)^2</f>
        <v>2.003547121E-3</v>
      </c>
    </row>
    <row r="100" spans="1:21" x14ac:dyDescent="0.25">
      <c r="A100">
        <v>10026</v>
      </c>
      <c r="B100">
        <v>20080331</v>
      </c>
      <c r="C100">
        <v>3</v>
      </c>
      <c r="D100">
        <v>2052</v>
      </c>
      <c r="E100" t="s">
        <v>36</v>
      </c>
      <c r="F100" t="s">
        <v>37</v>
      </c>
      <c r="G100">
        <v>7976</v>
      </c>
      <c r="H100">
        <v>46603210</v>
      </c>
      <c r="I100">
        <v>27.47</v>
      </c>
      <c r="J100">
        <v>0.118154</v>
      </c>
      <c r="K100">
        <v>-1.0444E-2</v>
      </c>
      <c r="L100">
        <v>-5.96E-3</v>
      </c>
      <c r="N100">
        <f t="shared" si="4"/>
        <v>4.2591918456498012E-2</v>
      </c>
      <c r="O100">
        <f t="shared" si="5"/>
        <v>1149.0718954248364</v>
      </c>
      <c r="P100">
        <f t="shared" si="6"/>
        <v>143.63398692810455</v>
      </c>
      <c r="T100">
        <f>(J100-0.01)^2</f>
        <v>1.1697287716E-2</v>
      </c>
      <c r="U100">
        <f>(L100-0.01)^2</f>
        <v>2.5472160000000006E-4</v>
      </c>
    </row>
    <row r="101" spans="1:21" x14ac:dyDescent="0.25">
      <c r="A101">
        <v>10026</v>
      </c>
      <c r="B101">
        <v>20080430</v>
      </c>
      <c r="C101">
        <v>3</v>
      </c>
      <c r="D101">
        <v>2052</v>
      </c>
      <c r="E101" t="s">
        <v>36</v>
      </c>
      <c r="F101" t="s">
        <v>37</v>
      </c>
      <c r="G101">
        <v>7976</v>
      </c>
      <c r="H101">
        <v>46603210</v>
      </c>
      <c r="I101">
        <v>28.64</v>
      </c>
      <c r="J101">
        <v>4.2591999999999998E-2</v>
      </c>
      <c r="K101">
        <v>5.1199000000000001E-2</v>
      </c>
      <c r="L101">
        <v>4.7546999999999999E-2</v>
      </c>
      <c r="N101">
        <f t="shared" si="4"/>
        <v>1.4315642458100575E-2</v>
      </c>
      <c r="O101">
        <f t="shared" si="5"/>
        <v>1198.0130718954247</v>
      </c>
      <c r="P101">
        <f t="shared" si="6"/>
        <v>149.75163398692808</v>
      </c>
      <c r="T101">
        <f>(J101-0.01)^2</f>
        <v>1.0622384639999997E-3</v>
      </c>
      <c r="U101">
        <f>(L101-0.01)^2</f>
        <v>1.4097772089999997E-3</v>
      </c>
    </row>
    <row r="102" spans="1:21" x14ac:dyDescent="0.25">
      <c r="A102">
        <v>10026</v>
      </c>
      <c r="B102">
        <v>20080530</v>
      </c>
      <c r="C102">
        <v>3</v>
      </c>
      <c r="D102">
        <v>2052</v>
      </c>
      <c r="E102" t="s">
        <v>36</v>
      </c>
      <c r="F102" t="s">
        <v>37</v>
      </c>
      <c r="G102">
        <v>7976</v>
      </c>
      <c r="H102">
        <v>46603210</v>
      </c>
      <c r="I102">
        <v>29.05</v>
      </c>
      <c r="J102">
        <v>1.4316000000000001E-2</v>
      </c>
      <c r="K102">
        <v>2.3935000000000001E-2</v>
      </c>
      <c r="L102">
        <v>1.0673999999999999E-2</v>
      </c>
      <c r="N102">
        <f t="shared" si="4"/>
        <v>-5.6454388984509496E-2</v>
      </c>
      <c r="O102">
        <f t="shared" si="5"/>
        <v>1215.1633986928102</v>
      </c>
      <c r="P102">
        <f t="shared" si="6"/>
        <v>151.89542483660128</v>
      </c>
      <c r="T102">
        <f>(J102-0.01)^2</f>
        <v>1.8627856000000005E-5</v>
      </c>
      <c r="U102">
        <f>(L102-0.01)^2</f>
        <v>4.54275999999999E-7</v>
      </c>
    </row>
    <row r="103" spans="1:21" x14ac:dyDescent="0.25">
      <c r="A103">
        <v>10026</v>
      </c>
      <c r="B103">
        <v>20080630</v>
      </c>
      <c r="C103">
        <v>3</v>
      </c>
      <c r="D103">
        <v>2052</v>
      </c>
      <c r="E103" t="s">
        <v>36</v>
      </c>
      <c r="F103" t="s">
        <v>37</v>
      </c>
      <c r="G103">
        <v>7976</v>
      </c>
      <c r="H103">
        <v>46603210</v>
      </c>
      <c r="I103">
        <v>27.41</v>
      </c>
      <c r="J103">
        <v>-5.3269999999999998E-2</v>
      </c>
      <c r="K103">
        <v>-7.8436000000000006E-2</v>
      </c>
      <c r="L103">
        <v>-8.5961999999999997E-2</v>
      </c>
      <c r="N103">
        <f t="shared" si="4"/>
        <v>0.15541773075519894</v>
      </c>
      <c r="O103">
        <f t="shared" si="5"/>
        <v>1146.5620915032678</v>
      </c>
      <c r="P103">
        <f t="shared" si="6"/>
        <v>143.32026143790847</v>
      </c>
      <c r="T103">
        <f>(J103-0.01)^2</f>
        <v>4.0030928999999988E-3</v>
      </c>
      <c r="U103">
        <f>(L103-0.01)^2</f>
        <v>9.2087054439999993E-3</v>
      </c>
    </row>
    <row r="104" spans="1:21" x14ac:dyDescent="0.25">
      <c r="A104">
        <v>10026</v>
      </c>
      <c r="B104">
        <v>20080731</v>
      </c>
      <c r="C104">
        <v>3</v>
      </c>
      <c r="D104">
        <v>2052</v>
      </c>
      <c r="E104" t="s">
        <v>36</v>
      </c>
      <c r="F104" t="s">
        <v>37</v>
      </c>
      <c r="G104">
        <v>7976</v>
      </c>
      <c r="H104">
        <v>46603210</v>
      </c>
      <c r="I104">
        <v>31.67</v>
      </c>
      <c r="J104">
        <v>0.155418</v>
      </c>
      <c r="K104">
        <v>-1.3413E-2</v>
      </c>
      <c r="L104">
        <v>-9.8589999999999997E-3</v>
      </c>
      <c r="N104">
        <f t="shared" si="4"/>
        <v>6.37827597095042E-2</v>
      </c>
      <c r="O104">
        <f t="shared" si="5"/>
        <v>1324.7581699346404</v>
      </c>
      <c r="P104">
        <f t="shared" si="6"/>
        <v>165.59477124183005</v>
      </c>
      <c r="T104">
        <f>(J104-0.01)^2</f>
        <v>2.1146394723999998E-2</v>
      </c>
      <c r="U104">
        <f>(L104-0.01)^2</f>
        <v>3.9437988100000004E-4</v>
      </c>
    </row>
    <row r="105" spans="1:21" x14ac:dyDescent="0.25">
      <c r="A105">
        <v>10026</v>
      </c>
      <c r="B105">
        <v>20080829</v>
      </c>
      <c r="C105">
        <v>3</v>
      </c>
      <c r="D105">
        <v>2052</v>
      </c>
      <c r="E105" t="s">
        <v>36</v>
      </c>
      <c r="F105" t="s">
        <v>37</v>
      </c>
      <c r="G105">
        <v>7976</v>
      </c>
      <c r="H105">
        <v>46603210</v>
      </c>
      <c r="I105">
        <v>33.69</v>
      </c>
      <c r="J105">
        <v>6.3783000000000006E-2</v>
      </c>
      <c r="K105">
        <v>1.0597000000000001E-2</v>
      </c>
      <c r="L105">
        <v>1.2191E-2</v>
      </c>
      <c r="N105">
        <f t="shared" si="4"/>
        <v>6.5301276343128212E-3</v>
      </c>
      <c r="O105">
        <f t="shared" si="5"/>
        <v>1409.2549019607841</v>
      </c>
      <c r="P105">
        <f t="shared" si="6"/>
        <v>176.15686274509801</v>
      </c>
      <c r="T105">
        <f>(J105-0.01)^2</f>
        <v>2.8926110890000003E-3</v>
      </c>
      <c r="U105">
        <f>(L105-0.01)^2</f>
        <v>4.8004810000000014E-6</v>
      </c>
    </row>
    <row r="106" spans="1:21" x14ac:dyDescent="0.25">
      <c r="A106">
        <v>10026</v>
      </c>
      <c r="B106">
        <v>20080930</v>
      </c>
      <c r="C106">
        <v>3</v>
      </c>
      <c r="D106">
        <v>2052</v>
      </c>
      <c r="E106" t="s">
        <v>36</v>
      </c>
      <c r="F106" t="s">
        <v>37</v>
      </c>
      <c r="G106">
        <v>7976</v>
      </c>
      <c r="H106">
        <v>46603210</v>
      </c>
      <c r="I106">
        <v>33.909999999999997</v>
      </c>
      <c r="J106">
        <v>9.2759999999999995E-3</v>
      </c>
      <c r="K106">
        <v>-9.8171999999999995E-2</v>
      </c>
      <c r="L106">
        <v>-9.0790999999999997E-2</v>
      </c>
      <c r="N106">
        <f t="shared" si="4"/>
        <v>-7.5199056325567559E-2</v>
      </c>
      <c r="O106">
        <f t="shared" si="5"/>
        <v>1418.457516339869</v>
      </c>
      <c r="P106">
        <f t="shared" si="6"/>
        <v>177.30718954248363</v>
      </c>
      <c r="T106">
        <f>(J106-0.01)^2</f>
        <v>5.2417600000000103E-7</v>
      </c>
      <c r="U106">
        <f>(L106-0.01)^2</f>
        <v>1.0158825680999998E-2</v>
      </c>
    </row>
    <row r="107" spans="1:21" x14ac:dyDescent="0.25">
      <c r="A107">
        <v>10026</v>
      </c>
      <c r="B107">
        <v>20081031</v>
      </c>
      <c r="C107">
        <v>3</v>
      </c>
      <c r="D107">
        <v>2052</v>
      </c>
      <c r="E107" t="s">
        <v>36</v>
      </c>
      <c r="F107" t="s">
        <v>37</v>
      </c>
      <c r="G107">
        <v>7976</v>
      </c>
      <c r="H107">
        <v>46603210</v>
      </c>
      <c r="I107">
        <v>31.36</v>
      </c>
      <c r="J107">
        <v>-7.5199000000000002E-2</v>
      </c>
      <c r="K107">
        <v>-0.184838</v>
      </c>
      <c r="L107">
        <v>-0.16942499999999999</v>
      </c>
      <c r="N107">
        <f t="shared" si="4"/>
        <v>-5.1658163265306145E-2</v>
      </c>
      <c r="O107">
        <f t="shared" si="5"/>
        <v>1311.7908496732025</v>
      </c>
      <c r="P107">
        <f t="shared" si="6"/>
        <v>163.97385620915031</v>
      </c>
      <c r="T107">
        <f>(J107-0.01)^2</f>
        <v>7.2588696009999992E-3</v>
      </c>
      <c r="U107">
        <f>(L107-0.01)^2</f>
        <v>3.2193330625000002E-2</v>
      </c>
    </row>
    <row r="108" spans="1:21" x14ac:dyDescent="0.25">
      <c r="A108">
        <v>10026</v>
      </c>
      <c r="B108">
        <v>20081128</v>
      </c>
      <c r="C108">
        <v>3</v>
      </c>
      <c r="D108">
        <v>2052</v>
      </c>
      <c r="E108" t="s">
        <v>36</v>
      </c>
      <c r="F108" t="s">
        <v>37</v>
      </c>
      <c r="G108">
        <v>7976</v>
      </c>
      <c r="H108">
        <v>46603210</v>
      </c>
      <c r="I108">
        <v>29.74</v>
      </c>
      <c r="J108">
        <v>-5.1658000000000003E-2</v>
      </c>
      <c r="K108">
        <v>-8.4684999999999996E-2</v>
      </c>
      <c r="L108">
        <v>-7.4848999999999999E-2</v>
      </c>
      <c r="N108">
        <f t="shared" si="4"/>
        <v>0.20645595158036323</v>
      </c>
      <c r="O108">
        <f t="shared" si="5"/>
        <v>1244.0261437908496</v>
      </c>
      <c r="P108">
        <f t="shared" si="6"/>
        <v>155.5032679738562</v>
      </c>
      <c r="T108">
        <f>(J108-0.01)^2</f>
        <v>3.8017089640000005E-3</v>
      </c>
      <c r="U108">
        <f>(L108-0.01)^2</f>
        <v>7.199352800999999E-3</v>
      </c>
    </row>
    <row r="109" spans="1:21" x14ac:dyDescent="0.25">
      <c r="A109">
        <v>10026</v>
      </c>
      <c r="B109">
        <v>20081231</v>
      </c>
      <c r="C109">
        <v>3</v>
      </c>
      <c r="D109">
        <v>2052</v>
      </c>
      <c r="E109" t="s">
        <v>36</v>
      </c>
      <c r="F109" t="s">
        <v>37</v>
      </c>
      <c r="G109">
        <v>7976</v>
      </c>
      <c r="H109">
        <v>46603210</v>
      </c>
      <c r="I109">
        <v>35.880000000000003</v>
      </c>
      <c r="J109">
        <v>0.209734</v>
      </c>
      <c r="K109">
        <v>2.2231000000000001E-2</v>
      </c>
      <c r="L109">
        <v>7.8220000000000008E-3</v>
      </c>
      <c r="N109">
        <f t="shared" si="4"/>
        <v>-2.7034559643255407E-2</v>
      </c>
      <c r="O109">
        <f t="shared" si="5"/>
        <v>1500.8627450980391</v>
      </c>
      <c r="P109">
        <f t="shared" si="6"/>
        <v>187.60784313725489</v>
      </c>
      <c r="T109">
        <f>(J109-0.01)^2</f>
        <v>3.9893670755999998E-2</v>
      </c>
      <c r="U109">
        <f>(L109-0.01)^2</f>
        <v>4.743683999999997E-6</v>
      </c>
    </row>
    <row r="110" spans="1:21" x14ac:dyDescent="0.25">
      <c r="A110">
        <v>10026</v>
      </c>
      <c r="B110">
        <v>20090130</v>
      </c>
      <c r="C110">
        <v>3</v>
      </c>
      <c r="D110">
        <v>2052</v>
      </c>
      <c r="E110" t="s">
        <v>36</v>
      </c>
      <c r="F110" t="s">
        <v>37</v>
      </c>
      <c r="G110">
        <v>7976</v>
      </c>
      <c r="H110">
        <v>46603210</v>
      </c>
      <c r="I110">
        <v>34.909999999999997</v>
      </c>
      <c r="J110">
        <v>-2.7035E-2</v>
      </c>
      <c r="K110">
        <v>-7.7475000000000002E-2</v>
      </c>
      <c r="L110">
        <v>-8.5656999999999997E-2</v>
      </c>
      <c r="N110">
        <f t="shared" si="4"/>
        <v>-9.5674591807504927E-2</v>
      </c>
      <c r="O110">
        <f t="shared" si="5"/>
        <v>1460.2875816993462</v>
      </c>
      <c r="P110">
        <f t="shared" si="6"/>
        <v>182.53594771241828</v>
      </c>
      <c r="T110">
        <f>(J110-0.01)^2</f>
        <v>1.3715912249999999E-3</v>
      </c>
      <c r="U110">
        <f>(L110-0.01)^2</f>
        <v>9.1502616489999977E-3</v>
      </c>
    </row>
    <row r="111" spans="1:21" x14ac:dyDescent="0.25">
      <c r="A111">
        <v>10026</v>
      </c>
      <c r="B111">
        <v>20090227</v>
      </c>
      <c r="C111">
        <v>3</v>
      </c>
      <c r="D111">
        <v>2052</v>
      </c>
      <c r="E111" t="s">
        <v>36</v>
      </c>
      <c r="F111" t="s">
        <v>37</v>
      </c>
      <c r="G111">
        <v>7976</v>
      </c>
      <c r="H111">
        <v>46603210</v>
      </c>
      <c r="I111">
        <v>31.57</v>
      </c>
      <c r="J111">
        <v>-9.5674999999999996E-2</v>
      </c>
      <c r="K111">
        <v>-0.100175</v>
      </c>
      <c r="L111">
        <v>-0.109931</v>
      </c>
      <c r="N111">
        <f t="shared" si="4"/>
        <v>9.8828001267025511E-2</v>
      </c>
      <c r="O111">
        <f t="shared" si="5"/>
        <v>1320.5751633986927</v>
      </c>
      <c r="P111">
        <f t="shared" si="6"/>
        <v>165.07189542483658</v>
      </c>
      <c r="T111">
        <f>(J111-0.01)^2</f>
        <v>1.1167205624999997E-2</v>
      </c>
      <c r="U111">
        <f>(L111-0.01)^2</f>
        <v>1.4383444761E-2</v>
      </c>
    </row>
    <row r="112" spans="1:21" x14ac:dyDescent="0.25">
      <c r="A112">
        <v>10026</v>
      </c>
      <c r="B112">
        <v>20090331</v>
      </c>
      <c r="C112">
        <v>3</v>
      </c>
      <c r="D112">
        <v>2052</v>
      </c>
      <c r="E112" t="s">
        <v>36</v>
      </c>
      <c r="F112" t="s">
        <v>37</v>
      </c>
      <c r="G112">
        <v>7976</v>
      </c>
      <c r="H112">
        <v>46603210</v>
      </c>
      <c r="I112">
        <v>34.69</v>
      </c>
      <c r="J112">
        <v>0.10191600000000001</v>
      </c>
      <c r="K112">
        <v>8.6813000000000001E-2</v>
      </c>
      <c r="L112">
        <v>8.5404999999999995E-2</v>
      </c>
      <c r="N112">
        <f t="shared" si="4"/>
        <v>0.11732487748630738</v>
      </c>
      <c r="O112">
        <f t="shared" si="5"/>
        <v>1451.0849673202611</v>
      </c>
      <c r="P112">
        <f t="shared" si="6"/>
        <v>181.38562091503263</v>
      </c>
      <c r="T112">
        <f>(J112-0.01)^2</f>
        <v>8.4485510560000018E-3</v>
      </c>
      <c r="U112">
        <f>(L112-0.01)^2</f>
        <v>5.6859140249999997E-3</v>
      </c>
    </row>
    <row r="113" spans="1:21" x14ac:dyDescent="0.25">
      <c r="A113">
        <v>10026</v>
      </c>
      <c r="B113">
        <v>20090430</v>
      </c>
      <c r="C113">
        <v>3</v>
      </c>
      <c r="D113">
        <v>2052</v>
      </c>
      <c r="E113" t="s">
        <v>36</v>
      </c>
      <c r="F113" t="s">
        <v>37</v>
      </c>
      <c r="G113">
        <v>7976</v>
      </c>
      <c r="H113">
        <v>46603210</v>
      </c>
      <c r="I113">
        <v>38.76</v>
      </c>
      <c r="J113">
        <v>0.117325</v>
      </c>
      <c r="K113">
        <v>0.109483</v>
      </c>
      <c r="L113">
        <v>9.3924999999999995E-2</v>
      </c>
      <c r="N113">
        <f t="shared" si="4"/>
        <v>-3.1991744066047323E-2</v>
      </c>
      <c r="O113">
        <f t="shared" si="5"/>
        <v>1621.333333333333</v>
      </c>
      <c r="P113">
        <f t="shared" si="6"/>
        <v>202.66666666666663</v>
      </c>
      <c r="T113">
        <f>(J113-0.01)^2</f>
        <v>1.1518655625000001E-2</v>
      </c>
      <c r="U113">
        <f>(L113-0.01)^2</f>
        <v>7.0434056249999996E-3</v>
      </c>
    </row>
    <row r="114" spans="1:21" x14ac:dyDescent="0.25">
      <c r="A114">
        <v>10026</v>
      </c>
      <c r="B114">
        <v>20090529</v>
      </c>
      <c r="C114">
        <v>3</v>
      </c>
      <c r="D114">
        <v>2052</v>
      </c>
      <c r="E114" t="s">
        <v>36</v>
      </c>
      <c r="F114" t="s">
        <v>37</v>
      </c>
      <c r="G114">
        <v>7976</v>
      </c>
      <c r="H114">
        <v>46603210</v>
      </c>
      <c r="I114">
        <v>37.520000000000003</v>
      </c>
      <c r="J114">
        <v>-3.1992E-2</v>
      </c>
      <c r="K114">
        <v>6.7796999999999996E-2</v>
      </c>
      <c r="L114">
        <v>5.3081000000000003E-2</v>
      </c>
      <c r="N114">
        <f t="shared" si="4"/>
        <v>-4.317697228145001E-2</v>
      </c>
      <c r="O114">
        <f t="shared" si="5"/>
        <v>1569.4640522875816</v>
      </c>
      <c r="P114">
        <f t="shared" si="6"/>
        <v>196.1830065359477</v>
      </c>
      <c r="T114">
        <f>(J114-0.01)^2</f>
        <v>1.7633280640000002E-3</v>
      </c>
      <c r="U114">
        <f>(L114-0.01)^2</f>
        <v>1.8559725610000001E-3</v>
      </c>
    </row>
    <row r="115" spans="1:21" x14ac:dyDescent="0.25">
      <c r="A115">
        <v>10026</v>
      </c>
      <c r="B115">
        <v>20090630</v>
      </c>
      <c r="C115">
        <v>3</v>
      </c>
      <c r="D115">
        <v>2052</v>
      </c>
      <c r="E115" t="s">
        <v>36</v>
      </c>
      <c r="F115" t="s">
        <v>37</v>
      </c>
      <c r="G115">
        <v>7976</v>
      </c>
      <c r="H115">
        <v>46603210</v>
      </c>
      <c r="I115">
        <v>35.9</v>
      </c>
      <c r="J115">
        <v>-4.0578000000000003E-2</v>
      </c>
      <c r="K115">
        <v>-3.0200000000000001E-3</v>
      </c>
      <c r="L115">
        <v>1.9599999999999999E-4</v>
      </c>
      <c r="N115">
        <f t="shared" si="4"/>
        <v>0.20724233983286933</v>
      </c>
      <c r="O115">
        <f t="shared" si="5"/>
        <v>1501.6993464052284</v>
      </c>
      <c r="P115">
        <f t="shared" si="6"/>
        <v>187.71241830065355</v>
      </c>
      <c r="T115">
        <f>(J115-0.01)^2</f>
        <v>2.5581340840000006E-3</v>
      </c>
      <c r="U115">
        <f>(L115-0.01)^2</f>
        <v>9.6118416000000008E-5</v>
      </c>
    </row>
    <row r="116" spans="1:21" x14ac:dyDescent="0.25">
      <c r="A116">
        <v>10026</v>
      </c>
      <c r="B116">
        <v>20090731</v>
      </c>
      <c r="C116">
        <v>3</v>
      </c>
      <c r="D116">
        <v>2052</v>
      </c>
      <c r="E116" t="s">
        <v>36</v>
      </c>
      <c r="F116" t="s">
        <v>37</v>
      </c>
      <c r="G116">
        <v>7976</v>
      </c>
      <c r="H116">
        <v>46603210</v>
      </c>
      <c r="I116">
        <v>43.34</v>
      </c>
      <c r="J116">
        <v>0.20724200000000001</v>
      </c>
      <c r="K116">
        <v>8.1792000000000004E-2</v>
      </c>
      <c r="L116">
        <v>7.4142E-2</v>
      </c>
      <c r="N116">
        <f t="shared" si="4"/>
        <v>8.3064143977849003E-3</v>
      </c>
      <c r="O116">
        <f t="shared" si="5"/>
        <v>1812.9150326797385</v>
      </c>
      <c r="P116">
        <f t="shared" si="6"/>
        <v>226.61437908496731</v>
      </c>
      <c r="T116">
        <f>(J116-0.01)^2</f>
        <v>3.8904406564000002E-2</v>
      </c>
      <c r="U116">
        <f>(L116-0.01)^2</f>
        <v>4.1141961640000007E-3</v>
      </c>
    </row>
    <row r="117" spans="1:21" x14ac:dyDescent="0.25">
      <c r="A117">
        <v>10026</v>
      </c>
      <c r="B117">
        <v>20090831</v>
      </c>
      <c r="C117">
        <v>3</v>
      </c>
      <c r="D117">
        <v>2052</v>
      </c>
      <c r="E117" t="s">
        <v>36</v>
      </c>
      <c r="F117" t="s">
        <v>37</v>
      </c>
      <c r="G117">
        <v>7976</v>
      </c>
      <c r="H117">
        <v>46603210</v>
      </c>
      <c r="I117">
        <v>43.7</v>
      </c>
      <c r="J117">
        <v>8.3059999999999991E-3</v>
      </c>
      <c r="K117">
        <v>3.1514E-2</v>
      </c>
      <c r="L117">
        <v>3.356E-2</v>
      </c>
      <c r="N117">
        <f t="shared" si="4"/>
        <v>-1.1670480549199169E-2</v>
      </c>
      <c r="O117">
        <f t="shared" si="5"/>
        <v>1827.9738562091502</v>
      </c>
      <c r="P117">
        <f t="shared" si="6"/>
        <v>228.49673202614377</v>
      </c>
      <c r="T117">
        <f>(J117-0.01)^2</f>
        <v>2.8696360000000036E-6</v>
      </c>
      <c r="U117">
        <f>(L117-0.01)^2</f>
        <v>5.5507359999999988E-4</v>
      </c>
    </row>
    <row r="118" spans="1:21" x14ac:dyDescent="0.25">
      <c r="A118">
        <v>10026</v>
      </c>
      <c r="B118">
        <v>20090930</v>
      </c>
      <c r="C118">
        <v>3</v>
      </c>
      <c r="D118">
        <v>2052</v>
      </c>
      <c r="E118" t="s">
        <v>36</v>
      </c>
      <c r="F118" t="s">
        <v>37</v>
      </c>
      <c r="G118">
        <v>7976</v>
      </c>
      <c r="H118">
        <v>46603210</v>
      </c>
      <c r="I118">
        <v>43.19</v>
      </c>
      <c r="J118">
        <v>-9.4389999999999995E-3</v>
      </c>
      <c r="K118">
        <v>4.5288000000000002E-2</v>
      </c>
      <c r="L118">
        <v>3.5722999999999998E-2</v>
      </c>
      <c r="N118">
        <f t="shared" si="4"/>
        <v>-9.3077101180828792E-2</v>
      </c>
      <c r="O118">
        <f t="shared" si="5"/>
        <v>1806.6405228758167</v>
      </c>
      <c r="P118">
        <f t="shared" si="6"/>
        <v>225.83006535947709</v>
      </c>
      <c r="T118">
        <f>(J118-0.01)^2</f>
        <v>3.7787472099999993E-4</v>
      </c>
      <c r="U118">
        <f>(L118-0.01)^2</f>
        <v>6.6167272899999977E-4</v>
      </c>
    </row>
    <row r="119" spans="1:21" x14ac:dyDescent="0.25">
      <c r="A119">
        <v>10026</v>
      </c>
      <c r="B119">
        <v>20091030</v>
      </c>
      <c r="C119">
        <v>3</v>
      </c>
      <c r="D119">
        <v>2052</v>
      </c>
      <c r="E119" t="s">
        <v>36</v>
      </c>
      <c r="F119" t="s">
        <v>37</v>
      </c>
      <c r="G119">
        <v>7976</v>
      </c>
      <c r="H119">
        <v>46603210</v>
      </c>
      <c r="I119">
        <v>39.17</v>
      </c>
      <c r="J119">
        <v>-9.3076999999999993E-2</v>
      </c>
      <c r="K119">
        <v>-2.8079E-2</v>
      </c>
      <c r="L119">
        <v>-1.9761999999999998E-2</v>
      </c>
      <c r="N119">
        <f t="shared" si="4"/>
        <v>-7.8376308399285222E-2</v>
      </c>
      <c r="O119">
        <f t="shared" si="5"/>
        <v>1638.4836601307188</v>
      </c>
      <c r="P119">
        <f t="shared" si="6"/>
        <v>204.81045751633985</v>
      </c>
      <c r="T119">
        <f>(J119-0.01)^2</f>
        <v>1.0624867928999998E-2</v>
      </c>
      <c r="U119">
        <f>(L119-0.01)^2</f>
        <v>8.8577664399999982E-4</v>
      </c>
    </row>
    <row r="120" spans="1:21" x14ac:dyDescent="0.25">
      <c r="A120">
        <v>10026</v>
      </c>
      <c r="B120">
        <v>20091130</v>
      </c>
      <c r="C120">
        <v>3</v>
      </c>
      <c r="D120">
        <v>2052</v>
      </c>
      <c r="E120" t="s">
        <v>36</v>
      </c>
      <c r="F120" t="s">
        <v>37</v>
      </c>
      <c r="G120">
        <v>7976</v>
      </c>
      <c r="H120">
        <v>46603210</v>
      </c>
      <c r="I120">
        <v>36.1</v>
      </c>
      <c r="J120">
        <v>-7.8376000000000001E-2</v>
      </c>
      <c r="K120">
        <v>5.7085999999999998E-2</v>
      </c>
      <c r="L120">
        <v>5.7363999999999998E-2</v>
      </c>
      <c r="N120">
        <f t="shared" si="4"/>
        <v>0.1069252077562326</v>
      </c>
      <c r="O120">
        <f t="shared" si="5"/>
        <v>1510.065359477124</v>
      </c>
      <c r="P120">
        <f t="shared" si="6"/>
        <v>188.75816993464051</v>
      </c>
      <c r="T120">
        <f>(J120-0.01)^2</f>
        <v>7.8103173759999991E-3</v>
      </c>
      <c r="U120">
        <f>(L120-0.01)^2</f>
        <v>2.2433484959999998E-3</v>
      </c>
    </row>
    <row r="121" spans="1:21" x14ac:dyDescent="0.25">
      <c r="A121">
        <v>10026</v>
      </c>
      <c r="B121">
        <v>20091231</v>
      </c>
      <c r="C121">
        <v>3</v>
      </c>
      <c r="D121">
        <v>2052</v>
      </c>
      <c r="E121" t="s">
        <v>36</v>
      </c>
      <c r="F121" t="s">
        <v>37</v>
      </c>
      <c r="G121">
        <v>7976</v>
      </c>
      <c r="H121">
        <v>46603210</v>
      </c>
      <c r="I121">
        <v>39.96</v>
      </c>
      <c r="J121">
        <v>0.109903</v>
      </c>
      <c r="K121">
        <v>2.8486000000000001E-2</v>
      </c>
      <c r="L121">
        <v>1.7770999999999999E-2</v>
      </c>
      <c r="N121">
        <f t="shared" si="4"/>
        <v>4.629629629629628E-2</v>
      </c>
      <c r="O121">
        <f t="shared" si="5"/>
        <v>1671.5294117647056</v>
      </c>
      <c r="P121">
        <f t="shared" si="6"/>
        <v>208.9411764705882</v>
      </c>
      <c r="T121">
        <f>(J121-0.01)^2</f>
        <v>9.9806094090000019E-3</v>
      </c>
      <c r="U121">
        <f>(L121-0.01)^2</f>
        <v>6.0388440999999978E-5</v>
      </c>
    </row>
    <row r="122" spans="1:21" x14ac:dyDescent="0.25">
      <c r="A122">
        <v>10026</v>
      </c>
      <c r="B122">
        <v>20100129</v>
      </c>
      <c r="C122">
        <v>3</v>
      </c>
      <c r="D122">
        <v>2052</v>
      </c>
      <c r="E122" t="s">
        <v>36</v>
      </c>
      <c r="F122" t="s">
        <v>37</v>
      </c>
      <c r="G122">
        <v>7976</v>
      </c>
      <c r="H122">
        <v>46603210</v>
      </c>
      <c r="I122">
        <v>41.81</v>
      </c>
      <c r="J122">
        <v>4.6295999999999997E-2</v>
      </c>
      <c r="K122">
        <v>-3.7185999999999997E-2</v>
      </c>
      <c r="L122">
        <v>-3.6974E-2</v>
      </c>
      <c r="N122">
        <f t="shared" si="4"/>
        <v>2.1525950729490484E-2</v>
      </c>
      <c r="O122">
        <f t="shared" si="5"/>
        <v>1748.9150326797383</v>
      </c>
      <c r="P122">
        <f t="shared" si="6"/>
        <v>218.61437908496728</v>
      </c>
      <c r="T122">
        <f>(J122-0.01)^2</f>
        <v>1.3173996159999996E-3</v>
      </c>
      <c r="U122">
        <f>(L122-0.01)^2</f>
        <v>2.206556676E-3</v>
      </c>
    </row>
    <row r="123" spans="1:21" x14ac:dyDescent="0.25">
      <c r="A123">
        <v>10026</v>
      </c>
      <c r="B123">
        <v>20100226</v>
      </c>
      <c r="C123">
        <v>3</v>
      </c>
      <c r="D123">
        <v>2052</v>
      </c>
      <c r="E123" t="s">
        <v>36</v>
      </c>
      <c r="F123" t="s">
        <v>37</v>
      </c>
      <c r="G123">
        <v>7976</v>
      </c>
      <c r="H123">
        <v>46603210</v>
      </c>
      <c r="I123">
        <v>42.71</v>
      </c>
      <c r="J123">
        <v>2.1526E-2</v>
      </c>
      <c r="K123">
        <v>3.4754E-2</v>
      </c>
      <c r="L123">
        <v>2.8514000000000001E-2</v>
      </c>
      <c r="N123">
        <f t="shared" si="4"/>
        <v>1.7794427534535195E-2</v>
      </c>
      <c r="O123">
        <f t="shared" si="5"/>
        <v>1786.5620915032675</v>
      </c>
      <c r="P123">
        <f t="shared" si="6"/>
        <v>223.32026143790844</v>
      </c>
      <c r="T123">
        <f>(J123-0.01)^2</f>
        <v>1.3284867600000001E-4</v>
      </c>
      <c r="U123">
        <f>(L123-0.01)^2</f>
        <v>3.4276819600000011E-4</v>
      </c>
    </row>
    <row r="124" spans="1:21" x14ac:dyDescent="0.25">
      <c r="A124">
        <v>10026</v>
      </c>
      <c r="B124">
        <v>20100331</v>
      </c>
      <c r="C124">
        <v>3</v>
      </c>
      <c r="D124">
        <v>2052</v>
      </c>
      <c r="E124" t="s">
        <v>36</v>
      </c>
      <c r="F124" t="s">
        <v>37</v>
      </c>
      <c r="G124">
        <v>7976</v>
      </c>
      <c r="H124">
        <v>46603210</v>
      </c>
      <c r="I124">
        <v>43.47</v>
      </c>
      <c r="J124">
        <v>2.0310999999999999E-2</v>
      </c>
      <c r="K124">
        <v>6.3687999999999995E-2</v>
      </c>
      <c r="L124">
        <v>5.8796000000000001E-2</v>
      </c>
      <c r="N124">
        <f t="shared" si="4"/>
        <v>7.1773636991028456E-2</v>
      </c>
      <c r="O124">
        <f t="shared" si="5"/>
        <v>1818.35294117647</v>
      </c>
      <c r="P124">
        <f t="shared" si="6"/>
        <v>227.29411764705875</v>
      </c>
      <c r="T124">
        <f>(J124-0.01)^2</f>
        <v>1.0631672099999998E-4</v>
      </c>
      <c r="U124">
        <f>(L124-0.01)^2</f>
        <v>2.3810496159999998E-3</v>
      </c>
    </row>
    <row r="125" spans="1:21" x14ac:dyDescent="0.25">
      <c r="A125">
        <v>10026</v>
      </c>
      <c r="B125">
        <v>20100430</v>
      </c>
      <c r="C125">
        <v>3</v>
      </c>
      <c r="D125">
        <v>2052</v>
      </c>
      <c r="E125" t="s">
        <v>36</v>
      </c>
      <c r="F125" t="s">
        <v>37</v>
      </c>
      <c r="G125">
        <v>7976</v>
      </c>
      <c r="H125">
        <v>46603210</v>
      </c>
      <c r="I125">
        <v>46.59</v>
      </c>
      <c r="J125">
        <v>7.1774000000000004E-2</v>
      </c>
      <c r="K125">
        <v>2.0039000000000001E-2</v>
      </c>
      <c r="L125">
        <v>1.4759E-2</v>
      </c>
      <c r="N125">
        <f t="shared" si="4"/>
        <v>-4.6361880231809427E-2</v>
      </c>
      <c r="O125">
        <f t="shared" si="5"/>
        <v>1948.8627450980389</v>
      </c>
      <c r="P125">
        <f t="shared" si="6"/>
        <v>243.60784313725486</v>
      </c>
      <c r="T125">
        <f>(J125-0.01)^2</f>
        <v>3.8160270760000002E-3</v>
      </c>
      <c r="U125">
        <f>(L125-0.01)^2</f>
        <v>2.2648080999999992E-5</v>
      </c>
    </row>
    <row r="126" spans="1:21" x14ac:dyDescent="0.25">
      <c r="A126">
        <v>10026</v>
      </c>
      <c r="B126">
        <v>20100528</v>
      </c>
      <c r="C126">
        <v>3</v>
      </c>
      <c r="D126">
        <v>2052</v>
      </c>
      <c r="E126" t="s">
        <v>36</v>
      </c>
      <c r="F126" t="s">
        <v>37</v>
      </c>
      <c r="G126">
        <v>7976</v>
      </c>
      <c r="H126">
        <v>46603210</v>
      </c>
      <c r="I126">
        <v>44.43</v>
      </c>
      <c r="J126">
        <v>-4.6362E-2</v>
      </c>
      <c r="K126">
        <v>-7.9267000000000004E-2</v>
      </c>
      <c r="L126">
        <v>-8.1975999999999993E-2</v>
      </c>
      <c r="N126">
        <f t="shared" si="4"/>
        <v>-5.2442043664190807E-2</v>
      </c>
      <c r="O126">
        <f t="shared" si="5"/>
        <v>1858.5098039215682</v>
      </c>
      <c r="P126">
        <f t="shared" si="6"/>
        <v>232.31372549019602</v>
      </c>
      <c r="T126">
        <f>(J126-0.01)^2</f>
        <v>3.1766750440000002E-3</v>
      </c>
      <c r="U126">
        <f>(L126-0.01)^2</f>
        <v>8.4595845759999986E-3</v>
      </c>
    </row>
    <row r="127" spans="1:21" x14ac:dyDescent="0.25">
      <c r="A127">
        <v>10026</v>
      </c>
      <c r="B127">
        <v>20100630</v>
      </c>
      <c r="C127">
        <v>3</v>
      </c>
      <c r="D127">
        <v>2052</v>
      </c>
      <c r="E127" t="s">
        <v>36</v>
      </c>
      <c r="F127" t="s">
        <v>37</v>
      </c>
      <c r="G127">
        <v>7976</v>
      </c>
      <c r="H127">
        <v>46603210</v>
      </c>
      <c r="I127">
        <v>42.1</v>
      </c>
      <c r="J127">
        <v>-5.0022999999999998E-2</v>
      </c>
      <c r="K127">
        <v>-5.0802E-2</v>
      </c>
      <c r="L127">
        <v>-5.3881999999999999E-2</v>
      </c>
      <c r="N127">
        <f t="shared" si="4"/>
        <v>-9.2636579572447086E-3</v>
      </c>
      <c r="O127">
        <f t="shared" si="5"/>
        <v>1761.0457516339866</v>
      </c>
      <c r="P127">
        <f t="shared" si="6"/>
        <v>220.13071895424832</v>
      </c>
      <c r="T127">
        <f>(J127-0.01)^2</f>
        <v>3.602760529E-3</v>
      </c>
      <c r="U127">
        <f>(L127-0.01)^2</f>
        <v>4.0809099239999995E-3</v>
      </c>
    </row>
    <row r="128" spans="1:21" x14ac:dyDescent="0.25">
      <c r="A128">
        <v>10026</v>
      </c>
      <c r="B128">
        <v>20100730</v>
      </c>
      <c r="C128">
        <v>3</v>
      </c>
      <c r="D128">
        <v>2052</v>
      </c>
      <c r="E128" t="s">
        <v>36</v>
      </c>
      <c r="F128" t="s">
        <v>37</v>
      </c>
      <c r="G128">
        <v>7976</v>
      </c>
      <c r="H128">
        <v>46603210</v>
      </c>
      <c r="I128">
        <v>41.71</v>
      </c>
      <c r="J128">
        <v>-9.2639999999999997E-3</v>
      </c>
      <c r="K128">
        <v>7.0384000000000002E-2</v>
      </c>
      <c r="L128">
        <v>6.8778000000000006E-2</v>
      </c>
      <c r="N128">
        <f t="shared" si="4"/>
        <v>-9.494126108846801E-2</v>
      </c>
      <c r="O128">
        <f t="shared" si="5"/>
        <v>1744.7320261437903</v>
      </c>
      <c r="P128">
        <f t="shared" si="6"/>
        <v>218.09150326797379</v>
      </c>
      <c r="T128">
        <f>(J128-0.01)^2</f>
        <v>3.7110169600000002E-4</v>
      </c>
      <c r="U128">
        <f>(L128-0.01)^2</f>
        <v>3.4548532840000005E-3</v>
      </c>
    </row>
    <row r="129" spans="1:21" x14ac:dyDescent="0.25">
      <c r="A129">
        <v>10026</v>
      </c>
      <c r="B129">
        <v>20100831</v>
      </c>
      <c r="C129">
        <v>3</v>
      </c>
      <c r="D129">
        <v>2052</v>
      </c>
      <c r="E129" t="s">
        <v>36</v>
      </c>
      <c r="F129" t="s">
        <v>37</v>
      </c>
      <c r="G129">
        <v>7976</v>
      </c>
      <c r="H129">
        <v>46603210</v>
      </c>
      <c r="I129">
        <v>37.75</v>
      </c>
      <c r="J129">
        <v>-9.4940999999999998E-2</v>
      </c>
      <c r="K129">
        <v>-4.2887000000000002E-2</v>
      </c>
      <c r="L129">
        <v>-4.7448999999999998E-2</v>
      </c>
      <c r="N129">
        <f t="shared" si="4"/>
        <v>0.11072847682119202</v>
      </c>
      <c r="O129">
        <f t="shared" si="5"/>
        <v>1579.0849673202611</v>
      </c>
      <c r="P129">
        <f t="shared" si="6"/>
        <v>197.38562091503263</v>
      </c>
      <c r="T129">
        <f>(J129-0.01)^2</f>
        <v>1.1012613480999998E-2</v>
      </c>
      <c r="U129">
        <f>(L129-0.01)^2</f>
        <v>3.3003876009999999E-3</v>
      </c>
    </row>
    <row r="130" spans="1:21" x14ac:dyDescent="0.25">
      <c r="A130">
        <v>10026</v>
      </c>
      <c r="B130">
        <v>20100930</v>
      </c>
      <c r="C130">
        <v>3</v>
      </c>
      <c r="D130">
        <v>2052</v>
      </c>
      <c r="E130" t="s">
        <v>36</v>
      </c>
      <c r="F130" t="s">
        <v>37</v>
      </c>
      <c r="G130">
        <v>7976</v>
      </c>
      <c r="H130">
        <v>46603210</v>
      </c>
      <c r="I130">
        <v>41.93</v>
      </c>
      <c r="J130">
        <v>0.113576</v>
      </c>
      <c r="K130">
        <v>9.1669E-2</v>
      </c>
      <c r="L130">
        <v>8.7551000000000004E-2</v>
      </c>
      <c r="N130">
        <f t="shared" si="4"/>
        <v>2.2418316241354486E-2</v>
      </c>
      <c r="O130">
        <f t="shared" si="5"/>
        <v>1753.9346405228753</v>
      </c>
      <c r="P130">
        <f t="shared" si="6"/>
        <v>219.24183006535941</v>
      </c>
      <c r="T130">
        <f>(J130-0.01)^2</f>
        <v>1.0727987776E-2</v>
      </c>
      <c r="U130">
        <f>(L130-0.01)^2</f>
        <v>6.0141576010000015E-3</v>
      </c>
    </row>
    <row r="131" spans="1:21" x14ac:dyDescent="0.25">
      <c r="A131">
        <v>10026</v>
      </c>
      <c r="B131">
        <v>20101029</v>
      </c>
      <c r="C131">
        <v>3</v>
      </c>
      <c r="D131">
        <v>2052</v>
      </c>
      <c r="E131" t="s">
        <v>36</v>
      </c>
      <c r="F131" t="s">
        <v>37</v>
      </c>
      <c r="G131">
        <v>7976</v>
      </c>
      <c r="H131">
        <v>46603210</v>
      </c>
      <c r="I131">
        <v>42.87</v>
      </c>
      <c r="J131">
        <v>2.2418E-2</v>
      </c>
      <c r="K131">
        <v>3.8606000000000001E-2</v>
      </c>
      <c r="L131">
        <v>3.6856E-2</v>
      </c>
      <c r="N131">
        <f t="shared" si="4"/>
        <v>6.7179846046186098E-2</v>
      </c>
      <c r="O131">
        <f t="shared" si="5"/>
        <v>1793.2549019607834</v>
      </c>
      <c r="P131">
        <f t="shared" si="6"/>
        <v>224.15686274509792</v>
      </c>
      <c r="T131">
        <f>(J131-0.01)^2</f>
        <v>1.54206724E-4</v>
      </c>
      <c r="U131">
        <f>(L131-0.01)^2</f>
        <v>7.2124473599999989E-4</v>
      </c>
    </row>
    <row r="132" spans="1:21" x14ac:dyDescent="0.25">
      <c r="A132">
        <v>10026</v>
      </c>
      <c r="B132">
        <v>20101130</v>
      </c>
      <c r="C132">
        <v>3</v>
      </c>
      <c r="D132">
        <v>2052</v>
      </c>
      <c r="E132" t="s">
        <v>36</v>
      </c>
      <c r="F132" t="s">
        <v>37</v>
      </c>
      <c r="G132">
        <v>7976</v>
      </c>
      <c r="H132">
        <v>46603210</v>
      </c>
      <c r="I132">
        <v>45.75</v>
      </c>
      <c r="J132">
        <v>6.7180000000000004E-2</v>
      </c>
      <c r="K132">
        <v>5.1209999999999997E-3</v>
      </c>
      <c r="L132">
        <v>-2.2899999999999999E-3</v>
      </c>
      <c r="N132">
        <f t="shared" ref="N132:N195" si="7">I133/I132-1</f>
        <v>5.4426229508196755E-2</v>
      </c>
      <c r="O132">
        <f t="shared" ref="O132:O195" si="8">O131*(1+N131)</f>
        <v>1913.7254901960773</v>
      </c>
      <c r="P132">
        <f t="shared" ref="P132:P195" si="9">P131*(1+N131)</f>
        <v>239.21568627450966</v>
      </c>
      <c r="T132">
        <f>(J132-0.01)^2</f>
        <v>3.2695524000000004E-3</v>
      </c>
      <c r="U132">
        <f>(L132-0.01)^2</f>
        <v>1.5104410000000001E-4</v>
      </c>
    </row>
    <row r="133" spans="1:21" x14ac:dyDescent="0.25">
      <c r="A133">
        <v>10026</v>
      </c>
      <c r="B133">
        <v>20101231</v>
      </c>
      <c r="C133">
        <v>3</v>
      </c>
      <c r="D133">
        <v>2052</v>
      </c>
      <c r="E133" t="s">
        <v>36</v>
      </c>
      <c r="F133" t="s">
        <v>37</v>
      </c>
      <c r="G133">
        <v>7976</v>
      </c>
      <c r="H133">
        <v>46603210</v>
      </c>
      <c r="I133">
        <v>48.24</v>
      </c>
      <c r="J133">
        <v>5.6994999999999997E-2</v>
      </c>
      <c r="K133">
        <v>6.7212999999999995E-2</v>
      </c>
      <c r="L133">
        <v>6.5299999999999997E-2</v>
      </c>
      <c r="N133">
        <f t="shared" si="7"/>
        <v>-0.11961028192371481</v>
      </c>
      <c r="O133">
        <f t="shared" si="8"/>
        <v>2017.8823529411754</v>
      </c>
      <c r="P133">
        <f t="shared" si="9"/>
        <v>252.23529411764693</v>
      </c>
      <c r="T133">
        <f>(J133-0.01)^2</f>
        <v>2.2085300249999997E-3</v>
      </c>
      <c r="U133">
        <f>(L133-0.01)^2</f>
        <v>3.0580899999999994E-3</v>
      </c>
    </row>
    <row r="134" spans="1:21" x14ac:dyDescent="0.25">
      <c r="A134">
        <v>10026</v>
      </c>
      <c r="B134">
        <v>20110131</v>
      </c>
      <c r="C134">
        <v>3</v>
      </c>
      <c r="D134">
        <v>2052</v>
      </c>
      <c r="E134" t="s">
        <v>36</v>
      </c>
      <c r="F134" t="s">
        <v>37</v>
      </c>
      <c r="G134">
        <v>7976</v>
      </c>
      <c r="H134">
        <v>46603210</v>
      </c>
      <c r="I134">
        <v>42.47</v>
      </c>
      <c r="J134">
        <v>-0.11960999999999999</v>
      </c>
      <c r="K134">
        <v>1.9189999999999999E-2</v>
      </c>
      <c r="L134">
        <v>2.2645999999999999E-2</v>
      </c>
      <c r="N134">
        <f t="shared" si="7"/>
        <v>3.531904874028724E-2</v>
      </c>
      <c r="O134">
        <f t="shared" si="8"/>
        <v>1776.5228758169924</v>
      </c>
      <c r="P134">
        <f t="shared" si="9"/>
        <v>222.06535947712405</v>
      </c>
      <c r="T134">
        <f>(J134-0.01)^2</f>
        <v>1.6798752100000001E-2</v>
      </c>
      <c r="U134">
        <f>(L134-0.01)^2</f>
        <v>1.5992131599999997E-4</v>
      </c>
    </row>
    <row r="135" spans="1:21" x14ac:dyDescent="0.25">
      <c r="A135">
        <v>10026</v>
      </c>
      <c r="B135">
        <v>20110228</v>
      </c>
      <c r="C135">
        <v>3</v>
      </c>
      <c r="D135">
        <v>2052</v>
      </c>
      <c r="E135" t="s">
        <v>36</v>
      </c>
      <c r="F135" t="s">
        <v>37</v>
      </c>
      <c r="G135">
        <v>7976</v>
      </c>
      <c r="H135">
        <v>46603210</v>
      </c>
      <c r="I135">
        <v>43.97</v>
      </c>
      <c r="J135">
        <v>3.5319000000000003E-2</v>
      </c>
      <c r="K135">
        <v>3.8168000000000001E-2</v>
      </c>
      <c r="L135">
        <v>3.1956999999999999E-2</v>
      </c>
      <c r="N135">
        <f t="shared" si="7"/>
        <v>7.0502615419604231E-2</v>
      </c>
      <c r="O135">
        <f t="shared" si="8"/>
        <v>1839.2679738562081</v>
      </c>
      <c r="P135">
        <f t="shared" si="9"/>
        <v>229.90849673202601</v>
      </c>
      <c r="T135">
        <f>(J135-0.01)^2</f>
        <v>6.4105176100000012E-4</v>
      </c>
      <c r="U135">
        <f>(L135-0.01)^2</f>
        <v>4.821098489999999E-4</v>
      </c>
    </row>
    <row r="136" spans="1:21" x14ac:dyDescent="0.25">
      <c r="A136">
        <v>10026</v>
      </c>
      <c r="B136">
        <v>20110331</v>
      </c>
      <c r="C136">
        <v>3</v>
      </c>
      <c r="D136">
        <v>2052</v>
      </c>
      <c r="E136" t="s">
        <v>36</v>
      </c>
      <c r="F136" t="s">
        <v>37</v>
      </c>
      <c r="G136">
        <v>7976</v>
      </c>
      <c r="H136">
        <v>46603210</v>
      </c>
      <c r="I136">
        <v>47.07</v>
      </c>
      <c r="J136">
        <v>7.3175000000000004E-2</v>
      </c>
      <c r="K136">
        <v>3.3430000000000001E-3</v>
      </c>
      <c r="L136">
        <v>-1.047E-3</v>
      </c>
      <c r="N136">
        <f t="shared" si="7"/>
        <v>7.9668578712555727E-2</v>
      </c>
      <c r="O136">
        <f t="shared" si="8"/>
        <v>1968.9411764705869</v>
      </c>
      <c r="P136">
        <f t="shared" si="9"/>
        <v>246.11764705882337</v>
      </c>
      <c r="T136">
        <f>(J136-0.01)^2</f>
        <v>3.9910806250000016E-3</v>
      </c>
      <c r="U136">
        <f>(L136-0.01)^2</f>
        <v>1.2203620899999999E-4</v>
      </c>
    </row>
    <row r="137" spans="1:21" x14ac:dyDescent="0.25">
      <c r="A137">
        <v>10026</v>
      </c>
      <c r="B137">
        <v>20110429</v>
      </c>
      <c r="C137">
        <v>3</v>
      </c>
      <c r="D137">
        <v>2052</v>
      </c>
      <c r="E137" t="s">
        <v>36</v>
      </c>
      <c r="F137" t="s">
        <v>37</v>
      </c>
      <c r="G137">
        <v>7976</v>
      </c>
      <c r="H137">
        <v>46603210</v>
      </c>
      <c r="I137">
        <v>50.82</v>
      </c>
      <c r="J137">
        <v>7.9669000000000004E-2</v>
      </c>
      <c r="K137">
        <v>2.8601999999999999E-2</v>
      </c>
      <c r="L137">
        <v>2.8494999999999999E-2</v>
      </c>
      <c r="N137">
        <f t="shared" si="7"/>
        <v>1.377410468319562E-2</v>
      </c>
      <c r="O137">
        <f t="shared" si="8"/>
        <v>2125.8039215686258</v>
      </c>
      <c r="P137">
        <f t="shared" si="9"/>
        <v>265.72549019607823</v>
      </c>
      <c r="T137">
        <f>(J137-0.01)^2</f>
        <v>4.8537695610000016E-3</v>
      </c>
      <c r="U137">
        <f>(L137-0.01)^2</f>
        <v>3.4206502499999991E-4</v>
      </c>
    </row>
    <row r="138" spans="1:21" x14ac:dyDescent="0.25">
      <c r="A138">
        <v>10026</v>
      </c>
      <c r="B138">
        <v>20110531</v>
      </c>
      <c r="C138">
        <v>3</v>
      </c>
      <c r="D138">
        <v>2052</v>
      </c>
      <c r="E138" t="s">
        <v>36</v>
      </c>
      <c r="F138" t="s">
        <v>37</v>
      </c>
      <c r="G138">
        <v>7976</v>
      </c>
      <c r="H138">
        <v>46603210</v>
      </c>
      <c r="I138">
        <v>51.52</v>
      </c>
      <c r="J138">
        <v>1.3774E-2</v>
      </c>
      <c r="K138">
        <v>-1.4957E-2</v>
      </c>
      <c r="L138">
        <v>-1.3501000000000001E-2</v>
      </c>
      <c r="N138">
        <f t="shared" si="7"/>
        <v>-3.2414596273291907E-2</v>
      </c>
      <c r="O138">
        <f t="shared" si="8"/>
        <v>2155.0849673202597</v>
      </c>
      <c r="P138">
        <f t="shared" si="9"/>
        <v>269.38562091503246</v>
      </c>
      <c r="T138">
        <f>(J138-0.01)^2</f>
        <v>1.4243075999999997E-5</v>
      </c>
      <c r="U138">
        <f>(L138-0.01)^2</f>
        <v>5.5229700100000009E-4</v>
      </c>
    </row>
    <row r="139" spans="1:21" x14ac:dyDescent="0.25">
      <c r="A139">
        <v>10026</v>
      </c>
      <c r="B139">
        <v>20110630</v>
      </c>
      <c r="C139">
        <v>3</v>
      </c>
      <c r="D139">
        <v>2052</v>
      </c>
      <c r="E139" t="s">
        <v>36</v>
      </c>
      <c r="F139" t="s">
        <v>37</v>
      </c>
      <c r="G139">
        <v>7976</v>
      </c>
      <c r="H139">
        <v>46603210</v>
      </c>
      <c r="I139">
        <v>49.85</v>
      </c>
      <c r="J139">
        <v>-3.0134000000000001E-2</v>
      </c>
      <c r="K139">
        <v>-1.8453000000000001E-2</v>
      </c>
      <c r="L139">
        <v>-1.8258E-2</v>
      </c>
      <c r="N139">
        <f t="shared" si="7"/>
        <v>3.6910732196589802E-2</v>
      </c>
      <c r="O139">
        <f t="shared" si="8"/>
        <v>2085.2287581699329</v>
      </c>
      <c r="P139">
        <f t="shared" si="9"/>
        <v>260.65359477124161</v>
      </c>
      <c r="T139">
        <f>(J139-0.01)^2</f>
        <v>1.6107379560000002E-3</v>
      </c>
      <c r="U139">
        <f>(L139-0.01)^2</f>
        <v>7.9851456399999987E-4</v>
      </c>
    </row>
    <row r="140" spans="1:21" x14ac:dyDescent="0.25">
      <c r="A140">
        <v>10026</v>
      </c>
      <c r="B140">
        <v>20110729</v>
      </c>
      <c r="C140">
        <v>3</v>
      </c>
      <c r="D140">
        <v>2052</v>
      </c>
      <c r="E140" t="s">
        <v>36</v>
      </c>
      <c r="F140" t="s">
        <v>37</v>
      </c>
      <c r="G140">
        <v>7976</v>
      </c>
      <c r="H140">
        <v>46603210</v>
      </c>
      <c r="I140">
        <v>51.69</v>
      </c>
      <c r="J140">
        <v>3.6910999999999999E-2</v>
      </c>
      <c r="K140">
        <v>-2.2550000000000001E-2</v>
      </c>
      <c r="L140">
        <v>-2.1474E-2</v>
      </c>
      <c r="N140">
        <f t="shared" si="7"/>
        <v>-2.0893789901334836E-2</v>
      </c>
      <c r="O140">
        <f t="shared" si="8"/>
        <v>2162.196078431371</v>
      </c>
      <c r="P140">
        <f t="shared" si="9"/>
        <v>270.27450980392138</v>
      </c>
      <c r="T140">
        <f>(J140-0.01)^2</f>
        <v>7.2420192099999984E-4</v>
      </c>
      <c r="U140">
        <f>(L140-0.01)^2</f>
        <v>9.9061267600000021E-4</v>
      </c>
    </row>
    <row r="141" spans="1:21" x14ac:dyDescent="0.25">
      <c r="A141">
        <v>10026</v>
      </c>
      <c r="B141">
        <v>20110831</v>
      </c>
      <c r="C141">
        <v>3</v>
      </c>
      <c r="D141">
        <v>2052</v>
      </c>
      <c r="E141" t="s">
        <v>36</v>
      </c>
      <c r="F141" t="s">
        <v>37</v>
      </c>
      <c r="G141">
        <v>7976</v>
      </c>
      <c r="H141">
        <v>46603210</v>
      </c>
      <c r="I141">
        <v>50.61</v>
      </c>
      <c r="J141">
        <v>-2.0893999999999999E-2</v>
      </c>
      <c r="K141">
        <v>-5.7597000000000002E-2</v>
      </c>
      <c r="L141">
        <v>-5.6791000000000001E-2</v>
      </c>
      <c r="N141">
        <f t="shared" si="7"/>
        <v>-5.0582888757162658E-2</v>
      </c>
      <c r="O141">
        <f t="shared" si="8"/>
        <v>2117.0196078431359</v>
      </c>
      <c r="P141">
        <f t="shared" si="9"/>
        <v>264.62745098039198</v>
      </c>
      <c r="T141">
        <f>(J141-0.01)^2</f>
        <v>9.5443923599999988E-4</v>
      </c>
      <c r="U141">
        <f>(L141-0.01)^2</f>
        <v>4.4610376810000005E-3</v>
      </c>
    </row>
    <row r="142" spans="1:21" x14ac:dyDescent="0.25">
      <c r="A142">
        <v>10026</v>
      </c>
      <c r="B142">
        <v>20110930</v>
      </c>
      <c r="C142">
        <v>3</v>
      </c>
      <c r="D142">
        <v>2052</v>
      </c>
      <c r="E142" t="s">
        <v>36</v>
      </c>
      <c r="F142" t="s">
        <v>37</v>
      </c>
      <c r="G142">
        <v>7976</v>
      </c>
      <c r="H142">
        <v>46603210</v>
      </c>
      <c r="I142">
        <v>48.05</v>
      </c>
      <c r="J142">
        <v>-4.8260999999999998E-2</v>
      </c>
      <c r="K142">
        <v>-8.5029999999999994E-2</v>
      </c>
      <c r="L142">
        <v>-7.1762000000000006E-2</v>
      </c>
      <c r="N142">
        <f t="shared" si="7"/>
        <v>7.2840790842872094E-2</v>
      </c>
      <c r="O142">
        <f t="shared" si="8"/>
        <v>2009.9346405228744</v>
      </c>
      <c r="P142">
        <f t="shared" si="9"/>
        <v>251.2418300653593</v>
      </c>
      <c r="T142">
        <f>(J142-0.01)^2</f>
        <v>3.394344121E-3</v>
      </c>
      <c r="U142">
        <f>(L142-0.01)^2</f>
        <v>6.6850246440000004E-3</v>
      </c>
    </row>
    <row r="143" spans="1:21" x14ac:dyDescent="0.25">
      <c r="A143">
        <v>10026</v>
      </c>
      <c r="B143">
        <v>20111031</v>
      </c>
      <c r="C143">
        <v>3</v>
      </c>
      <c r="D143">
        <v>2052</v>
      </c>
      <c r="E143" t="s">
        <v>36</v>
      </c>
      <c r="F143" t="s">
        <v>37</v>
      </c>
      <c r="G143">
        <v>7976</v>
      </c>
      <c r="H143">
        <v>46603210</v>
      </c>
      <c r="I143">
        <v>51.55</v>
      </c>
      <c r="J143">
        <v>7.2841000000000003E-2</v>
      </c>
      <c r="K143">
        <v>0.114215</v>
      </c>
      <c r="L143">
        <v>0.107723</v>
      </c>
      <c r="N143">
        <f t="shared" si="7"/>
        <v>6.4015518913678182E-3</v>
      </c>
      <c r="O143">
        <f t="shared" si="8"/>
        <v>2156.3398692810442</v>
      </c>
      <c r="P143">
        <f t="shared" si="9"/>
        <v>269.54248366013053</v>
      </c>
      <c r="T143">
        <f>(J143-0.01)^2</f>
        <v>3.9489912810000008E-3</v>
      </c>
      <c r="U143">
        <f>(L143-0.01)^2</f>
        <v>9.5497847290000014E-3</v>
      </c>
    </row>
    <row r="144" spans="1:21" x14ac:dyDescent="0.25">
      <c r="A144">
        <v>10026</v>
      </c>
      <c r="B144">
        <v>20111130</v>
      </c>
      <c r="C144">
        <v>3</v>
      </c>
      <c r="D144">
        <v>2052</v>
      </c>
      <c r="E144" t="s">
        <v>36</v>
      </c>
      <c r="F144" t="s">
        <v>37</v>
      </c>
      <c r="G144">
        <v>7976</v>
      </c>
      <c r="H144">
        <v>46603210</v>
      </c>
      <c r="I144">
        <v>51.88</v>
      </c>
      <c r="J144">
        <v>6.4019999999999997E-3</v>
      </c>
      <c r="K144">
        <v>-6.2729999999999999E-3</v>
      </c>
      <c r="L144">
        <v>-5.0590000000000001E-3</v>
      </c>
      <c r="N144">
        <f t="shared" si="7"/>
        <v>2.6985350809560549E-2</v>
      </c>
      <c r="O144">
        <f t="shared" si="8"/>
        <v>2170.1437908496723</v>
      </c>
      <c r="P144">
        <f t="shared" si="9"/>
        <v>271.26797385620904</v>
      </c>
      <c r="T144">
        <f>(J144-0.01)^2</f>
        <v>1.2945604000000003E-5</v>
      </c>
      <c r="U144">
        <f>(L144-0.01)^2</f>
        <v>2.2677348099999999E-4</v>
      </c>
    </row>
    <row r="145" spans="1:21" x14ac:dyDescent="0.25">
      <c r="A145">
        <v>10026</v>
      </c>
      <c r="B145">
        <v>20111230</v>
      </c>
      <c r="C145">
        <v>3</v>
      </c>
      <c r="D145">
        <v>2052</v>
      </c>
      <c r="E145" t="s">
        <v>36</v>
      </c>
      <c r="F145" t="s">
        <v>37</v>
      </c>
      <c r="G145">
        <v>7976</v>
      </c>
      <c r="H145">
        <v>46603210</v>
      </c>
      <c r="I145">
        <v>53.28</v>
      </c>
      <c r="J145">
        <v>2.9491E-2</v>
      </c>
      <c r="K145">
        <v>3.6709999999999998E-3</v>
      </c>
      <c r="L145">
        <v>8.5330000000000007E-3</v>
      </c>
      <c r="N145">
        <f t="shared" si="7"/>
        <v>-4.2229729729729715E-2</v>
      </c>
      <c r="O145">
        <f t="shared" si="8"/>
        <v>2228.7058823529405</v>
      </c>
      <c r="P145">
        <f t="shared" si="9"/>
        <v>278.58823529411757</v>
      </c>
      <c r="T145">
        <f>(J145-0.01)^2</f>
        <v>3.7989908100000006E-4</v>
      </c>
      <c r="U145">
        <f>(L145-0.01)^2</f>
        <v>2.1520889999999988E-6</v>
      </c>
    </row>
    <row r="146" spans="1:21" x14ac:dyDescent="0.25">
      <c r="A146">
        <v>10026</v>
      </c>
      <c r="B146">
        <v>20120131</v>
      </c>
      <c r="C146">
        <v>3</v>
      </c>
      <c r="D146">
        <v>2052</v>
      </c>
      <c r="E146" t="s">
        <v>36</v>
      </c>
      <c r="F146" t="s">
        <v>37</v>
      </c>
      <c r="G146">
        <v>7976</v>
      </c>
      <c r="H146">
        <v>46603210</v>
      </c>
      <c r="I146">
        <v>51.03</v>
      </c>
      <c r="J146">
        <v>-4.2229999999999997E-2</v>
      </c>
      <c r="K146">
        <v>5.4140000000000001E-2</v>
      </c>
      <c r="L146">
        <v>4.3582999999999997E-2</v>
      </c>
      <c r="N146">
        <f t="shared" si="7"/>
        <v>-1.6852831667646506E-2</v>
      </c>
      <c r="O146">
        <f t="shared" si="8"/>
        <v>2134.5882352941171</v>
      </c>
      <c r="P146">
        <f t="shared" si="9"/>
        <v>266.82352941176464</v>
      </c>
      <c r="T146">
        <f>(J146-0.01)^2</f>
        <v>2.7279728999999998E-3</v>
      </c>
      <c r="U146">
        <f>(L146-0.01)^2</f>
        <v>1.1278178889999996E-3</v>
      </c>
    </row>
    <row r="147" spans="1:21" x14ac:dyDescent="0.25">
      <c r="A147">
        <v>10026</v>
      </c>
      <c r="B147">
        <v>20120229</v>
      </c>
      <c r="C147">
        <v>3</v>
      </c>
      <c r="D147">
        <v>2052</v>
      </c>
      <c r="E147" t="s">
        <v>36</v>
      </c>
      <c r="F147" t="s">
        <v>37</v>
      </c>
      <c r="G147">
        <v>7976</v>
      </c>
      <c r="H147">
        <v>46603210</v>
      </c>
      <c r="I147">
        <v>50.17</v>
      </c>
      <c r="J147">
        <v>-1.6853E-2</v>
      </c>
      <c r="K147">
        <v>4.1252999999999998E-2</v>
      </c>
      <c r="L147">
        <v>4.0589E-2</v>
      </c>
      <c r="N147">
        <f t="shared" si="7"/>
        <v>4.5644807653976383E-2</v>
      </c>
      <c r="O147">
        <f t="shared" si="8"/>
        <v>2098.6143790849669</v>
      </c>
      <c r="P147">
        <f t="shared" si="9"/>
        <v>262.32679738562086</v>
      </c>
      <c r="T147">
        <f>(J147-0.01)^2</f>
        <v>7.2108360900000014E-4</v>
      </c>
      <c r="U147">
        <f>(L147-0.01)^2</f>
        <v>9.3568692099999992E-4</v>
      </c>
    </row>
    <row r="148" spans="1:21" x14ac:dyDescent="0.25">
      <c r="A148">
        <v>10026</v>
      </c>
      <c r="B148">
        <v>20120330</v>
      </c>
      <c r="C148">
        <v>3</v>
      </c>
      <c r="D148">
        <v>2052</v>
      </c>
      <c r="E148" t="s">
        <v>36</v>
      </c>
      <c r="F148" t="s">
        <v>37</v>
      </c>
      <c r="G148">
        <v>7976</v>
      </c>
      <c r="H148">
        <v>46603210</v>
      </c>
      <c r="I148">
        <v>52.46</v>
      </c>
      <c r="J148">
        <v>4.8236000000000001E-2</v>
      </c>
      <c r="K148">
        <v>2.4039000000000001E-2</v>
      </c>
      <c r="L148">
        <v>3.1331999999999999E-2</v>
      </c>
      <c r="N148">
        <f t="shared" si="7"/>
        <v>6.8623713305375533E-2</v>
      </c>
      <c r="O148">
        <f t="shared" si="8"/>
        <v>2194.4052287581694</v>
      </c>
      <c r="P148">
        <f t="shared" si="9"/>
        <v>274.30065359477118</v>
      </c>
      <c r="T148">
        <f>(J148-0.01)^2</f>
        <v>1.461991696E-3</v>
      </c>
      <c r="U148">
        <f>(L148-0.01)^2</f>
        <v>4.5505422399999985E-4</v>
      </c>
    </row>
    <row r="149" spans="1:21" x14ac:dyDescent="0.25">
      <c r="A149">
        <v>10026</v>
      </c>
      <c r="B149">
        <v>20120430</v>
      </c>
      <c r="C149">
        <v>3</v>
      </c>
      <c r="D149">
        <v>2052</v>
      </c>
      <c r="E149" t="s">
        <v>36</v>
      </c>
      <c r="F149" t="s">
        <v>37</v>
      </c>
      <c r="G149">
        <v>7976</v>
      </c>
      <c r="H149">
        <v>46603210</v>
      </c>
      <c r="I149">
        <v>56.06</v>
      </c>
      <c r="J149">
        <v>6.8624000000000004E-2</v>
      </c>
      <c r="K149">
        <v>-6.8399999999999997E-3</v>
      </c>
      <c r="L149">
        <v>-7.4970000000000002E-3</v>
      </c>
      <c r="N149">
        <f t="shared" si="7"/>
        <v>-1.7659650374598712E-2</v>
      </c>
      <c r="O149">
        <f t="shared" si="8"/>
        <v>2344.993464052287</v>
      </c>
      <c r="P149">
        <f t="shared" si="9"/>
        <v>293.12418300653587</v>
      </c>
      <c r="T149">
        <f>(J149-0.01)^2</f>
        <v>3.4367733760000004E-3</v>
      </c>
      <c r="U149">
        <f>(L149-0.01)^2</f>
        <v>3.0614500899999993E-4</v>
      </c>
    </row>
    <row r="150" spans="1:21" x14ac:dyDescent="0.25">
      <c r="A150">
        <v>10026</v>
      </c>
      <c r="B150">
        <v>20120531</v>
      </c>
      <c r="C150">
        <v>3</v>
      </c>
      <c r="D150">
        <v>2052</v>
      </c>
      <c r="E150" t="s">
        <v>36</v>
      </c>
      <c r="F150" t="s">
        <v>37</v>
      </c>
      <c r="G150">
        <v>7976</v>
      </c>
      <c r="H150">
        <v>46603210</v>
      </c>
      <c r="I150">
        <v>55.07</v>
      </c>
      <c r="J150">
        <v>-1.7659999999999999E-2</v>
      </c>
      <c r="K150">
        <v>-6.5641000000000005E-2</v>
      </c>
      <c r="L150">
        <v>-6.2650999999999998E-2</v>
      </c>
      <c r="N150">
        <f t="shared" si="7"/>
        <v>7.3179589613219465E-2</v>
      </c>
      <c r="O150">
        <f t="shared" si="8"/>
        <v>2303.5816993464045</v>
      </c>
      <c r="P150">
        <f t="shared" si="9"/>
        <v>287.94771241830057</v>
      </c>
      <c r="T150">
        <f>(J150-0.01)^2</f>
        <v>7.6507559999999981E-4</v>
      </c>
      <c r="U150">
        <f>(L150-0.01)^2</f>
        <v>5.2781678009999992E-3</v>
      </c>
    </row>
    <row r="151" spans="1:21" x14ac:dyDescent="0.25">
      <c r="A151">
        <v>10026</v>
      </c>
      <c r="B151">
        <v>20120629</v>
      </c>
      <c r="C151">
        <v>3</v>
      </c>
      <c r="D151">
        <v>2052</v>
      </c>
      <c r="E151" t="s">
        <v>36</v>
      </c>
      <c r="F151" t="s">
        <v>37</v>
      </c>
      <c r="G151">
        <v>7976</v>
      </c>
      <c r="H151">
        <v>46603210</v>
      </c>
      <c r="I151">
        <v>59.1</v>
      </c>
      <c r="J151">
        <v>7.5539999999999996E-2</v>
      </c>
      <c r="K151">
        <v>3.8181E-2</v>
      </c>
      <c r="L151">
        <v>3.9555E-2</v>
      </c>
      <c r="N151">
        <f t="shared" si="7"/>
        <v>-2.2165820642978007E-2</v>
      </c>
      <c r="O151">
        <f t="shared" si="8"/>
        <v>2472.156862745097</v>
      </c>
      <c r="P151">
        <f t="shared" si="9"/>
        <v>309.01960784313712</v>
      </c>
      <c r="T151">
        <f>(J151-0.01)^2</f>
        <v>4.2954916000000004E-3</v>
      </c>
      <c r="U151">
        <f>(L151-0.01)^2</f>
        <v>8.734980249999999E-4</v>
      </c>
    </row>
    <row r="152" spans="1:21" x14ac:dyDescent="0.25">
      <c r="A152">
        <v>10026</v>
      </c>
      <c r="B152">
        <v>20120731</v>
      </c>
      <c r="C152">
        <v>3</v>
      </c>
      <c r="D152">
        <v>2052</v>
      </c>
      <c r="E152" t="s">
        <v>36</v>
      </c>
      <c r="F152" t="s">
        <v>37</v>
      </c>
      <c r="G152">
        <v>7976</v>
      </c>
      <c r="H152">
        <v>46603210</v>
      </c>
      <c r="I152">
        <v>57.79</v>
      </c>
      <c r="J152">
        <v>-2.2166000000000002E-2</v>
      </c>
      <c r="K152">
        <v>1.0305999999999999E-2</v>
      </c>
      <c r="L152">
        <v>1.2598E-2</v>
      </c>
      <c r="N152">
        <f t="shared" si="7"/>
        <v>-1.1939781969198759E-2</v>
      </c>
      <c r="O152">
        <f t="shared" si="8"/>
        <v>2417.3594771241819</v>
      </c>
      <c r="P152">
        <f t="shared" si="9"/>
        <v>302.16993464052274</v>
      </c>
      <c r="T152">
        <f>(J152-0.01)^2</f>
        <v>1.0346515560000001E-3</v>
      </c>
      <c r="U152">
        <f>(L152-0.01)^2</f>
        <v>6.7496039999999981E-6</v>
      </c>
    </row>
    <row r="153" spans="1:21" x14ac:dyDescent="0.25">
      <c r="A153">
        <v>10026</v>
      </c>
      <c r="B153">
        <v>20120831</v>
      </c>
      <c r="C153">
        <v>3</v>
      </c>
      <c r="D153">
        <v>2052</v>
      </c>
      <c r="E153" t="s">
        <v>36</v>
      </c>
      <c r="F153" t="s">
        <v>37</v>
      </c>
      <c r="G153">
        <v>7976</v>
      </c>
      <c r="H153">
        <v>46603210</v>
      </c>
      <c r="I153">
        <v>57.1</v>
      </c>
      <c r="J153">
        <v>-1.1939999999999999E-2</v>
      </c>
      <c r="K153">
        <v>2.6335999999999998E-2</v>
      </c>
      <c r="L153">
        <v>1.9762999999999999E-2</v>
      </c>
      <c r="N153">
        <f t="shared" si="7"/>
        <v>4.028021015761718E-3</v>
      </c>
      <c r="O153">
        <f t="shared" si="8"/>
        <v>2388.496732026143</v>
      </c>
      <c r="P153">
        <f t="shared" si="9"/>
        <v>298.56209150326788</v>
      </c>
      <c r="T153">
        <f>(J153-0.01)^2</f>
        <v>4.8136360000000005E-4</v>
      </c>
      <c r="U153">
        <f>(L153-0.01)^2</f>
        <v>9.5316168999999982E-5</v>
      </c>
    </row>
    <row r="154" spans="1:21" x14ac:dyDescent="0.25">
      <c r="A154">
        <v>10026</v>
      </c>
      <c r="B154">
        <v>20120928</v>
      </c>
      <c r="C154">
        <v>3</v>
      </c>
      <c r="D154">
        <v>2052</v>
      </c>
      <c r="E154" t="s">
        <v>36</v>
      </c>
      <c r="F154" t="s">
        <v>37</v>
      </c>
      <c r="G154">
        <v>7976</v>
      </c>
      <c r="H154">
        <v>46603210</v>
      </c>
      <c r="I154">
        <v>57.33</v>
      </c>
      <c r="J154">
        <v>6.3049999999999998E-3</v>
      </c>
      <c r="K154">
        <v>2.6532E-2</v>
      </c>
      <c r="L154">
        <v>2.4236000000000001E-2</v>
      </c>
      <c r="N154">
        <f t="shared" si="7"/>
        <v>-1.0465724751438366E-3</v>
      </c>
      <c r="O154">
        <f t="shared" si="8"/>
        <v>2398.1176470588225</v>
      </c>
      <c r="P154">
        <f t="shared" si="9"/>
        <v>299.76470588235281</v>
      </c>
      <c r="T154">
        <f>(J154-0.01)^2</f>
        <v>1.3653025000000003E-5</v>
      </c>
      <c r="U154">
        <f>(L154-0.01)^2</f>
        <v>2.0266369600000002E-4</v>
      </c>
    </row>
    <row r="155" spans="1:21" x14ac:dyDescent="0.25">
      <c r="A155">
        <v>10026</v>
      </c>
      <c r="B155">
        <v>20121031</v>
      </c>
      <c r="C155">
        <v>3</v>
      </c>
      <c r="D155">
        <v>2052</v>
      </c>
      <c r="E155" t="s">
        <v>36</v>
      </c>
      <c r="F155" t="s">
        <v>37</v>
      </c>
      <c r="G155">
        <v>7976</v>
      </c>
      <c r="H155">
        <v>46603210</v>
      </c>
      <c r="I155">
        <v>57.27</v>
      </c>
      <c r="J155">
        <v>-1.047E-3</v>
      </c>
      <c r="K155">
        <v>-1.4064E-2</v>
      </c>
      <c r="L155">
        <v>-1.9789000000000001E-2</v>
      </c>
      <c r="N155">
        <f t="shared" si="7"/>
        <v>9.830626855247071E-2</v>
      </c>
      <c r="O155">
        <f t="shared" si="8"/>
        <v>2395.6078431372539</v>
      </c>
      <c r="P155">
        <f t="shared" si="9"/>
        <v>299.45098039215674</v>
      </c>
      <c r="T155">
        <f>(J155-0.01)^2</f>
        <v>1.2203620899999999E-4</v>
      </c>
      <c r="U155">
        <f>(L155-0.01)^2</f>
        <v>8.8738452100000015E-4</v>
      </c>
    </row>
    <row r="156" spans="1:21" x14ac:dyDescent="0.25">
      <c r="A156">
        <v>10026</v>
      </c>
      <c r="B156">
        <v>20121130</v>
      </c>
      <c r="C156">
        <v>3</v>
      </c>
      <c r="D156">
        <v>2052</v>
      </c>
      <c r="E156" t="s">
        <v>36</v>
      </c>
      <c r="F156" t="s">
        <v>37</v>
      </c>
      <c r="G156">
        <v>7976</v>
      </c>
      <c r="H156">
        <v>46603210</v>
      </c>
      <c r="I156">
        <v>62.9</v>
      </c>
      <c r="J156">
        <v>9.8306000000000004E-2</v>
      </c>
      <c r="K156">
        <v>6.2189999999999997E-3</v>
      </c>
      <c r="L156">
        <v>2.8470000000000001E-3</v>
      </c>
      <c r="N156">
        <f t="shared" si="7"/>
        <v>1.5629570747217825E-2</v>
      </c>
      <c r="O156">
        <f t="shared" si="8"/>
        <v>2631.1111111111099</v>
      </c>
      <c r="P156">
        <f t="shared" si="9"/>
        <v>328.88888888888874</v>
      </c>
      <c r="T156">
        <f>(J156-0.01)^2</f>
        <v>7.797949636000002E-3</v>
      </c>
      <c r="U156">
        <f>(L156-0.01)^2</f>
        <v>5.1165408999999994E-5</v>
      </c>
    </row>
    <row r="157" spans="1:21" x14ac:dyDescent="0.25">
      <c r="A157">
        <v>10026</v>
      </c>
      <c r="B157">
        <v>20121231</v>
      </c>
      <c r="C157">
        <v>3</v>
      </c>
      <c r="D157">
        <v>2052</v>
      </c>
      <c r="E157" t="s">
        <v>36</v>
      </c>
      <c r="F157" t="s">
        <v>37</v>
      </c>
      <c r="G157">
        <v>7976</v>
      </c>
      <c r="H157">
        <v>46603210</v>
      </c>
      <c r="I157">
        <v>63.883099999999999</v>
      </c>
      <c r="J157">
        <v>1.8173000000000002E-2</v>
      </c>
      <c r="K157">
        <v>1.2579999999999999E-2</v>
      </c>
      <c r="L157">
        <v>7.0679999999999996E-3</v>
      </c>
      <c r="N157">
        <f t="shared" si="7"/>
        <v>6.6792312833910739E-2</v>
      </c>
      <c r="O157">
        <f t="shared" si="8"/>
        <v>2672.2342483660118</v>
      </c>
      <c r="P157">
        <f t="shared" si="9"/>
        <v>334.02928104575147</v>
      </c>
      <c r="T157">
        <f>(J157-0.01)^2</f>
        <v>6.6797929000000019E-5</v>
      </c>
      <c r="U157">
        <f>(L157-0.01)^2</f>
        <v>8.596624000000004E-6</v>
      </c>
    </row>
    <row r="158" spans="1:21" x14ac:dyDescent="0.25">
      <c r="A158">
        <v>10026</v>
      </c>
      <c r="B158">
        <v>20130131</v>
      </c>
      <c r="C158">
        <v>3</v>
      </c>
      <c r="D158">
        <v>2052</v>
      </c>
      <c r="E158" t="s">
        <v>36</v>
      </c>
      <c r="F158" t="s">
        <v>37</v>
      </c>
      <c r="G158">
        <v>7976</v>
      </c>
      <c r="H158">
        <v>46603210</v>
      </c>
      <c r="I158">
        <v>68.150000000000006</v>
      </c>
      <c r="J158">
        <v>6.6792000000000004E-2</v>
      </c>
      <c r="K158">
        <v>5.4189000000000001E-2</v>
      </c>
      <c r="L158">
        <v>5.0428000000000001E-2</v>
      </c>
      <c r="N158">
        <f t="shared" si="7"/>
        <v>1.5700660308143766E-2</v>
      </c>
      <c r="O158">
        <f t="shared" si="8"/>
        <v>2850.7189542483648</v>
      </c>
      <c r="P158">
        <f t="shared" si="9"/>
        <v>356.33986928104559</v>
      </c>
      <c r="T158">
        <f>(J158-0.01)^2</f>
        <v>3.2253312640000004E-3</v>
      </c>
      <c r="U158">
        <f>(L158-0.01)^2</f>
        <v>1.634423184E-3</v>
      </c>
    </row>
    <row r="159" spans="1:21" x14ac:dyDescent="0.25">
      <c r="A159">
        <v>10026</v>
      </c>
      <c r="B159">
        <v>20130228</v>
      </c>
      <c r="C159">
        <v>3</v>
      </c>
      <c r="D159">
        <v>2052</v>
      </c>
      <c r="E159" t="s">
        <v>36</v>
      </c>
      <c r="F159" t="s">
        <v>37</v>
      </c>
      <c r="G159">
        <v>7976</v>
      </c>
      <c r="H159">
        <v>46603210</v>
      </c>
      <c r="I159">
        <v>69.22</v>
      </c>
      <c r="J159">
        <v>1.5701E-2</v>
      </c>
      <c r="K159">
        <v>8.2839999999999997E-3</v>
      </c>
      <c r="L159">
        <v>1.1061E-2</v>
      </c>
      <c r="N159">
        <f t="shared" si="7"/>
        <v>0.11080612539728407</v>
      </c>
      <c r="O159">
        <f t="shared" si="8"/>
        <v>2895.4771241830053</v>
      </c>
      <c r="P159">
        <f t="shared" si="9"/>
        <v>361.93464052287567</v>
      </c>
      <c r="T159">
        <f>(J159-0.01)^2</f>
        <v>3.2501400999999996E-5</v>
      </c>
      <c r="U159">
        <f>(L159-0.01)^2</f>
        <v>1.1257209999999988E-6</v>
      </c>
    </row>
    <row r="160" spans="1:21" x14ac:dyDescent="0.25">
      <c r="A160">
        <v>10026</v>
      </c>
      <c r="B160">
        <v>20130328</v>
      </c>
      <c r="C160">
        <v>3</v>
      </c>
      <c r="D160">
        <v>2052</v>
      </c>
      <c r="E160" t="s">
        <v>36</v>
      </c>
      <c r="F160" t="s">
        <v>37</v>
      </c>
      <c r="G160">
        <v>7976</v>
      </c>
      <c r="H160">
        <v>46603210</v>
      </c>
      <c r="I160">
        <v>76.89</v>
      </c>
      <c r="J160">
        <v>0.113118</v>
      </c>
      <c r="K160">
        <v>3.5319999999999997E-2</v>
      </c>
      <c r="L160">
        <v>3.5987999999999999E-2</v>
      </c>
      <c r="N160">
        <f t="shared" si="7"/>
        <v>-2.4320457796852657E-2</v>
      </c>
      <c r="O160">
        <f t="shared" si="8"/>
        <v>3216.3137254901949</v>
      </c>
      <c r="P160">
        <f t="shared" si="9"/>
        <v>402.03921568627436</v>
      </c>
      <c r="T160">
        <f>(J160-0.01)^2</f>
        <v>1.0633321924000001E-2</v>
      </c>
      <c r="U160">
        <f>(L160-0.01)^2</f>
        <v>6.7537614399999985E-4</v>
      </c>
    </row>
    <row r="161" spans="1:21" x14ac:dyDescent="0.25">
      <c r="A161">
        <v>10026</v>
      </c>
      <c r="B161">
        <v>20130430</v>
      </c>
      <c r="C161">
        <v>3</v>
      </c>
      <c r="D161">
        <v>2052</v>
      </c>
      <c r="E161" t="s">
        <v>36</v>
      </c>
      <c r="F161" t="s">
        <v>37</v>
      </c>
      <c r="G161">
        <v>7976</v>
      </c>
      <c r="H161">
        <v>46603210</v>
      </c>
      <c r="I161">
        <v>75.02</v>
      </c>
      <c r="J161">
        <v>-2.4320000000000001E-2</v>
      </c>
      <c r="K161">
        <v>1.4942E-2</v>
      </c>
      <c r="L161">
        <v>1.8086000000000001E-2</v>
      </c>
      <c r="N161">
        <f t="shared" si="7"/>
        <v>1.1730205278592587E-2</v>
      </c>
      <c r="O161">
        <f t="shared" si="8"/>
        <v>3138.0915032679727</v>
      </c>
      <c r="P161">
        <f t="shared" si="9"/>
        <v>392.26143790849659</v>
      </c>
      <c r="T161">
        <f>(J161-0.01)^2</f>
        <v>1.1778624000000001E-3</v>
      </c>
      <c r="U161">
        <f>(L161-0.01)^2</f>
        <v>6.5383396000000024E-5</v>
      </c>
    </row>
    <row r="162" spans="1:21" x14ac:dyDescent="0.25">
      <c r="A162">
        <v>10026</v>
      </c>
      <c r="B162">
        <v>20130531</v>
      </c>
      <c r="C162">
        <v>3</v>
      </c>
      <c r="D162">
        <v>2052</v>
      </c>
      <c r="E162" t="s">
        <v>36</v>
      </c>
      <c r="F162" t="s">
        <v>37</v>
      </c>
      <c r="G162">
        <v>7976</v>
      </c>
      <c r="H162">
        <v>46603210</v>
      </c>
      <c r="I162">
        <v>75.900000000000006</v>
      </c>
      <c r="J162">
        <v>1.1730000000000001E-2</v>
      </c>
      <c r="K162">
        <v>1.9154999999999998E-2</v>
      </c>
      <c r="L162">
        <v>2.0763E-2</v>
      </c>
      <c r="N162">
        <f t="shared" si="7"/>
        <v>2.5032938076416267E-2</v>
      </c>
      <c r="O162">
        <f t="shared" si="8"/>
        <v>3174.9019607843134</v>
      </c>
      <c r="P162">
        <f t="shared" si="9"/>
        <v>396.86274509803917</v>
      </c>
      <c r="T162">
        <f>(J162-0.01)^2</f>
        <v>2.9929000000000023E-6</v>
      </c>
      <c r="U162">
        <f>(L162-0.01)^2</f>
        <v>1.15842169E-4</v>
      </c>
    </row>
    <row r="163" spans="1:21" x14ac:dyDescent="0.25">
      <c r="A163">
        <v>10026</v>
      </c>
      <c r="B163">
        <v>20130628</v>
      </c>
      <c r="C163">
        <v>3</v>
      </c>
      <c r="D163">
        <v>2052</v>
      </c>
      <c r="E163" t="s">
        <v>36</v>
      </c>
      <c r="F163" t="s">
        <v>37</v>
      </c>
      <c r="G163">
        <v>7976</v>
      </c>
      <c r="H163">
        <v>46603210</v>
      </c>
      <c r="I163">
        <v>77.8</v>
      </c>
      <c r="J163">
        <v>2.7140999999999998E-2</v>
      </c>
      <c r="K163">
        <v>-1.5070999999999999E-2</v>
      </c>
      <c r="L163">
        <v>-1.4999E-2</v>
      </c>
      <c r="N163">
        <f t="shared" si="7"/>
        <v>2.4164524421594002E-2</v>
      </c>
      <c r="O163">
        <f t="shared" si="8"/>
        <v>3254.3790849673196</v>
      </c>
      <c r="P163">
        <f t="shared" si="9"/>
        <v>406.79738562091495</v>
      </c>
      <c r="T163">
        <f>(J163-0.01)^2</f>
        <v>2.9381388099999987E-4</v>
      </c>
      <c r="U163">
        <f>(L163-0.01)^2</f>
        <v>6.2495000099999998E-4</v>
      </c>
    </row>
    <row r="164" spans="1:21" x14ac:dyDescent="0.25">
      <c r="A164">
        <v>10026</v>
      </c>
      <c r="B164">
        <v>20130731</v>
      </c>
      <c r="C164">
        <v>3</v>
      </c>
      <c r="D164">
        <v>2052</v>
      </c>
      <c r="E164" t="s">
        <v>36</v>
      </c>
      <c r="F164" t="s">
        <v>37</v>
      </c>
      <c r="G164">
        <v>7976</v>
      </c>
      <c r="H164">
        <v>46603210</v>
      </c>
      <c r="I164">
        <v>79.680000000000007</v>
      </c>
      <c r="J164">
        <v>2.4164000000000001E-2</v>
      </c>
      <c r="K164">
        <v>5.2690000000000001E-2</v>
      </c>
      <c r="L164">
        <v>4.9461999999999999E-2</v>
      </c>
      <c r="N164">
        <f t="shared" si="7"/>
        <v>-3.4638554216867568E-2</v>
      </c>
      <c r="O164">
        <f t="shared" si="8"/>
        <v>3333.0196078431372</v>
      </c>
      <c r="P164">
        <f t="shared" si="9"/>
        <v>416.62745098039215</v>
      </c>
      <c r="T164">
        <f>(J164-0.01)^2</f>
        <v>2.0061889600000003E-4</v>
      </c>
      <c r="U164">
        <f>(L164-0.01)^2</f>
        <v>1.5572494439999999E-3</v>
      </c>
    </row>
    <row r="165" spans="1:21" x14ac:dyDescent="0.25">
      <c r="A165">
        <v>10026</v>
      </c>
      <c r="B165">
        <v>20130830</v>
      </c>
      <c r="C165">
        <v>3</v>
      </c>
      <c r="D165">
        <v>2052</v>
      </c>
      <c r="E165" t="s">
        <v>36</v>
      </c>
      <c r="F165" t="s">
        <v>37</v>
      </c>
      <c r="G165">
        <v>7976</v>
      </c>
      <c r="H165">
        <v>46603210</v>
      </c>
      <c r="I165">
        <v>76.92</v>
      </c>
      <c r="J165">
        <v>-3.4639000000000003E-2</v>
      </c>
      <c r="K165">
        <v>-2.5760999999999999E-2</v>
      </c>
      <c r="L165">
        <v>-3.1297999999999999E-2</v>
      </c>
      <c r="N165">
        <f t="shared" si="7"/>
        <v>4.9401976079043175E-2</v>
      </c>
      <c r="O165">
        <f t="shared" si="8"/>
        <v>3217.5686274509799</v>
      </c>
      <c r="P165">
        <f t="shared" si="9"/>
        <v>402.19607843137248</v>
      </c>
      <c r="T165">
        <f>(J165-0.01)^2</f>
        <v>1.9926403210000004E-3</v>
      </c>
      <c r="U165">
        <f>(L165-0.01)^2</f>
        <v>1.7055248040000002E-3</v>
      </c>
    </row>
    <row r="166" spans="1:21" x14ac:dyDescent="0.25">
      <c r="A166">
        <v>10026</v>
      </c>
      <c r="B166">
        <v>20130930</v>
      </c>
      <c r="C166">
        <v>3</v>
      </c>
      <c r="D166">
        <v>2052</v>
      </c>
      <c r="E166" t="s">
        <v>36</v>
      </c>
      <c r="F166" t="s">
        <v>37</v>
      </c>
      <c r="G166">
        <v>7976</v>
      </c>
      <c r="H166">
        <v>46603210</v>
      </c>
      <c r="I166">
        <v>80.72</v>
      </c>
      <c r="J166">
        <v>5.1482E-2</v>
      </c>
      <c r="K166">
        <v>3.7513999999999999E-2</v>
      </c>
      <c r="L166">
        <v>2.9749000000000001E-2</v>
      </c>
      <c r="N166">
        <f t="shared" si="7"/>
        <v>6.0084241823587625E-2</v>
      </c>
      <c r="O166">
        <f t="shared" si="8"/>
        <v>3376.5228758169928</v>
      </c>
      <c r="P166">
        <f t="shared" si="9"/>
        <v>422.0653594771241</v>
      </c>
      <c r="T166">
        <f>(J166-0.01)^2</f>
        <v>1.7207563239999999E-3</v>
      </c>
      <c r="U166">
        <f>(L166-0.01)^2</f>
        <v>3.9002300100000008E-4</v>
      </c>
    </row>
    <row r="167" spans="1:21" x14ac:dyDescent="0.25">
      <c r="A167">
        <v>10026</v>
      </c>
      <c r="B167">
        <v>20131031</v>
      </c>
      <c r="C167">
        <v>3</v>
      </c>
      <c r="D167">
        <v>2052</v>
      </c>
      <c r="E167" t="s">
        <v>36</v>
      </c>
      <c r="F167" t="s">
        <v>37</v>
      </c>
      <c r="G167">
        <v>7976</v>
      </c>
      <c r="H167">
        <v>46603210</v>
      </c>
      <c r="I167">
        <v>85.57</v>
      </c>
      <c r="J167">
        <v>6.0083999999999999E-2</v>
      </c>
      <c r="K167">
        <v>3.9907999999999999E-2</v>
      </c>
      <c r="L167">
        <v>4.4595999999999997E-2</v>
      </c>
      <c r="N167">
        <f t="shared" si="7"/>
        <v>4.0902185345332853E-3</v>
      </c>
      <c r="O167">
        <f t="shared" si="8"/>
        <v>3579.3986928104564</v>
      </c>
      <c r="P167">
        <f t="shared" si="9"/>
        <v>447.42483660130705</v>
      </c>
      <c r="T167">
        <f>(J167-0.01)^2</f>
        <v>2.5084070559999996E-3</v>
      </c>
      <c r="U167">
        <f>(L167-0.01)^2</f>
        <v>1.1968832159999997E-3</v>
      </c>
    </row>
    <row r="168" spans="1:21" x14ac:dyDescent="0.25">
      <c r="A168">
        <v>10026</v>
      </c>
      <c r="B168">
        <v>20131129</v>
      </c>
      <c r="C168">
        <v>3</v>
      </c>
      <c r="D168">
        <v>2052</v>
      </c>
      <c r="E168" t="s">
        <v>36</v>
      </c>
      <c r="F168" t="s">
        <v>37</v>
      </c>
      <c r="G168">
        <v>7976</v>
      </c>
      <c r="H168">
        <v>46603210</v>
      </c>
      <c r="I168">
        <v>85.92</v>
      </c>
      <c r="J168">
        <v>4.0899999999999999E-3</v>
      </c>
      <c r="K168">
        <v>2.4972999999999999E-2</v>
      </c>
      <c r="L168">
        <v>2.8049000000000001E-2</v>
      </c>
      <c r="N168">
        <f t="shared" si="7"/>
        <v>3.1075418994413351E-2</v>
      </c>
      <c r="O168">
        <f t="shared" si="8"/>
        <v>3594.039215686274</v>
      </c>
      <c r="P168">
        <f t="shared" si="9"/>
        <v>449.25490196078425</v>
      </c>
      <c r="T168">
        <f>(J168-0.01)^2</f>
        <v>3.4928100000000002E-5</v>
      </c>
      <c r="U168">
        <f>(L168-0.01)^2</f>
        <v>3.2576640100000009E-4</v>
      </c>
    </row>
    <row r="169" spans="1:21" x14ac:dyDescent="0.25">
      <c r="A169">
        <v>10026</v>
      </c>
      <c r="B169">
        <v>20131231</v>
      </c>
      <c r="C169">
        <v>3</v>
      </c>
      <c r="D169">
        <v>2052</v>
      </c>
      <c r="E169" t="s">
        <v>36</v>
      </c>
      <c r="F169" t="s">
        <v>37</v>
      </c>
      <c r="G169">
        <v>7976</v>
      </c>
      <c r="H169">
        <v>46603210</v>
      </c>
      <c r="I169">
        <v>88.59</v>
      </c>
      <c r="J169">
        <v>3.4799999999999998E-2</v>
      </c>
      <c r="K169">
        <v>2.6159999999999999E-2</v>
      </c>
      <c r="L169">
        <v>2.3563000000000001E-2</v>
      </c>
      <c r="N169">
        <f t="shared" si="7"/>
        <v>-5.5310983180947293E-3</v>
      </c>
      <c r="O169">
        <f t="shared" si="8"/>
        <v>3705.7254901960778</v>
      </c>
      <c r="P169">
        <f t="shared" si="9"/>
        <v>463.21568627450972</v>
      </c>
      <c r="T169">
        <f>(J169-0.01)^2</f>
        <v>6.1503999999999975E-4</v>
      </c>
      <c r="U169">
        <f>(L169-0.01)^2</f>
        <v>1.8395496900000001E-4</v>
      </c>
    </row>
    <row r="170" spans="1:21" x14ac:dyDescent="0.25">
      <c r="A170">
        <v>10026</v>
      </c>
      <c r="B170">
        <v>20140131</v>
      </c>
      <c r="C170">
        <v>3</v>
      </c>
      <c r="D170">
        <v>2052</v>
      </c>
      <c r="E170" t="s">
        <v>36</v>
      </c>
      <c r="F170" t="s">
        <v>37</v>
      </c>
      <c r="G170">
        <v>7976</v>
      </c>
      <c r="H170">
        <v>46603210</v>
      </c>
      <c r="I170">
        <v>88.1</v>
      </c>
      <c r="J170">
        <v>-5.5310000000000003E-3</v>
      </c>
      <c r="K170">
        <v>-3.0047000000000001E-2</v>
      </c>
      <c r="L170">
        <v>-3.5582999999999997E-2</v>
      </c>
      <c r="N170">
        <f t="shared" si="7"/>
        <v>5.4256526674233863E-2</v>
      </c>
      <c r="O170">
        <f t="shared" si="8"/>
        <v>3685.2287581699334</v>
      </c>
      <c r="P170">
        <f t="shared" si="9"/>
        <v>460.65359477124167</v>
      </c>
      <c r="T170">
        <f>(J170-0.01)^2</f>
        <v>2.41211961E-4</v>
      </c>
      <c r="U170">
        <f>(L170-0.01)^2</f>
        <v>2.0778098889999998E-3</v>
      </c>
    </row>
    <row r="171" spans="1:21" x14ac:dyDescent="0.25">
      <c r="A171">
        <v>10026</v>
      </c>
      <c r="B171">
        <v>20140228</v>
      </c>
      <c r="C171">
        <v>3</v>
      </c>
      <c r="D171">
        <v>2052</v>
      </c>
      <c r="E171" t="s">
        <v>36</v>
      </c>
      <c r="F171" t="s">
        <v>37</v>
      </c>
      <c r="G171">
        <v>7976</v>
      </c>
      <c r="H171">
        <v>46603210</v>
      </c>
      <c r="I171">
        <v>92.88</v>
      </c>
      <c r="J171">
        <v>5.4257E-2</v>
      </c>
      <c r="K171">
        <v>4.6225000000000002E-2</v>
      </c>
      <c r="L171">
        <v>4.3117000000000003E-2</v>
      </c>
      <c r="N171">
        <f t="shared" si="7"/>
        <v>3.3268733850129184E-2</v>
      </c>
      <c r="O171">
        <f t="shared" si="8"/>
        <v>3885.1764705882342</v>
      </c>
      <c r="P171">
        <f t="shared" si="9"/>
        <v>485.64705882352928</v>
      </c>
      <c r="T171">
        <f>(J171-0.01)^2</f>
        <v>1.9586820489999996E-3</v>
      </c>
      <c r="U171">
        <f>(L171-0.01)^2</f>
        <v>1.096735689E-3</v>
      </c>
    </row>
    <row r="172" spans="1:21" x14ac:dyDescent="0.25">
      <c r="A172">
        <v>10026</v>
      </c>
      <c r="B172">
        <v>20140331</v>
      </c>
      <c r="C172">
        <v>3</v>
      </c>
      <c r="D172">
        <v>2052</v>
      </c>
      <c r="E172" t="s">
        <v>36</v>
      </c>
      <c r="F172" t="s">
        <v>37</v>
      </c>
      <c r="G172">
        <v>7976</v>
      </c>
      <c r="H172">
        <v>46603210</v>
      </c>
      <c r="I172">
        <v>95.97</v>
      </c>
      <c r="J172">
        <v>3.6713999999999997E-2</v>
      </c>
      <c r="K172">
        <v>4.5440000000000003E-3</v>
      </c>
      <c r="L172">
        <v>6.9319999999999998E-3</v>
      </c>
      <c r="N172">
        <f t="shared" si="7"/>
        <v>-2.4695217255392365E-2</v>
      </c>
      <c r="O172">
        <f t="shared" si="8"/>
        <v>4014.4313725490183</v>
      </c>
      <c r="P172">
        <f t="shared" si="9"/>
        <v>501.80392156862729</v>
      </c>
      <c r="T172">
        <f>(J172-0.01)^2</f>
        <v>7.1363779599999968E-4</v>
      </c>
      <c r="U172">
        <f>(L172-0.01)^2</f>
        <v>9.4126240000000027E-6</v>
      </c>
    </row>
    <row r="173" spans="1:21" x14ac:dyDescent="0.25">
      <c r="A173">
        <v>10026</v>
      </c>
      <c r="B173">
        <v>20140430</v>
      </c>
      <c r="C173">
        <v>3</v>
      </c>
      <c r="D173">
        <v>2052</v>
      </c>
      <c r="E173" t="s">
        <v>36</v>
      </c>
      <c r="F173" t="s">
        <v>37</v>
      </c>
      <c r="G173">
        <v>7976</v>
      </c>
      <c r="H173">
        <v>46603210</v>
      </c>
      <c r="I173">
        <v>93.6</v>
      </c>
      <c r="J173">
        <v>-2.4695000000000002E-2</v>
      </c>
      <c r="K173">
        <v>1.5690000000000001E-3</v>
      </c>
      <c r="L173">
        <v>6.2009999999999999E-3</v>
      </c>
      <c r="N173">
        <f t="shared" si="7"/>
        <v>7.4786324786324521E-4</v>
      </c>
      <c r="O173">
        <f t="shared" si="8"/>
        <v>3915.2941176470572</v>
      </c>
      <c r="P173">
        <f t="shared" si="9"/>
        <v>489.41176470588215</v>
      </c>
      <c r="T173">
        <f>(J173-0.01)^2</f>
        <v>1.2037430250000003E-3</v>
      </c>
      <c r="U173">
        <f>(L173-0.01)^2</f>
        <v>1.4432401000000002E-5</v>
      </c>
    </row>
    <row r="174" spans="1:21" x14ac:dyDescent="0.25">
      <c r="A174">
        <v>10026</v>
      </c>
      <c r="B174">
        <v>20140530</v>
      </c>
      <c r="C174">
        <v>3</v>
      </c>
      <c r="D174">
        <v>2052</v>
      </c>
      <c r="E174" t="s">
        <v>36</v>
      </c>
      <c r="F174" t="s">
        <v>37</v>
      </c>
      <c r="G174">
        <v>7976</v>
      </c>
      <c r="H174">
        <v>46603210</v>
      </c>
      <c r="I174">
        <v>93.67</v>
      </c>
      <c r="J174">
        <v>7.4799999999999997E-4</v>
      </c>
      <c r="K174">
        <v>2.026E-2</v>
      </c>
      <c r="L174">
        <v>2.103E-2</v>
      </c>
      <c r="N174">
        <f t="shared" si="7"/>
        <v>4.8040994982385676E-3</v>
      </c>
      <c r="O174">
        <f t="shared" si="8"/>
        <v>3918.2222222222204</v>
      </c>
      <c r="P174">
        <f t="shared" si="9"/>
        <v>489.77777777777754</v>
      </c>
      <c r="T174">
        <f>(J174-0.01)^2</f>
        <v>8.5599503999999997E-5</v>
      </c>
      <c r="U174">
        <f>(L174-0.01)^2</f>
        <v>1.2166089999999999E-4</v>
      </c>
    </row>
    <row r="175" spans="1:21" x14ac:dyDescent="0.25">
      <c r="A175">
        <v>10026</v>
      </c>
      <c r="B175">
        <v>20140630</v>
      </c>
      <c r="C175">
        <v>3</v>
      </c>
      <c r="D175">
        <v>2052</v>
      </c>
      <c r="E175" t="s">
        <v>36</v>
      </c>
      <c r="F175" t="s">
        <v>37</v>
      </c>
      <c r="G175">
        <v>7976</v>
      </c>
      <c r="H175">
        <v>46603210</v>
      </c>
      <c r="I175">
        <v>94.12</v>
      </c>
      <c r="J175">
        <v>8.2199999999999999E-3</v>
      </c>
      <c r="K175">
        <v>2.7990999999999999E-2</v>
      </c>
      <c r="L175">
        <v>1.9057999999999999E-2</v>
      </c>
      <c r="N175">
        <f t="shared" si="7"/>
        <v>-4.2817679558011079E-2</v>
      </c>
      <c r="O175">
        <f t="shared" si="8"/>
        <v>3937.0457516339852</v>
      </c>
      <c r="P175">
        <f t="shared" si="9"/>
        <v>492.13071895424815</v>
      </c>
      <c r="T175">
        <f>(J175-0.01)^2</f>
        <v>3.1684000000000013E-6</v>
      </c>
      <c r="U175">
        <f>(L175-0.01)^2</f>
        <v>8.2047363999999964E-5</v>
      </c>
    </row>
    <row r="176" spans="1:21" x14ac:dyDescent="0.25">
      <c r="A176">
        <v>10026</v>
      </c>
      <c r="B176">
        <v>20140731</v>
      </c>
      <c r="C176">
        <v>3</v>
      </c>
      <c r="D176">
        <v>2052</v>
      </c>
      <c r="E176" t="s">
        <v>36</v>
      </c>
      <c r="F176" t="s">
        <v>37</v>
      </c>
      <c r="G176">
        <v>7976</v>
      </c>
      <c r="H176">
        <v>46603210</v>
      </c>
      <c r="I176">
        <v>90.09</v>
      </c>
      <c r="J176">
        <v>-4.2818000000000002E-2</v>
      </c>
      <c r="K176">
        <v>-2.0566999999999998E-2</v>
      </c>
      <c r="L176">
        <v>-1.508E-2</v>
      </c>
      <c r="N176">
        <f t="shared" si="7"/>
        <v>5.12820512820511E-2</v>
      </c>
      <c r="O176">
        <f t="shared" si="8"/>
        <v>3768.4705882352923</v>
      </c>
      <c r="P176">
        <f t="shared" si="9"/>
        <v>471.05882352941154</v>
      </c>
      <c r="T176">
        <f>(J176-0.01)^2</f>
        <v>2.7897411240000005E-3</v>
      </c>
      <c r="U176">
        <f>(L176-0.01)^2</f>
        <v>6.2900639999999991E-4</v>
      </c>
    </row>
    <row r="177" spans="1:21" x14ac:dyDescent="0.25">
      <c r="A177">
        <v>10026</v>
      </c>
      <c r="B177">
        <v>20140829</v>
      </c>
      <c r="C177">
        <v>3</v>
      </c>
      <c r="D177">
        <v>2052</v>
      </c>
      <c r="E177" t="s">
        <v>36</v>
      </c>
      <c r="F177" t="s">
        <v>37</v>
      </c>
      <c r="G177">
        <v>7976</v>
      </c>
      <c r="H177">
        <v>46603210</v>
      </c>
      <c r="I177">
        <v>94.71</v>
      </c>
      <c r="J177">
        <v>5.1282000000000001E-2</v>
      </c>
      <c r="K177">
        <v>4.0224999999999997E-2</v>
      </c>
      <c r="L177">
        <v>3.7655000000000001E-2</v>
      </c>
      <c r="N177">
        <f t="shared" si="7"/>
        <v>-1.2142329215499847E-2</v>
      </c>
      <c r="O177">
        <f t="shared" si="8"/>
        <v>3961.725490196076</v>
      </c>
      <c r="P177">
        <f t="shared" si="9"/>
        <v>495.21568627450949</v>
      </c>
      <c r="T177">
        <f>(J177-0.01)^2</f>
        <v>1.7042035239999999E-3</v>
      </c>
      <c r="U177">
        <f>(L177-0.01)^2</f>
        <v>7.6479902499999993E-4</v>
      </c>
    </row>
    <row r="178" spans="1:21" x14ac:dyDescent="0.25">
      <c r="A178">
        <v>10026</v>
      </c>
      <c r="B178">
        <v>20140930</v>
      </c>
      <c r="C178">
        <v>3</v>
      </c>
      <c r="D178">
        <v>2052</v>
      </c>
      <c r="E178" t="s">
        <v>36</v>
      </c>
      <c r="F178" t="s">
        <v>37</v>
      </c>
      <c r="G178">
        <v>7976</v>
      </c>
      <c r="H178">
        <v>46603210</v>
      </c>
      <c r="I178">
        <v>93.56</v>
      </c>
      <c r="J178">
        <v>-8.7639999999999992E-3</v>
      </c>
      <c r="K178">
        <v>-2.5208999999999999E-2</v>
      </c>
      <c r="L178">
        <v>-1.5514E-2</v>
      </c>
      <c r="N178">
        <f t="shared" si="7"/>
        <v>0.10121846943138091</v>
      </c>
      <c r="O178">
        <f t="shared" si="8"/>
        <v>3913.6209150326777</v>
      </c>
      <c r="P178">
        <f t="shared" si="9"/>
        <v>489.20261437908471</v>
      </c>
      <c r="T178">
        <f>(J178-0.01)^2</f>
        <v>3.5208769599999999E-4</v>
      </c>
      <c r="U178">
        <f>(L178-0.01)^2</f>
        <v>6.5096419600000005E-4</v>
      </c>
    </row>
    <row r="179" spans="1:21" x14ac:dyDescent="0.25">
      <c r="A179">
        <v>10026</v>
      </c>
      <c r="B179">
        <v>20141031</v>
      </c>
      <c r="C179">
        <v>3</v>
      </c>
      <c r="D179">
        <v>2052</v>
      </c>
      <c r="E179" t="s">
        <v>36</v>
      </c>
      <c r="F179" t="s">
        <v>37</v>
      </c>
      <c r="G179">
        <v>7976</v>
      </c>
      <c r="H179">
        <v>46603210</v>
      </c>
      <c r="I179">
        <v>103.03</v>
      </c>
      <c r="J179">
        <v>0.101218</v>
      </c>
      <c r="K179">
        <v>2.1173999999999998E-2</v>
      </c>
      <c r="L179">
        <v>2.3200999999999999E-2</v>
      </c>
      <c r="N179">
        <f t="shared" si="7"/>
        <v>1.9605940017470624E-2</v>
      </c>
      <c r="O179">
        <f t="shared" si="8"/>
        <v>4309.7516339869253</v>
      </c>
      <c r="P179">
        <f t="shared" si="9"/>
        <v>538.71895424836566</v>
      </c>
      <c r="T179">
        <f>(J179-0.01)^2</f>
        <v>8.3207235240000017E-3</v>
      </c>
      <c r="U179">
        <f>(L179-0.01)^2</f>
        <v>1.7426640099999998E-4</v>
      </c>
    </row>
    <row r="180" spans="1:21" x14ac:dyDescent="0.25">
      <c r="A180">
        <v>10026</v>
      </c>
      <c r="B180">
        <v>20141128</v>
      </c>
      <c r="C180">
        <v>3</v>
      </c>
      <c r="D180">
        <v>2052</v>
      </c>
      <c r="E180" t="s">
        <v>36</v>
      </c>
      <c r="F180" t="s">
        <v>37</v>
      </c>
      <c r="G180">
        <v>7976</v>
      </c>
      <c r="H180">
        <v>46603210</v>
      </c>
      <c r="I180">
        <v>105.05</v>
      </c>
      <c r="J180">
        <v>1.9605999999999998E-2</v>
      </c>
      <c r="K180">
        <v>2.1114000000000001E-2</v>
      </c>
      <c r="L180">
        <v>2.4534E-2</v>
      </c>
      <c r="N180">
        <f t="shared" si="7"/>
        <v>3.541170871013799E-2</v>
      </c>
      <c r="O180">
        <f t="shared" si="8"/>
        <v>4394.2483660130692</v>
      </c>
      <c r="P180">
        <f t="shared" si="9"/>
        <v>549.28104575163366</v>
      </c>
      <c r="T180">
        <f>(J180-0.01)^2</f>
        <v>9.2275235999999972E-5</v>
      </c>
      <c r="U180">
        <f>(L180-0.01)^2</f>
        <v>2.11237156E-4</v>
      </c>
    </row>
    <row r="181" spans="1:21" x14ac:dyDescent="0.25">
      <c r="A181">
        <v>10026</v>
      </c>
      <c r="B181">
        <v>20141231</v>
      </c>
      <c r="C181">
        <v>3</v>
      </c>
      <c r="D181">
        <v>2052</v>
      </c>
      <c r="E181" t="s">
        <v>36</v>
      </c>
      <c r="F181" t="s">
        <v>37</v>
      </c>
      <c r="G181">
        <v>7976</v>
      </c>
      <c r="H181">
        <v>46603210</v>
      </c>
      <c r="I181">
        <v>108.77</v>
      </c>
      <c r="J181">
        <v>3.8838999999999999E-2</v>
      </c>
      <c r="K181">
        <v>-3.6619999999999999E-3</v>
      </c>
      <c r="L181">
        <v>-4.189E-3</v>
      </c>
      <c r="N181">
        <f t="shared" si="7"/>
        <v>-9.791302748919728E-2</v>
      </c>
      <c r="O181">
        <f t="shared" si="8"/>
        <v>4549.8562091503236</v>
      </c>
      <c r="P181">
        <f t="shared" si="9"/>
        <v>568.73202614379045</v>
      </c>
      <c r="T181">
        <f>(J181-0.01)^2</f>
        <v>8.316879209999998E-4</v>
      </c>
      <c r="U181">
        <f>(L181-0.01)^2</f>
        <v>2.01327721E-4</v>
      </c>
    </row>
    <row r="182" spans="1:21" x14ac:dyDescent="0.25">
      <c r="A182">
        <v>10026</v>
      </c>
      <c r="B182">
        <v>20150130</v>
      </c>
      <c r="C182">
        <v>3</v>
      </c>
      <c r="D182">
        <v>2052</v>
      </c>
      <c r="E182" t="s">
        <v>36</v>
      </c>
      <c r="F182" t="s">
        <v>37</v>
      </c>
      <c r="G182">
        <v>7976</v>
      </c>
      <c r="H182">
        <v>46603210</v>
      </c>
      <c r="I182">
        <v>98.12</v>
      </c>
      <c r="J182">
        <v>-9.7913E-2</v>
      </c>
      <c r="K182">
        <v>-2.7206999999999999E-2</v>
      </c>
      <c r="L182">
        <v>-3.1040999999999999E-2</v>
      </c>
      <c r="N182">
        <f t="shared" si="7"/>
        <v>3.1288218507949273E-2</v>
      </c>
      <c r="O182">
        <f t="shared" si="8"/>
        <v>4104.3660130718927</v>
      </c>
      <c r="P182">
        <f t="shared" si="9"/>
        <v>513.04575163398658</v>
      </c>
      <c r="T182">
        <f>(J182-0.01)^2</f>
        <v>1.1645215568999999E-2</v>
      </c>
      <c r="U182">
        <f>(L182-0.01)^2</f>
        <v>1.684363681E-3</v>
      </c>
    </row>
    <row r="183" spans="1:21" x14ac:dyDescent="0.25">
      <c r="A183">
        <v>10026</v>
      </c>
      <c r="B183">
        <v>20150227</v>
      </c>
      <c r="C183">
        <v>3</v>
      </c>
      <c r="D183">
        <v>2052</v>
      </c>
      <c r="E183" t="s">
        <v>36</v>
      </c>
      <c r="F183" t="s">
        <v>37</v>
      </c>
      <c r="G183">
        <v>7976</v>
      </c>
      <c r="H183">
        <v>46603210</v>
      </c>
      <c r="I183">
        <v>101.19</v>
      </c>
      <c r="J183">
        <v>3.1288000000000003E-2</v>
      </c>
      <c r="K183">
        <v>5.5974000000000003E-2</v>
      </c>
      <c r="L183">
        <v>5.4892999999999997E-2</v>
      </c>
      <c r="N183">
        <f t="shared" si="7"/>
        <v>5.4452020950686908E-2</v>
      </c>
      <c r="O183">
        <f t="shared" si="8"/>
        <v>4232.7843137254868</v>
      </c>
      <c r="P183">
        <f t="shared" si="9"/>
        <v>529.09803921568584</v>
      </c>
      <c r="T183">
        <f>(J183-0.01)^2</f>
        <v>4.5317894400000007E-4</v>
      </c>
      <c r="U183">
        <f>(L183-0.01)^2</f>
        <v>2.0153814489999996E-3</v>
      </c>
    </row>
    <row r="184" spans="1:21" x14ac:dyDescent="0.25">
      <c r="A184">
        <v>10026</v>
      </c>
      <c r="B184">
        <v>20150331</v>
      </c>
      <c r="C184">
        <v>3</v>
      </c>
      <c r="D184">
        <v>2052</v>
      </c>
      <c r="E184" t="s">
        <v>36</v>
      </c>
      <c r="F184" t="s">
        <v>37</v>
      </c>
      <c r="G184">
        <v>7976</v>
      </c>
      <c r="H184">
        <v>46603210</v>
      </c>
      <c r="I184">
        <v>106.7</v>
      </c>
      <c r="J184">
        <v>5.8009999999999999E-2</v>
      </c>
      <c r="K184">
        <v>-1.0410000000000001E-2</v>
      </c>
      <c r="L184">
        <v>-1.7395999999999998E-2</v>
      </c>
      <c r="N184">
        <f t="shared" si="7"/>
        <v>-2.2211808809747047E-2</v>
      </c>
      <c r="O184">
        <f t="shared" si="8"/>
        <v>4463.2679738562056</v>
      </c>
      <c r="P184">
        <f t="shared" si="9"/>
        <v>557.9084967320257</v>
      </c>
      <c r="T184">
        <f>(J184-0.01)^2</f>
        <v>2.3049600999999996E-3</v>
      </c>
      <c r="U184">
        <f>(L184-0.01)^2</f>
        <v>7.5054081599999984E-4</v>
      </c>
    </row>
    <row r="185" spans="1:21" x14ac:dyDescent="0.25">
      <c r="A185">
        <v>10026</v>
      </c>
      <c r="B185">
        <v>20150430</v>
      </c>
      <c r="C185">
        <v>3</v>
      </c>
      <c r="D185">
        <v>2052</v>
      </c>
      <c r="E185" t="s">
        <v>36</v>
      </c>
      <c r="F185" t="s">
        <v>37</v>
      </c>
      <c r="G185">
        <v>7976</v>
      </c>
      <c r="H185">
        <v>46603210</v>
      </c>
      <c r="I185">
        <v>104.33</v>
      </c>
      <c r="J185">
        <v>-2.2211999999999999E-2</v>
      </c>
      <c r="K185">
        <v>8.7760000000000008E-3</v>
      </c>
      <c r="L185">
        <v>8.5210000000000008E-3</v>
      </c>
      <c r="N185">
        <f t="shared" si="7"/>
        <v>3.325984855746178E-2</v>
      </c>
      <c r="O185">
        <f t="shared" si="8"/>
        <v>4364.130718954244</v>
      </c>
      <c r="P185">
        <f t="shared" si="9"/>
        <v>545.5163398692805</v>
      </c>
      <c r="T185">
        <f>(J185-0.01)^2</f>
        <v>1.0376129439999997E-3</v>
      </c>
      <c r="U185">
        <f>(L185-0.01)^2</f>
        <v>2.1874409999999984E-6</v>
      </c>
    </row>
    <row r="186" spans="1:21" x14ac:dyDescent="0.25">
      <c r="A186">
        <v>10026</v>
      </c>
      <c r="B186">
        <v>20150529</v>
      </c>
      <c r="C186">
        <v>3</v>
      </c>
      <c r="D186">
        <v>2052</v>
      </c>
      <c r="E186" t="s">
        <v>36</v>
      </c>
      <c r="F186" t="s">
        <v>37</v>
      </c>
      <c r="G186">
        <v>7976</v>
      </c>
      <c r="H186">
        <v>46603210</v>
      </c>
      <c r="I186">
        <v>107.8</v>
      </c>
      <c r="J186">
        <v>3.3259999999999998E-2</v>
      </c>
      <c r="K186">
        <v>1.0290000000000001E-2</v>
      </c>
      <c r="L186">
        <v>1.0491E-2</v>
      </c>
      <c r="N186">
        <f t="shared" si="7"/>
        <v>2.6623376623376771E-2</v>
      </c>
      <c r="O186">
        <f t="shared" si="8"/>
        <v>4509.2810457516289</v>
      </c>
      <c r="P186">
        <f t="shared" si="9"/>
        <v>563.66013071895361</v>
      </c>
      <c r="T186">
        <f>(J186-0.01)^2</f>
        <v>5.4102759999999979E-4</v>
      </c>
      <c r="U186">
        <f>(L186-0.01)^2</f>
        <v>2.4108100000000012E-7</v>
      </c>
    </row>
    <row r="187" spans="1:21" x14ac:dyDescent="0.25">
      <c r="A187">
        <v>10026</v>
      </c>
      <c r="B187">
        <v>20150630</v>
      </c>
      <c r="C187">
        <v>3</v>
      </c>
      <c r="D187">
        <v>2052</v>
      </c>
      <c r="E187" t="s">
        <v>36</v>
      </c>
      <c r="F187" t="s">
        <v>37</v>
      </c>
      <c r="G187">
        <v>7976</v>
      </c>
      <c r="H187">
        <v>46603210</v>
      </c>
      <c r="I187">
        <v>110.67</v>
      </c>
      <c r="J187">
        <v>2.9963E-2</v>
      </c>
      <c r="K187">
        <v>-1.9238000000000002E-2</v>
      </c>
      <c r="L187">
        <v>-2.1011999999999999E-2</v>
      </c>
      <c r="N187">
        <f t="shared" si="7"/>
        <v>6.9485858859672955E-2</v>
      </c>
      <c r="O187">
        <f t="shared" si="8"/>
        <v>4629.3333333333285</v>
      </c>
      <c r="P187">
        <f t="shared" si="9"/>
        <v>578.66666666666606</v>
      </c>
      <c r="T187">
        <f>(J187-0.01)^2</f>
        <v>3.9852136900000009E-4</v>
      </c>
      <c r="U187">
        <f>(L187-0.01)^2</f>
        <v>9.6174414399999991E-4</v>
      </c>
    </row>
    <row r="188" spans="1:21" x14ac:dyDescent="0.25">
      <c r="A188">
        <v>10026</v>
      </c>
      <c r="B188">
        <v>20150731</v>
      </c>
      <c r="C188">
        <v>3</v>
      </c>
      <c r="D188">
        <v>2052</v>
      </c>
      <c r="E188" t="s">
        <v>36</v>
      </c>
      <c r="F188" t="s">
        <v>37</v>
      </c>
      <c r="G188">
        <v>7976</v>
      </c>
      <c r="H188">
        <v>46603210</v>
      </c>
      <c r="I188">
        <v>118.36</v>
      </c>
      <c r="J188">
        <v>6.9486000000000006E-2</v>
      </c>
      <c r="K188">
        <v>1.2109999999999999E-2</v>
      </c>
      <c r="L188">
        <v>1.9741999999999999E-2</v>
      </c>
      <c r="N188">
        <f t="shared" si="7"/>
        <v>-3.7174721189591087E-2</v>
      </c>
      <c r="O188">
        <f t="shared" si="8"/>
        <v>4951.0065359477076</v>
      </c>
      <c r="P188">
        <f t="shared" si="9"/>
        <v>618.87581699346345</v>
      </c>
      <c r="T188">
        <f>(J188-0.01)^2</f>
        <v>3.5385841960000005E-3</v>
      </c>
      <c r="U188">
        <f>(L188-0.01)^2</f>
        <v>9.4906563999999985E-5</v>
      </c>
    </row>
    <row r="189" spans="1:21" x14ac:dyDescent="0.25">
      <c r="A189">
        <v>10026</v>
      </c>
      <c r="B189">
        <v>20150831</v>
      </c>
      <c r="C189">
        <v>3</v>
      </c>
      <c r="D189">
        <v>2052</v>
      </c>
      <c r="E189" t="s">
        <v>36</v>
      </c>
      <c r="F189" t="s">
        <v>37</v>
      </c>
      <c r="G189">
        <v>7976</v>
      </c>
      <c r="H189">
        <v>46603210</v>
      </c>
      <c r="I189">
        <v>113.96</v>
      </c>
      <c r="J189">
        <v>-3.7175E-2</v>
      </c>
      <c r="K189">
        <v>-5.9982000000000001E-2</v>
      </c>
      <c r="L189">
        <v>-6.2580999999999998E-2</v>
      </c>
      <c r="N189">
        <f t="shared" si="7"/>
        <v>-2.6325026325025869E-3</v>
      </c>
      <c r="O189">
        <f t="shared" si="8"/>
        <v>4766.954248366008</v>
      </c>
      <c r="P189">
        <f t="shared" si="9"/>
        <v>595.86928104575099</v>
      </c>
      <c r="T189">
        <f>(J189-0.01)^2</f>
        <v>2.2254806250000003E-3</v>
      </c>
      <c r="U189">
        <f>(L189-0.01)^2</f>
        <v>5.2680015609999986E-3</v>
      </c>
    </row>
    <row r="190" spans="1:21" x14ac:dyDescent="0.25">
      <c r="A190">
        <v>10026</v>
      </c>
      <c r="B190">
        <v>20150930</v>
      </c>
      <c r="C190">
        <v>3</v>
      </c>
      <c r="D190">
        <v>2052</v>
      </c>
      <c r="E190" t="s">
        <v>36</v>
      </c>
      <c r="F190" t="s">
        <v>37</v>
      </c>
      <c r="G190">
        <v>7976</v>
      </c>
      <c r="H190">
        <v>46603210</v>
      </c>
      <c r="I190">
        <v>113.66</v>
      </c>
      <c r="J190">
        <v>5.2700000000000002E-4</v>
      </c>
      <c r="K190">
        <v>-3.3792999999999997E-2</v>
      </c>
      <c r="L190">
        <v>-2.6443000000000001E-2</v>
      </c>
      <c r="N190">
        <f t="shared" si="7"/>
        <v>8.0327291923280031E-2</v>
      </c>
      <c r="O190">
        <f t="shared" si="8"/>
        <v>4754.4052287581653</v>
      </c>
      <c r="P190">
        <f t="shared" si="9"/>
        <v>594.30065359477067</v>
      </c>
      <c r="T190">
        <f>(J190-0.01)^2</f>
        <v>8.9737729000000013E-5</v>
      </c>
      <c r="U190">
        <f>(L190-0.01)^2</f>
        <v>1.3280922490000002E-3</v>
      </c>
    </row>
    <row r="191" spans="1:21" x14ac:dyDescent="0.25">
      <c r="A191">
        <v>10026</v>
      </c>
      <c r="B191">
        <v>20151030</v>
      </c>
      <c r="C191">
        <v>3</v>
      </c>
      <c r="D191">
        <v>2052</v>
      </c>
      <c r="E191" t="s">
        <v>36</v>
      </c>
      <c r="F191" t="s">
        <v>37</v>
      </c>
      <c r="G191">
        <v>7976</v>
      </c>
      <c r="H191">
        <v>46603210</v>
      </c>
      <c r="I191">
        <v>122.79</v>
      </c>
      <c r="J191">
        <v>8.0326999999999996E-2</v>
      </c>
      <c r="K191">
        <v>7.4006000000000002E-2</v>
      </c>
      <c r="L191">
        <v>8.2983000000000001E-2</v>
      </c>
      <c r="N191">
        <f t="shared" si="7"/>
        <v>-4.9759752422835701E-2</v>
      </c>
      <c r="O191">
        <f t="shared" si="8"/>
        <v>5136.3137254901912</v>
      </c>
      <c r="P191">
        <f t="shared" si="9"/>
        <v>642.03921568627391</v>
      </c>
      <c r="T191">
        <f>(J191-0.01)^2</f>
        <v>4.9458869290000002E-3</v>
      </c>
      <c r="U191">
        <f>(L191-0.01)^2</f>
        <v>5.3265182890000007E-3</v>
      </c>
    </row>
    <row r="192" spans="1:21" x14ac:dyDescent="0.25">
      <c r="A192">
        <v>10026</v>
      </c>
      <c r="B192">
        <v>20151130</v>
      </c>
      <c r="C192">
        <v>3</v>
      </c>
      <c r="D192">
        <v>2052</v>
      </c>
      <c r="E192" t="s">
        <v>36</v>
      </c>
      <c r="F192" t="s">
        <v>37</v>
      </c>
      <c r="G192">
        <v>7976</v>
      </c>
      <c r="H192">
        <v>46603210</v>
      </c>
      <c r="I192">
        <v>116.68</v>
      </c>
      <c r="J192">
        <v>-4.9759999999999999E-2</v>
      </c>
      <c r="K192">
        <v>2.4099999999999998E-3</v>
      </c>
      <c r="L192">
        <v>5.0500000000000002E-4</v>
      </c>
      <c r="N192">
        <f t="shared" si="7"/>
        <v>-8.570449091538368E-5</v>
      </c>
      <c r="O192">
        <f t="shared" si="8"/>
        <v>4880.7320261437862</v>
      </c>
      <c r="P192">
        <f t="shared" si="9"/>
        <v>610.09150326797328</v>
      </c>
      <c r="T192">
        <f>(J192-0.01)^2</f>
        <v>3.5712576000000002E-3</v>
      </c>
      <c r="U192">
        <f>(L192-0.01)^2</f>
        <v>9.0155025000000002E-5</v>
      </c>
    </row>
    <row r="193" spans="1:21" x14ac:dyDescent="0.25">
      <c r="A193">
        <v>10026</v>
      </c>
      <c r="B193">
        <v>20151231</v>
      </c>
      <c r="C193">
        <v>3</v>
      </c>
      <c r="D193">
        <v>2052</v>
      </c>
      <c r="E193" t="s">
        <v>36</v>
      </c>
      <c r="F193" t="s">
        <v>37</v>
      </c>
      <c r="G193">
        <v>7976</v>
      </c>
      <c r="H193">
        <v>46603210</v>
      </c>
      <c r="I193">
        <v>116.67</v>
      </c>
      <c r="J193">
        <v>3.2569999999999999E-3</v>
      </c>
      <c r="K193">
        <v>-2.2228000000000001E-2</v>
      </c>
      <c r="L193">
        <v>-1.753E-2</v>
      </c>
      <c r="N193">
        <f t="shared" si="7"/>
        <v>-7.4483586183251904E-2</v>
      </c>
      <c r="O193">
        <f t="shared" si="8"/>
        <v>4880.3137254901912</v>
      </c>
      <c r="P193">
        <f t="shared" si="9"/>
        <v>610.03921568627391</v>
      </c>
      <c r="T193">
        <f>(J193-0.01)^2</f>
        <v>4.5468049000000007E-5</v>
      </c>
      <c r="U193">
        <f>(L193-0.01)^2</f>
        <v>7.5790089999999992E-4</v>
      </c>
    </row>
    <row r="194" spans="1:21" x14ac:dyDescent="0.25">
      <c r="A194">
        <v>10026</v>
      </c>
      <c r="B194">
        <v>20160129</v>
      </c>
      <c r="C194">
        <v>3</v>
      </c>
      <c r="D194">
        <v>2052</v>
      </c>
      <c r="E194" t="s">
        <v>36</v>
      </c>
      <c r="F194" t="s">
        <v>37</v>
      </c>
      <c r="G194">
        <v>7976</v>
      </c>
      <c r="H194">
        <v>46603210</v>
      </c>
      <c r="I194">
        <v>107.98</v>
      </c>
      <c r="J194">
        <v>-7.4483999999999995E-2</v>
      </c>
      <c r="K194">
        <v>-5.7147000000000003E-2</v>
      </c>
      <c r="L194">
        <v>-5.0735000000000002E-2</v>
      </c>
      <c r="N194">
        <f t="shared" si="7"/>
        <v>2.6023337655121326E-2</v>
      </c>
      <c r="O194">
        <f t="shared" si="8"/>
        <v>4516.8104575163352</v>
      </c>
      <c r="P194">
        <f t="shared" si="9"/>
        <v>564.6013071895419</v>
      </c>
      <c r="T194">
        <f>(J194-0.01)^2</f>
        <v>7.1375462559999979E-3</v>
      </c>
      <c r="U194">
        <f>(L194-0.01)^2</f>
        <v>3.6887402250000006E-3</v>
      </c>
    </row>
    <row r="195" spans="1:21" x14ac:dyDescent="0.25">
      <c r="A195">
        <v>10026</v>
      </c>
      <c r="B195">
        <v>20160229</v>
      </c>
      <c r="C195">
        <v>3</v>
      </c>
      <c r="D195">
        <v>2052</v>
      </c>
      <c r="E195" t="s">
        <v>36</v>
      </c>
      <c r="F195" t="s">
        <v>37</v>
      </c>
      <c r="G195">
        <v>7976</v>
      </c>
      <c r="H195">
        <v>46603210</v>
      </c>
      <c r="I195">
        <v>110.79</v>
      </c>
      <c r="J195">
        <v>2.6023000000000001E-2</v>
      </c>
      <c r="K195">
        <v>6.1300000000000005E-4</v>
      </c>
      <c r="L195">
        <v>-4.1279999999999997E-3</v>
      </c>
      <c r="N195">
        <f t="shared" si="7"/>
        <v>-2.2655474320787072E-2</v>
      </c>
      <c r="O195">
        <f t="shared" si="8"/>
        <v>4634.3529411764657</v>
      </c>
      <c r="P195">
        <f t="shared" si="9"/>
        <v>579.29411764705821</v>
      </c>
      <c r="T195">
        <f>(J195-0.01)^2</f>
        <v>2.5673652900000008E-4</v>
      </c>
      <c r="U195">
        <f>(L195-0.01)^2</f>
        <v>1.9960038400000001E-4</v>
      </c>
    </row>
    <row r="196" spans="1:21" x14ac:dyDescent="0.25">
      <c r="A196">
        <v>10026</v>
      </c>
      <c r="B196">
        <v>20160331</v>
      </c>
      <c r="C196">
        <v>3</v>
      </c>
      <c r="D196">
        <v>2052</v>
      </c>
      <c r="E196" t="s">
        <v>36</v>
      </c>
      <c r="F196" t="s">
        <v>37</v>
      </c>
      <c r="G196">
        <v>7976</v>
      </c>
      <c r="H196">
        <v>46603210</v>
      </c>
      <c r="I196">
        <v>108.28</v>
      </c>
      <c r="J196">
        <v>-1.9134999999999999E-2</v>
      </c>
      <c r="K196">
        <v>7.0554000000000006E-2</v>
      </c>
      <c r="L196">
        <v>6.5990999999999994E-2</v>
      </c>
      <c r="N196">
        <f t="shared" ref="N196:N240" si="10">I197/I196-1</f>
        <v>-6.603250831178431E-2</v>
      </c>
      <c r="O196">
        <f t="shared" ref="O196:O241" si="11">O195*(1+N195)</f>
        <v>4529.3594771241778</v>
      </c>
      <c r="P196">
        <f t="shared" ref="P196:P241" si="12">P195*(1+N195)</f>
        <v>566.16993464052223</v>
      </c>
      <c r="T196">
        <f>(J196-0.01)^2</f>
        <v>8.4884822500000011E-4</v>
      </c>
      <c r="U196">
        <f>(L196-0.01)^2</f>
        <v>3.1349920809999993E-3</v>
      </c>
    </row>
    <row r="197" spans="1:21" x14ac:dyDescent="0.25">
      <c r="A197">
        <v>10026</v>
      </c>
      <c r="B197">
        <v>20160429</v>
      </c>
      <c r="C197">
        <v>3</v>
      </c>
      <c r="D197">
        <v>2052</v>
      </c>
      <c r="E197" t="s">
        <v>36</v>
      </c>
      <c r="F197" t="s">
        <v>37</v>
      </c>
      <c r="G197">
        <v>7976</v>
      </c>
      <c r="H197">
        <v>46603210</v>
      </c>
      <c r="I197">
        <v>101.13</v>
      </c>
      <c r="J197">
        <v>-6.6032999999999994E-2</v>
      </c>
      <c r="K197">
        <v>1.1724999999999999E-2</v>
      </c>
      <c r="L197">
        <v>2.699E-3</v>
      </c>
      <c r="N197">
        <f t="shared" si="10"/>
        <v>4.321170770295657E-2</v>
      </c>
      <c r="O197">
        <f t="shared" si="11"/>
        <v>4230.2745098039168</v>
      </c>
      <c r="P197">
        <f t="shared" si="12"/>
        <v>528.7843137254896</v>
      </c>
      <c r="T197">
        <f>(J197-0.01)^2</f>
        <v>5.7810170889999986E-3</v>
      </c>
      <c r="U197">
        <f>(L197-0.01)^2</f>
        <v>5.3304601000000001E-5</v>
      </c>
    </row>
    <row r="198" spans="1:21" x14ac:dyDescent="0.25">
      <c r="A198">
        <v>10026</v>
      </c>
      <c r="B198">
        <v>20160531</v>
      </c>
      <c r="C198">
        <v>3</v>
      </c>
      <c r="D198">
        <v>2052</v>
      </c>
      <c r="E198" t="s">
        <v>36</v>
      </c>
      <c r="F198" t="s">
        <v>37</v>
      </c>
      <c r="G198">
        <v>7976</v>
      </c>
      <c r="H198">
        <v>46603210</v>
      </c>
      <c r="I198">
        <v>105.5</v>
      </c>
      <c r="J198">
        <v>4.3212E-2</v>
      </c>
      <c r="K198">
        <v>1.4354E-2</v>
      </c>
      <c r="L198">
        <v>1.5329000000000001E-2</v>
      </c>
      <c r="N198">
        <f t="shared" si="10"/>
        <v>0.13052132701421804</v>
      </c>
      <c r="O198">
        <f t="shared" si="11"/>
        <v>4413.0718954248314</v>
      </c>
      <c r="P198">
        <f t="shared" si="12"/>
        <v>551.63398692810392</v>
      </c>
      <c r="T198">
        <f>(J198-0.01)^2</f>
        <v>1.1030369439999999E-3</v>
      </c>
      <c r="U198">
        <f>(L198-0.01)^2</f>
        <v>2.8398241000000004E-5</v>
      </c>
    </row>
    <row r="199" spans="1:21" x14ac:dyDescent="0.25">
      <c r="A199">
        <v>10026</v>
      </c>
      <c r="B199">
        <v>20160630</v>
      </c>
      <c r="C199">
        <v>3</v>
      </c>
      <c r="D199">
        <v>2052</v>
      </c>
      <c r="E199" t="s">
        <v>36</v>
      </c>
      <c r="F199" t="s">
        <v>37</v>
      </c>
      <c r="G199">
        <v>7976</v>
      </c>
      <c r="H199">
        <v>46603210</v>
      </c>
      <c r="I199">
        <v>119.27</v>
      </c>
      <c r="J199">
        <v>0.134218</v>
      </c>
      <c r="K199">
        <v>2.9290000000000002E-3</v>
      </c>
      <c r="L199">
        <v>9.0600000000000001E-4</v>
      </c>
      <c r="N199">
        <f t="shared" si="10"/>
        <v>1.9619351052234446E-2</v>
      </c>
      <c r="O199">
        <f t="shared" si="11"/>
        <v>4989.0718954248305</v>
      </c>
      <c r="P199">
        <f t="shared" si="12"/>
        <v>623.63398692810381</v>
      </c>
      <c r="T199">
        <f>(J199-0.01)^2</f>
        <v>1.5430111524000003E-2</v>
      </c>
      <c r="U199">
        <f>(L199-0.01)^2</f>
        <v>8.2700835999999998E-5</v>
      </c>
    </row>
    <row r="200" spans="1:21" x14ac:dyDescent="0.25">
      <c r="A200">
        <v>10026</v>
      </c>
      <c r="B200">
        <v>20160729</v>
      </c>
      <c r="C200">
        <v>3</v>
      </c>
      <c r="D200">
        <v>2052</v>
      </c>
      <c r="E200" t="s">
        <v>36</v>
      </c>
      <c r="F200" t="s">
        <v>37</v>
      </c>
      <c r="G200">
        <v>7976</v>
      </c>
      <c r="H200">
        <v>46603210</v>
      </c>
      <c r="I200">
        <v>121.61</v>
      </c>
      <c r="J200">
        <v>1.9619000000000001E-2</v>
      </c>
      <c r="K200">
        <v>3.8849000000000002E-2</v>
      </c>
      <c r="L200">
        <v>3.5610000000000003E-2</v>
      </c>
      <c r="N200">
        <f t="shared" si="10"/>
        <v>3.2069731107640109E-3</v>
      </c>
      <c r="O200">
        <f t="shared" si="11"/>
        <v>5086.9542483660071</v>
      </c>
      <c r="P200">
        <f t="shared" si="12"/>
        <v>635.86928104575088</v>
      </c>
      <c r="T200">
        <f>(J200-0.01)^2</f>
        <v>9.252516100000002E-5</v>
      </c>
      <c r="U200">
        <f>(L200-0.01)^2</f>
        <v>6.5587210000000009E-4</v>
      </c>
    </row>
    <row r="201" spans="1:21" x14ac:dyDescent="0.25">
      <c r="A201">
        <v>10026</v>
      </c>
      <c r="B201">
        <v>20160831</v>
      </c>
      <c r="C201">
        <v>3</v>
      </c>
      <c r="D201">
        <v>2052</v>
      </c>
      <c r="E201" t="s">
        <v>36</v>
      </c>
      <c r="F201" t="s">
        <v>37</v>
      </c>
      <c r="G201">
        <v>7976</v>
      </c>
      <c r="H201">
        <v>46603210</v>
      </c>
      <c r="I201">
        <v>122</v>
      </c>
      <c r="J201">
        <v>3.2070000000000002E-3</v>
      </c>
      <c r="K201">
        <v>2.8059999999999999E-3</v>
      </c>
      <c r="L201">
        <v>-1.219E-3</v>
      </c>
      <c r="N201">
        <f t="shared" si="10"/>
        <v>-2.3606557377049198E-2</v>
      </c>
      <c r="O201">
        <f t="shared" si="11"/>
        <v>5103.2679738562038</v>
      </c>
      <c r="P201">
        <f t="shared" si="12"/>
        <v>637.90849673202547</v>
      </c>
      <c r="T201">
        <f>(J201-0.01)^2</f>
        <v>4.6144849000000007E-5</v>
      </c>
      <c r="U201">
        <f>(L201-0.01)^2</f>
        <v>1.25865961E-4</v>
      </c>
    </row>
    <row r="202" spans="1:21" x14ac:dyDescent="0.25">
      <c r="A202">
        <v>10026</v>
      </c>
      <c r="B202">
        <v>20160930</v>
      </c>
      <c r="C202">
        <v>3</v>
      </c>
      <c r="D202">
        <v>2052</v>
      </c>
      <c r="E202" t="s">
        <v>36</v>
      </c>
      <c r="F202" t="s">
        <v>37</v>
      </c>
      <c r="G202">
        <v>7976</v>
      </c>
      <c r="H202">
        <v>46603210</v>
      </c>
      <c r="I202">
        <v>119.12</v>
      </c>
      <c r="J202">
        <v>-2.0410000000000001E-2</v>
      </c>
      <c r="K202">
        <v>3.0149999999999999E-3</v>
      </c>
      <c r="L202">
        <v>-1.2340000000000001E-3</v>
      </c>
      <c r="N202">
        <f t="shared" si="10"/>
        <v>2.5436534586971149E-2</v>
      </c>
      <c r="O202">
        <f t="shared" si="11"/>
        <v>4982.7973856209101</v>
      </c>
      <c r="P202">
        <f t="shared" si="12"/>
        <v>622.84967320261376</v>
      </c>
      <c r="T202">
        <f>(J202-0.01)^2</f>
        <v>9.247681E-4</v>
      </c>
      <c r="U202">
        <f>(L202-0.01)^2</f>
        <v>1.2620275600000002E-4</v>
      </c>
    </row>
    <row r="203" spans="1:21" x14ac:dyDescent="0.25">
      <c r="A203">
        <v>10026</v>
      </c>
      <c r="B203">
        <v>20161031</v>
      </c>
      <c r="C203">
        <v>3</v>
      </c>
      <c r="D203">
        <v>2052</v>
      </c>
      <c r="E203" t="s">
        <v>36</v>
      </c>
      <c r="F203" t="s">
        <v>37</v>
      </c>
      <c r="G203">
        <v>7976</v>
      </c>
      <c r="H203">
        <v>46603210</v>
      </c>
      <c r="I203">
        <v>122.15</v>
      </c>
      <c r="J203">
        <v>2.5437000000000001E-2</v>
      </c>
      <c r="K203">
        <v>-2.1565999999999998E-2</v>
      </c>
      <c r="L203">
        <v>-1.9425999999999999E-2</v>
      </c>
      <c r="N203">
        <f t="shared" si="10"/>
        <v>-5.8943921408104449E-3</v>
      </c>
      <c r="O203">
        <f t="shared" si="11"/>
        <v>5109.542483660126</v>
      </c>
      <c r="P203">
        <f t="shared" si="12"/>
        <v>638.69281045751575</v>
      </c>
      <c r="T203">
        <f>(J203-0.01)^2</f>
        <v>2.3830096900000002E-4</v>
      </c>
      <c r="U203">
        <f>(L203-0.01)^2</f>
        <v>8.6588947600000005E-4</v>
      </c>
    </row>
    <row r="204" spans="1:21" x14ac:dyDescent="0.25">
      <c r="A204">
        <v>10026</v>
      </c>
      <c r="B204">
        <v>20161130</v>
      </c>
      <c r="C204">
        <v>3</v>
      </c>
      <c r="D204">
        <v>2052</v>
      </c>
      <c r="E204" t="s">
        <v>36</v>
      </c>
      <c r="F204" t="s">
        <v>37</v>
      </c>
      <c r="G204">
        <v>7976</v>
      </c>
      <c r="H204">
        <v>46603210</v>
      </c>
      <c r="I204">
        <v>121.43</v>
      </c>
      <c r="J204">
        <v>-5.8939999999999999E-3</v>
      </c>
      <c r="K204">
        <v>4.0543000000000003E-2</v>
      </c>
      <c r="L204">
        <v>3.4174000000000003E-2</v>
      </c>
      <c r="N204">
        <f t="shared" si="10"/>
        <v>9.8822284443712327E-2</v>
      </c>
      <c r="O204">
        <f t="shared" si="11"/>
        <v>5079.4248366013026</v>
      </c>
      <c r="P204">
        <f t="shared" si="12"/>
        <v>634.92810457516282</v>
      </c>
      <c r="T204">
        <f>(J204-0.01)^2</f>
        <v>2.5261923599999997E-4</v>
      </c>
      <c r="U204">
        <f>(L204-0.01)^2</f>
        <v>5.8438227600000003E-4</v>
      </c>
    </row>
    <row r="205" spans="1:21" x14ac:dyDescent="0.25">
      <c r="A205">
        <v>10026</v>
      </c>
      <c r="B205">
        <v>20161230</v>
      </c>
      <c r="C205">
        <v>3</v>
      </c>
      <c r="D205">
        <v>2052</v>
      </c>
      <c r="E205" t="s">
        <v>36</v>
      </c>
      <c r="F205" t="s">
        <v>37</v>
      </c>
      <c r="G205">
        <v>7976</v>
      </c>
      <c r="H205">
        <v>46603210</v>
      </c>
      <c r="I205">
        <v>133.42999</v>
      </c>
      <c r="J205">
        <v>0.102281</v>
      </c>
      <c r="K205">
        <v>1.8772E-2</v>
      </c>
      <c r="L205">
        <v>1.8200999999999998E-2</v>
      </c>
      <c r="N205">
        <f t="shared" si="10"/>
        <v>-4.3918087680288487E-2</v>
      </c>
      <c r="O205">
        <f t="shared" si="11"/>
        <v>5581.3852026143732</v>
      </c>
      <c r="P205">
        <f t="shared" si="12"/>
        <v>697.67315032679664</v>
      </c>
      <c r="T205">
        <f>(J205-0.01)^2</f>
        <v>8.5157829609999996E-3</v>
      </c>
      <c r="U205">
        <f>(L205-0.01)^2</f>
        <v>6.7256400999999964E-5</v>
      </c>
    </row>
    <row r="206" spans="1:21" x14ac:dyDescent="0.25">
      <c r="A206">
        <v>10026</v>
      </c>
      <c r="B206">
        <v>20170131</v>
      </c>
      <c r="C206">
        <v>3</v>
      </c>
      <c r="D206">
        <v>2052</v>
      </c>
      <c r="E206" t="s">
        <v>36</v>
      </c>
      <c r="F206" t="s">
        <v>37</v>
      </c>
      <c r="G206">
        <v>7976</v>
      </c>
      <c r="H206">
        <v>46603210</v>
      </c>
      <c r="I206">
        <v>127.57</v>
      </c>
      <c r="J206">
        <v>-4.3917999999999999E-2</v>
      </c>
      <c r="K206">
        <v>2.2172999999999998E-2</v>
      </c>
      <c r="L206">
        <v>1.7884000000000001E-2</v>
      </c>
      <c r="N206">
        <f t="shared" si="10"/>
        <v>4.8835933213138061E-2</v>
      </c>
      <c r="O206">
        <f t="shared" si="11"/>
        <v>5336.2614379084907</v>
      </c>
      <c r="P206">
        <f t="shared" si="12"/>
        <v>667.03267973856134</v>
      </c>
      <c r="T206">
        <f>(J206-0.01)^2</f>
        <v>2.907150724E-3</v>
      </c>
      <c r="U206">
        <f>(L206-0.01)^2</f>
        <v>6.2157456000000002E-5</v>
      </c>
    </row>
    <row r="207" spans="1:21" x14ac:dyDescent="0.25">
      <c r="A207">
        <v>10026</v>
      </c>
      <c r="B207">
        <v>20170228</v>
      </c>
      <c r="C207">
        <v>3</v>
      </c>
      <c r="D207">
        <v>2052</v>
      </c>
      <c r="E207" t="s">
        <v>36</v>
      </c>
      <c r="F207" t="s">
        <v>37</v>
      </c>
      <c r="G207">
        <v>7976</v>
      </c>
      <c r="H207">
        <v>46603210</v>
      </c>
      <c r="I207">
        <v>133.80000000000001</v>
      </c>
      <c r="J207">
        <v>4.8835999999999997E-2</v>
      </c>
      <c r="K207">
        <v>3.2622999999999999E-2</v>
      </c>
      <c r="L207">
        <v>3.7198000000000002E-2</v>
      </c>
      <c r="N207">
        <f t="shared" si="10"/>
        <v>1.3153961136023851E-2</v>
      </c>
      <c r="O207">
        <f t="shared" si="11"/>
        <v>5596.8627450980339</v>
      </c>
      <c r="P207">
        <f t="shared" si="12"/>
        <v>699.60784313725424</v>
      </c>
      <c r="T207">
        <f>(J207-0.01)^2</f>
        <v>1.5082348959999997E-3</v>
      </c>
      <c r="U207">
        <f>(L207-0.01)^2</f>
        <v>7.3973120400000003E-4</v>
      </c>
    </row>
    <row r="208" spans="1:21" x14ac:dyDescent="0.25">
      <c r="A208">
        <v>10026</v>
      </c>
      <c r="B208">
        <v>20170331</v>
      </c>
      <c r="C208">
        <v>3</v>
      </c>
      <c r="D208">
        <v>2052</v>
      </c>
      <c r="E208" t="s">
        <v>36</v>
      </c>
      <c r="F208" t="s">
        <v>37</v>
      </c>
      <c r="G208">
        <v>7976</v>
      </c>
      <c r="H208">
        <v>46603210</v>
      </c>
      <c r="I208">
        <v>135.56</v>
      </c>
      <c r="J208">
        <v>1.6292999999999998E-2</v>
      </c>
      <c r="K208">
        <v>2.0639999999999999E-3</v>
      </c>
      <c r="L208">
        <v>-3.8900000000000002E-4</v>
      </c>
      <c r="N208">
        <f t="shared" si="10"/>
        <v>-7.2292711714369018E-3</v>
      </c>
      <c r="O208">
        <f t="shared" si="11"/>
        <v>5670.4836601307134</v>
      </c>
      <c r="P208">
        <f t="shared" si="12"/>
        <v>708.81045751633917</v>
      </c>
      <c r="T208">
        <f>(J208-0.01)^2</f>
        <v>3.9601848999999978E-5</v>
      </c>
      <c r="U208">
        <f>(L208-0.01)^2</f>
        <v>1.0793132100000001E-4</v>
      </c>
    </row>
    <row r="209" spans="1:21" x14ac:dyDescent="0.25">
      <c r="A209">
        <v>10026</v>
      </c>
      <c r="B209">
        <v>20170428</v>
      </c>
      <c r="C209">
        <v>3</v>
      </c>
      <c r="D209">
        <v>2052</v>
      </c>
      <c r="E209" t="s">
        <v>36</v>
      </c>
      <c r="F209" t="s">
        <v>37</v>
      </c>
      <c r="G209">
        <v>7976</v>
      </c>
      <c r="H209">
        <v>46603210</v>
      </c>
      <c r="I209">
        <v>134.58000000000001</v>
      </c>
      <c r="J209">
        <v>-7.2290000000000002E-3</v>
      </c>
      <c r="K209">
        <v>9.6570000000000007E-3</v>
      </c>
      <c r="L209">
        <v>9.0910000000000001E-3</v>
      </c>
      <c r="N209">
        <f t="shared" si="10"/>
        <v>-3.3288675880517316E-2</v>
      </c>
      <c r="O209">
        <f t="shared" si="11"/>
        <v>5629.4901960784264</v>
      </c>
      <c r="P209">
        <f t="shared" si="12"/>
        <v>703.6862745098033</v>
      </c>
      <c r="T209">
        <f>(J209-0.01)^2</f>
        <v>2.9683844100000003E-4</v>
      </c>
      <c r="U209">
        <f>(L209-0.01)^2</f>
        <v>8.2628100000000014E-7</v>
      </c>
    </row>
    <row r="210" spans="1:21" x14ac:dyDescent="0.25">
      <c r="A210">
        <v>10026</v>
      </c>
      <c r="B210">
        <v>20170531</v>
      </c>
      <c r="C210">
        <v>3</v>
      </c>
      <c r="D210">
        <v>2052</v>
      </c>
      <c r="E210" t="s">
        <v>36</v>
      </c>
      <c r="F210" t="s">
        <v>37</v>
      </c>
      <c r="G210">
        <v>7976</v>
      </c>
      <c r="H210">
        <v>46603210</v>
      </c>
      <c r="I210">
        <v>130.10001</v>
      </c>
      <c r="J210">
        <v>-3.3288999999999999E-2</v>
      </c>
      <c r="K210">
        <v>9.3349999999999995E-3</v>
      </c>
      <c r="L210">
        <v>1.1575999999999999E-2</v>
      </c>
      <c r="N210">
        <f t="shared" si="10"/>
        <v>1.5142197145104008E-2</v>
      </c>
      <c r="O210">
        <f t="shared" si="11"/>
        <v>5442.0919215686217</v>
      </c>
      <c r="P210">
        <f t="shared" si="12"/>
        <v>680.26149019607772</v>
      </c>
      <c r="T210">
        <f>(J210-0.01)^2</f>
        <v>1.8739375210000001E-3</v>
      </c>
      <c r="U210">
        <f>(L210-0.01)^2</f>
        <v>2.4837759999999979E-6</v>
      </c>
    </row>
    <row r="211" spans="1:21" x14ac:dyDescent="0.25">
      <c r="A211">
        <v>10026</v>
      </c>
      <c r="B211">
        <v>20170630</v>
      </c>
      <c r="C211">
        <v>3</v>
      </c>
      <c r="D211">
        <v>2052</v>
      </c>
      <c r="E211" t="s">
        <v>36</v>
      </c>
      <c r="F211" t="s">
        <v>37</v>
      </c>
      <c r="G211">
        <v>7976</v>
      </c>
      <c r="H211">
        <v>46603210</v>
      </c>
      <c r="I211">
        <v>132.07001</v>
      </c>
      <c r="J211">
        <v>1.8370000000000001E-2</v>
      </c>
      <c r="K211">
        <v>9.58E-3</v>
      </c>
      <c r="L211">
        <v>4.8139999999999997E-3</v>
      </c>
      <c r="N211">
        <f t="shared" si="10"/>
        <v>-5.0732183635027184E-3</v>
      </c>
      <c r="O211">
        <f t="shared" si="11"/>
        <v>5524.4971503267916</v>
      </c>
      <c r="P211">
        <f t="shared" si="12"/>
        <v>690.56214379084895</v>
      </c>
      <c r="T211">
        <f>(J211-0.01)^2</f>
        <v>7.0056900000000017E-5</v>
      </c>
      <c r="U211">
        <f>(L211-0.01)^2</f>
        <v>2.6894596000000004E-5</v>
      </c>
    </row>
    <row r="212" spans="1:21" x14ac:dyDescent="0.25">
      <c r="A212">
        <v>10026</v>
      </c>
      <c r="B212">
        <v>20170731</v>
      </c>
      <c r="C212">
        <v>3</v>
      </c>
      <c r="D212">
        <v>2052</v>
      </c>
      <c r="E212" t="s">
        <v>36</v>
      </c>
      <c r="F212" t="s">
        <v>37</v>
      </c>
      <c r="G212">
        <v>7976</v>
      </c>
      <c r="H212">
        <v>46603210</v>
      </c>
      <c r="I212">
        <v>131.39999</v>
      </c>
      <c r="J212">
        <v>-5.0730000000000003E-3</v>
      </c>
      <c r="K212">
        <v>2.0294E-2</v>
      </c>
      <c r="L212">
        <v>1.9349000000000002E-2</v>
      </c>
      <c r="N212">
        <f t="shared" si="10"/>
        <v>-2.9756394958629806E-2</v>
      </c>
      <c r="O212">
        <f t="shared" si="11"/>
        <v>5496.4701699346351</v>
      </c>
      <c r="P212">
        <f t="shared" si="12"/>
        <v>687.05877124182939</v>
      </c>
      <c r="T212">
        <f>(J212-0.01)^2</f>
        <v>2.2719532899999998E-4</v>
      </c>
      <c r="U212">
        <f>(L212-0.01)^2</f>
        <v>8.7403801000000028E-5</v>
      </c>
    </row>
    <row r="213" spans="1:21" x14ac:dyDescent="0.25">
      <c r="A213">
        <v>10026</v>
      </c>
      <c r="B213">
        <v>20170831</v>
      </c>
      <c r="C213">
        <v>3</v>
      </c>
      <c r="D213">
        <v>2052</v>
      </c>
      <c r="E213" t="s">
        <v>36</v>
      </c>
      <c r="F213" t="s">
        <v>37</v>
      </c>
      <c r="G213">
        <v>7976</v>
      </c>
      <c r="H213">
        <v>46603210</v>
      </c>
      <c r="I213">
        <v>127.49</v>
      </c>
      <c r="J213">
        <v>-2.9756000000000001E-2</v>
      </c>
      <c r="K213">
        <v>1.593E-3</v>
      </c>
      <c r="L213">
        <v>5.4600000000000004E-4</v>
      </c>
      <c r="N213">
        <f t="shared" si="10"/>
        <v>2.9884696838967884E-2</v>
      </c>
      <c r="O213">
        <f t="shared" si="11"/>
        <v>5332.9150326797335</v>
      </c>
      <c r="P213">
        <f t="shared" si="12"/>
        <v>666.61437908496669</v>
      </c>
      <c r="T213">
        <f>(J213-0.01)^2</f>
        <v>1.580539536E-3</v>
      </c>
      <c r="U213">
        <f>(L213-0.01)^2</f>
        <v>8.9378116000000008E-5</v>
      </c>
    </row>
    <row r="214" spans="1:21" x14ac:dyDescent="0.25">
      <c r="A214">
        <v>10026</v>
      </c>
      <c r="B214">
        <v>20170929</v>
      </c>
      <c r="C214">
        <v>3</v>
      </c>
      <c r="D214">
        <v>2052</v>
      </c>
      <c r="E214" t="s">
        <v>36</v>
      </c>
      <c r="F214" t="s">
        <v>37</v>
      </c>
      <c r="G214">
        <v>7976</v>
      </c>
      <c r="H214">
        <v>46603210</v>
      </c>
      <c r="I214">
        <v>131.30000000000001</v>
      </c>
      <c r="J214">
        <v>3.3179E-2</v>
      </c>
      <c r="K214">
        <v>2.3758000000000001E-2</v>
      </c>
      <c r="L214">
        <v>1.9303000000000001E-2</v>
      </c>
      <c r="N214">
        <f t="shared" si="10"/>
        <v>1.4242193450114016E-2</v>
      </c>
      <c r="O214">
        <f t="shared" si="11"/>
        <v>5492.2875816993419</v>
      </c>
      <c r="P214">
        <f t="shared" si="12"/>
        <v>686.53594771241774</v>
      </c>
      <c r="T214">
        <f>(J214-0.01)^2</f>
        <v>5.3726604099999995E-4</v>
      </c>
      <c r="U214">
        <f>(L214-0.01)^2</f>
        <v>8.6545809000000012E-5</v>
      </c>
    </row>
    <row r="215" spans="1:21" x14ac:dyDescent="0.25">
      <c r="A215">
        <v>10026</v>
      </c>
      <c r="B215">
        <v>20171031</v>
      </c>
      <c r="C215">
        <v>3</v>
      </c>
      <c r="D215">
        <v>2052</v>
      </c>
      <c r="E215" t="s">
        <v>36</v>
      </c>
      <c r="F215" t="s">
        <v>37</v>
      </c>
      <c r="G215">
        <v>7976</v>
      </c>
      <c r="H215">
        <v>46603210</v>
      </c>
      <c r="I215">
        <v>133.16999999999999</v>
      </c>
      <c r="J215">
        <v>1.4241999999999999E-2</v>
      </c>
      <c r="K215">
        <v>1.9310999999999998E-2</v>
      </c>
      <c r="L215">
        <v>2.2187999999999999E-2</v>
      </c>
      <c r="N215">
        <f t="shared" si="10"/>
        <v>0.13471502590673601</v>
      </c>
      <c r="O215">
        <f t="shared" si="11"/>
        <v>5570.5098039215627</v>
      </c>
      <c r="P215">
        <f t="shared" si="12"/>
        <v>696.31372549019534</v>
      </c>
      <c r="T215">
        <f>(J215-0.01)^2</f>
        <v>1.7994563999999994E-5</v>
      </c>
      <c r="U215">
        <f>(L215-0.01)^2</f>
        <v>1.4854734399999999E-4</v>
      </c>
    </row>
    <row r="216" spans="1:21" x14ac:dyDescent="0.25">
      <c r="A216">
        <v>10026</v>
      </c>
      <c r="B216">
        <v>20171130</v>
      </c>
      <c r="C216">
        <v>3</v>
      </c>
      <c r="D216">
        <v>2052</v>
      </c>
      <c r="E216" t="s">
        <v>36</v>
      </c>
      <c r="F216" t="s">
        <v>37</v>
      </c>
      <c r="G216">
        <v>7976</v>
      </c>
      <c r="H216">
        <v>46603210</v>
      </c>
      <c r="I216">
        <v>151.11000000000001</v>
      </c>
      <c r="J216">
        <v>0.134715</v>
      </c>
      <c r="K216">
        <v>2.726E-2</v>
      </c>
      <c r="L216">
        <v>2.8083E-2</v>
      </c>
      <c r="N216">
        <f t="shared" si="10"/>
        <v>4.7647409172126842E-3</v>
      </c>
      <c r="O216">
        <f t="shared" si="11"/>
        <v>6320.9411764705828</v>
      </c>
      <c r="P216">
        <f t="shared" si="12"/>
        <v>790.11764705882285</v>
      </c>
      <c r="T216">
        <f>(J216-0.01)^2</f>
        <v>1.5553831225000002E-2</v>
      </c>
      <c r="U216">
        <f>(L216-0.01)^2</f>
        <v>3.2699488900000007E-4</v>
      </c>
    </row>
    <row r="217" spans="1:21" x14ac:dyDescent="0.25">
      <c r="A217">
        <v>10026</v>
      </c>
      <c r="B217">
        <v>20171229</v>
      </c>
      <c r="C217">
        <v>3</v>
      </c>
      <c r="D217">
        <v>2052</v>
      </c>
      <c r="E217" t="s">
        <v>36</v>
      </c>
      <c r="F217" t="s">
        <v>37</v>
      </c>
      <c r="G217">
        <v>7976</v>
      </c>
      <c r="H217">
        <v>46603210</v>
      </c>
      <c r="I217">
        <v>151.83000000000001</v>
      </c>
      <c r="J217">
        <v>7.7429999999999999E-3</v>
      </c>
      <c r="K217">
        <v>1.2128999999999999E-2</v>
      </c>
      <c r="L217">
        <v>9.8320000000000005E-3</v>
      </c>
      <c r="N217">
        <f t="shared" si="10"/>
        <v>-8.8190739643021931E-2</v>
      </c>
      <c r="O217">
        <f t="shared" si="11"/>
        <v>6351.0588235294063</v>
      </c>
      <c r="P217">
        <f t="shared" si="12"/>
        <v>793.88235294117578</v>
      </c>
      <c r="T217">
        <f>(J217-0.01)^2</f>
        <v>5.0940490000000014E-6</v>
      </c>
      <c r="U217">
        <f>(L217-0.01)^2</f>
        <v>2.8223999999999916E-8</v>
      </c>
    </row>
    <row r="218" spans="1:21" x14ac:dyDescent="0.25">
      <c r="A218">
        <v>10026</v>
      </c>
      <c r="B218">
        <v>20180131</v>
      </c>
      <c r="C218">
        <v>3</v>
      </c>
      <c r="D218">
        <v>2052</v>
      </c>
      <c r="E218" t="s">
        <v>36</v>
      </c>
      <c r="F218" t="s">
        <v>37</v>
      </c>
      <c r="G218">
        <v>7976</v>
      </c>
      <c r="H218">
        <v>46603210</v>
      </c>
      <c r="I218">
        <v>138.44</v>
      </c>
      <c r="J218">
        <v>-8.8191000000000005E-2</v>
      </c>
      <c r="K218">
        <v>5.0638000000000002E-2</v>
      </c>
      <c r="L218">
        <v>5.6179E-2</v>
      </c>
      <c r="N218">
        <f t="shared" si="10"/>
        <v>-2.9687951459115736E-2</v>
      </c>
      <c r="O218">
        <f t="shared" si="11"/>
        <v>5790.9542483660071</v>
      </c>
      <c r="P218">
        <f t="shared" si="12"/>
        <v>723.86928104575088</v>
      </c>
      <c r="T218">
        <f>(J218-0.01)^2</f>
        <v>9.6414724810000001E-3</v>
      </c>
      <c r="U218">
        <f>(L218-0.01)^2</f>
        <v>2.1325000409999997E-3</v>
      </c>
    </row>
    <row r="219" spans="1:21" x14ac:dyDescent="0.25">
      <c r="A219">
        <v>10026</v>
      </c>
      <c r="B219">
        <v>20180228</v>
      </c>
      <c r="C219">
        <v>3</v>
      </c>
      <c r="D219">
        <v>2052</v>
      </c>
      <c r="E219" t="s">
        <v>36</v>
      </c>
      <c r="F219" t="s">
        <v>37</v>
      </c>
      <c r="G219">
        <v>7976</v>
      </c>
      <c r="H219">
        <v>46603210</v>
      </c>
      <c r="I219">
        <v>134.33000000000001</v>
      </c>
      <c r="J219">
        <v>-2.9687999999999999E-2</v>
      </c>
      <c r="K219">
        <v>-3.9481000000000002E-2</v>
      </c>
      <c r="L219">
        <v>-3.8947000000000002E-2</v>
      </c>
      <c r="N219">
        <f t="shared" si="10"/>
        <v>1.6600908211121812E-2</v>
      </c>
      <c r="O219">
        <f t="shared" si="11"/>
        <v>5619.0326797385569</v>
      </c>
      <c r="P219">
        <f t="shared" si="12"/>
        <v>702.37908496731961</v>
      </c>
      <c r="T219">
        <f>(J219-0.01)^2</f>
        <v>1.575137344E-3</v>
      </c>
      <c r="U219">
        <f>(L219-0.01)^2</f>
        <v>2.3958088090000004E-3</v>
      </c>
    </row>
    <row r="220" spans="1:21" x14ac:dyDescent="0.25">
      <c r="A220">
        <v>10026</v>
      </c>
      <c r="B220">
        <v>20180329</v>
      </c>
      <c r="C220">
        <v>3</v>
      </c>
      <c r="D220">
        <v>2052</v>
      </c>
      <c r="E220" t="s">
        <v>36</v>
      </c>
      <c r="F220" t="s">
        <v>37</v>
      </c>
      <c r="G220">
        <v>7976</v>
      </c>
      <c r="H220">
        <v>46603210</v>
      </c>
      <c r="I220">
        <v>136.56</v>
      </c>
      <c r="J220">
        <v>1.9951E-2</v>
      </c>
      <c r="K220">
        <v>-1.8445E-2</v>
      </c>
      <c r="L220">
        <v>-2.6884999999999999E-2</v>
      </c>
      <c r="N220">
        <f t="shared" si="10"/>
        <v>6.2243702401874046E-3</v>
      </c>
      <c r="O220">
        <f t="shared" si="11"/>
        <v>5712.3137254901903</v>
      </c>
      <c r="P220">
        <f t="shared" si="12"/>
        <v>714.03921568627379</v>
      </c>
      <c r="T220">
        <f>(J220-0.01)^2</f>
        <v>9.9022400999999999E-5</v>
      </c>
      <c r="U220">
        <f>(L220-0.01)^2</f>
        <v>1.3605032250000001E-3</v>
      </c>
    </row>
    <row r="221" spans="1:21" x14ac:dyDescent="0.25">
      <c r="A221">
        <v>10026</v>
      </c>
      <c r="B221">
        <v>20180430</v>
      </c>
      <c r="C221">
        <v>3</v>
      </c>
      <c r="D221">
        <v>2052</v>
      </c>
      <c r="E221" t="s">
        <v>36</v>
      </c>
      <c r="F221" t="s">
        <v>37</v>
      </c>
      <c r="G221">
        <v>7976</v>
      </c>
      <c r="H221">
        <v>46603210</v>
      </c>
      <c r="I221">
        <v>137.41</v>
      </c>
      <c r="J221">
        <v>6.2240000000000004E-3</v>
      </c>
      <c r="K221">
        <v>4.692E-3</v>
      </c>
      <c r="L221">
        <v>2.7190000000000001E-3</v>
      </c>
      <c r="N221">
        <f t="shared" si="10"/>
        <v>3.0638235936249147E-2</v>
      </c>
      <c r="O221">
        <f t="shared" si="11"/>
        <v>5747.8692810457451</v>
      </c>
      <c r="P221">
        <f t="shared" si="12"/>
        <v>718.48366013071814</v>
      </c>
      <c r="T221">
        <f>(J221-0.01)^2</f>
        <v>1.4258175999999999E-5</v>
      </c>
      <c r="U221">
        <f>(L221-0.01)^2</f>
        <v>5.3012961000000002E-5</v>
      </c>
    </row>
    <row r="222" spans="1:21" x14ac:dyDescent="0.25">
      <c r="A222">
        <v>10026</v>
      </c>
      <c r="B222">
        <v>20180531</v>
      </c>
      <c r="C222">
        <v>3</v>
      </c>
      <c r="D222">
        <v>2052</v>
      </c>
      <c r="E222" t="s">
        <v>36</v>
      </c>
      <c r="F222" t="s">
        <v>37</v>
      </c>
      <c r="G222">
        <v>7976</v>
      </c>
      <c r="H222">
        <v>46603210</v>
      </c>
      <c r="I222">
        <v>141.62</v>
      </c>
      <c r="J222">
        <v>3.0637999999999999E-2</v>
      </c>
      <c r="K222">
        <v>2.6164E-2</v>
      </c>
      <c r="L222">
        <v>2.1607999999999999E-2</v>
      </c>
      <c r="N222">
        <f t="shared" si="10"/>
        <v>7.6613472673351168E-2</v>
      </c>
      <c r="O222">
        <f t="shared" si="11"/>
        <v>5923.9738562091434</v>
      </c>
      <c r="P222">
        <f t="shared" si="12"/>
        <v>740.49673202614292</v>
      </c>
      <c r="T222">
        <f>(J222-0.01)^2</f>
        <v>4.2592704399999987E-4</v>
      </c>
      <c r="U222">
        <f>(L222-0.01)^2</f>
        <v>1.3474566399999997E-4</v>
      </c>
    </row>
    <row r="223" spans="1:21" x14ac:dyDescent="0.25">
      <c r="A223">
        <v>10026</v>
      </c>
      <c r="B223">
        <v>20180629</v>
      </c>
      <c r="C223">
        <v>3</v>
      </c>
      <c r="D223">
        <v>2052</v>
      </c>
      <c r="E223" t="s">
        <v>36</v>
      </c>
      <c r="F223" t="s">
        <v>37</v>
      </c>
      <c r="G223">
        <v>7976</v>
      </c>
      <c r="H223">
        <v>46603210</v>
      </c>
      <c r="I223">
        <v>152.47</v>
      </c>
      <c r="J223">
        <v>7.9791000000000001E-2</v>
      </c>
      <c r="K223">
        <v>5.365E-3</v>
      </c>
      <c r="L223">
        <v>4.8419999999999999E-3</v>
      </c>
      <c r="N223">
        <f t="shared" si="10"/>
        <v>-4.9255525677182277E-2</v>
      </c>
      <c r="O223">
        <f t="shared" si="11"/>
        <v>6377.8300653594697</v>
      </c>
      <c r="P223">
        <f t="shared" si="12"/>
        <v>797.22875816993371</v>
      </c>
      <c r="T223">
        <f>(J223-0.01)^2</f>
        <v>4.8707836810000012E-3</v>
      </c>
      <c r="U223">
        <f>(L223-0.01)^2</f>
        <v>2.6604964000000002E-5</v>
      </c>
    </row>
    <row r="224" spans="1:21" x14ac:dyDescent="0.25">
      <c r="A224">
        <v>10026</v>
      </c>
      <c r="B224">
        <v>20180731</v>
      </c>
      <c r="C224">
        <v>3</v>
      </c>
      <c r="D224">
        <v>2052</v>
      </c>
      <c r="E224" t="s">
        <v>36</v>
      </c>
      <c r="F224" t="s">
        <v>37</v>
      </c>
      <c r="G224">
        <v>7976</v>
      </c>
      <c r="H224">
        <v>46603210</v>
      </c>
      <c r="I224">
        <v>144.96001000000001</v>
      </c>
      <c r="J224">
        <v>-4.9256000000000001E-2</v>
      </c>
      <c r="K224">
        <v>3.1604E-2</v>
      </c>
      <c r="L224">
        <v>3.6021999999999998E-2</v>
      </c>
      <c r="N224">
        <f t="shared" si="10"/>
        <v>3.7250963213921739E-3</v>
      </c>
      <c r="O224">
        <f t="shared" si="11"/>
        <v>6063.6866928104509</v>
      </c>
      <c r="P224">
        <f t="shared" si="12"/>
        <v>757.96083660130637</v>
      </c>
      <c r="T224">
        <f>(J224-0.01)^2</f>
        <v>3.5112735360000005E-3</v>
      </c>
      <c r="U224">
        <f>(L224-0.01)^2</f>
        <v>6.7714448399999977E-4</v>
      </c>
    </row>
    <row r="225" spans="1:21" x14ac:dyDescent="0.25">
      <c r="A225">
        <v>10026</v>
      </c>
      <c r="B225">
        <v>20180831</v>
      </c>
      <c r="C225">
        <v>3</v>
      </c>
      <c r="D225">
        <v>2052</v>
      </c>
      <c r="E225" t="s">
        <v>36</v>
      </c>
      <c r="F225" t="s">
        <v>37</v>
      </c>
      <c r="G225">
        <v>7976</v>
      </c>
      <c r="H225">
        <v>46603210</v>
      </c>
      <c r="I225">
        <v>145.5</v>
      </c>
      <c r="J225">
        <v>3.725E-3</v>
      </c>
      <c r="K225">
        <v>3.0232999999999999E-2</v>
      </c>
      <c r="L225">
        <v>3.0263000000000002E-2</v>
      </c>
      <c r="N225">
        <f t="shared" si="10"/>
        <v>3.7044673539518902E-2</v>
      </c>
      <c r="O225">
        <f t="shared" si="11"/>
        <v>6086.274509803914</v>
      </c>
      <c r="P225">
        <f t="shared" si="12"/>
        <v>760.78431372548926</v>
      </c>
      <c r="T225">
        <f>(J225-0.01)^2</f>
        <v>3.9375625000000005E-5</v>
      </c>
      <c r="U225">
        <f>(L225-0.01)^2</f>
        <v>4.1058916900000013E-4</v>
      </c>
    </row>
    <row r="226" spans="1:21" x14ac:dyDescent="0.25">
      <c r="A226">
        <v>10026</v>
      </c>
      <c r="B226">
        <v>20180928</v>
      </c>
      <c r="C226">
        <v>3</v>
      </c>
      <c r="D226">
        <v>2052</v>
      </c>
      <c r="E226" t="s">
        <v>36</v>
      </c>
      <c r="F226" t="s">
        <v>37</v>
      </c>
      <c r="G226">
        <v>7976</v>
      </c>
      <c r="H226">
        <v>46603210</v>
      </c>
      <c r="I226">
        <v>150.88999999999999</v>
      </c>
      <c r="J226">
        <v>4.0136999999999999E-2</v>
      </c>
      <c r="K226">
        <v>4.2499999999999998E-4</v>
      </c>
      <c r="L226">
        <v>4.2940000000000001E-3</v>
      </c>
      <c r="N226">
        <f t="shared" si="10"/>
        <v>3.4926105109682526E-2</v>
      </c>
      <c r="O226">
        <f t="shared" si="11"/>
        <v>6311.7385620914956</v>
      </c>
      <c r="P226">
        <f t="shared" si="12"/>
        <v>788.96732026143695</v>
      </c>
      <c r="T226">
        <f>(J226-0.01)^2</f>
        <v>9.0823876899999987E-4</v>
      </c>
      <c r="U226">
        <f>(L226-0.01)^2</f>
        <v>3.2558436000000002E-5</v>
      </c>
    </row>
    <row r="227" spans="1:21" x14ac:dyDescent="0.25">
      <c r="A227">
        <v>10026</v>
      </c>
      <c r="B227">
        <v>20181031</v>
      </c>
      <c r="C227">
        <v>3</v>
      </c>
      <c r="D227">
        <v>2052</v>
      </c>
      <c r="E227" t="s">
        <v>36</v>
      </c>
      <c r="F227" t="s">
        <v>37</v>
      </c>
      <c r="G227">
        <v>7976</v>
      </c>
      <c r="H227">
        <v>46603210</v>
      </c>
      <c r="I227">
        <v>156.16</v>
      </c>
      <c r="J227">
        <v>3.4925999999999999E-2</v>
      </c>
      <c r="K227">
        <v>-7.4045E-2</v>
      </c>
      <c r="L227">
        <v>-6.9403000000000006E-2</v>
      </c>
      <c r="N227">
        <f t="shared" si="10"/>
        <v>4.5466188524589946E-3</v>
      </c>
      <c r="O227">
        <f t="shared" si="11"/>
        <v>6532.18300653594</v>
      </c>
      <c r="P227">
        <f t="shared" si="12"/>
        <v>816.5228758169925</v>
      </c>
      <c r="T227">
        <f>(J227-0.01)^2</f>
        <v>6.2130547599999989E-4</v>
      </c>
      <c r="U227">
        <f>(L227-0.01)^2</f>
        <v>6.304836409E-3</v>
      </c>
    </row>
    <row r="228" spans="1:21" x14ac:dyDescent="0.25">
      <c r="A228">
        <v>10026</v>
      </c>
      <c r="B228">
        <v>20181130</v>
      </c>
      <c r="C228">
        <v>3</v>
      </c>
      <c r="D228">
        <v>2052</v>
      </c>
      <c r="E228" t="s">
        <v>36</v>
      </c>
      <c r="F228" t="s">
        <v>37</v>
      </c>
      <c r="G228">
        <v>7976</v>
      </c>
      <c r="H228">
        <v>46603210</v>
      </c>
      <c r="I228">
        <v>156.87</v>
      </c>
      <c r="J228">
        <v>4.5469999999999998E-3</v>
      </c>
      <c r="K228">
        <v>1.8512000000000001E-2</v>
      </c>
      <c r="L228">
        <v>1.7859E-2</v>
      </c>
      <c r="N228">
        <f t="shared" si="10"/>
        <v>-7.8281379486198732E-2</v>
      </c>
      <c r="O228">
        <f t="shared" si="11"/>
        <v>6561.8823529411684</v>
      </c>
      <c r="P228">
        <f t="shared" si="12"/>
        <v>820.23529411764605</v>
      </c>
      <c r="T228">
        <f>(J228-0.01)^2</f>
        <v>2.9735209000000004E-5</v>
      </c>
      <c r="U228">
        <f>(L228-0.01)^2</f>
        <v>6.1763881000000001E-5</v>
      </c>
    </row>
    <row r="229" spans="1:21" x14ac:dyDescent="0.25">
      <c r="A229">
        <v>10026</v>
      </c>
      <c r="B229">
        <v>20181231</v>
      </c>
      <c r="C229">
        <v>3</v>
      </c>
      <c r="D229">
        <v>2052</v>
      </c>
      <c r="E229" t="s">
        <v>36</v>
      </c>
      <c r="F229" t="s">
        <v>37</v>
      </c>
      <c r="G229">
        <v>7976</v>
      </c>
      <c r="H229">
        <v>46603210</v>
      </c>
      <c r="I229">
        <v>144.59</v>
      </c>
      <c r="J229">
        <v>-7.5093999999999994E-2</v>
      </c>
      <c r="K229">
        <v>-8.9889999999999998E-2</v>
      </c>
      <c r="L229">
        <v>-9.1776999999999997E-2</v>
      </c>
      <c r="N229">
        <f t="shared" si="10"/>
        <v>6.7501279479908582E-2</v>
      </c>
      <c r="O229">
        <f t="shared" si="11"/>
        <v>6048.2091503267902</v>
      </c>
      <c r="P229">
        <f t="shared" si="12"/>
        <v>756.02614379084878</v>
      </c>
      <c r="T229">
        <f>(J229-0.01)^2</f>
        <v>7.2409888359999978E-3</v>
      </c>
      <c r="U229">
        <f>(L229-0.01)^2</f>
        <v>1.0358557728999998E-2</v>
      </c>
    </row>
    <row r="230" spans="1:21" x14ac:dyDescent="0.25">
      <c r="A230">
        <v>10026</v>
      </c>
      <c r="B230">
        <v>20190131</v>
      </c>
      <c r="C230">
        <v>3</v>
      </c>
      <c r="D230">
        <v>2052</v>
      </c>
      <c r="E230" t="s">
        <v>36</v>
      </c>
      <c r="F230" t="s">
        <v>37</v>
      </c>
      <c r="G230">
        <v>7976</v>
      </c>
      <c r="H230">
        <v>46603210</v>
      </c>
      <c r="I230">
        <v>154.35001</v>
      </c>
      <c r="J230">
        <v>6.7501000000000005E-2</v>
      </c>
      <c r="K230">
        <v>8.8293999999999997E-2</v>
      </c>
      <c r="L230">
        <v>7.8684000000000004E-2</v>
      </c>
      <c r="N230">
        <f t="shared" si="10"/>
        <v>6.0252020715774179E-3</v>
      </c>
      <c r="O230">
        <f t="shared" si="11"/>
        <v>6456.4710065359395</v>
      </c>
      <c r="P230">
        <f t="shared" si="12"/>
        <v>807.05887581699244</v>
      </c>
      <c r="T230">
        <f>(J230-0.01)^2</f>
        <v>3.3063650010000003E-3</v>
      </c>
      <c r="U230">
        <f>(L230-0.01)^2</f>
        <v>4.7174918560000017E-3</v>
      </c>
    </row>
    <row r="231" spans="1:21" x14ac:dyDescent="0.25">
      <c r="A231">
        <v>10026</v>
      </c>
      <c r="B231">
        <v>20190228</v>
      </c>
      <c r="C231">
        <v>3</v>
      </c>
      <c r="D231">
        <v>2052</v>
      </c>
      <c r="E231" t="s">
        <v>36</v>
      </c>
      <c r="F231" t="s">
        <v>37</v>
      </c>
      <c r="G231">
        <v>7976</v>
      </c>
      <c r="H231">
        <v>46603210</v>
      </c>
      <c r="I231">
        <v>155.28</v>
      </c>
      <c r="J231">
        <v>6.025E-3</v>
      </c>
      <c r="K231">
        <v>3.2724000000000003E-2</v>
      </c>
      <c r="L231">
        <v>2.9728999999999998E-2</v>
      </c>
      <c r="N231">
        <f t="shared" si="10"/>
        <v>2.292632663575489E-2</v>
      </c>
      <c r="O231">
        <f t="shared" si="11"/>
        <v>6495.3725490195993</v>
      </c>
      <c r="P231">
        <f t="shared" si="12"/>
        <v>811.92156862744991</v>
      </c>
      <c r="T231">
        <f>(J231-0.01)^2</f>
        <v>1.5800625000000001E-5</v>
      </c>
      <c r="U231">
        <f>(L231-0.01)^2</f>
        <v>3.8923344099999987E-4</v>
      </c>
    </row>
    <row r="232" spans="1:21" x14ac:dyDescent="0.25">
      <c r="A232">
        <v>10026</v>
      </c>
      <c r="B232">
        <v>20190329</v>
      </c>
      <c r="C232">
        <v>3</v>
      </c>
      <c r="D232">
        <v>2052</v>
      </c>
      <c r="E232" t="s">
        <v>36</v>
      </c>
      <c r="F232" t="s">
        <v>37</v>
      </c>
      <c r="G232">
        <v>7976</v>
      </c>
      <c r="H232">
        <v>46603210</v>
      </c>
      <c r="I232">
        <v>158.84</v>
      </c>
      <c r="J232">
        <v>2.6145999999999999E-2</v>
      </c>
      <c r="K232">
        <v>1.2962E-2</v>
      </c>
      <c r="L232">
        <v>1.7923999999999999E-2</v>
      </c>
      <c r="N232">
        <f t="shared" si="10"/>
        <v>-1.0450831024930718E-2</v>
      </c>
      <c r="O232">
        <f t="shared" si="11"/>
        <v>6644.2875816993383</v>
      </c>
      <c r="P232">
        <f t="shared" si="12"/>
        <v>830.53594771241728</v>
      </c>
      <c r="T232">
        <f>(J232-0.01)^2</f>
        <v>2.6069331600000003E-4</v>
      </c>
      <c r="U232">
        <f>(L232-0.01)^2</f>
        <v>6.2789775999999974E-5</v>
      </c>
    </row>
    <row r="233" spans="1:21" x14ac:dyDescent="0.25">
      <c r="A233">
        <v>10026</v>
      </c>
      <c r="B233">
        <v>20190430</v>
      </c>
      <c r="C233">
        <v>3</v>
      </c>
      <c r="D233">
        <v>2052</v>
      </c>
      <c r="E233" t="s">
        <v>36</v>
      </c>
      <c r="F233" t="s">
        <v>37</v>
      </c>
      <c r="G233">
        <v>7976</v>
      </c>
      <c r="H233">
        <v>46603210</v>
      </c>
      <c r="I233">
        <v>157.17999</v>
      </c>
      <c r="J233">
        <v>-1.0451E-2</v>
      </c>
      <c r="K233">
        <v>3.7893000000000003E-2</v>
      </c>
      <c r="L233">
        <v>3.9313000000000001E-2</v>
      </c>
      <c r="N233">
        <f t="shared" si="10"/>
        <v>2.3349155321870096E-2</v>
      </c>
      <c r="O233">
        <f t="shared" si="11"/>
        <v>6574.8492549019529</v>
      </c>
      <c r="P233">
        <f t="shared" si="12"/>
        <v>821.85615686274411</v>
      </c>
      <c r="T233">
        <f>(J233-0.01)^2</f>
        <v>4.1824340100000002E-4</v>
      </c>
      <c r="U233">
        <f>(L233-0.01)^2</f>
        <v>8.5925196899999993E-4</v>
      </c>
    </row>
    <row r="234" spans="1:21" x14ac:dyDescent="0.25">
      <c r="A234">
        <v>10026</v>
      </c>
      <c r="B234">
        <v>20190531</v>
      </c>
      <c r="C234">
        <v>3</v>
      </c>
      <c r="D234">
        <v>2052</v>
      </c>
      <c r="E234" t="s">
        <v>36</v>
      </c>
      <c r="F234" t="s">
        <v>37</v>
      </c>
      <c r="G234">
        <v>7976</v>
      </c>
      <c r="H234">
        <v>46603210</v>
      </c>
      <c r="I234">
        <v>160.85001</v>
      </c>
      <c r="J234">
        <v>2.3349000000000002E-2</v>
      </c>
      <c r="K234">
        <v>-6.1678999999999998E-2</v>
      </c>
      <c r="L234">
        <v>-6.5778000000000003E-2</v>
      </c>
      <c r="N234">
        <f t="shared" si="10"/>
        <v>6.2163502507694979E-4</v>
      </c>
      <c r="O234">
        <f t="shared" si="11"/>
        <v>6728.3664313725403</v>
      </c>
      <c r="P234">
        <f t="shared" si="12"/>
        <v>841.04580392156754</v>
      </c>
      <c r="T234">
        <f>(J234-0.01)^2</f>
        <v>1.7819580100000005E-4</v>
      </c>
      <c r="U234">
        <f>(L234-0.01)^2</f>
        <v>5.7423052839999994E-3</v>
      </c>
    </row>
    <row r="235" spans="1:21" x14ac:dyDescent="0.25">
      <c r="A235">
        <v>10026</v>
      </c>
      <c r="B235">
        <v>20190628</v>
      </c>
      <c r="C235">
        <v>3</v>
      </c>
      <c r="D235">
        <v>2052</v>
      </c>
      <c r="E235" t="s">
        <v>36</v>
      </c>
      <c r="F235" t="s">
        <v>37</v>
      </c>
      <c r="G235">
        <v>7976</v>
      </c>
      <c r="H235">
        <v>46603210</v>
      </c>
      <c r="I235">
        <v>160.94999999999999</v>
      </c>
      <c r="J235">
        <v>3.7299999999999998E-3</v>
      </c>
      <c r="K235">
        <v>6.7279000000000005E-2</v>
      </c>
      <c r="L235">
        <v>6.8930000000000005E-2</v>
      </c>
      <c r="N235">
        <f t="shared" si="10"/>
        <v>0.15464429947188574</v>
      </c>
      <c r="O235">
        <f t="shared" si="11"/>
        <v>6732.5490196078335</v>
      </c>
      <c r="P235">
        <f t="shared" si="12"/>
        <v>841.56862745097919</v>
      </c>
      <c r="T235">
        <f>(J235-0.01)^2</f>
        <v>3.9312900000000008E-5</v>
      </c>
      <c r="U235">
        <f>(L235-0.01)^2</f>
        <v>3.4727449000000006E-3</v>
      </c>
    </row>
    <row r="236" spans="1:21" x14ac:dyDescent="0.25">
      <c r="A236">
        <v>10026</v>
      </c>
      <c r="B236">
        <v>20190731</v>
      </c>
      <c r="C236">
        <v>3</v>
      </c>
      <c r="D236">
        <v>2052</v>
      </c>
      <c r="E236" t="s">
        <v>36</v>
      </c>
      <c r="F236" t="s">
        <v>37</v>
      </c>
      <c r="G236">
        <v>7976</v>
      </c>
      <c r="H236">
        <v>46603210</v>
      </c>
      <c r="I236">
        <v>185.84</v>
      </c>
      <c r="J236">
        <v>0.154644</v>
      </c>
      <c r="K236">
        <v>1.1854E-2</v>
      </c>
      <c r="L236">
        <v>1.3128000000000001E-2</v>
      </c>
      <c r="N236">
        <f t="shared" si="10"/>
        <v>3.8850624192854122E-2</v>
      </c>
      <c r="O236">
        <f t="shared" si="11"/>
        <v>7773.6993464052184</v>
      </c>
      <c r="P236">
        <f t="shared" si="12"/>
        <v>971.7124183006523</v>
      </c>
      <c r="T236">
        <f>(J236-0.01)^2</f>
        <v>2.0921886735999998E-2</v>
      </c>
      <c r="U236">
        <f>(L236-0.01)^2</f>
        <v>9.7843840000000037E-6</v>
      </c>
    </row>
    <row r="237" spans="1:21" x14ac:dyDescent="0.25">
      <c r="A237">
        <v>10026</v>
      </c>
      <c r="B237">
        <v>20190830</v>
      </c>
      <c r="C237">
        <v>3</v>
      </c>
      <c r="D237">
        <v>2052</v>
      </c>
      <c r="E237" t="s">
        <v>36</v>
      </c>
      <c r="F237" t="s">
        <v>37</v>
      </c>
      <c r="G237">
        <v>7976</v>
      </c>
      <c r="H237">
        <v>46603210</v>
      </c>
      <c r="I237">
        <v>193.06</v>
      </c>
      <c r="J237">
        <v>3.8850999999999997E-2</v>
      </c>
      <c r="K237">
        <v>-2.0338999999999999E-2</v>
      </c>
      <c r="L237">
        <v>-1.8092E-2</v>
      </c>
      <c r="N237">
        <f t="shared" si="10"/>
        <v>-5.4905210815290317E-3</v>
      </c>
      <c r="O237">
        <f t="shared" si="11"/>
        <v>8075.7124183006435</v>
      </c>
      <c r="P237">
        <f t="shared" si="12"/>
        <v>1009.4640522875804</v>
      </c>
      <c r="T237">
        <f>(J237-0.01)^2</f>
        <v>8.3238020099999971E-4</v>
      </c>
      <c r="U237">
        <f>(L237-0.01)^2</f>
        <v>7.8916046399999989E-4</v>
      </c>
    </row>
    <row r="238" spans="1:21" x14ac:dyDescent="0.25">
      <c r="A238">
        <v>10026</v>
      </c>
      <c r="B238">
        <v>20190930</v>
      </c>
      <c r="C238">
        <v>3</v>
      </c>
      <c r="D238">
        <v>2052</v>
      </c>
      <c r="E238" t="s">
        <v>36</v>
      </c>
      <c r="F238" t="s">
        <v>37</v>
      </c>
      <c r="G238">
        <v>7976</v>
      </c>
      <c r="H238">
        <v>46603210</v>
      </c>
      <c r="I238">
        <v>192</v>
      </c>
      <c r="J238">
        <v>-2.9009999999999999E-3</v>
      </c>
      <c r="K238">
        <v>1.6032999999999999E-2</v>
      </c>
      <c r="L238">
        <v>1.7180999999999998E-2</v>
      </c>
      <c r="N238">
        <f t="shared" si="10"/>
        <v>-6.4583854166667676E-3</v>
      </c>
      <c r="O238">
        <f t="shared" si="11"/>
        <v>8031.3725490195984</v>
      </c>
      <c r="P238">
        <f t="shared" si="12"/>
        <v>1003.9215686274498</v>
      </c>
      <c r="T238">
        <f>(J238-0.01)^2</f>
        <v>1.6643580099999999E-4</v>
      </c>
      <c r="U238">
        <f>(L238-0.01)^2</f>
        <v>5.1566760999999975E-5</v>
      </c>
    </row>
    <row r="239" spans="1:21" x14ac:dyDescent="0.25">
      <c r="A239">
        <v>10026</v>
      </c>
      <c r="B239">
        <v>20191031</v>
      </c>
      <c r="C239">
        <v>3</v>
      </c>
      <c r="D239">
        <v>2052</v>
      </c>
      <c r="E239" t="s">
        <v>36</v>
      </c>
      <c r="F239" t="s">
        <v>37</v>
      </c>
      <c r="G239">
        <v>7976</v>
      </c>
      <c r="H239">
        <v>46603210</v>
      </c>
      <c r="I239">
        <v>190.75998999999999</v>
      </c>
      <c r="J239">
        <v>-6.4580000000000002E-3</v>
      </c>
      <c r="K239">
        <v>1.9255999999999999E-2</v>
      </c>
      <c r="L239">
        <v>2.0431999999999999E-2</v>
      </c>
      <c r="N239">
        <f t="shared" si="10"/>
        <v>-3.0194958596925892E-2</v>
      </c>
      <c r="O239">
        <f t="shared" si="11"/>
        <v>7979.502849673192</v>
      </c>
      <c r="P239">
        <f t="shared" si="12"/>
        <v>997.437856209149</v>
      </c>
      <c r="T239">
        <f>(J239-0.01)^2</f>
        <v>2.70865764E-4</v>
      </c>
      <c r="U239">
        <f>(L239-0.01)^2</f>
        <v>1.0882662399999996E-4</v>
      </c>
    </row>
    <row r="240" spans="1:21" x14ac:dyDescent="0.25">
      <c r="A240">
        <v>10026</v>
      </c>
      <c r="B240">
        <v>20191129</v>
      </c>
      <c r="C240">
        <v>3</v>
      </c>
      <c r="D240">
        <v>2052</v>
      </c>
      <c r="E240" t="s">
        <v>36</v>
      </c>
      <c r="F240" t="s">
        <v>37</v>
      </c>
      <c r="G240">
        <v>7976</v>
      </c>
      <c r="H240">
        <v>46603210</v>
      </c>
      <c r="I240">
        <v>185</v>
      </c>
      <c r="J240">
        <v>-3.0195E-2</v>
      </c>
      <c r="K240">
        <v>3.4997E-2</v>
      </c>
      <c r="L240">
        <v>3.4047000000000001E-2</v>
      </c>
      <c r="N240">
        <f t="shared" si="10"/>
        <v>-3.9459459459458834E-3</v>
      </c>
      <c r="O240">
        <f t="shared" si="11"/>
        <v>7738.5620915032578</v>
      </c>
      <c r="P240">
        <f t="shared" si="12"/>
        <v>967.32026143790722</v>
      </c>
      <c r="T240">
        <f>(J240-0.01)^2</f>
        <v>1.6156380250000001E-3</v>
      </c>
      <c r="U240">
        <f>(L240-0.01)^2</f>
        <v>5.7825820899999993E-4</v>
      </c>
    </row>
    <row r="241" spans="1:21" x14ac:dyDescent="0.25">
      <c r="A241">
        <v>10026</v>
      </c>
      <c r="B241">
        <v>20191231</v>
      </c>
      <c r="C241">
        <v>3</v>
      </c>
      <c r="D241">
        <v>2052</v>
      </c>
      <c r="E241" t="s">
        <v>36</v>
      </c>
      <c r="F241" t="s">
        <v>37</v>
      </c>
      <c r="G241">
        <v>7976</v>
      </c>
      <c r="H241">
        <v>46603210</v>
      </c>
      <c r="I241">
        <v>184.27</v>
      </c>
      <c r="J241">
        <v>-8.3799999999999999E-4</v>
      </c>
      <c r="K241">
        <v>2.8490999999999999E-2</v>
      </c>
      <c r="L241">
        <v>2.8590000000000001E-2</v>
      </c>
      <c r="O241">
        <f t="shared" si="11"/>
        <v>7708.0261437908403</v>
      </c>
      <c r="P241">
        <f t="shared" si="12"/>
        <v>963.50326797385503</v>
      </c>
      <c r="T241">
        <f>(J241-0.01)^2</f>
        <v>1.1746224400000001E-4</v>
      </c>
      <c r="U241">
        <f>(L241-0.01)^2</f>
        <v>3.4558810000000011E-4</v>
      </c>
    </row>
    <row r="242" spans="1:21" x14ac:dyDescent="0.25">
      <c r="A242">
        <v>10026</v>
      </c>
    </row>
    <row r="243" spans="1:21" x14ac:dyDescent="0.25">
      <c r="A243">
        <v>10026</v>
      </c>
      <c r="T243">
        <f>SUM(T2:T241)</f>
        <v>1.3608461501850007</v>
      </c>
      <c r="U243">
        <f>SUM(U2:U241)</f>
        <v>0.426539184869</v>
      </c>
    </row>
    <row r="244" spans="1:21" x14ac:dyDescent="0.25">
      <c r="A244">
        <v>10026</v>
      </c>
    </row>
    <row r="245" spans="1:21" x14ac:dyDescent="0.25">
      <c r="A245">
        <v>10026</v>
      </c>
    </row>
    <row r="246" spans="1:21" x14ac:dyDescent="0.25">
      <c r="A246">
        <v>10026</v>
      </c>
    </row>
    <row r="247" spans="1:21" x14ac:dyDescent="0.25">
      <c r="A247">
        <v>10026</v>
      </c>
    </row>
    <row r="248" spans="1:21" x14ac:dyDescent="0.25">
      <c r="A248">
        <v>10026</v>
      </c>
    </row>
    <row r="249" spans="1:21" x14ac:dyDescent="0.25">
      <c r="A249">
        <v>10026</v>
      </c>
    </row>
    <row r="250" spans="1:21" x14ac:dyDescent="0.25">
      <c r="A250">
        <v>10026</v>
      </c>
    </row>
    <row r="251" spans="1:21" x14ac:dyDescent="0.25">
      <c r="A251">
        <v>10026</v>
      </c>
    </row>
    <row r="252" spans="1:21" x14ac:dyDescent="0.25">
      <c r="A252">
        <v>10026</v>
      </c>
    </row>
    <row r="253" spans="1:21" x14ac:dyDescent="0.25">
      <c r="A253">
        <v>10026</v>
      </c>
    </row>
    <row r="254" spans="1:21" x14ac:dyDescent="0.25">
      <c r="A254">
        <v>10026</v>
      </c>
    </row>
    <row r="255" spans="1:21" x14ac:dyDescent="0.25">
      <c r="A255">
        <v>10026</v>
      </c>
    </row>
    <row r="256" spans="1:21" x14ac:dyDescent="0.25">
      <c r="A256">
        <v>10026</v>
      </c>
    </row>
    <row r="257" spans="1:1" x14ac:dyDescent="0.25">
      <c r="A257">
        <v>10026</v>
      </c>
    </row>
    <row r="258" spans="1:1" x14ac:dyDescent="0.25">
      <c r="A258">
        <v>10026</v>
      </c>
    </row>
    <row r="259" spans="1:1" x14ac:dyDescent="0.25">
      <c r="A259">
        <v>10026</v>
      </c>
    </row>
    <row r="260" spans="1:1" x14ac:dyDescent="0.25">
      <c r="A260">
        <v>10026</v>
      </c>
    </row>
    <row r="261" spans="1:1" x14ac:dyDescent="0.25">
      <c r="A261">
        <v>10026</v>
      </c>
    </row>
    <row r="262" spans="1:1" x14ac:dyDescent="0.25">
      <c r="A262">
        <v>10026</v>
      </c>
    </row>
    <row r="263" spans="1:1" x14ac:dyDescent="0.25">
      <c r="A263">
        <v>10026</v>
      </c>
    </row>
    <row r="264" spans="1:1" x14ac:dyDescent="0.25">
      <c r="A264">
        <v>10026</v>
      </c>
    </row>
    <row r="265" spans="1:1" x14ac:dyDescent="0.25">
      <c r="A265">
        <v>10026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8D913-8CF9-4F9F-A628-BAA7837D6E65}">
  <dimension ref="A1:U206"/>
  <sheetViews>
    <sheetView tabSelected="1" topLeftCell="H1" workbookViewId="0">
      <selection activeCell="R5" sqref="R5"/>
    </sheetView>
  </sheetViews>
  <sheetFormatPr baseColWidth="10" defaultRowHeight="15" x14ac:dyDescent="0.25"/>
  <cols>
    <col min="6" max="6" width="19.7109375" bestFit="1" customWidth="1"/>
    <col min="14" max="14" width="12.7109375" bestFit="1" customWidth="1"/>
    <col min="15" max="15" width="18.5703125" bestFit="1" customWidth="1"/>
    <col min="16" max="16" width="20" bestFit="1" customWidth="1"/>
    <col min="17" max="17" width="20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50</v>
      </c>
      <c r="O1" t="s">
        <v>51</v>
      </c>
      <c r="P1" t="s">
        <v>52</v>
      </c>
      <c r="Q1" t="s">
        <v>53</v>
      </c>
      <c r="R1" t="s">
        <v>28</v>
      </c>
      <c r="S1" t="s">
        <v>39</v>
      </c>
      <c r="T1" t="s">
        <v>38</v>
      </c>
    </row>
    <row r="2" spans="1:21" x14ac:dyDescent="0.25">
      <c r="A2">
        <v>10025</v>
      </c>
      <c r="B2">
        <v>20000331</v>
      </c>
      <c r="C2">
        <v>3</v>
      </c>
      <c r="D2">
        <v>3070</v>
      </c>
      <c r="E2" t="s">
        <v>34</v>
      </c>
      <c r="F2" t="s">
        <v>35</v>
      </c>
      <c r="G2">
        <v>7975</v>
      </c>
      <c r="H2">
        <v>103110</v>
      </c>
      <c r="I2">
        <v>31.625</v>
      </c>
      <c r="J2">
        <v>2.8455000000000001E-2</v>
      </c>
      <c r="K2">
        <v>5.3498999999999998E-2</v>
      </c>
      <c r="L2">
        <v>9.672E-2</v>
      </c>
      <c r="N2">
        <f>I3/I2-1</f>
        <v>-0.33596837944664026</v>
      </c>
      <c r="O2">
        <v>800</v>
      </c>
      <c r="P2">
        <v>100</v>
      </c>
      <c r="Q2">
        <v>300</v>
      </c>
      <c r="R2" s="1">
        <f>AVERAGE(J2:J203)</f>
        <v>1.7552722772277232E-2</v>
      </c>
      <c r="S2">
        <f>T206/203</f>
        <v>2.1078482576748759E-2</v>
      </c>
      <c r="T2">
        <f t="shared" ref="T2:T65" si="0">(J2-0.02)^2</f>
        <v>7.148702500000001E-5</v>
      </c>
      <c r="U2">
        <f t="shared" ref="U2:U65" si="1">(L2-0.01)^2</f>
        <v>7.5203584000000006E-3</v>
      </c>
    </row>
    <row r="3" spans="1:21" x14ac:dyDescent="0.25">
      <c r="A3">
        <v>10025</v>
      </c>
      <c r="B3">
        <v>20000428</v>
      </c>
      <c r="C3">
        <v>3</v>
      </c>
      <c r="D3">
        <v>3070</v>
      </c>
      <c r="E3" t="s">
        <v>34</v>
      </c>
      <c r="F3" t="s">
        <v>35</v>
      </c>
      <c r="G3">
        <v>7975</v>
      </c>
      <c r="H3">
        <v>103110</v>
      </c>
      <c r="I3">
        <v>21</v>
      </c>
      <c r="J3">
        <v>-0.33596799999999999</v>
      </c>
      <c r="K3">
        <v>-5.9519000000000002E-2</v>
      </c>
      <c r="L3">
        <v>-3.0796E-2</v>
      </c>
      <c r="N3">
        <f>I4/I3-1</f>
        <v>-0.2142857142857143</v>
      </c>
      <c r="O3">
        <f>O2*(1+N2)</f>
        <v>531.22529644268775</v>
      </c>
      <c r="P3">
        <f>P2*(1+N2)</f>
        <v>66.403162055335969</v>
      </c>
      <c r="Q3">
        <f>Q2*(1+N2)</f>
        <v>199.20948616600793</v>
      </c>
      <c r="T3">
        <f t="shared" si="0"/>
        <v>0.12671321702400001</v>
      </c>
      <c r="U3">
        <f t="shared" si="1"/>
        <v>1.6643136159999999E-3</v>
      </c>
    </row>
    <row r="4" spans="1:21" x14ac:dyDescent="0.25">
      <c r="A4">
        <v>10025</v>
      </c>
      <c r="B4">
        <v>20000531</v>
      </c>
      <c r="C4">
        <v>3</v>
      </c>
      <c r="D4">
        <v>3070</v>
      </c>
      <c r="E4" t="s">
        <v>34</v>
      </c>
      <c r="F4" t="s">
        <v>35</v>
      </c>
      <c r="G4">
        <v>7975</v>
      </c>
      <c r="H4">
        <v>103110</v>
      </c>
      <c r="I4">
        <v>16.5</v>
      </c>
      <c r="J4">
        <v>-0.214286</v>
      </c>
      <c r="K4">
        <v>-3.8859999999999999E-2</v>
      </c>
      <c r="L4">
        <v>-2.1915E-2</v>
      </c>
      <c r="N4">
        <f t="shared" ref="N4:N67" si="2">I5/I4-1</f>
        <v>0.53030303030303028</v>
      </c>
      <c r="O4">
        <f t="shared" ref="O4:O67" si="3">O3*(1+N3)</f>
        <v>417.39130434782606</v>
      </c>
      <c r="P4">
        <f t="shared" ref="P4:P67" si="4">P3*(1+N3)</f>
        <v>52.173913043478258</v>
      </c>
      <c r="Q4">
        <f t="shared" ref="Q4:Q13" si="5">Q3*(1+N3)</f>
        <v>156.52173913043481</v>
      </c>
      <c r="R4" t="s">
        <v>54</v>
      </c>
      <c r="S4" t="s">
        <v>40</v>
      </c>
      <c r="T4">
        <f t="shared" si="0"/>
        <v>5.4889929795999999E-2</v>
      </c>
      <c r="U4">
        <f t="shared" si="1"/>
        <v>1.0185672249999999E-3</v>
      </c>
    </row>
    <row r="5" spans="1:21" x14ac:dyDescent="0.25">
      <c r="A5">
        <v>10025</v>
      </c>
      <c r="B5">
        <v>20000630</v>
      </c>
      <c r="C5">
        <v>3</v>
      </c>
      <c r="D5">
        <v>3070</v>
      </c>
      <c r="E5" t="s">
        <v>34</v>
      </c>
      <c r="F5" t="s">
        <v>35</v>
      </c>
      <c r="G5">
        <v>7975</v>
      </c>
      <c r="H5">
        <v>103110</v>
      </c>
      <c r="I5">
        <v>25.25</v>
      </c>
      <c r="J5">
        <v>0.53030299999999997</v>
      </c>
      <c r="K5">
        <v>5.1575999999999997E-2</v>
      </c>
      <c r="L5">
        <v>2.3934E-2</v>
      </c>
      <c r="N5">
        <f t="shared" si="2"/>
        <v>5.4455445544554504E-2</v>
      </c>
      <c r="O5">
        <f t="shared" si="3"/>
        <v>638.73517786561263</v>
      </c>
      <c r="P5">
        <f t="shared" si="4"/>
        <v>79.841897233201578</v>
      </c>
      <c r="Q5">
        <f t="shared" si="5"/>
        <v>239.52569169960478</v>
      </c>
      <c r="R5">
        <f>(SUM(Q3:Q13))-300</f>
        <v>3046.837944664032</v>
      </c>
      <c r="S5" s="1">
        <f>SQRT(S2)</f>
        <v>0.14518430554556769</v>
      </c>
      <c r="T5">
        <f t="shared" si="0"/>
        <v>0.26040915180899993</v>
      </c>
      <c r="U5">
        <f t="shared" si="1"/>
        <v>1.94156356E-4</v>
      </c>
    </row>
    <row r="6" spans="1:21" x14ac:dyDescent="0.25">
      <c r="A6">
        <v>10025</v>
      </c>
      <c r="B6">
        <v>20000731</v>
      </c>
      <c r="C6">
        <v>3</v>
      </c>
      <c r="D6">
        <v>3070</v>
      </c>
      <c r="E6" t="s">
        <v>34</v>
      </c>
      <c r="F6" t="s">
        <v>35</v>
      </c>
      <c r="G6">
        <v>7975</v>
      </c>
      <c r="H6">
        <v>103110</v>
      </c>
      <c r="I6">
        <v>26.625</v>
      </c>
      <c r="J6">
        <v>5.4455000000000003E-2</v>
      </c>
      <c r="K6">
        <v>-1.7679E-2</v>
      </c>
      <c r="L6">
        <v>-1.6341000000000001E-2</v>
      </c>
      <c r="N6">
        <f t="shared" si="2"/>
        <v>0.11032863849765251</v>
      </c>
      <c r="O6">
        <f t="shared" si="3"/>
        <v>673.51778656126487</v>
      </c>
      <c r="P6">
        <f t="shared" si="4"/>
        <v>84.189723320158109</v>
      </c>
      <c r="Q6">
        <f t="shared" si="5"/>
        <v>252.56916996047437</v>
      </c>
      <c r="T6">
        <f t="shared" si="0"/>
        <v>1.1871470250000001E-3</v>
      </c>
      <c r="U6">
        <f t="shared" si="1"/>
        <v>6.9384828100000013E-4</v>
      </c>
    </row>
    <row r="7" spans="1:21" x14ac:dyDescent="0.25">
      <c r="A7">
        <v>10025</v>
      </c>
      <c r="B7">
        <v>20000831</v>
      </c>
      <c r="C7">
        <v>3</v>
      </c>
      <c r="D7">
        <v>3070</v>
      </c>
      <c r="E7" t="s">
        <v>34</v>
      </c>
      <c r="F7" t="s">
        <v>35</v>
      </c>
      <c r="G7">
        <v>7975</v>
      </c>
      <c r="H7">
        <v>103110</v>
      </c>
      <c r="I7">
        <v>29.5625</v>
      </c>
      <c r="J7">
        <v>0.110329</v>
      </c>
      <c r="K7">
        <v>7.4983999999999995E-2</v>
      </c>
      <c r="L7">
        <v>6.0699000000000003E-2</v>
      </c>
      <c r="N7">
        <f t="shared" si="2"/>
        <v>0.14799154334038045</v>
      </c>
      <c r="O7">
        <f t="shared" si="3"/>
        <v>747.82608695652175</v>
      </c>
      <c r="P7">
        <f t="shared" si="4"/>
        <v>93.478260869565219</v>
      </c>
      <c r="Q7">
        <f t="shared" si="5"/>
        <v>280.43478260869568</v>
      </c>
      <c r="R7" t="s">
        <v>57</v>
      </c>
      <c r="S7" t="s">
        <v>39</v>
      </c>
      <c r="T7">
        <f t="shared" si="0"/>
        <v>8.1593282409999981E-3</v>
      </c>
      <c r="U7">
        <f t="shared" si="1"/>
        <v>2.570388601E-3</v>
      </c>
    </row>
    <row r="8" spans="1:21" x14ac:dyDescent="0.25">
      <c r="A8">
        <v>10025</v>
      </c>
      <c r="B8">
        <v>20000929</v>
      </c>
      <c r="C8">
        <v>3</v>
      </c>
      <c r="D8">
        <v>3070</v>
      </c>
      <c r="E8" t="s">
        <v>34</v>
      </c>
      <c r="F8" t="s">
        <v>35</v>
      </c>
      <c r="G8">
        <v>7975</v>
      </c>
      <c r="H8">
        <v>103110</v>
      </c>
      <c r="I8">
        <v>33.9375</v>
      </c>
      <c r="J8">
        <v>0.14799200000000001</v>
      </c>
      <c r="K8">
        <v>-5.1153999999999998E-2</v>
      </c>
      <c r="L8">
        <v>-5.3483000000000003E-2</v>
      </c>
      <c r="N8">
        <f t="shared" si="2"/>
        <v>1.6574585635359185E-2</v>
      </c>
      <c r="O8">
        <f t="shared" si="3"/>
        <v>858.498023715415</v>
      </c>
      <c r="P8">
        <f t="shared" si="4"/>
        <v>107.31225296442688</v>
      </c>
      <c r="Q8">
        <f t="shared" si="5"/>
        <v>321.93675889328063</v>
      </c>
      <c r="R8">
        <f>AVERAGE(Q2:Q13)</f>
        <v>303.90316205533605</v>
      </c>
      <c r="S8">
        <f>U206/203</f>
        <v>1.8681330201379305E-3</v>
      </c>
      <c r="T8">
        <f t="shared" si="0"/>
        <v>1.6381952064000005E-2</v>
      </c>
      <c r="U8">
        <f t="shared" si="1"/>
        <v>4.0300912889999997E-3</v>
      </c>
    </row>
    <row r="9" spans="1:21" x14ac:dyDescent="0.25">
      <c r="A9">
        <v>10025</v>
      </c>
      <c r="B9">
        <v>20001031</v>
      </c>
      <c r="C9">
        <v>3</v>
      </c>
      <c r="D9">
        <v>3070</v>
      </c>
      <c r="E9" t="s">
        <v>34</v>
      </c>
      <c r="F9" t="s">
        <v>35</v>
      </c>
      <c r="G9">
        <v>7975</v>
      </c>
      <c r="H9">
        <v>103110</v>
      </c>
      <c r="I9">
        <v>34.5</v>
      </c>
      <c r="J9">
        <v>1.6574999999999999E-2</v>
      </c>
      <c r="K9">
        <v>-2.4479999999999998E-2</v>
      </c>
      <c r="L9">
        <v>-4.9490000000000003E-3</v>
      </c>
      <c r="N9">
        <f t="shared" si="2"/>
        <v>0.19927536231884058</v>
      </c>
      <c r="O9">
        <f t="shared" si="3"/>
        <v>872.72727272727275</v>
      </c>
      <c r="P9">
        <f t="shared" si="4"/>
        <v>109.09090909090909</v>
      </c>
      <c r="Q9">
        <f t="shared" si="5"/>
        <v>327.27272727272731</v>
      </c>
      <c r="T9">
        <f t="shared" si="0"/>
        <v>1.1730625000000006E-5</v>
      </c>
      <c r="U9">
        <f t="shared" si="1"/>
        <v>2.2347260100000002E-4</v>
      </c>
    </row>
    <row r="10" spans="1:21" x14ac:dyDescent="0.25">
      <c r="A10">
        <v>10025</v>
      </c>
      <c r="B10">
        <v>20001130</v>
      </c>
      <c r="C10">
        <v>3</v>
      </c>
      <c r="D10">
        <v>3070</v>
      </c>
      <c r="E10" t="s">
        <v>34</v>
      </c>
      <c r="F10" t="s">
        <v>35</v>
      </c>
      <c r="G10">
        <v>7975</v>
      </c>
      <c r="H10">
        <v>103110</v>
      </c>
      <c r="I10">
        <v>41.375</v>
      </c>
      <c r="J10">
        <v>0.19927500000000001</v>
      </c>
      <c r="K10">
        <v>-0.102365</v>
      </c>
      <c r="L10">
        <v>-8.0069000000000001E-2</v>
      </c>
      <c r="N10">
        <f t="shared" si="2"/>
        <v>8.0060422960725131E-2</v>
      </c>
      <c r="O10">
        <f t="shared" si="3"/>
        <v>1046.6403162055335</v>
      </c>
      <c r="P10">
        <f t="shared" si="4"/>
        <v>130.83003952569169</v>
      </c>
      <c r="Q10">
        <f t="shared" si="5"/>
        <v>392.49011857707512</v>
      </c>
      <c r="S10" t="s">
        <v>40</v>
      </c>
      <c r="T10">
        <f t="shared" si="0"/>
        <v>3.2139525625000005E-2</v>
      </c>
      <c r="U10">
        <f t="shared" si="1"/>
        <v>8.1124247609999992E-3</v>
      </c>
    </row>
    <row r="11" spans="1:21" x14ac:dyDescent="0.25">
      <c r="A11">
        <v>10025</v>
      </c>
      <c r="B11">
        <v>20001229</v>
      </c>
      <c r="C11">
        <v>3</v>
      </c>
      <c r="D11">
        <v>3070</v>
      </c>
      <c r="E11" t="s">
        <v>34</v>
      </c>
      <c r="F11" t="s">
        <v>35</v>
      </c>
      <c r="G11">
        <v>7975</v>
      </c>
      <c r="H11">
        <v>103110</v>
      </c>
      <c r="I11">
        <v>44.6875</v>
      </c>
      <c r="J11">
        <v>8.0060000000000006E-2</v>
      </c>
      <c r="K11">
        <v>2.0449999999999999E-2</v>
      </c>
      <c r="L11">
        <v>4.0530000000000002E-3</v>
      </c>
      <c r="N11">
        <f t="shared" si="2"/>
        <v>-0.15804195804195809</v>
      </c>
      <c r="O11">
        <f t="shared" si="3"/>
        <v>1130.4347826086955</v>
      </c>
      <c r="P11">
        <f t="shared" si="4"/>
        <v>141.30434782608694</v>
      </c>
      <c r="Q11">
        <f t="shared" si="5"/>
        <v>423.91304347826093</v>
      </c>
      <c r="S11" s="1">
        <f>SQRT(S8)</f>
        <v>4.3221904402026647E-2</v>
      </c>
      <c r="T11">
        <f t="shared" si="0"/>
        <v>3.6072036000000004E-3</v>
      </c>
      <c r="U11">
        <f t="shared" si="1"/>
        <v>3.5366809E-5</v>
      </c>
    </row>
    <row r="12" spans="1:21" x14ac:dyDescent="0.25">
      <c r="A12">
        <v>10025</v>
      </c>
      <c r="B12">
        <v>20010131</v>
      </c>
      <c r="C12">
        <v>3</v>
      </c>
      <c r="D12">
        <v>3070</v>
      </c>
      <c r="E12" t="s">
        <v>34</v>
      </c>
      <c r="F12" t="s">
        <v>35</v>
      </c>
      <c r="G12">
        <v>7975</v>
      </c>
      <c r="H12">
        <v>103110</v>
      </c>
      <c r="I12">
        <v>37.625</v>
      </c>
      <c r="J12">
        <v>-0.15804199999999999</v>
      </c>
      <c r="K12">
        <v>3.9574999999999999E-2</v>
      </c>
      <c r="L12">
        <v>3.4637000000000001E-2</v>
      </c>
      <c r="N12">
        <f t="shared" si="2"/>
        <v>0.10963455149501655</v>
      </c>
      <c r="O12">
        <f t="shared" si="3"/>
        <v>951.77865612648202</v>
      </c>
      <c r="P12">
        <f t="shared" si="4"/>
        <v>118.97233201581025</v>
      </c>
      <c r="Q12">
        <f t="shared" si="5"/>
        <v>356.91699604743087</v>
      </c>
      <c r="T12">
        <f t="shared" si="0"/>
        <v>3.169895376399999E-2</v>
      </c>
      <c r="U12">
        <f t="shared" si="1"/>
        <v>6.06981769E-4</v>
      </c>
    </row>
    <row r="13" spans="1:21" x14ac:dyDescent="0.25">
      <c r="A13">
        <v>10025</v>
      </c>
      <c r="B13">
        <v>20010228</v>
      </c>
      <c r="C13">
        <v>3</v>
      </c>
      <c r="D13">
        <v>3070</v>
      </c>
      <c r="E13" t="s">
        <v>34</v>
      </c>
      <c r="F13" t="s">
        <v>35</v>
      </c>
      <c r="G13">
        <v>7975</v>
      </c>
      <c r="H13">
        <v>103110</v>
      </c>
      <c r="I13">
        <v>41.75</v>
      </c>
      <c r="J13">
        <v>0.109635</v>
      </c>
      <c r="K13">
        <v>-9.9084000000000005E-2</v>
      </c>
      <c r="L13">
        <v>-9.2290999999999998E-2</v>
      </c>
      <c r="N13">
        <f t="shared" si="2"/>
        <v>7.9341317365269504E-2</v>
      </c>
      <c r="O13">
        <f t="shared" si="3"/>
        <v>1056.1264822134385</v>
      </c>
      <c r="P13">
        <f t="shared" si="4"/>
        <v>132.01581027667982</v>
      </c>
      <c r="Q13">
        <f t="shared" si="5"/>
        <v>396.04743083003956</v>
      </c>
      <c r="T13">
        <f t="shared" si="0"/>
        <v>8.0344332249999983E-3</v>
      </c>
      <c r="U13">
        <f t="shared" si="1"/>
        <v>1.0463448680999998E-2</v>
      </c>
    </row>
    <row r="14" spans="1:21" x14ac:dyDescent="0.25">
      <c r="A14">
        <v>10025</v>
      </c>
      <c r="B14">
        <v>20010330</v>
      </c>
      <c r="C14">
        <v>3</v>
      </c>
      <c r="D14">
        <v>3070</v>
      </c>
      <c r="E14" t="s">
        <v>34</v>
      </c>
      <c r="F14" t="s">
        <v>35</v>
      </c>
      <c r="G14">
        <v>7975</v>
      </c>
      <c r="H14">
        <v>103110</v>
      </c>
      <c r="I14">
        <v>45.0625</v>
      </c>
      <c r="J14">
        <v>7.9340999999999995E-2</v>
      </c>
      <c r="K14">
        <v>-7.0407999999999998E-2</v>
      </c>
      <c r="L14">
        <v>-6.4204999999999998E-2</v>
      </c>
      <c r="N14">
        <f t="shared" si="2"/>
        <v>0.1705963938973647</v>
      </c>
      <c r="O14">
        <f t="shared" si="3"/>
        <v>1139.9209486166005</v>
      </c>
      <c r="P14">
        <f t="shared" si="4"/>
        <v>142.49011857707507</v>
      </c>
      <c r="T14">
        <f t="shared" si="0"/>
        <v>3.5213542809999989E-3</v>
      </c>
      <c r="U14">
        <f t="shared" si="1"/>
        <v>5.5063820249999992E-3</v>
      </c>
    </row>
    <row r="15" spans="1:21" x14ac:dyDescent="0.25">
      <c r="A15">
        <v>10025</v>
      </c>
      <c r="B15">
        <v>20010430</v>
      </c>
      <c r="C15">
        <v>3</v>
      </c>
      <c r="D15">
        <v>3070</v>
      </c>
      <c r="E15" t="s">
        <v>34</v>
      </c>
      <c r="F15" t="s">
        <v>35</v>
      </c>
      <c r="G15">
        <v>7975</v>
      </c>
      <c r="H15">
        <v>103110</v>
      </c>
      <c r="I15">
        <v>52.75</v>
      </c>
      <c r="J15">
        <v>0.170596</v>
      </c>
      <c r="K15">
        <v>8.3835000000000007E-2</v>
      </c>
      <c r="L15">
        <v>7.6813999999999993E-2</v>
      </c>
      <c r="N15">
        <f t="shared" si="2"/>
        <v>0.11810426540284347</v>
      </c>
      <c r="O15">
        <f t="shared" si="3"/>
        <v>1334.3873517786558</v>
      </c>
      <c r="P15">
        <f t="shared" si="4"/>
        <v>166.79841897233197</v>
      </c>
      <c r="T15">
        <f t="shared" si="0"/>
        <v>2.2679155216000002E-2</v>
      </c>
      <c r="U15">
        <f t="shared" si="1"/>
        <v>4.4641105959999997E-3</v>
      </c>
    </row>
    <row r="16" spans="1:21" x14ac:dyDescent="0.25">
      <c r="A16">
        <v>10025</v>
      </c>
      <c r="B16">
        <v>20010531</v>
      </c>
      <c r="C16">
        <v>3</v>
      </c>
      <c r="D16">
        <v>3070</v>
      </c>
      <c r="E16" t="s">
        <v>34</v>
      </c>
      <c r="F16" t="s">
        <v>35</v>
      </c>
      <c r="G16">
        <v>7975</v>
      </c>
      <c r="H16">
        <v>103110</v>
      </c>
      <c r="I16">
        <v>58.98</v>
      </c>
      <c r="J16">
        <v>0.118104</v>
      </c>
      <c r="K16">
        <v>1.0449999999999999E-2</v>
      </c>
      <c r="L16">
        <v>5.0899999999999999E-3</v>
      </c>
      <c r="N16">
        <f t="shared" si="2"/>
        <v>-0.40081383519837221</v>
      </c>
      <c r="O16">
        <f t="shared" si="3"/>
        <v>1491.9841897233196</v>
      </c>
      <c r="P16">
        <f t="shared" si="4"/>
        <v>186.49802371541494</v>
      </c>
      <c r="T16">
        <f t="shared" si="0"/>
        <v>9.6243948159999999E-3</v>
      </c>
      <c r="U16">
        <f t="shared" si="1"/>
        <v>2.4108100000000004E-5</v>
      </c>
    </row>
    <row r="17" spans="1:21" x14ac:dyDescent="0.25">
      <c r="A17">
        <v>10025</v>
      </c>
      <c r="B17">
        <v>20010629</v>
      </c>
      <c r="C17">
        <v>3</v>
      </c>
      <c r="D17">
        <v>3070</v>
      </c>
      <c r="E17" t="s">
        <v>34</v>
      </c>
      <c r="F17" t="s">
        <v>35</v>
      </c>
      <c r="G17">
        <v>7975</v>
      </c>
      <c r="H17">
        <v>103110</v>
      </c>
      <c r="I17">
        <v>35.340000000000003</v>
      </c>
      <c r="J17">
        <v>-0.400814</v>
      </c>
      <c r="K17">
        <v>-1.7561E-2</v>
      </c>
      <c r="L17">
        <v>-2.5003999999999998E-2</v>
      </c>
      <c r="N17">
        <f t="shared" si="2"/>
        <v>-0.19977362761743067</v>
      </c>
      <c r="O17">
        <f t="shared" si="3"/>
        <v>893.97628458498002</v>
      </c>
      <c r="P17">
        <f t="shared" si="4"/>
        <v>111.7470355731225</v>
      </c>
      <c r="T17">
        <f t="shared" si="0"/>
        <v>0.17708442259600002</v>
      </c>
      <c r="U17">
        <f t="shared" si="1"/>
        <v>1.225280016E-3</v>
      </c>
    </row>
    <row r="18" spans="1:21" x14ac:dyDescent="0.25">
      <c r="A18">
        <v>10025</v>
      </c>
      <c r="B18">
        <v>20010731</v>
      </c>
      <c r="C18">
        <v>3</v>
      </c>
      <c r="D18">
        <v>3070</v>
      </c>
      <c r="E18" t="s">
        <v>34</v>
      </c>
      <c r="F18" t="s">
        <v>35</v>
      </c>
      <c r="G18">
        <v>7975</v>
      </c>
      <c r="H18">
        <v>103110</v>
      </c>
      <c r="I18">
        <v>28.28</v>
      </c>
      <c r="J18">
        <v>-0.19977400000000001</v>
      </c>
      <c r="K18">
        <v>-1.8284000000000002E-2</v>
      </c>
      <c r="L18">
        <v>-1.0772E-2</v>
      </c>
      <c r="N18">
        <f t="shared" si="2"/>
        <v>-4.526166902404527E-2</v>
      </c>
      <c r="O18">
        <f t="shared" si="3"/>
        <v>715.38339920948602</v>
      </c>
      <c r="P18">
        <f t="shared" si="4"/>
        <v>89.422924901185752</v>
      </c>
      <c r="T18">
        <f t="shared" si="0"/>
        <v>4.8300611075999998E-2</v>
      </c>
      <c r="U18">
        <f t="shared" si="1"/>
        <v>4.3147598399999993E-4</v>
      </c>
    </row>
    <row r="19" spans="1:21" x14ac:dyDescent="0.25">
      <c r="A19">
        <v>10025</v>
      </c>
      <c r="B19">
        <v>20010831</v>
      </c>
      <c r="C19">
        <v>3</v>
      </c>
      <c r="D19">
        <v>3070</v>
      </c>
      <c r="E19" t="s">
        <v>34</v>
      </c>
      <c r="F19" t="s">
        <v>35</v>
      </c>
      <c r="G19">
        <v>7975</v>
      </c>
      <c r="H19">
        <v>103110</v>
      </c>
      <c r="I19">
        <v>27</v>
      </c>
      <c r="J19">
        <v>-4.5261999999999997E-2</v>
      </c>
      <c r="K19">
        <v>-5.8979999999999998E-2</v>
      </c>
      <c r="L19">
        <v>-6.4107999999999998E-2</v>
      </c>
      <c r="N19">
        <f t="shared" si="2"/>
        <v>-7.407407407407407E-2</v>
      </c>
      <c r="O19">
        <f t="shared" si="3"/>
        <v>683.00395256916977</v>
      </c>
      <c r="P19">
        <f t="shared" si="4"/>
        <v>85.375494071146221</v>
      </c>
      <c r="T19">
        <f t="shared" si="0"/>
        <v>4.2591286440000001E-3</v>
      </c>
      <c r="U19">
        <f t="shared" si="1"/>
        <v>5.4919956639999986E-3</v>
      </c>
    </row>
    <row r="20" spans="1:21" x14ac:dyDescent="0.25">
      <c r="A20">
        <v>10025</v>
      </c>
      <c r="B20">
        <v>20010928</v>
      </c>
      <c r="C20">
        <v>3</v>
      </c>
      <c r="D20">
        <v>3070</v>
      </c>
      <c r="E20" t="s">
        <v>34</v>
      </c>
      <c r="F20" t="s">
        <v>35</v>
      </c>
      <c r="G20">
        <v>7975</v>
      </c>
      <c r="H20">
        <v>103110</v>
      </c>
      <c r="I20">
        <v>25</v>
      </c>
      <c r="J20">
        <v>-7.4074000000000001E-2</v>
      </c>
      <c r="K20">
        <v>-9.1496999999999995E-2</v>
      </c>
      <c r="L20">
        <v>-8.1723000000000004E-2</v>
      </c>
      <c r="N20">
        <f t="shared" si="2"/>
        <v>-0.19799999999999995</v>
      </c>
      <c r="O20">
        <f t="shared" si="3"/>
        <v>632.41106719367576</v>
      </c>
      <c r="P20">
        <f t="shared" si="4"/>
        <v>79.05138339920947</v>
      </c>
      <c r="T20">
        <f t="shared" si="0"/>
        <v>8.8499174760000004E-3</v>
      </c>
      <c r="U20">
        <f t="shared" si="1"/>
        <v>8.413108729E-3</v>
      </c>
    </row>
    <row r="21" spans="1:21" x14ac:dyDescent="0.25">
      <c r="A21">
        <v>10025</v>
      </c>
      <c r="B21">
        <v>20011031</v>
      </c>
      <c r="C21">
        <v>3</v>
      </c>
      <c r="D21">
        <v>3070</v>
      </c>
      <c r="E21" t="s">
        <v>34</v>
      </c>
      <c r="F21" t="s">
        <v>35</v>
      </c>
      <c r="G21">
        <v>7975</v>
      </c>
      <c r="H21">
        <v>103110</v>
      </c>
      <c r="I21">
        <v>20.05</v>
      </c>
      <c r="J21">
        <v>-0.19800000000000001</v>
      </c>
      <c r="K21">
        <v>2.7847E-2</v>
      </c>
      <c r="L21">
        <v>1.8099000000000001E-2</v>
      </c>
      <c r="N21">
        <f t="shared" si="2"/>
        <v>0.1226932668329177</v>
      </c>
      <c r="O21">
        <f t="shared" si="3"/>
        <v>507.19367588932801</v>
      </c>
      <c r="P21">
        <f t="shared" si="4"/>
        <v>63.399209486166001</v>
      </c>
      <c r="T21">
        <f t="shared" si="0"/>
        <v>4.7523999999999997E-2</v>
      </c>
      <c r="U21">
        <f t="shared" si="1"/>
        <v>6.5593801000000005E-5</v>
      </c>
    </row>
    <row r="22" spans="1:21" x14ac:dyDescent="0.25">
      <c r="A22">
        <v>10025</v>
      </c>
      <c r="B22">
        <v>20011130</v>
      </c>
      <c r="C22">
        <v>3</v>
      </c>
      <c r="D22">
        <v>3070</v>
      </c>
      <c r="E22" t="s">
        <v>34</v>
      </c>
      <c r="F22" t="s">
        <v>35</v>
      </c>
      <c r="G22">
        <v>7975</v>
      </c>
      <c r="H22">
        <v>103110</v>
      </c>
      <c r="I22">
        <v>22.51</v>
      </c>
      <c r="J22">
        <v>0.122693</v>
      </c>
      <c r="K22">
        <v>7.8788999999999998E-2</v>
      </c>
      <c r="L22">
        <v>7.5176000000000007E-2</v>
      </c>
      <c r="N22">
        <f t="shared" si="2"/>
        <v>6.4415815193247461E-2</v>
      </c>
      <c r="O22">
        <f t="shared" si="3"/>
        <v>569.42292490118575</v>
      </c>
      <c r="P22">
        <f t="shared" si="4"/>
        <v>71.177865612648219</v>
      </c>
      <c r="T22">
        <f t="shared" si="0"/>
        <v>1.0545852248999999E-2</v>
      </c>
      <c r="U22">
        <f t="shared" si="1"/>
        <v>4.2479109760000019E-3</v>
      </c>
    </row>
    <row r="23" spans="1:21" x14ac:dyDescent="0.25">
      <c r="A23">
        <v>10025</v>
      </c>
      <c r="B23">
        <v>20011231</v>
      </c>
      <c r="C23">
        <v>3</v>
      </c>
      <c r="D23">
        <v>3070</v>
      </c>
      <c r="E23" t="s">
        <v>34</v>
      </c>
      <c r="F23" t="s">
        <v>35</v>
      </c>
      <c r="G23">
        <v>7975</v>
      </c>
      <c r="H23">
        <v>103110</v>
      </c>
      <c r="I23">
        <v>23.96</v>
      </c>
      <c r="J23">
        <v>6.4416000000000001E-2</v>
      </c>
      <c r="K23">
        <v>1.7853999999999998E-2</v>
      </c>
      <c r="L23">
        <v>7.574E-3</v>
      </c>
      <c r="N23">
        <f t="shared" si="2"/>
        <v>0.14440734557596002</v>
      </c>
      <c r="O23">
        <f t="shared" si="3"/>
        <v>606.102766798419</v>
      </c>
      <c r="P23">
        <f t="shared" si="4"/>
        <v>75.762845849802375</v>
      </c>
      <c r="T23">
        <f t="shared" si="0"/>
        <v>1.9727810559999996E-3</v>
      </c>
      <c r="U23">
        <f t="shared" si="1"/>
        <v>5.8854760000000008E-6</v>
      </c>
    </row>
    <row r="24" spans="1:21" x14ac:dyDescent="0.25">
      <c r="A24">
        <v>10025</v>
      </c>
      <c r="B24">
        <v>20020131</v>
      </c>
      <c r="C24">
        <v>3</v>
      </c>
      <c r="D24">
        <v>3070</v>
      </c>
      <c r="E24" t="s">
        <v>34</v>
      </c>
      <c r="F24" t="s">
        <v>35</v>
      </c>
      <c r="G24">
        <v>7975</v>
      </c>
      <c r="H24">
        <v>103110</v>
      </c>
      <c r="I24">
        <v>27.42</v>
      </c>
      <c r="J24">
        <v>0.14440700000000001</v>
      </c>
      <c r="K24">
        <v>-1.5966000000000001E-2</v>
      </c>
      <c r="L24">
        <v>-1.5573999999999999E-2</v>
      </c>
      <c r="N24">
        <f t="shared" si="2"/>
        <v>-1.5317286652078876E-2</v>
      </c>
      <c r="O24">
        <f t="shared" si="3"/>
        <v>693.62845849802375</v>
      </c>
      <c r="P24">
        <f t="shared" si="4"/>
        <v>86.703557312252968</v>
      </c>
      <c r="T24">
        <f t="shared" si="0"/>
        <v>1.5477101649000001E-2</v>
      </c>
      <c r="U24">
        <f t="shared" si="1"/>
        <v>6.5402947599999992E-4</v>
      </c>
    </row>
    <row r="25" spans="1:21" x14ac:dyDescent="0.25">
      <c r="A25">
        <v>10025</v>
      </c>
      <c r="B25">
        <v>20020228</v>
      </c>
      <c r="C25">
        <v>3</v>
      </c>
      <c r="D25">
        <v>3070</v>
      </c>
      <c r="E25" t="s">
        <v>34</v>
      </c>
      <c r="F25" t="s">
        <v>35</v>
      </c>
      <c r="G25">
        <v>7975</v>
      </c>
      <c r="H25">
        <v>103110</v>
      </c>
      <c r="I25">
        <v>27</v>
      </c>
      <c r="J25">
        <v>-1.5317000000000001E-2</v>
      </c>
      <c r="K25">
        <v>-2.1700000000000001E-2</v>
      </c>
      <c r="L25">
        <v>-2.0766E-2</v>
      </c>
      <c r="N25">
        <f t="shared" si="2"/>
        <v>0.27407407407407391</v>
      </c>
      <c r="O25">
        <f t="shared" si="3"/>
        <v>683.00395256916988</v>
      </c>
      <c r="P25">
        <f t="shared" si="4"/>
        <v>85.375494071146235</v>
      </c>
      <c r="T25">
        <f t="shared" si="0"/>
        <v>1.2472904890000001E-3</v>
      </c>
      <c r="U25">
        <f t="shared" si="1"/>
        <v>9.4654675600000006E-4</v>
      </c>
    </row>
    <row r="26" spans="1:21" x14ac:dyDescent="0.25">
      <c r="A26">
        <v>10025</v>
      </c>
      <c r="B26">
        <v>20020328</v>
      </c>
      <c r="C26">
        <v>3</v>
      </c>
      <c r="D26">
        <v>3070</v>
      </c>
      <c r="E26" t="s">
        <v>34</v>
      </c>
      <c r="F26" t="s">
        <v>35</v>
      </c>
      <c r="G26">
        <v>7975</v>
      </c>
      <c r="H26">
        <v>103110</v>
      </c>
      <c r="I26">
        <v>34.4</v>
      </c>
      <c r="J26">
        <v>0.27407399999999998</v>
      </c>
      <c r="K26">
        <v>4.4698000000000002E-2</v>
      </c>
      <c r="L26">
        <v>3.6739000000000001E-2</v>
      </c>
      <c r="N26">
        <f t="shared" si="2"/>
        <v>-9.5930232558139483E-2</v>
      </c>
      <c r="O26">
        <f t="shared" si="3"/>
        <v>870.19762845849777</v>
      </c>
      <c r="P26">
        <f t="shared" si="4"/>
        <v>108.77470355731222</v>
      </c>
      <c r="T26">
        <f t="shared" si="0"/>
        <v>6.455359747599998E-2</v>
      </c>
      <c r="U26">
        <f t="shared" si="1"/>
        <v>7.149741209999999E-4</v>
      </c>
    </row>
    <row r="27" spans="1:21" x14ac:dyDescent="0.25">
      <c r="A27">
        <v>10025</v>
      </c>
      <c r="B27">
        <v>20020430</v>
      </c>
      <c r="C27">
        <v>3</v>
      </c>
      <c r="D27">
        <v>3070</v>
      </c>
      <c r="E27" t="s">
        <v>34</v>
      </c>
      <c r="F27" t="s">
        <v>35</v>
      </c>
      <c r="G27">
        <v>7975</v>
      </c>
      <c r="H27">
        <v>103110</v>
      </c>
      <c r="I27">
        <v>31.1</v>
      </c>
      <c r="J27">
        <v>-9.5930000000000001E-2</v>
      </c>
      <c r="K27">
        <v>-4.9599999999999998E-2</v>
      </c>
      <c r="L27">
        <v>-6.1418E-2</v>
      </c>
      <c r="N27">
        <f t="shared" si="2"/>
        <v>0.11704180064308689</v>
      </c>
      <c r="O27">
        <f t="shared" si="3"/>
        <v>786.71936758893264</v>
      </c>
      <c r="P27">
        <f t="shared" si="4"/>
        <v>98.33992094861658</v>
      </c>
      <c r="T27">
        <f t="shared" si="0"/>
        <v>1.3439764900000001E-2</v>
      </c>
      <c r="U27">
        <f t="shared" si="1"/>
        <v>5.1005307239999995E-3</v>
      </c>
    </row>
    <row r="28" spans="1:21" x14ac:dyDescent="0.25">
      <c r="A28">
        <v>10025</v>
      </c>
      <c r="B28">
        <v>20020531</v>
      </c>
      <c r="C28">
        <v>3</v>
      </c>
      <c r="D28">
        <v>3070</v>
      </c>
      <c r="E28" t="s">
        <v>34</v>
      </c>
      <c r="F28" t="s">
        <v>35</v>
      </c>
      <c r="G28">
        <v>7975</v>
      </c>
      <c r="H28">
        <v>103110</v>
      </c>
      <c r="I28">
        <v>34.74</v>
      </c>
      <c r="J28">
        <v>0.11704199999999999</v>
      </c>
      <c r="K28">
        <v>-1.051E-2</v>
      </c>
      <c r="L28">
        <v>-9.0810000000000005E-3</v>
      </c>
      <c r="N28">
        <f t="shared" si="2"/>
        <v>2.1876799078871523E-2</v>
      </c>
      <c r="O28">
        <f t="shared" si="3"/>
        <v>878.79841897233189</v>
      </c>
      <c r="P28">
        <f t="shared" si="4"/>
        <v>109.84980237154149</v>
      </c>
      <c r="T28">
        <f t="shared" si="0"/>
        <v>9.4171497639999983E-3</v>
      </c>
      <c r="U28">
        <f t="shared" si="1"/>
        <v>3.6408456100000001E-4</v>
      </c>
    </row>
    <row r="29" spans="1:21" x14ac:dyDescent="0.25">
      <c r="A29">
        <v>10025</v>
      </c>
      <c r="B29">
        <v>20020628</v>
      </c>
      <c r="C29">
        <v>3</v>
      </c>
      <c r="D29">
        <v>3070</v>
      </c>
      <c r="E29" t="s">
        <v>34</v>
      </c>
      <c r="F29" t="s">
        <v>35</v>
      </c>
      <c r="G29">
        <v>7975</v>
      </c>
      <c r="H29">
        <v>103110</v>
      </c>
      <c r="I29">
        <v>35.5</v>
      </c>
      <c r="J29">
        <v>2.1877000000000001E-2</v>
      </c>
      <c r="K29">
        <v>-7.0259000000000002E-2</v>
      </c>
      <c r="L29">
        <v>-7.2465000000000002E-2</v>
      </c>
      <c r="N29">
        <f t="shared" si="2"/>
        <v>-3.5211267605633756E-2</v>
      </c>
      <c r="O29">
        <f t="shared" si="3"/>
        <v>898.02371541501952</v>
      </c>
      <c r="P29">
        <f t="shared" si="4"/>
        <v>112.25296442687744</v>
      </c>
      <c r="T29">
        <f t="shared" si="0"/>
        <v>3.5231290000000008E-6</v>
      </c>
      <c r="U29">
        <f t="shared" si="1"/>
        <v>6.8004762249999993E-3</v>
      </c>
    </row>
    <row r="30" spans="1:21" x14ac:dyDescent="0.25">
      <c r="A30">
        <v>10025</v>
      </c>
      <c r="B30">
        <v>20020731</v>
      </c>
      <c r="C30">
        <v>3</v>
      </c>
      <c r="D30">
        <v>3070</v>
      </c>
      <c r="E30" t="s">
        <v>34</v>
      </c>
      <c r="F30" t="s">
        <v>35</v>
      </c>
      <c r="G30">
        <v>7975</v>
      </c>
      <c r="H30">
        <v>103110</v>
      </c>
      <c r="I30">
        <v>34.25</v>
      </c>
      <c r="J30">
        <v>-3.5210999999999999E-2</v>
      </c>
      <c r="K30">
        <v>-8.1125000000000003E-2</v>
      </c>
      <c r="L30">
        <v>-7.8994999999999996E-2</v>
      </c>
      <c r="N30">
        <f t="shared" si="2"/>
        <v>8.0291970802919721E-2</v>
      </c>
      <c r="O30">
        <f t="shared" si="3"/>
        <v>866.40316205533577</v>
      </c>
      <c r="P30">
        <f t="shared" si="4"/>
        <v>108.30039525691697</v>
      </c>
      <c r="T30">
        <f t="shared" si="0"/>
        <v>3.0482545209999995E-3</v>
      </c>
      <c r="U30">
        <f t="shared" si="1"/>
        <v>7.9201100249999979E-3</v>
      </c>
    </row>
    <row r="31" spans="1:21" x14ac:dyDescent="0.25">
      <c r="A31">
        <v>10025</v>
      </c>
      <c r="B31">
        <v>20020830</v>
      </c>
      <c r="C31">
        <v>3</v>
      </c>
      <c r="D31">
        <v>3070</v>
      </c>
      <c r="E31" t="s">
        <v>34</v>
      </c>
      <c r="F31" t="s">
        <v>35</v>
      </c>
      <c r="G31">
        <v>7975</v>
      </c>
      <c r="H31">
        <v>103110</v>
      </c>
      <c r="I31">
        <v>37</v>
      </c>
      <c r="J31">
        <v>8.0292000000000002E-2</v>
      </c>
      <c r="K31">
        <v>7.9489999999999995E-3</v>
      </c>
      <c r="L31">
        <v>4.8809999999999999E-3</v>
      </c>
      <c r="N31">
        <f t="shared" si="2"/>
        <v>-0.26945945945945948</v>
      </c>
      <c r="O31">
        <f t="shared" si="3"/>
        <v>935.96837944664014</v>
      </c>
      <c r="P31">
        <f t="shared" si="4"/>
        <v>116.99604743083002</v>
      </c>
      <c r="T31">
        <f t="shared" si="0"/>
        <v>3.6351252639999997E-3</v>
      </c>
      <c r="U31">
        <f t="shared" si="1"/>
        <v>2.6204161000000002E-5</v>
      </c>
    </row>
    <row r="32" spans="1:21" x14ac:dyDescent="0.25">
      <c r="A32">
        <v>10025</v>
      </c>
      <c r="B32">
        <v>20020930</v>
      </c>
      <c r="C32">
        <v>3</v>
      </c>
      <c r="D32">
        <v>3070</v>
      </c>
      <c r="E32" t="s">
        <v>34</v>
      </c>
      <c r="F32" t="s">
        <v>35</v>
      </c>
      <c r="G32">
        <v>7975</v>
      </c>
      <c r="H32">
        <v>103110</v>
      </c>
      <c r="I32">
        <v>27.03</v>
      </c>
      <c r="J32">
        <v>-0.269459</v>
      </c>
      <c r="K32">
        <v>-9.9922999999999998E-2</v>
      </c>
      <c r="L32">
        <v>-0.110013</v>
      </c>
      <c r="N32">
        <f t="shared" si="2"/>
        <v>-0.42697003329633743</v>
      </c>
      <c r="O32">
        <f t="shared" si="3"/>
        <v>683.76284584980226</v>
      </c>
      <c r="P32">
        <f t="shared" si="4"/>
        <v>85.470355731225283</v>
      </c>
      <c r="T32">
        <f t="shared" si="0"/>
        <v>8.3786512681000014E-2</v>
      </c>
      <c r="U32">
        <f t="shared" si="1"/>
        <v>1.4403120168999998E-2</v>
      </c>
    </row>
    <row r="33" spans="1:21" x14ac:dyDescent="0.25">
      <c r="A33">
        <v>10025</v>
      </c>
      <c r="B33">
        <v>20021031</v>
      </c>
      <c r="C33">
        <v>3</v>
      </c>
      <c r="D33">
        <v>3070</v>
      </c>
      <c r="E33" t="s">
        <v>34</v>
      </c>
      <c r="F33" t="s">
        <v>35</v>
      </c>
      <c r="G33">
        <v>7975</v>
      </c>
      <c r="H33">
        <v>103110</v>
      </c>
      <c r="I33">
        <v>15.489000000000001</v>
      </c>
      <c r="J33">
        <v>-0.42697000000000002</v>
      </c>
      <c r="K33">
        <v>7.4940000000000007E-2</v>
      </c>
      <c r="L33">
        <v>8.6435999999999999E-2</v>
      </c>
      <c r="N33">
        <f t="shared" si="2"/>
        <v>-0.22138291690877399</v>
      </c>
      <c r="O33">
        <f t="shared" si="3"/>
        <v>391.81660079051375</v>
      </c>
      <c r="P33">
        <f t="shared" si="4"/>
        <v>48.977075098814218</v>
      </c>
      <c r="T33">
        <f t="shared" si="0"/>
        <v>0.19978218090000002</v>
      </c>
      <c r="U33">
        <f t="shared" si="1"/>
        <v>5.842462096000001E-3</v>
      </c>
    </row>
    <row r="34" spans="1:21" x14ac:dyDescent="0.25">
      <c r="A34">
        <v>10025</v>
      </c>
      <c r="B34">
        <v>20021129</v>
      </c>
      <c r="C34">
        <v>3</v>
      </c>
      <c r="D34">
        <v>3070</v>
      </c>
      <c r="E34" t="s">
        <v>34</v>
      </c>
      <c r="F34" t="s">
        <v>35</v>
      </c>
      <c r="G34">
        <v>7975</v>
      </c>
      <c r="H34">
        <v>103110</v>
      </c>
      <c r="I34">
        <v>12.06</v>
      </c>
      <c r="J34">
        <v>-0.221383</v>
      </c>
      <c r="K34">
        <v>6.1282000000000003E-2</v>
      </c>
      <c r="L34">
        <v>5.7070000000000003E-2</v>
      </c>
      <c r="N34">
        <f t="shared" si="2"/>
        <v>8.3747927031509128E-2</v>
      </c>
      <c r="O34">
        <f t="shared" si="3"/>
        <v>305.07509881422919</v>
      </c>
      <c r="P34">
        <f t="shared" si="4"/>
        <v>38.134387351778649</v>
      </c>
      <c r="T34">
        <f t="shared" si="0"/>
        <v>5.8265752688999993E-2</v>
      </c>
      <c r="U34">
        <f t="shared" si="1"/>
        <v>2.2155848999999999E-3</v>
      </c>
    </row>
    <row r="35" spans="1:21" x14ac:dyDescent="0.25">
      <c r="A35">
        <v>10025</v>
      </c>
      <c r="B35">
        <v>20021231</v>
      </c>
      <c r="C35">
        <v>3</v>
      </c>
      <c r="D35">
        <v>3070</v>
      </c>
      <c r="E35" t="s">
        <v>34</v>
      </c>
      <c r="F35" t="s">
        <v>35</v>
      </c>
      <c r="G35">
        <v>7975</v>
      </c>
      <c r="H35">
        <v>103110</v>
      </c>
      <c r="I35">
        <v>13.07</v>
      </c>
      <c r="J35">
        <v>8.3748000000000003E-2</v>
      </c>
      <c r="K35">
        <v>-5.3333999999999999E-2</v>
      </c>
      <c r="L35">
        <v>-6.0332999999999998E-2</v>
      </c>
      <c r="N35">
        <f t="shared" si="2"/>
        <v>-0.48737566947207345</v>
      </c>
      <c r="O35">
        <f t="shared" si="3"/>
        <v>330.62450592885369</v>
      </c>
      <c r="P35">
        <f t="shared" si="4"/>
        <v>41.328063241106712</v>
      </c>
      <c r="T35">
        <f t="shared" si="0"/>
        <v>4.0638075039999997E-3</v>
      </c>
      <c r="U35">
        <f t="shared" si="1"/>
        <v>4.9467308889999994E-3</v>
      </c>
    </row>
    <row r="36" spans="1:21" x14ac:dyDescent="0.25">
      <c r="A36">
        <v>10025</v>
      </c>
      <c r="B36">
        <v>20030131</v>
      </c>
      <c r="C36">
        <v>3</v>
      </c>
      <c r="D36">
        <v>3070</v>
      </c>
      <c r="E36" t="s">
        <v>34</v>
      </c>
      <c r="F36" t="s">
        <v>35</v>
      </c>
      <c r="G36">
        <v>7975</v>
      </c>
      <c r="H36">
        <v>103110</v>
      </c>
      <c r="I36">
        <v>6.7</v>
      </c>
      <c r="J36">
        <v>-0.48737599999999998</v>
      </c>
      <c r="K36">
        <v>-2.3366999999999999E-2</v>
      </c>
      <c r="L36">
        <v>-2.7414999999999998E-2</v>
      </c>
      <c r="N36">
        <f t="shared" si="2"/>
        <v>8.6567164179104594E-2</v>
      </c>
      <c r="O36">
        <f t="shared" si="3"/>
        <v>169.4861660079051</v>
      </c>
      <c r="P36">
        <f t="shared" si="4"/>
        <v>21.185770750988137</v>
      </c>
      <c r="T36">
        <f t="shared" si="0"/>
        <v>0.25743040537599993</v>
      </c>
      <c r="U36">
        <f t="shared" si="1"/>
        <v>1.3998822249999998E-3</v>
      </c>
    </row>
    <row r="37" spans="1:21" x14ac:dyDescent="0.25">
      <c r="A37">
        <v>10025</v>
      </c>
      <c r="B37">
        <v>20030228</v>
      </c>
      <c r="C37">
        <v>3</v>
      </c>
      <c r="D37">
        <v>3070</v>
      </c>
      <c r="E37" t="s">
        <v>34</v>
      </c>
      <c r="F37" t="s">
        <v>35</v>
      </c>
      <c r="G37">
        <v>7975</v>
      </c>
      <c r="H37">
        <v>103110</v>
      </c>
      <c r="I37">
        <v>7.28</v>
      </c>
      <c r="J37">
        <v>8.6567000000000005E-2</v>
      </c>
      <c r="K37">
        <v>-1.5417E-2</v>
      </c>
      <c r="L37">
        <v>-1.7003999999999998E-2</v>
      </c>
      <c r="N37">
        <f t="shared" si="2"/>
        <v>0.18818681318681318</v>
      </c>
      <c r="O37">
        <f t="shared" si="3"/>
        <v>184.15810276679841</v>
      </c>
      <c r="P37">
        <f t="shared" si="4"/>
        <v>23.019762845849801</v>
      </c>
      <c r="T37">
        <f t="shared" si="0"/>
        <v>4.4311654890000001E-3</v>
      </c>
      <c r="U37">
        <f t="shared" si="1"/>
        <v>7.2921601600000002E-4</v>
      </c>
    </row>
    <row r="38" spans="1:21" x14ac:dyDescent="0.25">
      <c r="A38">
        <v>10025</v>
      </c>
      <c r="B38">
        <v>20030331</v>
      </c>
      <c r="C38">
        <v>3</v>
      </c>
      <c r="D38">
        <v>3070</v>
      </c>
      <c r="E38" t="s">
        <v>34</v>
      </c>
      <c r="F38" t="s">
        <v>35</v>
      </c>
      <c r="G38">
        <v>7975</v>
      </c>
      <c r="H38">
        <v>103110</v>
      </c>
      <c r="I38">
        <v>8.65</v>
      </c>
      <c r="J38">
        <v>0.18818699999999999</v>
      </c>
      <c r="K38">
        <v>1.0321E-2</v>
      </c>
      <c r="L38">
        <v>8.3580000000000008E-3</v>
      </c>
      <c r="N38">
        <f t="shared" si="2"/>
        <v>-0.18034682080924858</v>
      </c>
      <c r="O38">
        <f t="shared" si="3"/>
        <v>218.81422924901185</v>
      </c>
      <c r="P38">
        <f t="shared" si="4"/>
        <v>27.351778656126481</v>
      </c>
      <c r="T38">
        <f t="shared" si="0"/>
        <v>2.8286866969000003E-2</v>
      </c>
      <c r="U38">
        <f t="shared" si="1"/>
        <v>2.6961639999999979E-6</v>
      </c>
    </row>
    <row r="39" spans="1:21" x14ac:dyDescent="0.25">
      <c r="A39">
        <v>10025</v>
      </c>
      <c r="B39">
        <v>20030430</v>
      </c>
      <c r="C39">
        <v>3</v>
      </c>
      <c r="D39">
        <v>3070</v>
      </c>
      <c r="E39" t="s">
        <v>34</v>
      </c>
      <c r="F39" t="s">
        <v>35</v>
      </c>
      <c r="G39">
        <v>7975</v>
      </c>
      <c r="H39">
        <v>103110</v>
      </c>
      <c r="I39">
        <v>7.09</v>
      </c>
      <c r="J39">
        <v>-0.18034700000000001</v>
      </c>
      <c r="K39">
        <v>8.2767999999999994E-2</v>
      </c>
      <c r="L39">
        <v>8.1044000000000005E-2</v>
      </c>
      <c r="N39">
        <f t="shared" si="2"/>
        <v>-1.5514809590973067E-2</v>
      </c>
      <c r="O39">
        <f t="shared" si="3"/>
        <v>179.35177865612647</v>
      </c>
      <c r="P39">
        <f t="shared" si="4"/>
        <v>22.418972332015809</v>
      </c>
      <c r="T39">
        <f t="shared" si="0"/>
        <v>4.0138920409000002E-2</v>
      </c>
      <c r="U39">
        <f t="shared" si="1"/>
        <v>5.0472499360000016E-3</v>
      </c>
    </row>
    <row r="40" spans="1:21" x14ac:dyDescent="0.25">
      <c r="A40">
        <v>10025</v>
      </c>
      <c r="B40">
        <v>20030530</v>
      </c>
      <c r="C40">
        <v>3</v>
      </c>
      <c r="D40">
        <v>3070</v>
      </c>
      <c r="E40" t="s">
        <v>34</v>
      </c>
      <c r="F40" t="s">
        <v>35</v>
      </c>
      <c r="G40">
        <v>7975</v>
      </c>
      <c r="H40">
        <v>103110</v>
      </c>
      <c r="I40">
        <v>6.98</v>
      </c>
      <c r="J40">
        <v>-1.5514999999999999E-2</v>
      </c>
      <c r="K40">
        <v>6.3471E-2</v>
      </c>
      <c r="L40">
        <v>5.0899E-2</v>
      </c>
      <c r="N40">
        <f t="shared" si="2"/>
        <v>5.8739255014326641E-2</v>
      </c>
      <c r="O40">
        <f t="shared" si="3"/>
        <v>176.56916996047431</v>
      </c>
      <c r="P40">
        <f t="shared" si="4"/>
        <v>22.071146245059289</v>
      </c>
      <c r="T40">
        <f t="shared" si="0"/>
        <v>1.2613152249999998E-3</v>
      </c>
      <c r="U40">
        <f t="shared" si="1"/>
        <v>1.6727282009999999E-3</v>
      </c>
    </row>
    <row r="41" spans="1:21" x14ac:dyDescent="0.25">
      <c r="A41">
        <v>10025</v>
      </c>
      <c r="B41">
        <v>20030630</v>
      </c>
      <c r="C41">
        <v>3</v>
      </c>
      <c r="D41">
        <v>3070</v>
      </c>
      <c r="E41" t="s">
        <v>34</v>
      </c>
      <c r="F41" t="s">
        <v>35</v>
      </c>
      <c r="G41">
        <v>7975</v>
      </c>
      <c r="H41">
        <v>103110</v>
      </c>
      <c r="I41">
        <v>7.39</v>
      </c>
      <c r="J41">
        <v>5.8739E-2</v>
      </c>
      <c r="K41">
        <v>1.6345999999999999E-2</v>
      </c>
      <c r="L41">
        <v>1.1322E-2</v>
      </c>
      <c r="N41">
        <f t="shared" si="2"/>
        <v>6.6305818673883632E-2</v>
      </c>
      <c r="O41">
        <f t="shared" si="3"/>
        <v>186.94071146245059</v>
      </c>
      <c r="P41">
        <f t="shared" si="4"/>
        <v>23.367588932806324</v>
      </c>
      <c r="T41">
        <f t="shared" si="0"/>
        <v>1.5007101209999997E-3</v>
      </c>
      <c r="U41">
        <f t="shared" si="1"/>
        <v>1.7476840000000006E-6</v>
      </c>
    </row>
    <row r="42" spans="1:21" x14ac:dyDescent="0.25">
      <c r="A42">
        <v>10025</v>
      </c>
      <c r="B42">
        <v>20030731</v>
      </c>
      <c r="C42">
        <v>3</v>
      </c>
      <c r="D42">
        <v>3070</v>
      </c>
      <c r="E42" t="s">
        <v>34</v>
      </c>
      <c r="F42" t="s">
        <v>35</v>
      </c>
      <c r="G42">
        <v>7975</v>
      </c>
      <c r="H42">
        <v>103110</v>
      </c>
      <c r="I42">
        <v>7.88</v>
      </c>
      <c r="J42">
        <v>6.6306000000000004E-2</v>
      </c>
      <c r="K42">
        <v>2.3112000000000001E-2</v>
      </c>
      <c r="L42">
        <v>1.6223999999999999E-2</v>
      </c>
      <c r="N42">
        <f t="shared" si="2"/>
        <v>6.8527918781725816E-2</v>
      </c>
      <c r="O42">
        <f t="shared" si="3"/>
        <v>199.33596837944665</v>
      </c>
      <c r="P42">
        <f t="shared" si="4"/>
        <v>24.916996047430832</v>
      </c>
      <c r="T42">
        <f t="shared" si="0"/>
        <v>2.144245636E-3</v>
      </c>
      <c r="U42">
        <f t="shared" si="1"/>
        <v>3.8738175999999982E-5</v>
      </c>
    </row>
    <row r="43" spans="1:21" x14ac:dyDescent="0.25">
      <c r="A43">
        <v>10025</v>
      </c>
      <c r="B43">
        <v>20030829</v>
      </c>
      <c r="C43">
        <v>3</v>
      </c>
      <c r="D43">
        <v>3070</v>
      </c>
      <c r="E43" t="s">
        <v>34</v>
      </c>
      <c r="F43" t="s">
        <v>35</v>
      </c>
      <c r="G43">
        <v>7975</v>
      </c>
      <c r="H43">
        <v>103110</v>
      </c>
      <c r="I43">
        <v>8.42</v>
      </c>
      <c r="J43">
        <v>6.8528000000000006E-2</v>
      </c>
      <c r="K43">
        <v>2.4965000000000001E-2</v>
      </c>
      <c r="L43">
        <v>1.7873E-2</v>
      </c>
      <c r="N43">
        <f t="shared" si="2"/>
        <v>5.1068883610451365E-2</v>
      </c>
      <c r="O43">
        <f t="shared" si="3"/>
        <v>212.99604743083003</v>
      </c>
      <c r="P43">
        <f t="shared" si="4"/>
        <v>26.624505928853754</v>
      </c>
      <c r="T43">
        <f t="shared" si="0"/>
        <v>2.3549667840000003E-3</v>
      </c>
      <c r="U43">
        <f t="shared" si="1"/>
        <v>6.1984128999999994E-5</v>
      </c>
    </row>
    <row r="44" spans="1:21" x14ac:dyDescent="0.25">
      <c r="A44">
        <v>10025</v>
      </c>
      <c r="B44">
        <v>20030930</v>
      </c>
      <c r="C44">
        <v>3</v>
      </c>
      <c r="D44">
        <v>3070</v>
      </c>
      <c r="E44" t="s">
        <v>34</v>
      </c>
      <c r="F44" t="s">
        <v>35</v>
      </c>
      <c r="G44">
        <v>7975</v>
      </c>
      <c r="H44">
        <v>103110</v>
      </c>
      <c r="I44">
        <v>8.85</v>
      </c>
      <c r="J44">
        <v>5.1069000000000003E-2</v>
      </c>
      <c r="K44">
        <v>-9.1199999999999996E-3</v>
      </c>
      <c r="L44">
        <v>-1.1944E-2</v>
      </c>
      <c r="N44">
        <f t="shared" si="2"/>
        <v>-0.15254237288135586</v>
      </c>
      <c r="O44">
        <f t="shared" si="3"/>
        <v>223.87351778656128</v>
      </c>
      <c r="P44">
        <f t="shared" si="4"/>
        <v>27.98418972332016</v>
      </c>
      <c r="T44">
        <f t="shared" si="0"/>
        <v>9.6528276100000014E-4</v>
      </c>
      <c r="U44">
        <f t="shared" si="1"/>
        <v>4.815391359999999E-4</v>
      </c>
    </row>
    <row r="45" spans="1:21" x14ac:dyDescent="0.25">
      <c r="A45">
        <v>10025</v>
      </c>
      <c r="B45">
        <v>20031031</v>
      </c>
      <c r="C45">
        <v>3</v>
      </c>
      <c r="D45">
        <v>3070</v>
      </c>
      <c r="E45" t="s">
        <v>34</v>
      </c>
      <c r="F45" t="s">
        <v>35</v>
      </c>
      <c r="G45">
        <v>7975</v>
      </c>
      <c r="H45">
        <v>103110</v>
      </c>
      <c r="I45">
        <v>7.5</v>
      </c>
      <c r="J45">
        <v>-0.15254200000000001</v>
      </c>
      <c r="K45">
        <v>6.0360999999999998E-2</v>
      </c>
      <c r="L45">
        <v>5.4961999999999997E-2</v>
      </c>
      <c r="N45">
        <f t="shared" si="2"/>
        <v>-3.4666666666666623E-2</v>
      </c>
      <c r="O45">
        <f t="shared" si="3"/>
        <v>189.72332015810281</v>
      </c>
      <c r="P45">
        <f t="shared" si="4"/>
        <v>23.715415019762851</v>
      </c>
      <c r="T45">
        <f t="shared" si="0"/>
        <v>2.9770741764000002E-2</v>
      </c>
      <c r="U45">
        <f t="shared" si="1"/>
        <v>2.0215814439999997E-3</v>
      </c>
    </row>
    <row r="46" spans="1:21" x14ac:dyDescent="0.25">
      <c r="A46">
        <v>10025</v>
      </c>
      <c r="B46">
        <v>20031128</v>
      </c>
      <c r="C46">
        <v>3</v>
      </c>
      <c r="D46">
        <v>3070</v>
      </c>
      <c r="E46" t="s">
        <v>34</v>
      </c>
      <c r="F46" t="s">
        <v>35</v>
      </c>
      <c r="G46">
        <v>7975</v>
      </c>
      <c r="H46">
        <v>103110</v>
      </c>
      <c r="I46">
        <v>7.24</v>
      </c>
      <c r="J46">
        <v>-3.4667000000000003E-2</v>
      </c>
      <c r="K46">
        <v>1.6594000000000001E-2</v>
      </c>
      <c r="L46">
        <v>7.1289999999999999E-3</v>
      </c>
      <c r="N46">
        <f t="shared" si="2"/>
        <v>0.34516574585635373</v>
      </c>
      <c r="O46">
        <f t="shared" si="3"/>
        <v>183.14624505928859</v>
      </c>
      <c r="P46">
        <f t="shared" si="4"/>
        <v>22.893280632411074</v>
      </c>
      <c r="T46">
        <f t="shared" si="0"/>
        <v>2.9884808890000007E-3</v>
      </c>
      <c r="U46">
        <f t="shared" si="1"/>
        <v>8.2426410000000018E-6</v>
      </c>
    </row>
    <row r="47" spans="1:21" x14ac:dyDescent="0.25">
      <c r="A47">
        <v>10025</v>
      </c>
      <c r="B47">
        <v>20031231</v>
      </c>
      <c r="C47">
        <v>3</v>
      </c>
      <c r="D47">
        <v>3070</v>
      </c>
      <c r="E47" t="s">
        <v>34</v>
      </c>
      <c r="F47" t="s">
        <v>35</v>
      </c>
      <c r="G47">
        <v>7975</v>
      </c>
      <c r="H47">
        <v>103110</v>
      </c>
      <c r="I47">
        <v>9.7390000000000008</v>
      </c>
      <c r="J47">
        <v>0.34516599999999997</v>
      </c>
      <c r="K47">
        <v>4.5476000000000003E-2</v>
      </c>
      <c r="L47">
        <v>5.0764999999999998E-2</v>
      </c>
      <c r="N47">
        <f t="shared" si="2"/>
        <v>0.12947941267070529</v>
      </c>
      <c r="O47">
        <f t="shared" si="3"/>
        <v>246.36205533596848</v>
      </c>
      <c r="P47">
        <f t="shared" si="4"/>
        <v>30.79525691699606</v>
      </c>
      <c r="T47">
        <f t="shared" si="0"/>
        <v>0.10573292755599997</v>
      </c>
      <c r="U47">
        <f t="shared" si="1"/>
        <v>1.6617852249999996E-3</v>
      </c>
    </row>
    <row r="48" spans="1:21" x14ac:dyDescent="0.25">
      <c r="A48">
        <v>10025</v>
      </c>
      <c r="B48">
        <v>20040130</v>
      </c>
      <c r="C48">
        <v>3</v>
      </c>
      <c r="D48">
        <v>3070</v>
      </c>
      <c r="E48" t="s">
        <v>34</v>
      </c>
      <c r="F48" t="s">
        <v>35</v>
      </c>
      <c r="G48">
        <v>7975</v>
      </c>
      <c r="H48">
        <v>103110</v>
      </c>
      <c r="I48">
        <v>11</v>
      </c>
      <c r="J48">
        <v>0.12947900000000001</v>
      </c>
      <c r="K48">
        <v>2.3042E-2</v>
      </c>
      <c r="L48">
        <v>1.7276E-2</v>
      </c>
      <c r="N48">
        <f t="shared" si="2"/>
        <v>3.6363636363636598E-3</v>
      </c>
      <c r="O48">
        <f t="shared" si="3"/>
        <v>278.26086956521749</v>
      </c>
      <c r="P48">
        <f t="shared" si="4"/>
        <v>34.782608695652186</v>
      </c>
      <c r="T48">
        <f t="shared" si="0"/>
        <v>1.1985651441000002E-2</v>
      </c>
      <c r="U48">
        <f t="shared" si="1"/>
        <v>5.2940175999999993E-5</v>
      </c>
    </row>
    <row r="49" spans="1:21" x14ac:dyDescent="0.25">
      <c r="A49">
        <v>10025</v>
      </c>
      <c r="B49">
        <v>20040227</v>
      </c>
      <c r="C49">
        <v>3</v>
      </c>
      <c r="D49">
        <v>3070</v>
      </c>
      <c r="E49" t="s">
        <v>34</v>
      </c>
      <c r="F49" t="s">
        <v>35</v>
      </c>
      <c r="G49">
        <v>7975</v>
      </c>
      <c r="H49">
        <v>103110</v>
      </c>
      <c r="I49">
        <v>11.04</v>
      </c>
      <c r="J49">
        <v>3.6359999999999999E-3</v>
      </c>
      <c r="K49">
        <v>1.5443E-2</v>
      </c>
      <c r="L49">
        <v>1.2208999999999999E-2</v>
      </c>
      <c r="N49">
        <f t="shared" si="2"/>
        <v>-3.0797101449275388E-2</v>
      </c>
      <c r="O49">
        <f t="shared" si="3"/>
        <v>279.27272727272737</v>
      </c>
      <c r="P49">
        <f t="shared" si="4"/>
        <v>34.909090909090921</v>
      </c>
      <c r="T49">
        <f t="shared" si="0"/>
        <v>2.6778049599999998E-4</v>
      </c>
      <c r="U49">
        <f t="shared" si="1"/>
        <v>4.8796809999999964E-6</v>
      </c>
    </row>
    <row r="50" spans="1:21" x14ac:dyDescent="0.25">
      <c r="A50">
        <v>10025</v>
      </c>
      <c r="B50">
        <v>20040331</v>
      </c>
      <c r="C50">
        <v>3</v>
      </c>
      <c r="D50">
        <v>3070</v>
      </c>
      <c r="E50" t="s">
        <v>34</v>
      </c>
      <c r="F50" t="s">
        <v>35</v>
      </c>
      <c r="G50">
        <v>7975</v>
      </c>
      <c r="H50">
        <v>103110</v>
      </c>
      <c r="I50">
        <v>10.7</v>
      </c>
      <c r="J50">
        <v>-3.0797000000000001E-2</v>
      </c>
      <c r="K50">
        <v>-1.0662E-2</v>
      </c>
      <c r="L50">
        <v>-1.6358999999999999E-2</v>
      </c>
      <c r="N50">
        <f t="shared" si="2"/>
        <v>0.11588785046728978</v>
      </c>
      <c r="O50">
        <f t="shared" si="3"/>
        <v>270.67193675889337</v>
      </c>
      <c r="P50">
        <f t="shared" si="4"/>
        <v>33.833992094861671</v>
      </c>
      <c r="T50">
        <f t="shared" si="0"/>
        <v>2.580335209E-3</v>
      </c>
      <c r="U50">
        <f t="shared" si="1"/>
        <v>6.9479688100000008E-4</v>
      </c>
    </row>
    <row r="51" spans="1:21" x14ac:dyDescent="0.25">
      <c r="A51">
        <v>10025</v>
      </c>
      <c r="B51">
        <v>20040430</v>
      </c>
      <c r="C51">
        <v>3</v>
      </c>
      <c r="D51">
        <v>3070</v>
      </c>
      <c r="E51" t="s">
        <v>34</v>
      </c>
      <c r="F51" t="s">
        <v>35</v>
      </c>
      <c r="G51">
        <v>7975</v>
      </c>
      <c r="H51">
        <v>103110</v>
      </c>
      <c r="I51">
        <v>11.94</v>
      </c>
      <c r="J51">
        <v>0.115888</v>
      </c>
      <c r="K51">
        <v>-2.4222E-2</v>
      </c>
      <c r="L51">
        <v>-1.6791E-2</v>
      </c>
      <c r="N51">
        <f t="shared" si="2"/>
        <v>-0.10887772194304846</v>
      </c>
      <c r="O51">
        <f t="shared" si="3"/>
        <v>302.03952569169974</v>
      </c>
      <c r="P51">
        <f t="shared" si="4"/>
        <v>37.754940711462467</v>
      </c>
      <c r="T51">
        <f t="shared" si="0"/>
        <v>9.1945085440000001E-3</v>
      </c>
      <c r="U51">
        <f t="shared" si="1"/>
        <v>7.1775768100000017E-4</v>
      </c>
    </row>
    <row r="52" spans="1:21" x14ac:dyDescent="0.25">
      <c r="A52">
        <v>10025</v>
      </c>
      <c r="B52">
        <v>20040528</v>
      </c>
      <c r="C52">
        <v>3</v>
      </c>
      <c r="D52">
        <v>3070</v>
      </c>
      <c r="E52" t="s">
        <v>34</v>
      </c>
      <c r="F52" t="s">
        <v>35</v>
      </c>
      <c r="G52">
        <v>7975</v>
      </c>
      <c r="H52">
        <v>103110</v>
      </c>
      <c r="I52">
        <v>10.64</v>
      </c>
      <c r="J52">
        <v>-0.108878</v>
      </c>
      <c r="K52">
        <v>1.4068000000000001E-2</v>
      </c>
      <c r="L52">
        <v>1.2083E-2</v>
      </c>
      <c r="N52">
        <f t="shared" si="2"/>
        <v>4.3233082706766846E-2</v>
      </c>
      <c r="O52">
        <f t="shared" si="3"/>
        <v>269.15415019762861</v>
      </c>
      <c r="P52">
        <f t="shared" si="4"/>
        <v>33.644268774703576</v>
      </c>
      <c r="T52">
        <f t="shared" si="0"/>
        <v>1.6609538883999998E-2</v>
      </c>
      <c r="U52">
        <f t="shared" si="1"/>
        <v>4.3388889999999991E-6</v>
      </c>
    </row>
    <row r="53" spans="1:21" x14ac:dyDescent="0.25">
      <c r="A53">
        <v>10025</v>
      </c>
      <c r="B53">
        <v>20040630</v>
      </c>
      <c r="C53">
        <v>3</v>
      </c>
      <c r="D53">
        <v>3070</v>
      </c>
      <c r="E53" t="s">
        <v>34</v>
      </c>
      <c r="F53" t="s">
        <v>35</v>
      </c>
      <c r="G53">
        <v>7975</v>
      </c>
      <c r="H53">
        <v>103110</v>
      </c>
      <c r="I53">
        <v>11.1</v>
      </c>
      <c r="J53">
        <v>4.3233000000000001E-2</v>
      </c>
      <c r="K53">
        <v>2.1610999999999998E-2</v>
      </c>
      <c r="L53">
        <v>1.7989000000000002E-2</v>
      </c>
      <c r="N53">
        <f t="shared" si="2"/>
        <v>-4.054054054054046E-2</v>
      </c>
      <c r="O53">
        <f t="shared" si="3"/>
        <v>280.79051383399224</v>
      </c>
      <c r="P53">
        <f t="shared" si="4"/>
        <v>35.098814229249029</v>
      </c>
      <c r="T53">
        <f t="shared" si="0"/>
        <v>5.3977228900000003E-4</v>
      </c>
      <c r="U53">
        <f t="shared" si="1"/>
        <v>6.3824121000000022E-5</v>
      </c>
    </row>
    <row r="54" spans="1:21" x14ac:dyDescent="0.25">
      <c r="A54">
        <v>10025</v>
      </c>
      <c r="B54">
        <v>20040730</v>
      </c>
      <c r="C54">
        <v>3</v>
      </c>
      <c r="D54">
        <v>3070</v>
      </c>
      <c r="E54" t="s">
        <v>34</v>
      </c>
      <c r="F54" t="s">
        <v>35</v>
      </c>
      <c r="G54">
        <v>7975</v>
      </c>
      <c r="H54">
        <v>103110</v>
      </c>
      <c r="I54">
        <v>10.65</v>
      </c>
      <c r="J54">
        <v>-4.0541000000000001E-2</v>
      </c>
      <c r="K54">
        <v>-3.7698000000000002E-2</v>
      </c>
      <c r="L54">
        <v>-3.4291000000000002E-2</v>
      </c>
      <c r="N54">
        <f t="shared" si="2"/>
        <v>-1.6901408450704203E-2</v>
      </c>
      <c r="O54">
        <f t="shared" si="3"/>
        <v>269.40711462450611</v>
      </c>
      <c r="P54">
        <f t="shared" si="4"/>
        <v>33.675889328063263</v>
      </c>
      <c r="T54">
        <f t="shared" si="0"/>
        <v>3.6652126809999996E-3</v>
      </c>
      <c r="U54">
        <f t="shared" si="1"/>
        <v>1.9616926810000004E-3</v>
      </c>
    </row>
    <row r="55" spans="1:21" x14ac:dyDescent="0.25">
      <c r="A55">
        <v>10025</v>
      </c>
      <c r="B55">
        <v>20040831</v>
      </c>
      <c r="C55">
        <v>3</v>
      </c>
      <c r="D55">
        <v>3070</v>
      </c>
      <c r="E55" t="s">
        <v>34</v>
      </c>
      <c r="F55" t="s">
        <v>35</v>
      </c>
      <c r="G55">
        <v>7975</v>
      </c>
      <c r="H55">
        <v>103110</v>
      </c>
      <c r="I55">
        <v>10.47</v>
      </c>
      <c r="J55">
        <v>-1.6900999999999999E-2</v>
      </c>
      <c r="K55">
        <v>2.7030000000000001E-3</v>
      </c>
      <c r="L55">
        <v>2.287E-3</v>
      </c>
      <c r="N55">
        <f t="shared" si="2"/>
        <v>2.387774594078329E-2</v>
      </c>
      <c r="O55">
        <f t="shared" si="3"/>
        <v>264.85375494071167</v>
      </c>
      <c r="P55">
        <f t="shared" si="4"/>
        <v>33.106719367588958</v>
      </c>
      <c r="T55">
        <f t="shared" si="0"/>
        <v>1.3616838010000003E-3</v>
      </c>
      <c r="U55">
        <f t="shared" si="1"/>
        <v>5.9490369000000004E-5</v>
      </c>
    </row>
    <row r="56" spans="1:21" x14ac:dyDescent="0.25">
      <c r="A56">
        <v>10025</v>
      </c>
      <c r="B56">
        <v>20040930</v>
      </c>
      <c r="C56">
        <v>3</v>
      </c>
      <c r="D56">
        <v>3070</v>
      </c>
      <c r="E56" t="s">
        <v>34</v>
      </c>
      <c r="F56" t="s">
        <v>35</v>
      </c>
      <c r="G56">
        <v>7975</v>
      </c>
      <c r="H56">
        <v>103110</v>
      </c>
      <c r="I56">
        <v>10.72</v>
      </c>
      <c r="J56">
        <v>2.3878E-2</v>
      </c>
      <c r="K56">
        <v>2.0556000000000001E-2</v>
      </c>
      <c r="L56">
        <v>9.3640000000000008E-3</v>
      </c>
      <c r="N56">
        <f t="shared" si="2"/>
        <v>3.1716417910447658E-2</v>
      </c>
      <c r="O56">
        <f t="shared" si="3"/>
        <v>271.17786561264847</v>
      </c>
      <c r="P56">
        <f t="shared" si="4"/>
        <v>33.897233201581059</v>
      </c>
      <c r="T56">
        <f t="shared" si="0"/>
        <v>1.5038883999999995E-5</v>
      </c>
      <c r="U56">
        <f t="shared" si="1"/>
        <v>4.0449599999999926E-7</v>
      </c>
    </row>
    <row r="57" spans="1:21" x14ac:dyDescent="0.25">
      <c r="A57">
        <v>10025</v>
      </c>
      <c r="B57">
        <v>20041029</v>
      </c>
      <c r="C57">
        <v>3</v>
      </c>
      <c r="D57">
        <v>3070</v>
      </c>
      <c r="E57" t="s">
        <v>34</v>
      </c>
      <c r="F57" t="s">
        <v>35</v>
      </c>
      <c r="G57">
        <v>7975</v>
      </c>
      <c r="H57">
        <v>103110</v>
      </c>
      <c r="I57">
        <v>11.06</v>
      </c>
      <c r="J57">
        <v>3.1716000000000001E-2</v>
      </c>
      <c r="K57">
        <v>1.7805999999999999E-2</v>
      </c>
      <c r="L57">
        <v>1.4014E-2</v>
      </c>
      <c r="N57">
        <f t="shared" si="2"/>
        <v>-6.3291139240506666E-3</v>
      </c>
      <c r="O57">
        <f t="shared" si="3"/>
        <v>279.77865612648247</v>
      </c>
      <c r="P57">
        <f t="shared" si="4"/>
        <v>34.972332015810309</v>
      </c>
      <c r="T57">
        <f t="shared" si="0"/>
        <v>1.3726465600000001E-4</v>
      </c>
      <c r="U57">
        <f t="shared" si="1"/>
        <v>1.6112196E-5</v>
      </c>
    </row>
    <row r="58" spans="1:21" x14ac:dyDescent="0.25">
      <c r="A58">
        <v>10025</v>
      </c>
      <c r="B58">
        <v>20041130</v>
      </c>
      <c r="C58">
        <v>3</v>
      </c>
      <c r="D58">
        <v>3070</v>
      </c>
      <c r="E58" t="s">
        <v>34</v>
      </c>
      <c r="F58" t="s">
        <v>35</v>
      </c>
      <c r="G58">
        <v>7975</v>
      </c>
      <c r="H58">
        <v>103110</v>
      </c>
      <c r="I58">
        <v>10.99</v>
      </c>
      <c r="J58">
        <v>-6.3290000000000004E-3</v>
      </c>
      <c r="K58">
        <v>4.8214E-2</v>
      </c>
      <c r="L58">
        <v>3.8594999999999997E-2</v>
      </c>
      <c r="N58">
        <f t="shared" si="2"/>
        <v>0.34212920837124661</v>
      </c>
      <c r="O58">
        <f t="shared" si="3"/>
        <v>278.00790513834016</v>
      </c>
      <c r="P58">
        <f t="shared" si="4"/>
        <v>34.75098814229252</v>
      </c>
      <c r="T58">
        <f t="shared" si="0"/>
        <v>6.9321624100000009E-4</v>
      </c>
      <c r="U58">
        <f t="shared" si="1"/>
        <v>8.1767402499999969E-4</v>
      </c>
    </row>
    <row r="59" spans="1:21" x14ac:dyDescent="0.25">
      <c r="A59">
        <v>10025</v>
      </c>
      <c r="B59">
        <v>20041231</v>
      </c>
      <c r="C59">
        <v>3</v>
      </c>
      <c r="D59">
        <v>3070</v>
      </c>
      <c r="E59" t="s">
        <v>34</v>
      </c>
      <c r="F59" t="s">
        <v>35</v>
      </c>
      <c r="G59">
        <v>7975</v>
      </c>
      <c r="H59">
        <v>103110</v>
      </c>
      <c r="I59">
        <v>14.75</v>
      </c>
      <c r="J59">
        <v>0.34212900000000002</v>
      </c>
      <c r="K59">
        <v>3.517E-2</v>
      </c>
      <c r="L59">
        <v>3.2458000000000001E-2</v>
      </c>
      <c r="N59">
        <f t="shared" si="2"/>
        <v>0.27796610169491531</v>
      </c>
      <c r="O59">
        <f t="shared" si="3"/>
        <v>373.12252964426909</v>
      </c>
      <c r="P59">
        <f t="shared" si="4"/>
        <v>46.640316205533637</v>
      </c>
      <c r="T59">
        <f t="shared" si="0"/>
        <v>0.10376709264099999</v>
      </c>
      <c r="U59">
        <f t="shared" si="1"/>
        <v>5.0436176399999992E-4</v>
      </c>
    </row>
    <row r="60" spans="1:21" x14ac:dyDescent="0.25">
      <c r="A60">
        <v>10025</v>
      </c>
      <c r="B60">
        <v>20050131</v>
      </c>
      <c r="C60">
        <v>3</v>
      </c>
      <c r="D60">
        <v>3070</v>
      </c>
      <c r="E60" t="s">
        <v>34</v>
      </c>
      <c r="F60" t="s">
        <v>35</v>
      </c>
      <c r="G60">
        <v>7975</v>
      </c>
      <c r="H60">
        <v>103110</v>
      </c>
      <c r="I60">
        <v>18.850000000000001</v>
      </c>
      <c r="J60">
        <v>0.27796599999999999</v>
      </c>
      <c r="K60">
        <v>-2.6546E-2</v>
      </c>
      <c r="L60">
        <v>-2.529E-2</v>
      </c>
      <c r="N60">
        <f t="shared" si="2"/>
        <v>8.2228116710875154E-2</v>
      </c>
      <c r="O60">
        <f t="shared" si="3"/>
        <v>476.83794466403202</v>
      </c>
      <c r="P60">
        <f t="shared" si="4"/>
        <v>59.604743083004003</v>
      </c>
      <c r="T60">
        <f t="shared" si="0"/>
        <v>6.654645715599998E-2</v>
      </c>
      <c r="U60">
        <f t="shared" si="1"/>
        <v>1.2453841000000002E-3</v>
      </c>
    </row>
    <row r="61" spans="1:21" x14ac:dyDescent="0.25">
      <c r="A61">
        <v>10025</v>
      </c>
      <c r="B61">
        <v>20050228</v>
      </c>
      <c r="C61">
        <v>3</v>
      </c>
      <c r="D61">
        <v>3070</v>
      </c>
      <c r="E61" t="s">
        <v>34</v>
      </c>
      <c r="F61" t="s">
        <v>35</v>
      </c>
      <c r="G61">
        <v>7975</v>
      </c>
      <c r="H61">
        <v>103110</v>
      </c>
      <c r="I61">
        <v>20.399999999999999</v>
      </c>
      <c r="J61">
        <v>8.2227999999999996E-2</v>
      </c>
      <c r="K61">
        <v>2.2645999999999999E-2</v>
      </c>
      <c r="L61">
        <v>1.8903E-2</v>
      </c>
      <c r="N61">
        <f t="shared" si="2"/>
        <v>-3.1862745098039102E-2</v>
      </c>
      <c r="O61">
        <f t="shared" si="3"/>
        <v>516.04743083003984</v>
      </c>
      <c r="P61">
        <f t="shared" si="4"/>
        <v>64.50592885375498</v>
      </c>
      <c r="T61">
        <f t="shared" si="0"/>
        <v>3.8723239839999991E-3</v>
      </c>
      <c r="U61">
        <f t="shared" si="1"/>
        <v>7.9263408999999995E-5</v>
      </c>
    </row>
    <row r="62" spans="1:21" x14ac:dyDescent="0.25">
      <c r="A62">
        <v>10025</v>
      </c>
      <c r="B62">
        <v>20050331</v>
      </c>
      <c r="C62">
        <v>3</v>
      </c>
      <c r="D62">
        <v>3070</v>
      </c>
      <c r="E62" t="s">
        <v>34</v>
      </c>
      <c r="F62" t="s">
        <v>35</v>
      </c>
      <c r="G62">
        <v>7975</v>
      </c>
      <c r="H62">
        <v>103110</v>
      </c>
      <c r="I62">
        <v>19.75</v>
      </c>
      <c r="J62">
        <v>-3.1863000000000002E-2</v>
      </c>
      <c r="K62">
        <v>-1.6944000000000001E-2</v>
      </c>
      <c r="L62">
        <v>-1.9118E-2</v>
      </c>
      <c r="N62">
        <f t="shared" si="2"/>
        <v>-5.873417721518992E-2</v>
      </c>
      <c r="O62">
        <f t="shared" si="3"/>
        <v>499.60474308300434</v>
      </c>
      <c r="P62">
        <f t="shared" si="4"/>
        <v>62.450592885375542</v>
      </c>
      <c r="T62">
        <f t="shared" si="0"/>
        <v>2.6897707690000006E-3</v>
      </c>
      <c r="U62">
        <f t="shared" si="1"/>
        <v>8.4785792399999992E-4</v>
      </c>
    </row>
    <row r="63" spans="1:21" x14ac:dyDescent="0.25">
      <c r="A63">
        <v>10025</v>
      </c>
      <c r="B63">
        <v>20050429</v>
      </c>
      <c r="C63">
        <v>3</v>
      </c>
      <c r="D63">
        <v>3070</v>
      </c>
      <c r="E63" t="s">
        <v>34</v>
      </c>
      <c r="F63" t="s">
        <v>35</v>
      </c>
      <c r="G63">
        <v>7975</v>
      </c>
      <c r="H63">
        <v>103110</v>
      </c>
      <c r="I63">
        <v>18.59</v>
      </c>
      <c r="J63">
        <v>-5.8734000000000001E-2</v>
      </c>
      <c r="K63">
        <v>-2.5205999999999999E-2</v>
      </c>
      <c r="L63">
        <v>-2.0108999999999998E-2</v>
      </c>
      <c r="N63">
        <f t="shared" si="2"/>
        <v>-7.315761161915002E-2</v>
      </c>
      <c r="O63">
        <f t="shared" si="3"/>
        <v>470.26086956521772</v>
      </c>
      <c r="P63">
        <f t="shared" si="4"/>
        <v>58.782608695652215</v>
      </c>
      <c r="T63">
        <f t="shared" si="0"/>
        <v>6.1990427559999997E-3</v>
      </c>
      <c r="U63">
        <f t="shared" si="1"/>
        <v>9.0655188099999986E-4</v>
      </c>
    </row>
    <row r="64" spans="1:21" x14ac:dyDescent="0.25">
      <c r="A64">
        <v>10025</v>
      </c>
      <c r="B64">
        <v>20050531</v>
      </c>
      <c r="C64">
        <v>3</v>
      </c>
      <c r="D64">
        <v>3070</v>
      </c>
      <c r="E64" t="s">
        <v>34</v>
      </c>
      <c r="F64" t="s">
        <v>35</v>
      </c>
      <c r="G64">
        <v>7975</v>
      </c>
      <c r="H64">
        <v>103110</v>
      </c>
      <c r="I64">
        <v>17.23</v>
      </c>
      <c r="J64">
        <v>-7.3158000000000001E-2</v>
      </c>
      <c r="K64">
        <v>3.7954000000000002E-2</v>
      </c>
      <c r="L64">
        <v>2.9951999999999999E-2</v>
      </c>
      <c r="N64">
        <f t="shared" si="2"/>
        <v>7.138711549622756E-2</v>
      </c>
      <c r="O64">
        <f t="shared" si="3"/>
        <v>435.85770750988178</v>
      </c>
      <c r="P64">
        <f t="shared" si="4"/>
        <v>54.482213438735222</v>
      </c>
      <c r="T64">
        <f t="shared" si="0"/>
        <v>8.6784129640000013E-3</v>
      </c>
      <c r="U64">
        <f t="shared" si="1"/>
        <v>3.9808230399999988E-4</v>
      </c>
    </row>
    <row r="65" spans="1:21" x14ac:dyDescent="0.25">
      <c r="A65">
        <v>10025</v>
      </c>
      <c r="B65">
        <v>20050630</v>
      </c>
      <c r="C65">
        <v>3</v>
      </c>
      <c r="D65">
        <v>3070</v>
      </c>
      <c r="E65" t="s">
        <v>34</v>
      </c>
      <c r="F65" t="s">
        <v>35</v>
      </c>
      <c r="G65">
        <v>7975</v>
      </c>
      <c r="H65">
        <v>103110</v>
      </c>
      <c r="I65">
        <v>18.46</v>
      </c>
      <c r="J65">
        <v>7.1387000000000006E-2</v>
      </c>
      <c r="K65">
        <v>1.1528999999999999E-2</v>
      </c>
      <c r="L65">
        <v>-1.4300000000000001E-4</v>
      </c>
      <c r="N65">
        <f t="shared" si="2"/>
        <v>6.1213434452870974E-2</v>
      </c>
      <c r="O65">
        <f t="shared" si="3"/>
        <v>466.97233201581065</v>
      </c>
      <c r="P65">
        <f t="shared" si="4"/>
        <v>58.371541501976331</v>
      </c>
      <c r="T65">
        <f t="shared" si="0"/>
        <v>2.6406237690000003E-3</v>
      </c>
      <c r="U65">
        <f t="shared" si="1"/>
        <v>1.0288044900000003E-4</v>
      </c>
    </row>
    <row r="66" spans="1:21" x14ac:dyDescent="0.25">
      <c r="A66">
        <v>10025</v>
      </c>
      <c r="B66">
        <v>20050729</v>
      </c>
      <c r="C66">
        <v>3</v>
      </c>
      <c r="D66">
        <v>3070</v>
      </c>
      <c r="E66" t="s">
        <v>34</v>
      </c>
      <c r="F66" t="s">
        <v>35</v>
      </c>
      <c r="G66">
        <v>7975</v>
      </c>
      <c r="H66">
        <v>103110</v>
      </c>
      <c r="I66">
        <v>19.59</v>
      </c>
      <c r="J66">
        <v>6.1212999999999997E-2</v>
      </c>
      <c r="K66">
        <v>4.3357E-2</v>
      </c>
      <c r="L66">
        <v>3.5968E-2</v>
      </c>
      <c r="N66">
        <f t="shared" si="2"/>
        <v>4.5431342521694784E-2</v>
      </c>
      <c r="O66">
        <f t="shared" si="3"/>
        <v>495.55731225296478</v>
      </c>
      <c r="P66">
        <f t="shared" si="4"/>
        <v>61.944664031620597</v>
      </c>
      <c r="T66">
        <f t="shared" ref="T66:T129" si="6">(J66-0.02)^2</f>
        <v>1.698511369E-3</v>
      </c>
      <c r="U66">
        <f t="shared" ref="U66:U129" si="7">(L66-0.01)^2</f>
        <v>6.7433702399999991E-4</v>
      </c>
    </row>
    <row r="67" spans="1:21" x14ac:dyDescent="0.25">
      <c r="A67">
        <v>10025</v>
      </c>
      <c r="B67">
        <v>20050831</v>
      </c>
      <c r="C67">
        <v>3</v>
      </c>
      <c r="D67">
        <v>3070</v>
      </c>
      <c r="E67" t="s">
        <v>34</v>
      </c>
      <c r="F67" t="s">
        <v>35</v>
      </c>
      <c r="G67">
        <v>7975</v>
      </c>
      <c r="H67">
        <v>103110</v>
      </c>
      <c r="I67">
        <v>20.48</v>
      </c>
      <c r="J67">
        <v>4.5430999999999999E-2</v>
      </c>
      <c r="K67">
        <v>-5.9579999999999998E-3</v>
      </c>
      <c r="L67">
        <v>-1.1221999999999999E-2</v>
      </c>
      <c r="N67">
        <f t="shared" si="2"/>
        <v>7.6171875E-2</v>
      </c>
      <c r="O67">
        <f t="shared" si="3"/>
        <v>518.07114624505971</v>
      </c>
      <c r="P67">
        <f t="shared" si="4"/>
        <v>64.758893280632464</v>
      </c>
      <c r="T67">
        <f t="shared" si="6"/>
        <v>6.4673576099999995E-4</v>
      </c>
      <c r="U67">
        <f t="shared" si="7"/>
        <v>4.503732839999999E-4</v>
      </c>
    </row>
    <row r="68" spans="1:21" x14ac:dyDescent="0.25">
      <c r="A68">
        <v>10025</v>
      </c>
      <c r="B68">
        <v>20050930</v>
      </c>
      <c r="C68">
        <v>3</v>
      </c>
      <c r="D68">
        <v>3070</v>
      </c>
      <c r="E68" t="s">
        <v>34</v>
      </c>
      <c r="F68" t="s">
        <v>35</v>
      </c>
      <c r="G68">
        <v>7975</v>
      </c>
      <c r="H68">
        <v>103110</v>
      </c>
      <c r="I68">
        <v>22.04</v>
      </c>
      <c r="J68">
        <v>7.6172000000000004E-2</v>
      </c>
      <c r="K68">
        <v>1.06E-2</v>
      </c>
      <c r="L68">
        <v>6.9490000000000003E-3</v>
      </c>
      <c r="N68">
        <f t="shared" ref="N68:N131" si="8">I69/I68-1</f>
        <v>-7.8947368421052544E-2</v>
      </c>
      <c r="O68">
        <f t="shared" ref="O68:O131" si="9">O67*(1+N67)</f>
        <v>557.53359683794508</v>
      </c>
      <c r="P68">
        <f t="shared" ref="P68:P131" si="10">P67*(1+N67)</f>
        <v>69.691699604743135</v>
      </c>
      <c r="T68">
        <f t="shared" si="6"/>
        <v>3.1552935839999998E-3</v>
      </c>
      <c r="U68">
        <f t="shared" si="7"/>
        <v>9.3086009999999987E-6</v>
      </c>
    </row>
    <row r="69" spans="1:21" x14ac:dyDescent="0.25">
      <c r="A69">
        <v>10025</v>
      </c>
      <c r="B69">
        <v>20051031</v>
      </c>
      <c r="C69">
        <v>3</v>
      </c>
      <c r="D69">
        <v>3070</v>
      </c>
      <c r="E69" t="s">
        <v>34</v>
      </c>
      <c r="F69" t="s">
        <v>35</v>
      </c>
      <c r="G69">
        <v>7975</v>
      </c>
      <c r="H69">
        <v>103110</v>
      </c>
      <c r="I69">
        <v>20.3</v>
      </c>
      <c r="J69">
        <v>-7.8947000000000003E-2</v>
      </c>
      <c r="K69">
        <v>-2.0865999999999999E-2</v>
      </c>
      <c r="L69">
        <v>-1.7741E-2</v>
      </c>
      <c r="N69">
        <f t="shared" si="8"/>
        <v>0.13300492610837433</v>
      </c>
      <c r="O69">
        <f t="shared" si="9"/>
        <v>513.51778656126521</v>
      </c>
      <c r="P69">
        <f t="shared" si="10"/>
        <v>64.189723320158151</v>
      </c>
      <c r="T69">
        <f t="shared" si="6"/>
        <v>9.7905088090000023E-3</v>
      </c>
      <c r="U69">
        <f t="shared" si="7"/>
        <v>7.6956308100000013E-4</v>
      </c>
    </row>
    <row r="70" spans="1:21" x14ac:dyDescent="0.25">
      <c r="A70">
        <v>10025</v>
      </c>
      <c r="B70">
        <v>20051130</v>
      </c>
      <c r="C70">
        <v>3</v>
      </c>
      <c r="D70">
        <v>3070</v>
      </c>
      <c r="E70" t="s">
        <v>34</v>
      </c>
      <c r="F70" t="s">
        <v>35</v>
      </c>
      <c r="G70">
        <v>7975</v>
      </c>
      <c r="H70">
        <v>103110</v>
      </c>
      <c r="I70">
        <v>23</v>
      </c>
      <c r="J70">
        <v>0.13300500000000001</v>
      </c>
      <c r="K70">
        <v>4.0326000000000001E-2</v>
      </c>
      <c r="L70">
        <v>3.5186000000000002E-2</v>
      </c>
      <c r="N70">
        <f t="shared" si="8"/>
        <v>8.6956521739130377E-2</v>
      </c>
      <c r="O70">
        <f t="shared" si="9"/>
        <v>581.81818181818221</v>
      </c>
      <c r="P70">
        <f t="shared" si="10"/>
        <v>72.727272727272776</v>
      </c>
      <c r="T70">
        <f t="shared" si="6"/>
        <v>1.2770130025000001E-2</v>
      </c>
      <c r="U70">
        <f t="shared" si="7"/>
        <v>6.3433459599999996E-4</v>
      </c>
    </row>
    <row r="71" spans="1:21" x14ac:dyDescent="0.25">
      <c r="A71">
        <v>10025</v>
      </c>
      <c r="B71">
        <v>20051230</v>
      </c>
      <c r="C71">
        <v>3</v>
      </c>
      <c r="D71">
        <v>3070</v>
      </c>
      <c r="E71" t="s">
        <v>34</v>
      </c>
      <c r="F71" t="s">
        <v>35</v>
      </c>
      <c r="G71">
        <v>7975</v>
      </c>
      <c r="H71">
        <v>103110</v>
      </c>
      <c r="I71">
        <v>25</v>
      </c>
      <c r="J71">
        <v>8.6957000000000007E-2</v>
      </c>
      <c r="K71">
        <v>3.4580000000000001E-3</v>
      </c>
      <c r="L71">
        <v>-9.5200000000000005E-4</v>
      </c>
      <c r="N71">
        <f t="shared" si="8"/>
        <v>4.0000000000000036E-2</v>
      </c>
      <c r="O71">
        <f t="shared" si="9"/>
        <v>632.41106719367633</v>
      </c>
      <c r="P71">
        <f t="shared" si="10"/>
        <v>79.051383399209541</v>
      </c>
      <c r="T71">
        <f t="shared" si="6"/>
        <v>4.4832398490000005E-3</v>
      </c>
      <c r="U71">
        <f t="shared" si="7"/>
        <v>1.19946304E-4</v>
      </c>
    </row>
    <row r="72" spans="1:21" x14ac:dyDescent="0.25">
      <c r="A72">
        <v>10025</v>
      </c>
      <c r="B72">
        <v>20060131</v>
      </c>
      <c r="C72">
        <v>3</v>
      </c>
      <c r="D72">
        <v>3070</v>
      </c>
      <c r="E72" t="s">
        <v>34</v>
      </c>
      <c r="F72" t="s">
        <v>35</v>
      </c>
      <c r="G72">
        <v>7975</v>
      </c>
      <c r="H72">
        <v>103110</v>
      </c>
      <c r="I72">
        <v>26</v>
      </c>
      <c r="J72">
        <v>0.04</v>
      </c>
      <c r="K72">
        <v>4.0072000000000003E-2</v>
      </c>
      <c r="L72">
        <v>2.5467E-2</v>
      </c>
      <c r="N72">
        <f t="shared" si="8"/>
        <v>3.5384615384615348E-2</v>
      </c>
      <c r="O72">
        <f t="shared" si="9"/>
        <v>657.70750988142345</v>
      </c>
      <c r="P72">
        <f t="shared" si="10"/>
        <v>82.213438735177931</v>
      </c>
      <c r="T72">
        <f t="shared" si="6"/>
        <v>4.0000000000000002E-4</v>
      </c>
      <c r="U72">
        <f t="shared" si="7"/>
        <v>2.3922808899999999E-4</v>
      </c>
    </row>
    <row r="73" spans="1:21" x14ac:dyDescent="0.25">
      <c r="A73">
        <v>10025</v>
      </c>
      <c r="B73">
        <v>20060228</v>
      </c>
      <c r="C73">
        <v>3</v>
      </c>
      <c r="D73">
        <v>3070</v>
      </c>
      <c r="E73" t="s">
        <v>34</v>
      </c>
      <c r="F73" t="s">
        <v>35</v>
      </c>
      <c r="G73">
        <v>7975</v>
      </c>
      <c r="H73">
        <v>103110</v>
      </c>
      <c r="I73">
        <v>26.92</v>
      </c>
      <c r="J73">
        <v>3.5385E-2</v>
      </c>
      <c r="K73">
        <v>-1.639E-3</v>
      </c>
      <c r="L73">
        <v>4.5300000000000001E-4</v>
      </c>
      <c r="N73">
        <f t="shared" si="8"/>
        <v>0.22399702823179801</v>
      </c>
      <c r="O73">
        <f t="shared" si="9"/>
        <v>680.9802371541507</v>
      </c>
      <c r="P73">
        <f t="shared" si="10"/>
        <v>85.122529644268838</v>
      </c>
      <c r="T73">
        <f t="shared" si="6"/>
        <v>2.3669822499999997E-4</v>
      </c>
      <c r="U73">
        <f t="shared" si="7"/>
        <v>9.1145209000000001E-5</v>
      </c>
    </row>
    <row r="74" spans="1:21" x14ac:dyDescent="0.25">
      <c r="A74">
        <v>10025</v>
      </c>
      <c r="B74">
        <v>20060331</v>
      </c>
      <c r="C74">
        <v>3</v>
      </c>
      <c r="D74">
        <v>3070</v>
      </c>
      <c r="E74" t="s">
        <v>34</v>
      </c>
      <c r="F74" t="s">
        <v>35</v>
      </c>
      <c r="G74">
        <v>7975</v>
      </c>
      <c r="H74">
        <v>103110</v>
      </c>
      <c r="I74">
        <v>32.950000000000003</v>
      </c>
      <c r="J74">
        <v>0.223997</v>
      </c>
      <c r="K74">
        <v>1.9064999999999999E-2</v>
      </c>
      <c r="L74">
        <v>1.1065E-2</v>
      </c>
      <c r="N74">
        <f t="shared" si="8"/>
        <v>6.9499241274658452E-2</v>
      </c>
      <c r="O74">
        <f t="shared" si="9"/>
        <v>833.51778656126555</v>
      </c>
      <c r="P74">
        <f t="shared" si="10"/>
        <v>104.18972332015819</v>
      </c>
      <c r="T74">
        <f t="shared" si="6"/>
        <v>4.1614776009000001E-2</v>
      </c>
      <c r="U74">
        <f t="shared" si="7"/>
        <v>1.1342249999999999E-6</v>
      </c>
    </row>
    <row r="75" spans="1:21" x14ac:dyDescent="0.25">
      <c r="A75">
        <v>10025</v>
      </c>
      <c r="B75">
        <v>20060428</v>
      </c>
      <c r="C75">
        <v>3</v>
      </c>
      <c r="D75">
        <v>3070</v>
      </c>
      <c r="E75" t="s">
        <v>34</v>
      </c>
      <c r="F75" t="s">
        <v>35</v>
      </c>
      <c r="G75">
        <v>7975</v>
      </c>
      <c r="H75">
        <v>103110</v>
      </c>
      <c r="I75">
        <v>35.24</v>
      </c>
      <c r="J75">
        <v>6.9499000000000005E-2</v>
      </c>
      <c r="K75">
        <v>1.2999999999999999E-2</v>
      </c>
      <c r="L75">
        <v>1.2187E-2</v>
      </c>
      <c r="N75">
        <f t="shared" si="8"/>
        <v>-6.0584562996594871E-2</v>
      </c>
      <c r="O75">
        <f t="shared" si="9"/>
        <v>891.44664031620619</v>
      </c>
      <c r="P75">
        <f t="shared" si="10"/>
        <v>111.43083003952577</v>
      </c>
      <c r="T75">
        <f t="shared" si="6"/>
        <v>2.4501510010000002E-3</v>
      </c>
      <c r="U75">
        <f t="shared" si="7"/>
        <v>4.7829689999999991E-6</v>
      </c>
    </row>
    <row r="76" spans="1:21" x14ac:dyDescent="0.25">
      <c r="A76">
        <v>10025</v>
      </c>
      <c r="B76">
        <v>20060531</v>
      </c>
      <c r="C76">
        <v>3</v>
      </c>
      <c r="D76">
        <v>3070</v>
      </c>
      <c r="E76" t="s">
        <v>34</v>
      </c>
      <c r="F76" t="s">
        <v>35</v>
      </c>
      <c r="G76">
        <v>7975</v>
      </c>
      <c r="H76">
        <v>103110</v>
      </c>
      <c r="I76">
        <v>33.104999999999997</v>
      </c>
      <c r="J76">
        <v>-6.0585E-2</v>
      </c>
      <c r="K76">
        <v>-3.1032000000000001E-2</v>
      </c>
      <c r="L76">
        <v>-3.0917E-2</v>
      </c>
      <c r="N76">
        <f t="shared" si="8"/>
        <v>9.5151789759857497E-3</v>
      </c>
      <c r="O76">
        <f t="shared" si="9"/>
        <v>837.43873517786619</v>
      </c>
      <c r="P76">
        <f t="shared" si="10"/>
        <v>104.67984189723327</v>
      </c>
      <c r="T76">
        <f t="shared" si="6"/>
        <v>6.4939422250000003E-3</v>
      </c>
      <c r="U76">
        <f t="shared" si="7"/>
        <v>1.6742008890000002E-3</v>
      </c>
    </row>
    <row r="77" spans="1:21" x14ac:dyDescent="0.25">
      <c r="A77">
        <v>10025</v>
      </c>
      <c r="B77">
        <v>20060630</v>
      </c>
      <c r="C77">
        <v>3</v>
      </c>
      <c r="D77">
        <v>3070</v>
      </c>
      <c r="E77" t="s">
        <v>34</v>
      </c>
      <c r="F77" t="s">
        <v>35</v>
      </c>
      <c r="G77">
        <v>7975</v>
      </c>
      <c r="H77">
        <v>103110</v>
      </c>
      <c r="I77">
        <v>33.42</v>
      </c>
      <c r="J77">
        <v>9.5149999999999992E-3</v>
      </c>
      <c r="K77">
        <v>-3.9100000000000002E-4</v>
      </c>
      <c r="L77">
        <v>8.7000000000000001E-5</v>
      </c>
      <c r="N77">
        <f t="shared" si="8"/>
        <v>0.3363255535607419</v>
      </c>
      <c r="O77">
        <f t="shared" si="9"/>
        <v>845.40711462450668</v>
      </c>
      <c r="P77">
        <f t="shared" si="10"/>
        <v>105.67588932806333</v>
      </c>
      <c r="T77">
        <f t="shared" si="6"/>
        <v>1.0993522500000003E-4</v>
      </c>
      <c r="U77">
        <f t="shared" si="7"/>
        <v>9.8267569000000003E-5</v>
      </c>
    </row>
    <row r="78" spans="1:21" x14ac:dyDescent="0.25">
      <c r="A78">
        <v>10025</v>
      </c>
      <c r="B78">
        <v>20060731</v>
      </c>
      <c r="C78">
        <v>3</v>
      </c>
      <c r="D78">
        <v>3070</v>
      </c>
      <c r="E78" t="s">
        <v>34</v>
      </c>
      <c r="F78" t="s">
        <v>35</v>
      </c>
      <c r="G78">
        <v>7975</v>
      </c>
      <c r="H78">
        <v>103110</v>
      </c>
      <c r="I78">
        <v>44.66</v>
      </c>
      <c r="J78">
        <v>0.33632600000000001</v>
      </c>
      <c r="K78">
        <v>-1.9120000000000001E-3</v>
      </c>
      <c r="L78">
        <v>5.0860000000000002E-3</v>
      </c>
      <c r="N78">
        <f t="shared" si="8"/>
        <v>-1.9256605463502052E-2</v>
      </c>
      <c r="O78">
        <f t="shared" si="9"/>
        <v>1129.7391304347834</v>
      </c>
      <c r="P78">
        <f t="shared" si="10"/>
        <v>141.21739130434793</v>
      </c>
      <c r="T78">
        <f t="shared" si="6"/>
        <v>0.100062138276</v>
      </c>
      <c r="U78">
        <f t="shared" si="7"/>
        <v>2.4147396000000001E-5</v>
      </c>
    </row>
    <row r="79" spans="1:21" x14ac:dyDescent="0.25">
      <c r="A79">
        <v>10025</v>
      </c>
      <c r="B79">
        <v>20060831</v>
      </c>
      <c r="C79">
        <v>3</v>
      </c>
      <c r="D79">
        <v>3070</v>
      </c>
      <c r="E79" t="s">
        <v>34</v>
      </c>
      <c r="F79" t="s">
        <v>35</v>
      </c>
      <c r="G79">
        <v>7975</v>
      </c>
      <c r="H79">
        <v>103110</v>
      </c>
      <c r="I79">
        <v>43.8</v>
      </c>
      <c r="J79">
        <v>-1.9257E-2</v>
      </c>
      <c r="K79">
        <v>2.5041000000000001E-2</v>
      </c>
      <c r="L79">
        <v>2.1274000000000001E-2</v>
      </c>
      <c r="N79">
        <f t="shared" si="8"/>
        <v>-4.2237442922374302E-2</v>
      </c>
      <c r="O79">
        <f t="shared" si="9"/>
        <v>1107.9841897233209</v>
      </c>
      <c r="P79">
        <f t="shared" si="10"/>
        <v>138.49802371541512</v>
      </c>
      <c r="T79">
        <f t="shared" si="6"/>
        <v>1.5411120490000001E-3</v>
      </c>
      <c r="U79">
        <f t="shared" si="7"/>
        <v>1.2710307600000001E-4</v>
      </c>
    </row>
    <row r="80" spans="1:21" x14ac:dyDescent="0.25">
      <c r="A80">
        <v>10025</v>
      </c>
      <c r="B80">
        <v>20060929</v>
      </c>
      <c r="C80">
        <v>3</v>
      </c>
      <c r="D80">
        <v>3070</v>
      </c>
      <c r="E80" t="s">
        <v>34</v>
      </c>
      <c r="F80" t="s">
        <v>35</v>
      </c>
      <c r="G80">
        <v>7975</v>
      </c>
      <c r="H80">
        <v>103110</v>
      </c>
      <c r="I80">
        <v>41.95</v>
      </c>
      <c r="J80">
        <v>-4.2236999999999997E-2</v>
      </c>
      <c r="K80">
        <v>1.9425000000000001E-2</v>
      </c>
      <c r="L80">
        <v>2.4566000000000001E-2</v>
      </c>
      <c r="N80">
        <f t="shared" si="8"/>
        <v>0.25578069129916559</v>
      </c>
      <c r="O80">
        <f t="shared" si="9"/>
        <v>1061.1857707509889</v>
      </c>
      <c r="P80">
        <f t="shared" si="10"/>
        <v>132.64822134387362</v>
      </c>
      <c r="T80">
        <f t="shared" si="6"/>
        <v>3.873444169E-3</v>
      </c>
      <c r="U80">
        <f t="shared" si="7"/>
        <v>2.1216835600000003E-4</v>
      </c>
    </row>
    <row r="81" spans="1:21" x14ac:dyDescent="0.25">
      <c r="A81">
        <v>10025</v>
      </c>
      <c r="B81">
        <v>20061031</v>
      </c>
      <c r="C81">
        <v>3</v>
      </c>
      <c r="D81">
        <v>3070</v>
      </c>
      <c r="E81" t="s">
        <v>34</v>
      </c>
      <c r="F81" t="s">
        <v>35</v>
      </c>
      <c r="G81">
        <v>7975</v>
      </c>
      <c r="H81">
        <v>103110</v>
      </c>
      <c r="I81">
        <v>52.68</v>
      </c>
      <c r="J81">
        <v>0.25578099999999998</v>
      </c>
      <c r="K81">
        <v>3.7152999999999999E-2</v>
      </c>
      <c r="L81">
        <v>3.1508000000000001E-2</v>
      </c>
      <c r="N81">
        <f t="shared" si="8"/>
        <v>-2.2968868640850459E-2</v>
      </c>
      <c r="O81">
        <f t="shared" si="9"/>
        <v>1332.6166007905147</v>
      </c>
      <c r="P81">
        <f t="shared" si="10"/>
        <v>166.57707509881433</v>
      </c>
      <c r="T81">
        <f t="shared" si="6"/>
        <v>5.5592679960999994E-2</v>
      </c>
      <c r="U81">
        <f t="shared" si="7"/>
        <v>4.62594064E-4</v>
      </c>
    </row>
    <row r="82" spans="1:21" x14ac:dyDescent="0.25">
      <c r="A82">
        <v>10025</v>
      </c>
      <c r="B82">
        <v>20061130</v>
      </c>
      <c r="C82">
        <v>3</v>
      </c>
      <c r="D82">
        <v>3070</v>
      </c>
      <c r="E82" t="s">
        <v>34</v>
      </c>
      <c r="F82" t="s">
        <v>35</v>
      </c>
      <c r="G82">
        <v>7975</v>
      </c>
      <c r="H82">
        <v>103110</v>
      </c>
      <c r="I82">
        <v>51.47</v>
      </c>
      <c r="J82">
        <v>-2.2969E-2</v>
      </c>
      <c r="K82">
        <v>2.3736E-2</v>
      </c>
      <c r="L82">
        <v>1.6466999999999999E-2</v>
      </c>
      <c r="N82">
        <f t="shared" si="8"/>
        <v>3.5748979988342811E-2</v>
      </c>
      <c r="O82">
        <f t="shared" si="9"/>
        <v>1302.0079051383407</v>
      </c>
      <c r="P82">
        <f t="shared" si="10"/>
        <v>162.75098814229258</v>
      </c>
      <c r="T82">
        <f t="shared" si="6"/>
        <v>1.8463349610000001E-3</v>
      </c>
      <c r="U82">
        <f t="shared" si="7"/>
        <v>4.1822088999999984E-5</v>
      </c>
    </row>
    <row r="83" spans="1:21" x14ac:dyDescent="0.25">
      <c r="A83">
        <v>10025</v>
      </c>
      <c r="B83">
        <v>20061229</v>
      </c>
      <c r="C83">
        <v>3</v>
      </c>
      <c r="D83">
        <v>3070</v>
      </c>
      <c r="E83" t="s">
        <v>34</v>
      </c>
      <c r="F83" t="s">
        <v>35</v>
      </c>
      <c r="G83">
        <v>7975</v>
      </c>
      <c r="H83">
        <v>103110</v>
      </c>
      <c r="I83">
        <v>53.31</v>
      </c>
      <c r="J83">
        <v>3.5749000000000003E-2</v>
      </c>
      <c r="K83">
        <v>1.0857E-2</v>
      </c>
      <c r="L83">
        <v>1.2616E-2</v>
      </c>
      <c r="N83">
        <f t="shared" si="8"/>
        <v>-0.12530482085912586</v>
      </c>
      <c r="O83">
        <f t="shared" si="9"/>
        <v>1348.5533596837954</v>
      </c>
      <c r="P83">
        <f t="shared" si="10"/>
        <v>168.56916996047443</v>
      </c>
      <c r="T83">
        <f t="shared" si="6"/>
        <v>2.4803100100000006E-4</v>
      </c>
      <c r="U83">
        <f t="shared" si="7"/>
        <v>6.8434560000000011E-6</v>
      </c>
    </row>
    <row r="84" spans="1:21" x14ac:dyDescent="0.25">
      <c r="A84">
        <v>10025</v>
      </c>
      <c r="B84">
        <v>20070131</v>
      </c>
      <c r="C84">
        <v>3</v>
      </c>
      <c r="D84">
        <v>3070</v>
      </c>
      <c r="E84" t="s">
        <v>34</v>
      </c>
      <c r="F84" t="s">
        <v>35</v>
      </c>
      <c r="G84">
        <v>7975</v>
      </c>
      <c r="H84">
        <v>103110</v>
      </c>
      <c r="I84">
        <v>46.63</v>
      </c>
      <c r="J84">
        <v>-0.125305</v>
      </c>
      <c r="K84">
        <v>1.9387000000000001E-2</v>
      </c>
      <c r="L84">
        <v>1.4059E-2</v>
      </c>
      <c r="N84">
        <f t="shared" si="8"/>
        <v>-2.8093502037315088E-2</v>
      </c>
      <c r="O84">
        <f t="shared" si="9"/>
        <v>1179.5731225296452</v>
      </c>
      <c r="P84">
        <f t="shared" si="10"/>
        <v>147.44664031620565</v>
      </c>
      <c r="T84">
        <f t="shared" si="6"/>
        <v>2.1113543024999997E-2</v>
      </c>
      <c r="U84">
        <f t="shared" si="7"/>
        <v>1.6475481E-5</v>
      </c>
    </row>
    <row r="85" spans="1:21" x14ac:dyDescent="0.25">
      <c r="A85">
        <v>10025</v>
      </c>
      <c r="B85">
        <v>20070228</v>
      </c>
      <c r="C85">
        <v>3</v>
      </c>
      <c r="D85">
        <v>3070</v>
      </c>
      <c r="E85" t="s">
        <v>34</v>
      </c>
      <c r="F85" t="s">
        <v>35</v>
      </c>
      <c r="G85">
        <v>7975</v>
      </c>
      <c r="H85">
        <v>103110</v>
      </c>
      <c r="I85">
        <v>45.32</v>
      </c>
      <c r="J85">
        <v>-2.8094000000000001E-2</v>
      </c>
      <c r="K85">
        <v>-1.4005999999999999E-2</v>
      </c>
      <c r="L85">
        <v>-2.1846000000000001E-2</v>
      </c>
      <c r="N85">
        <f t="shared" si="8"/>
        <v>-5.1191526919682317E-2</v>
      </c>
      <c r="O85">
        <f t="shared" si="9"/>
        <v>1146.4347826086964</v>
      </c>
      <c r="P85">
        <f t="shared" si="10"/>
        <v>143.30434782608705</v>
      </c>
      <c r="T85">
        <f t="shared" si="6"/>
        <v>2.3130328359999997E-3</v>
      </c>
      <c r="U85">
        <f t="shared" si="7"/>
        <v>1.014167716E-3</v>
      </c>
    </row>
    <row r="86" spans="1:21" x14ac:dyDescent="0.25">
      <c r="A86">
        <v>10025</v>
      </c>
      <c r="B86">
        <v>20070330</v>
      </c>
      <c r="C86">
        <v>3</v>
      </c>
      <c r="D86">
        <v>3070</v>
      </c>
      <c r="E86" t="s">
        <v>34</v>
      </c>
      <c r="F86" t="s">
        <v>35</v>
      </c>
      <c r="G86">
        <v>7975</v>
      </c>
      <c r="H86">
        <v>103110</v>
      </c>
      <c r="I86">
        <v>43</v>
      </c>
      <c r="J86">
        <v>-5.1192000000000001E-2</v>
      </c>
      <c r="K86">
        <v>1.2954E-2</v>
      </c>
      <c r="L86">
        <v>9.9799999999999993E-3</v>
      </c>
      <c r="N86">
        <f t="shared" si="8"/>
        <v>-1.0232558139534831E-2</v>
      </c>
      <c r="O86">
        <f t="shared" si="9"/>
        <v>1087.7470355731232</v>
      </c>
      <c r="P86">
        <f t="shared" si="10"/>
        <v>135.9683794466404</v>
      </c>
      <c r="T86">
        <f t="shared" si="6"/>
        <v>5.0683008640000004E-3</v>
      </c>
      <c r="U86">
        <f t="shared" si="7"/>
        <v>4.0000000000003677E-10</v>
      </c>
    </row>
    <row r="87" spans="1:21" x14ac:dyDescent="0.25">
      <c r="A87">
        <v>10025</v>
      </c>
      <c r="B87">
        <v>20070430</v>
      </c>
      <c r="C87">
        <v>3</v>
      </c>
      <c r="D87">
        <v>3070</v>
      </c>
      <c r="E87" t="s">
        <v>34</v>
      </c>
      <c r="F87" t="s">
        <v>35</v>
      </c>
      <c r="G87">
        <v>7975</v>
      </c>
      <c r="H87">
        <v>103110</v>
      </c>
      <c r="I87">
        <v>42.56</v>
      </c>
      <c r="J87">
        <v>-1.0233000000000001E-2</v>
      </c>
      <c r="K87">
        <v>3.9834000000000001E-2</v>
      </c>
      <c r="L87">
        <v>4.3291000000000003E-2</v>
      </c>
      <c r="N87">
        <f t="shared" si="8"/>
        <v>4.8872180451127845E-2</v>
      </c>
      <c r="O87">
        <f t="shared" si="9"/>
        <v>1076.6166007905144</v>
      </c>
      <c r="P87">
        <f t="shared" si="10"/>
        <v>134.5770750988143</v>
      </c>
      <c r="T87">
        <f t="shared" si="6"/>
        <v>9.1403428900000013E-4</v>
      </c>
      <c r="U87">
        <f t="shared" si="7"/>
        <v>1.1082906810000002E-3</v>
      </c>
    </row>
    <row r="88" spans="1:21" x14ac:dyDescent="0.25">
      <c r="A88">
        <v>10025</v>
      </c>
      <c r="B88">
        <v>20070531</v>
      </c>
      <c r="C88">
        <v>3</v>
      </c>
      <c r="D88">
        <v>3070</v>
      </c>
      <c r="E88" t="s">
        <v>34</v>
      </c>
      <c r="F88" t="s">
        <v>35</v>
      </c>
      <c r="G88">
        <v>7975</v>
      </c>
      <c r="H88">
        <v>103110</v>
      </c>
      <c r="I88">
        <v>44.64</v>
      </c>
      <c r="J88">
        <v>4.8871999999999999E-2</v>
      </c>
      <c r="K88">
        <v>3.8953000000000002E-2</v>
      </c>
      <c r="L88">
        <v>3.2549000000000002E-2</v>
      </c>
      <c r="N88">
        <f t="shared" si="8"/>
        <v>8.2885304659496839E-3</v>
      </c>
      <c r="O88">
        <f t="shared" si="9"/>
        <v>1129.2332015810284</v>
      </c>
      <c r="P88">
        <f t="shared" si="10"/>
        <v>141.15415019762855</v>
      </c>
      <c r="T88">
        <f t="shared" si="6"/>
        <v>8.3359238399999995E-4</v>
      </c>
      <c r="U88">
        <f t="shared" si="7"/>
        <v>5.0845740099999994E-4</v>
      </c>
    </row>
    <row r="89" spans="1:21" x14ac:dyDescent="0.25">
      <c r="A89">
        <v>10025</v>
      </c>
      <c r="B89">
        <v>20070629</v>
      </c>
      <c r="C89">
        <v>3</v>
      </c>
      <c r="D89">
        <v>3070</v>
      </c>
      <c r="E89" t="s">
        <v>34</v>
      </c>
      <c r="F89" t="s">
        <v>35</v>
      </c>
      <c r="G89">
        <v>7975</v>
      </c>
      <c r="H89">
        <v>103110</v>
      </c>
      <c r="I89">
        <v>45.01</v>
      </c>
      <c r="J89">
        <v>8.2889999999999995E-3</v>
      </c>
      <c r="K89">
        <v>-1.4747E-2</v>
      </c>
      <c r="L89">
        <v>-1.7815999999999999E-2</v>
      </c>
      <c r="N89">
        <f t="shared" si="8"/>
        <v>-0.11930682070650966</v>
      </c>
      <c r="O89">
        <f t="shared" si="9"/>
        <v>1138.5928853754947</v>
      </c>
      <c r="P89">
        <f t="shared" si="10"/>
        <v>142.32411067193684</v>
      </c>
      <c r="T89">
        <f t="shared" si="6"/>
        <v>1.3714752100000001E-4</v>
      </c>
      <c r="U89">
        <f t="shared" si="7"/>
        <v>7.7372985600000007E-4</v>
      </c>
    </row>
    <row r="90" spans="1:21" x14ac:dyDescent="0.25">
      <c r="A90">
        <v>10025</v>
      </c>
      <c r="B90">
        <v>20070731</v>
      </c>
      <c r="C90">
        <v>3</v>
      </c>
      <c r="D90">
        <v>3070</v>
      </c>
      <c r="E90" t="s">
        <v>34</v>
      </c>
      <c r="F90" t="s">
        <v>35</v>
      </c>
      <c r="G90">
        <v>7975</v>
      </c>
      <c r="H90">
        <v>103110</v>
      </c>
      <c r="I90">
        <v>39.64</v>
      </c>
      <c r="J90">
        <v>-0.119307</v>
      </c>
      <c r="K90">
        <v>-3.1789999999999999E-2</v>
      </c>
      <c r="L90">
        <v>-3.1981999999999997E-2</v>
      </c>
      <c r="N90">
        <f t="shared" si="8"/>
        <v>-6.6094853683148269E-2</v>
      </c>
      <c r="O90">
        <f t="shared" si="9"/>
        <v>1002.7509881422931</v>
      </c>
      <c r="P90">
        <f t="shared" si="10"/>
        <v>125.34387351778663</v>
      </c>
      <c r="T90">
        <f t="shared" si="6"/>
        <v>1.9406440248999995E-2</v>
      </c>
      <c r="U90">
        <f t="shared" si="7"/>
        <v>1.7624883239999998E-3</v>
      </c>
    </row>
    <row r="91" spans="1:21" x14ac:dyDescent="0.25">
      <c r="A91">
        <v>10025</v>
      </c>
      <c r="B91">
        <v>20070831</v>
      </c>
      <c r="C91">
        <v>3</v>
      </c>
      <c r="D91">
        <v>3070</v>
      </c>
      <c r="E91" t="s">
        <v>34</v>
      </c>
      <c r="F91" t="s">
        <v>35</v>
      </c>
      <c r="G91">
        <v>7975</v>
      </c>
      <c r="H91">
        <v>103110</v>
      </c>
      <c r="I91">
        <v>37.020000000000003</v>
      </c>
      <c r="J91">
        <v>-6.6095000000000001E-2</v>
      </c>
      <c r="K91">
        <v>1.1592999999999999E-2</v>
      </c>
      <c r="L91">
        <v>1.2864E-2</v>
      </c>
      <c r="N91">
        <f t="shared" si="8"/>
        <v>0.14370610480821178</v>
      </c>
      <c r="O91">
        <f t="shared" si="9"/>
        <v>936.47430830039582</v>
      </c>
      <c r="P91">
        <f t="shared" si="10"/>
        <v>117.05928853754948</v>
      </c>
      <c r="T91">
        <f t="shared" si="6"/>
        <v>7.4123490250000007E-3</v>
      </c>
      <c r="U91">
        <f t="shared" si="7"/>
        <v>8.2024960000000006E-6</v>
      </c>
    </row>
    <row r="92" spans="1:21" x14ac:dyDescent="0.25">
      <c r="A92">
        <v>10025</v>
      </c>
      <c r="B92">
        <v>20070928</v>
      </c>
      <c r="C92">
        <v>3</v>
      </c>
      <c r="D92">
        <v>3070</v>
      </c>
      <c r="E92" t="s">
        <v>34</v>
      </c>
      <c r="F92" t="s">
        <v>35</v>
      </c>
      <c r="G92">
        <v>7975</v>
      </c>
      <c r="H92">
        <v>103110</v>
      </c>
      <c r="I92">
        <v>42.34</v>
      </c>
      <c r="J92">
        <v>0.143706</v>
      </c>
      <c r="K92">
        <v>4.0821999999999997E-2</v>
      </c>
      <c r="L92">
        <v>3.5793999999999999E-2</v>
      </c>
      <c r="N92">
        <f t="shared" si="8"/>
        <v>-5.8809636277751598E-2</v>
      </c>
      <c r="O92">
        <f t="shared" si="9"/>
        <v>1071.0513833992102</v>
      </c>
      <c r="P92">
        <f t="shared" si="10"/>
        <v>133.88142292490127</v>
      </c>
      <c r="T92">
        <f t="shared" si="6"/>
        <v>1.5303174435999999E-2</v>
      </c>
      <c r="U92">
        <f t="shared" si="7"/>
        <v>6.6533043599999989E-4</v>
      </c>
    </row>
    <row r="93" spans="1:21" x14ac:dyDescent="0.25">
      <c r="A93">
        <v>10025</v>
      </c>
      <c r="B93">
        <v>20071031</v>
      </c>
      <c r="C93">
        <v>3</v>
      </c>
      <c r="D93">
        <v>3070</v>
      </c>
      <c r="E93" t="s">
        <v>34</v>
      </c>
      <c r="F93" t="s">
        <v>35</v>
      </c>
      <c r="G93">
        <v>7975</v>
      </c>
      <c r="H93">
        <v>103110</v>
      </c>
      <c r="I93">
        <v>39.85</v>
      </c>
      <c r="J93">
        <v>-5.8810000000000001E-2</v>
      </c>
      <c r="K93">
        <v>2.5909999999999999E-2</v>
      </c>
      <c r="L93">
        <v>1.4822E-2</v>
      </c>
      <c r="N93">
        <f t="shared" si="8"/>
        <v>-0.14153074027603518</v>
      </c>
      <c r="O93">
        <f t="shared" si="9"/>
        <v>1008.0632411067199</v>
      </c>
      <c r="P93">
        <f t="shared" si="10"/>
        <v>126.00790513833999</v>
      </c>
      <c r="T93">
        <f t="shared" si="6"/>
        <v>6.2110161000000011E-3</v>
      </c>
      <c r="U93">
        <f t="shared" si="7"/>
        <v>2.3251683999999999E-5</v>
      </c>
    </row>
    <row r="94" spans="1:21" x14ac:dyDescent="0.25">
      <c r="A94">
        <v>10025</v>
      </c>
      <c r="B94">
        <v>20071130</v>
      </c>
      <c r="C94">
        <v>3</v>
      </c>
      <c r="D94">
        <v>3070</v>
      </c>
      <c r="E94" t="s">
        <v>34</v>
      </c>
      <c r="F94" t="s">
        <v>35</v>
      </c>
      <c r="G94">
        <v>7975</v>
      </c>
      <c r="H94">
        <v>103110</v>
      </c>
      <c r="I94">
        <v>34.21</v>
      </c>
      <c r="J94">
        <v>-0.14153099999999999</v>
      </c>
      <c r="K94">
        <v>-4.9362000000000003E-2</v>
      </c>
      <c r="L94">
        <v>-4.4042999999999999E-2</v>
      </c>
      <c r="N94">
        <f t="shared" si="8"/>
        <v>-6.4308681672025858E-2</v>
      </c>
      <c r="O94">
        <f t="shared" si="9"/>
        <v>865.39130434782658</v>
      </c>
      <c r="P94">
        <f t="shared" si="10"/>
        <v>108.17391304347832</v>
      </c>
      <c r="T94">
        <f t="shared" si="6"/>
        <v>2.6092263960999992E-2</v>
      </c>
      <c r="U94">
        <f t="shared" si="7"/>
        <v>2.920645849E-3</v>
      </c>
    </row>
    <row r="95" spans="1:21" x14ac:dyDescent="0.25">
      <c r="A95">
        <v>10025</v>
      </c>
      <c r="B95">
        <v>20071231</v>
      </c>
      <c r="C95">
        <v>3</v>
      </c>
      <c r="D95">
        <v>3070</v>
      </c>
      <c r="E95" t="s">
        <v>34</v>
      </c>
      <c r="F95" t="s">
        <v>35</v>
      </c>
      <c r="G95">
        <v>7975</v>
      </c>
      <c r="H95">
        <v>103110</v>
      </c>
      <c r="I95">
        <v>32.01</v>
      </c>
      <c r="J95">
        <v>-6.4309000000000005E-2</v>
      </c>
      <c r="K95">
        <v>-4.4050000000000001E-3</v>
      </c>
      <c r="L95">
        <v>-8.6280000000000003E-3</v>
      </c>
      <c r="N95">
        <f t="shared" si="8"/>
        <v>-5.9668853483286322E-2</v>
      </c>
      <c r="O95">
        <f t="shared" si="9"/>
        <v>809.73913043478296</v>
      </c>
      <c r="P95">
        <f t="shared" si="10"/>
        <v>101.21739130434787</v>
      </c>
      <c r="T95">
        <f t="shared" si="6"/>
        <v>7.1080074810000015E-3</v>
      </c>
      <c r="U95">
        <f t="shared" si="7"/>
        <v>3.4700238399999994E-4</v>
      </c>
    </row>
    <row r="96" spans="1:21" x14ac:dyDescent="0.25">
      <c r="A96">
        <v>10025</v>
      </c>
      <c r="B96">
        <v>20080131</v>
      </c>
      <c r="C96">
        <v>3</v>
      </c>
      <c r="D96">
        <v>3070</v>
      </c>
      <c r="E96" t="s">
        <v>34</v>
      </c>
      <c r="F96" t="s">
        <v>35</v>
      </c>
      <c r="G96">
        <v>7975</v>
      </c>
      <c r="H96">
        <v>103110</v>
      </c>
      <c r="I96">
        <v>30.1</v>
      </c>
      <c r="J96">
        <v>-5.9669E-2</v>
      </c>
      <c r="K96">
        <v>-6.2218000000000002E-2</v>
      </c>
      <c r="L96">
        <v>-6.1163000000000002E-2</v>
      </c>
      <c r="N96">
        <f t="shared" si="8"/>
        <v>9.6345514950166855E-3</v>
      </c>
      <c r="O96">
        <f t="shared" si="9"/>
        <v>761.42292490118621</v>
      </c>
      <c r="P96">
        <f t="shared" si="10"/>
        <v>95.177865612648276</v>
      </c>
      <c r="T96">
        <f t="shared" si="6"/>
        <v>6.3471495610000006E-3</v>
      </c>
      <c r="U96">
        <f t="shared" si="7"/>
        <v>5.0641725690000004E-3</v>
      </c>
    </row>
    <row r="97" spans="1:21" x14ac:dyDescent="0.25">
      <c r="A97">
        <v>10025</v>
      </c>
      <c r="B97">
        <v>20080229</v>
      </c>
      <c r="C97">
        <v>3</v>
      </c>
      <c r="D97">
        <v>3070</v>
      </c>
      <c r="E97" t="s">
        <v>34</v>
      </c>
      <c r="F97" t="s">
        <v>35</v>
      </c>
      <c r="G97">
        <v>7975</v>
      </c>
      <c r="H97">
        <v>103110</v>
      </c>
      <c r="I97">
        <v>30.39</v>
      </c>
      <c r="J97">
        <v>9.6349999999999995E-3</v>
      </c>
      <c r="K97">
        <v>-2.1697000000000001E-2</v>
      </c>
      <c r="L97">
        <v>-3.4761E-2</v>
      </c>
      <c r="N97">
        <f t="shared" si="8"/>
        <v>-3.2905561039816567E-3</v>
      </c>
      <c r="O97">
        <f t="shared" si="9"/>
        <v>768.75889328063295</v>
      </c>
      <c r="P97">
        <f t="shared" si="10"/>
        <v>96.094861660079118</v>
      </c>
      <c r="T97">
        <f t="shared" si="6"/>
        <v>1.0743322500000002E-4</v>
      </c>
      <c r="U97">
        <f t="shared" si="7"/>
        <v>2.003547121E-3</v>
      </c>
    </row>
    <row r="98" spans="1:21" x14ac:dyDescent="0.25">
      <c r="A98">
        <v>10025</v>
      </c>
      <c r="B98">
        <v>20080331</v>
      </c>
      <c r="C98">
        <v>3</v>
      </c>
      <c r="D98">
        <v>3070</v>
      </c>
      <c r="E98" t="s">
        <v>34</v>
      </c>
      <c r="F98" t="s">
        <v>35</v>
      </c>
      <c r="G98">
        <v>7975</v>
      </c>
      <c r="H98">
        <v>103110</v>
      </c>
      <c r="I98">
        <v>30.29</v>
      </c>
      <c r="J98">
        <v>-3.2910000000000001E-3</v>
      </c>
      <c r="K98">
        <v>-1.0444E-2</v>
      </c>
      <c r="L98">
        <v>-5.96E-3</v>
      </c>
      <c r="N98">
        <f t="shared" si="8"/>
        <v>-6.800924397490915E-2</v>
      </c>
      <c r="O98">
        <f t="shared" si="9"/>
        <v>766.2292490118582</v>
      </c>
      <c r="P98">
        <f t="shared" si="10"/>
        <v>95.778656126482275</v>
      </c>
      <c r="T98">
        <f t="shared" si="6"/>
        <v>5.4247068099999996E-4</v>
      </c>
      <c r="U98">
        <f t="shared" si="7"/>
        <v>2.5472160000000006E-4</v>
      </c>
    </row>
    <row r="99" spans="1:21" x14ac:dyDescent="0.25">
      <c r="A99">
        <v>10025</v>
      </c>
      <c r="B99">
        <v>20080430</v>
      </c>
      <c r="C99">
        <v>3</v>
      </c>
      <c r="D99">
        <v>3070</v>
      </c>
      <c r="E99" t="s">
        <v>34</v>
      </c>
      <c r="F99" t="s">
        <v>35</v>
      </c>
      <c r="G99">
        <v>7975</v>
      </c>
      <c r="H99">
        <v>103110</v>
      </c>
      <c r="I99">
        <v>28.23</v>
      </c>
      <c r="J99">
        <v>-6.8009E-2</v>
      </c>
      <c r="K99">
        <v>5.1199000000000001E-2</v>
      </c>
      <c r="L99">
        <v>4.7546999999999999E-2</v>
      </c>
      <c r="N99">
        <f t="shared" si="8"/>
        <v>-7.1909316330145301E-2</v>
      </c>
      <c r="O99">
        <f t="shared" si="9"/>
        <v>714.11857707509932</v>
      </c>
      <c r="P99">
        <f t="shared" si="10"/>
        <v>89.264822134387416</v>
      </c>
      <c r="T99">
        <f t="shared" si="6"/>
        <v>7.7455840810000008E-3</v>
      </c>
      <c r="U99">
        <f t="shared" si="7"/>
        <v>1.4097772089999997E-3</v>
      </c>
    </row>
    <row r="100" spans="1:21" x14ac:dyDescent="0.25">
      <c r="A100">
        <v>10025</v>
      </c>
      <c r="B100">
        <v>20080530</v>
      </c>
      <c r="C100">
        <v>3</v>
      </c>
      <c r="D100">
        <v>3070</v>
      </c>
      <c r="E100" t="s">
        <v>34</v>
      </c>
      <c r="F100" t="s">
        <v>35</v>
      </c>
      <c r="G100">
        <v>7975</v>
      </c>
      <c r="H100">
        <v>103110</v>
      </c>
      <c r="I100">
        <v>26.2</v>
      </c>
      <c r="J100">
        <v>-7.1909000000000001E-2</v>
      </c>
      <c r="K100">
        <v>2.3935000000000001E-2</v>
      </c>
      <c r="L100">
        <v>1.0673999999999999E-2</v>
      </c>
      <c r="N100">
        <f t="shared" si="8"/>
        <v>-0.33702290076335872</v>
      </c>
      <c r="O100">
        <f t="shared" si="9"/>
        <v>662.76679841897271</v>
      </c>
      <c r="P100">
        <f t="shared" si="10"/>
        <v>82.845849802371589</v>
      </c>
      <c r="T100">
        <f t="shared" si="6"/>
        <v>8.4472642810000005E-3</v>
      </c>
      <c r="U100">
        <f t="shared" si="7"/>
        <v>4.54275999999999E-7</v>
      </c>
    </row>
    <row r="101" spans="1:21" x14ac:dyDescent="0.25">
      <c r="A101">
        <v>10025</v>
      </c>
      <c r="B101">
        <v>20080630</v>
      </c>
      <c r="C101">
        <v>3</v>
      </c>
      <c r="D101">
        <v>3070</v>
      </c>
      <c r="E101" t="s">
        <v>34</v>
      </c>
      <c r="F101" t="s">
        <v>35</v>
      </c>
      <c r="G101">
        <v>7975</v>
      </c>
      <c r="H101">
        <v>103110</v>
      </c>
      <c r="I101">
        <v>17.37</v>
      </c>
      <c r="J101">
        <v>-0.33702300000000002</v>
      </c>
      <c r="K101">
        <v>-7.8436000000000006E-2</v>
      </c>
      <c r="L101">
        <v>-8.5961999999999997E-2</v>
      </c>
      <c r="N101">
        <f t="shared" si="8"/>
        <v>4.029936672423684E-3</v>
      </c>
      <c r="O101">
        <f t="shared" si="9"/>
        <v>439.39920948616628</v>
      </c>
      <c r="P101">
        <f t="shared" si="10"/>
        <v>54.924901185770786</v>
      </c>
      <c r="T101">
        <f t="shared" si="6"/>
        <v>0.12746542252900003</v>
      </c>
      <c r="U101">
        <f t="shared" si="7"/>
        <v>9.2087054439999993E-3</v>
      </c>
    </row>
    <row r="102" spans="1:21" x14ac:dyDescent="0.25">
      <c r="A102">
        <v>10025</v>
      </c>
      <c r="B102">
        <v>20080731</v>
      </c>
      <c r="C102">
        <v>3</v>
      </c>
      <c r="D102">
        <v>3070</v>
      </c>
      <c r="E102" t="s">
        <v>34</v>
      </c>
      <c r="F102" t="s">
        <v>35</v>
      </c>
      <c r="G102">
        <v>7975</v>
      </c>
      <c r="H102">
        <v>103110</v>
      </c>
      <c r="I102">
        <v>17.440000000000001</v>
      </c>
      <c r="J102">
        <v>4.0299999999999997E-3</v>
      </c>
      <c r="K102">
        <v>-1.3413E-2</v>
      </c>
      <c r="L102">
        <v>-9.8589999999999997E-3</v>
      </c>
      <c r="N102">
        <f t="shared" si="8"/>
        <v>6.8233944954128267E-2</v>
      </c>
      <c r="O102">
        <f t="shared" si="9"/>
        <v>441.16996047430854</v>
      </c>
      <c r="P102">
        <f t="shared" si="10"/>
        <v>55.146245059288567</v>
      </c>
      <c r="T102">
        <f t="shared" si="6"/>
        <v>2.5504090000000003E-4</v>
      </c>
      <c r="U102">
        <f t="shared" si="7"/>
        <v>3.9437988100000004E-4</v>
      </c>
    </row>
    <row r="103" spans="1:21" x14ac:dyDescent="0.25">
      <c r="A103">
        <v>10025</v>
      </c>
      <c r="B103">
        <v>20080829</v>
      </c>
      <c r="C103">
        <v>3</v>
      </c>
      <c r="D103">
        <v>3070</v>
      </c>
      <c r="E103" t="s">
        <v>34</v>
      </c>
      <c r="F103" t="s">
        <v>35</v>
      </c>
      <c r="G103">
        <v>7975</v>
      </c>
      <c r="H103">
        <v>103110</v>
      </c>
      <c r="I103">
        <v>18.63</v>
      </c>
      <c r="J103">
        <v>6.8234000000000003E-2</v>
      </c>
      <c r="K103">
        <v>1.0597000000000001E-2</v>
      </c>
      <c r="L103">
        <v>1.2191E-2</v>
      </c>
      <c r="N103">
        <f t="shared" si="8"/>
        <v>7.3537305421363497E-2</v>
      </c>
      <c r="O103">
        <f t="shared" si="9"/>
        <v>471.27272727272742</v>
      </c>
      <c r="P103">
        <f t="shared" si="10"/>
        <v>58.909090909090928</v>
      </c>
      <c r="T103">
        <f t="shared" si="6"/>
        <v>2.3265187560000001E-3</v>
      </c>
      <c r="U103">
        <f t="shared" si="7"/>
        <v>4.8004810000000014E-6</v>
      </c>
    </row>
    <row r="104" spans="1:21" x14ac:dyDescent="0.25">
      <c r="A104">
        <v>10025</v>
      </c>
      <c r="B104">
        <v>20080930</v>
      </c>
      <c r="C104">
        <v>3</v>
      </c>
      <c r="D104">
        <v>3070</v>
      </c>
      <c r="E104" t="s">
        <v>34</v>
      </c>
      <c r="F104" t="s">
        <v>35</v>
      </c>
      <c r="G104">
        <v>7975</v>
      </c>
      <c r="H104">
        <v>103110</v>
      </c>
      <c r="I104">
        <v>20</v>
      </c>
      <c r="J104">
        <v>7.3537000000000005E-2</v>
      </c>
      <c r="K104">
        <v>-9.8171999999999995E-2</v>
      </c>
      <c r="L104">
        <v>-9.0790999999999997E-2</v>
      </c>
      <c r="N104">
        <f t="shared" si="8"/>
        <v>-2.1499999999999964E-2</v>
      </c>
      <c r="O104">
        <f t="shared" si="9"/>
        <v>505.92885375494092</v>
      </c>
      <c r="P104">
        <f t="shared" si="10"/>
        <v>63.241106719367615</v>
      </c>
      <c r="T104">
        <f t="shared" si="6"/>
        <v>2.8662103689999999E-3</v>
      </c>
      <c r="U104">
        <f t="shared" si="7"/>
        <v>1.0158825680999998E-2</v>
      </c>
    </row>
    <row r="105" spans="1:21" x14ac:dyDescent="0.25">
      <c r="A105">
        <v>10025</v>
      </c>
      <c r="B105">
        <v>20081031</v>
      </c>
      <c r="C105">
        <v>3</v>
      </c>
      <c r="D105">
        <v>3070</v>
      </c>
      <c r="E105" t="s">
        <v>34</v>
      </c>
      <c r="F105" t="s">
        <v>35</v>
      </c>
      <c r="G105">
        <v>7975</v>
      </c>
      <c r="H105">
        <v>103110</v>
      </c>
      <c r="I105">
        <v>19.57</v>
      </c>
      <c r="J105">
        <v>-2.1499999999999998E-2</v>
      </c>
      <c r="K105">
        <v>-0.184838</v>
      </c>
      <c r="L105">
        <v>-0.16942499999999999</v>
      </c>
      <c r="N105">
        <f t="shared" si="8"/>
        <v>5.9274399591211058E-2</v>
      </c>
      <c r="O105">
        <f t="shared" si="9"/>
        <v>495.05138339920973</v>
      </c>
      <c r="P105">
        <f t="shared" si="10"/>
        <v>61.881422924901216</v>
      </c>
      <c r="T105">
        <f t="shared" si="6"/>
        <v>1.7222499999999996E-3</v>
      </c>
      <c r="U105">
        <f t="shared" si="7"/>
        <v>3.2193330625000002E-2</v>
      </c>
    </row>
    <row r="106" spans="1:21" x14ac:dyDescent="0.25">
      <c r="A106">
        <v>10025</v>
      </c>
      <c r="B106">
        <v>20081128</v>
      </c>
      <c r="C106">
        <v>3</v>
      </c>
      <c r="D106">
        <v>3070</v>
      </c>
      <c r="E106" t="s">
        <v>34</v>
      </c>
      <c r="F106" t="s">
        <v>35</v>
      </c>
      <c r="G106">
        <v>7975</v>
      </c>
      <c r="H106">
        <v>103110</v>
      </c>
      <c r="I106">
        <v>20.73</v>
      </c>
      <c r="J106">
        <v>5.9274E-2</v>
      </c>
      <c r="K106">
        <v>-8.4684999999999996E-2</v>
      </c>
      <c r="L106">
        <v>-7.4848999999999999E-2</v>
      </c>
      <c r="N106">
        <f t="shared" si="8"/>
        <v>-0.15195369030390748</v>
      </c>
      <c r="O106">
        <f t="shared" si="9"/>
        <v>524.39525691699635</v>
      </c>
      <c r="P106">
        <f t="shared" si="10"/>
        <v>65.549407114624543</v>
      </c>
      <c r="T106">
        <f t="shared" si="6"/>
        <v>1.5424470760000003E-3</v>
      </c>
      <c r="U106">
        <f t="shared" si="7"/>
        <v>7.199352800999999E-3</v>
      </c>
    </row>
    <row r="107" spans="1:21" x14ac:dyDescent="0.25">
      <c r="A107">
        <v>10025</v>
      </c>
      <c r="B107">
        <v>20081231</v>
      </c>
      <c r="C107">
        <v>3</v>
      </c>
      <c r="D107">
        <v>3070</v>
      </c>
      <c r="E107" t="s">
        <v>34</v>
      </c>
      <c r="F107" t="s">
        <v>35</v>
      </c>
      <c r="G107">
        <v>7975</v>
      </c>
      <c r="H107">
        <v>103110</v>
      </c>
      <c r="I107">
        <v>17.579999999999998</v>
      </c>
      <c r="J107">
        <v>-0.15195400000000001</v>
      </c>
      <c r="K107">
        <v>2.2231000000000001E-2</v>
      </c>
      <c r="L107">
        <v>7.8220000000000008E-3</v>
      </c>
      <c r="N107">
        <f t="shared" si="8"/>
        <v>-0.18430034129692829</v>
      </c>
      <c r="O107">
        <f t="shared" si="9"/>
        <v>444.7114624505931</v>
      </c>
      <c r="P107">
        <f t="shared" si="10"/>
        <v>55.588932806324138</v>
      </c>
      <c r="T107">
        <f t="shared" si="6"/>
        <v>2.9568178115999998E-2</v>
      </c>
      <c r="U107">
        <f t="shared" si="7"/>
        <v>4.743683999999997E-6</v>
      </c>
    </row>
    <row r="108" spans="1:21" x14ac:dyDescent="0.25">
      <c r="A108">
        <v>10025</v>
      </c>
      <c r="B108">
        <v>20090130</v>
      </c>
      <c r="C108">
        <v>3</v>
      </c>
      <c r="D108">
        <v>3081</v>
      </c>
      <c r="E108" t="s">
        <v>34</v>
      </c>
      <c r="F108" t="s">
        <v>35</v>
      </c>
      <c r="G108">
        <v>7975</v>
      </c>
      <c r="H108">
        <v>103110</v>
      </c>
      <c r="I108">
        <v>14.34</v>
      </c>
      <c r="J108">
        <v>-0.18429999999999999</v>
      </c>
      <c r="K108">
        <v>-7.7475000000000002E-2</v>
      </c>
      <c r="L108">
        <v>-8.5656999999999997E-2</v>
      </c>
      <c r="N108">
        <f t="shared" si="8"/>
        <v>-8.9958158995815829E-2</v>
      </c>
      <c r="O108">
        <f t="shared" si="9"/>
        <v>362.75098814229267</v>
      </c>
      <c r="P108">
        <f t="shared" si="10"/>
        <v>45.343873517786584</v>
      </c>
      <c r="T108">
        <f t="shared" si="6"/>
        <v>4.1738489999999989E-2</v>
      </c>
      <c r="U108">
        <f t="shared" si="7"/>
        <v>9.1502616489999977E-3</v>
      </c>
    </row>
    <row r="109" spans="1:21" x14ac:dyDescent="0.25">
      <c r="A109">
        <v>10025</v>
      </c>
      <c r="B109">
        <v>20090227</v>
      </c>
      <c r="C109">
        <v>3</v>
      </c>
      <c r="D109">
        <v>3081</v>
      </c>
      <c r="E109" t="s">
        <v>34</v>
      </c>
      <c r="F109" t="s">
        <v>35</v>
      </c>
      <c r="G109">
        <v>7975</v>
      </c>
      <c r="H109">
        <v>103110</v>
      </c>
      <c r="I109">
        <v>13.05</v>
      </c>
      <c r="J109">
        <v>-8.9957999999999996E-2</v>
      </c>
      <c r="K109">
        <v>-0.100175</v>
      </c>
      <c r="L109">
        <v>-0.109931</v>
      </c>
      <c r="N109">
        <f t="shared" si="8"/>
        <v>0.1701149425287356</v>
      </c>
      <c r="O109">
        <f t="shared" si="9"/>
        <v>330.11857707509898</v>
      </c>
      <c r="P109">
        <f t="shared" si="10"/>
        <v>41.264822134387373</v>
      </c>
      <c r="T109">
        <f t="shared" si="6"/>
        <v>1.2090761764000001E-2</v>
      </c>
      <c r="U109">
        <f t="shared" si="7"/>
        <v>1.4383444761E-2</v>
      </c>
    </row>
    <row r="110" spans="1:21" x14ac:dyDescent="0.25">
      <c r="A110">
        <v>10025</v>
      </c>
      <c r="B110">
        <v>20090331</v>
      </c>
      <c r="C110">
        <v>3</v>
      </c>
      <c r="D110">
        <v>3081</v>
      </c>
      <c r="E110" t="s">
        <v>34</v>
      </c>
      <c r="F110" t="s">
        <v>35</v>
      </c>
      <c r="G110">
        <v>7975</v>
      </c>
      <c r="H110">
        <v>103110</v>
      </c>
      <c r="I110">
        <v>15.27</v>
      </c>
      <c r="J110">
        <v>0.17011499999999999</v>
      </c>
      <c r="K110">
        <v>8.6813000000000001E-2</v>
      </c>
      <c r="L110">
        <v>8.5404999999999995E-2</v>
      </c>
      <c r="N110">
        <f t="shared" si="8"/>
        <v>0.3313686967910936</v>
      </c>
      <c r="O110">
        <f t="shared" si="9"/>
        <v>386.27667984189742</v>
      </c>
      <c r="P110">
        <f t="shared" si="10"/>
        <v>48.284584980237177</v>
      </c>
      <c r="T110">
        <f t="shared" si="6"/>
        <v>2.2534513225E-2</v>
      </c>
      <c r="U110">
        <f t="shared" si="7"/>
        <v>5.6859140249999997E-3</v>
      </c>
    </row>
    <row r="111" spans="1:21" x14ac:dyDescent="0.25">
      <c r="A111">
        <v>10025</v>
      </c>
      <c r="B111">
        <v>20090430</v>
      </c>
      <c r="C111">
        <v>3</v>
      </c>
      <c r="D111">
        <v>3081</v>
      </c>
      <c r="E111" t="s">
        <v>34</v>
      </c>
      <c r="F111" t="s">
        <v>35</v>
      </c>
      <c r="G111">
        <v>7975</v>
      </c>
      <c r="H111">
        <v>103110</v>
      </c>
      <c r="I111">
        <v>20.329999999999998</v>
      </c>
      <c r="J111">
        <v>0.33136900000000002</v>
      </c>
      <c r="K111">
        <v>0.109483</v>
      </c>
      <c r="L111">
        <v>9.3924999999999995E-2</v>
      </c>
      <c r="N111">
        <f t="shared" si="8"/>
        <v>0.21938022626660114</v>
      </c>
      <c r="O111">
        <f t="shared" si="9"/>
        <v>514.27667984189748</v>
      </c>
      <c r="P111">
        <f t="shared" si="10"/>
        <v>64.284584980237184</v>
      </c>
      <c r="T111">
        <f t="shared" si="6"/>
        <v>9.6950654161000002E-2</v>
      </c>
      <c r="U111">
        <f t="shared" si="7"/>
        <v>7.0434056249999996E-3</v>
      </c>
    </row>
    <row r="112" spans="1:21" x14ac:dyDescent="0.25">
      <c r="A112">
        <v>10025</v>
      </c>
      <c r="B112">
        <v>20090529</v>
      </c>
      <c r="C112">
        <v>3</v>
      </c>
      <c r="D112">
        <v>3081</v>
      </c>
      <c r="E112" t="s">
        <v>34</v>
      </c>
      <c r="F112" t="s">
        <v>35</v>
      </c>
      <c r="G112">
        <v>7975</v>
      </c>
      <c r="H112">
        <v>103110</v>
      </c>
      <c r="I112">
        <v>24.79</v>
      </c>
      <c r="J112">
        <v>0.21937999999999999</v>
      </c>
      <c r="K112">
        <v>6.7796999999999996E-2</v>
      </c>
      <c r="L112">
        <v>5.3081000000000003E-2</v>
      </c>
      <c r="N112">
        <f t="shared" si="8"/>
        <v>6.4542154094392901E-2</v>
      </c>
      <c r="O112">
        <f t="shared" si="9"/>
        <v>627.09881422924934</v>
      </c>
      <c r="P112">
        <f t="shared" si="10"/>
        <v>78.387351778656168</v>
      </c>
      <c r="T112">
        <f t="shared" si="6"/>
        <v>3.97523844E-2</v>
      </c>
      <c r="U112">
        <f t="shared" si="7"/>
        <v>1.8559725610000001E-3</v>
      </c>
    </row>
    <row r="113" spans="1:21" x14ac:dyDescent="0.25">
      <c r="A113">
        <v>10025</v>
      </c>
      <c r="B113">
        <v>20090630</v>
      </c>
      <c r="C113">
        <v>3</v>
      </c>
      <c r="D113">
        <v>3081</v>
      </c>
      <c r="E113" t="s">
        <v>34</v>
      </c>
      <c r="F113" t="s">
        <v>35</v>
      </c>
      <c r="G113">
        <v>7975</v>
      </c>
      <c r="H113">
        <v>103110</v>
      </c>
      <c r="I113">
        <v>26.39</v>
      </c>
      <c r="J113">
        <v>6.4542000000000002E-2</v>
      </c>
      <c r="K113">
        <v>-3.0200000000000001E-3</v>
      </c>
      <c r="L113">
        <v>1.9599999999999999E-4</v>
      </c>
      <c r="N113">
        <f t="shared" si="8"/>
        <v>0.20917014020462288</v>
      </c>
      <c r="O113">
        <f t="shared" si="9"/>
        <v>667.57312252964459</v>
      </c>
      <c r="P113">
        <f t="shared" si="10"/>
        <v>83.446640316205574</v>
      </c>
      <c r="T113">
        <f t="shared" si="6"/>
        <v>1.9839897639999998E-3</v>
      </c>
      <c r="U113">
        <f t="shared" si="7"/>
        <v>9.6118416000000008E-5</v>
      </c>
    </row>
    <row r="114" spans="1:21" x14ac:dyDescent="0.25">
      <c r="A114">
        <v>10025</v>
      </c>
      <c r="B114">
        <v>20090731</v>
      </c>
      <c r="C114">
        <v>3</v>
      </c>
      <c r="D114">
        <v>3081</v>
      </c>
      <c r="E114" t="s">
        <v>34</v>
      </c>
      <c r="F114" t="s">
        <v>35</v>
      </c>
      <c r="G114">
        <v>7975</v>
      </c>
      <c r="H114">
        <v>103110</v>
      </c>
      <c r="I114">
        <v>31.91</v>
      </c>
      <c r="J114">
        <v>0.20916999999999999</v>
      </c>
      <c r="K114">
        <v>8.1792000000000004E-2</v>
      </c>
      <c r="L114">
        <v>7.4142E-2</v>
      </c>
      <c r="N114">
        <f t="shared" si="8"/>
        <v>0.20056408649326229</v>
      </c>
      <c r="O114">
        <f t="shared" si="9"/>
        <v>807.20948616600822</v>
      </c>
      <c r="P114">
        <f t="shared" si="10"/>
        <v>100.90118577075103</v>
      </c>
      <c r="T114">
        <f t="shared" si="6"/>
        <v>3.5785288900000004E-2</v>
      </c>
      <c r="U114">
        <f t="shared" si="7"/>
        <v>4.1141961640000007E-3</v>
      </c>
    </row>
    <row r="115" spans="1:21" x14ac:dyDescent="0.25">
      <c r="A115">
        <v>10025</v>
      </c>
      <c r="B115">
        <v>20090831</v>
      </c>
      <c r="C115">
        <v>3</v>
      </c>
      <c r="D115">
        <v>3081</v>
      </c>
      <c r="E115" t="s">
        <v>34</v>
      </c>
      <c r="F115" t="s">
        <v>35</v>
      </c>
      <c r="G115">
        <v>7975</v>
      </c>
      <c r="H115">
        <v>103110</v>
      </c>
      <c r="I115">
        <v>38.31</v>
      </c>
      <c r="J115">
        <v>0.20056399999999999</v>
      </c>
      <c r="K115">
        <v>3.1514E-2</v>
      </c>
      <c r="L115">
        <v>3.356E-2</v>
      </c>
      <c r="N115">
        <f t="shared" si="8"/>
        <v>4.1503523884103277E-2</v>
      </c>
      <c r="O115">
        <f t="shared" si="9"/>
        <v>969.10671936758933</v>
      </c>
      <c r="P115">
        <f t="shared" si="10"/>
        <v>121.13833992094867</v>
      </c>
      <c r="T115">
        <f t="shared" si="6"/>
        <v>3.2603358095999999E-2</v>
      </c>
      <c r="U115">
        <f t="shared" si="7"/>
        <v>5.5507359999999988E-4</v>
      </c>
    </row>
    <row r="116" spans="1:21" x14ac:dyDescent="0.25">
      <c r="A116">
        <v>10025</v>
      </c>
      <c r="B116">
        <v>20090930</v>
      </c>
      <c r="C116">
        <v>3</v>
      </c>
      <c r="D116">
        <v>3081</v>
      </c>
      <c r="E116" t="s">
        <v>34</v>
      </c>
      <c r="F116" t="s">
        <v>35</v>
      </c>
      <c r="G116">
        <v>7975</v>
      </c>
      <c r="H116">
        <v>103110</v>
      </c>
      <c r="I116">
        <v>39.9</v>
      </c>
      <c r="J116">
        <v>4.1503999999999999E-2</v>
      </c>
      <c r="K116">
        <v>4.5288000000000002E-2</v>
      </c>
      <c r="L116">
        <v>3.5722999999999998E-2</v>
      </c>
      <c r="N116">
        <f t="shared" si="8"/>
        <v>-0.12581453634085205</v>
      </c>
      <c r="O116">
        <f t="shared" si="9"/>
        <v>1009.3280632411071</v>
      </c>
      <c r="P116">
        <f t="shared" si="10"/>
        <v>126.16600790513839</v>
      </c>
      <c r="T116">
        <f t="shared" si="6"/>
        <v>4.6242201599999998E-4</v>
      </c>
      <c r="U116">
        <f t="shared" si="7"/>
        <v>6.6167272899999977E-4</v>
      </c>
    </row>
    <row r="117" spans="1:21" x14ac:dyDescent="0.25">
      <c r="A117">
        <v>10025</v>
      </c>
      <c r="B117">
        <v>20091030</v>
      </c>
      <c r="C117">
        <v>3</v>
      </c>
      <c r="D117">
        <v>3081</v>
      </c>
      <c r="E117" t="s">
        <v>34</v>
      </c>
      <c r="F117" t="s">
        <v>35</v>
      </c>
      <c r="G117">
        <v>7975</v>
      </c>
      <c r="H117">
        <v>103110</v>
      </c>
      <c r="I117">
        <v>34.880000000000003</v>
      </c>
      <c r="J117">
        <v>-0.12581500000000001</v>
      </c>
      <c r="K117">
        <v>-2.8079E-2</v>
      </c>
      <c r="L117">
        <v>-1.9761999999999998E-2</v>
      </c>
      <c r="N117">
        <f t="shared" si="8"/>
        <v>8.3428899082568675E-2</v>
      </c>
      <c r="O117">
        <f t="shared" si="9"/>
        <v>882.33992094861696</v>
      </c>
      <c r="P117">
        <f t="shared" si="10"/>
        <v>110.29249011857712</v>
      </c>
      <c r="T117">
        <f t="shared" si="6"/>
        <v>2.1262014225E-2</v>
      </c>
      <c r="U117">
        <f t="shared" si="7"/>
        <v>8.8577664399999982E-4</v>
      </c>
    </row>
    <row r="118" spans="1:21" x14ac:dyDescent="0.25">
      <c r="A118">
        <v>10025</v>
      </c>
      <c r="B118">
        <v>20091130</v>
      </c>
      <c r="C118">
        <v>3</v>
      </c>
      <c r="D118">
        <v>3081</v>
      </c>
      <c r="E118" t="s">
        <v>34</v>
      </c>
      <c r="F118" t="s">
        <v>35</v>
      </c>
      <c r="G118">
        <v>7975</v>
      </c>
      <c r="H118">
        <v>103110</v>
      </c>
      <c r="I118">
        <v>37.79</v>
      </c>
      <c r="J118">
        <v>8.3429000000000003E-2</v>
      </c>
      <c r="K118">
        <v>5.7085999999999998E-2</v>
      </c>
      <c r="L118">
        <v>5.7363999999999998E-2</v>
      </c>
      <c r="N118">
        <f t="shared" si="8"/>
        <v>1.2966393225721129E-2</v>
      </c>
      <c r="O118">
        <f t="shared" si="9"/>
        <v>955.95256916996073</v>
      </c>
      <c r="P118">
        <f t="shared" si="10"/>
        <v>119.49407114624509</v>
      </c>
      <c r="T118">
        <f t="shared" si="6"/>
        <v>4.0232380409999996E-3</v>
      </c>
      <c r="U118">
        <f t="shared" si="7"/>
        <v>2.2433484959999998E-3</v>
      </c>
    </row>
    <row r="119" spans="1:21" x14ac:dyDescent="0.25">
      <c r="A119">
        <v>10025</v>
      </c>
      <c r="B119">
        <v>20091231</v>
      </c>
      <c r="C119">
        <v>3</v>
      </c>
      <c r="D119">
        <v>3081</v>
      </c>
      <c r="E119" t="s">
        <v>34</v>
      </c>
      <c r="F119" t="s">
        <v>35</v>
      </c>
      <c r="G119">
        <v>7975</v>
      </c>
      <c r="H119">
        <v>103110</v>
      </c>
      <c r="I119">
        <v>38.28</v>
      </c>
      <c r="J119">
        <v>1.2966E-2</v>
      </c>
      <c r="K119">
        <v>2.8486000000000001E-2</v>
      </c>
      <c r="L119">
        <v>1.7770999999999999E-2</v>
      </c>
      <c r="N119">
        <f t="shared" si="8"/>
        <v>-8.8035527690700222E-2</v>
      </c>
      <c r="O119">
        <f t="shared" si="9"/>
        <v>968.34782608695684</v>
      </c>
      <c r="P119">
        <f t="shared" si="10"/>
        <v>121.04347826086961</v>
      </c>
      <c r="T119">
        <f t="shared" si="6"/>
        <v>4.9477156000000008E-5</v>
      </c>
      <c r="U119">
        <f t="shared" si="7"/>
        <v>6.0388440999999978E-5</v>
      </c>
    </row>
    <row r="120" spans="1:21" x14ac:dyDescent="0.25">
      <c r="A120">
        <v>10025</v>
      </c>
      <c r="B120">
        <v>20100129</v>
      </c>
      <c r="C120">
        <v>3</v>
      </c>
      <c r="D120">
        <v>3081</v>
      </c>
      <c r="E120" t="s">
        <v>34</v>
      </c>
      <c r="F120" t="s">
        <v>35</v>
      </c>
      <c r="G120">
        <v>7975</v>
      </c>
      <c r="H120">
        <v>103110</v>
      </c>
      <c r="I120">
        <v>34.909999999999997</v>
      </c>
      <c r="J120">
        <v>-8.8036000000000003E-2</v>
      </c>
      <c r="K120">
        <v>-3.7185999999999997E-2</v>
      </c>
      <c r="L120">
        <v>-3.6974E-2</v>
      </c>
      <c r="N120">
        <f t="shared" si="8"/>
        <v>-2.8645087367507038E-4</v>
      </c>
      <c r="O120">
        <f t="shared" si="9"/>
        <v>883.09881422924923</v>
      </c>
      <c r="P120">
        <f t="shared" si="10"/>
        <v>110.38735177865615</v>
      </c>
      <c r="T120">
        <f t="shared" si="6"/>
        <v>1.1671777296000002E-2</v>
      </c>
      <c r="U120">
        <f t="shared" si="7"/>
        <v>2.206556676E-3</v>
      </c>
    </row>
    <row r="121" spans="1:21" x14ac:dyDescent="0.25">
      <c r="A121">
        <v>10025</v>
      </c>
      <c r="B121">
        <v>20100226</v>
      </c>
      <c r="C121">
        <v>3</v>
      </c>
      <c r="D121">
        <v>3081</v>
      </c>
      <c r="E121" t="s">
        <v>34</v>
      </c>
      <c r="F121" t="s">
        <v>35</v>
      </c>
      <c r="G121">
        <v>7975</v>
      </c>
      <c r="H121">
        <v>103110</v>
      </c>
      <c r="I121">
        <v>34.9</v>
      </c>
      <c r="J121">
        <v>-2.8600000000000001E-4</v>
      </c>
      <c r="K121">
        <v>3.4754E-2</v>
      </c>
      <c r="L121">
        <v>2.8514000000000001E-2</v>
      </c>
      <c r="N121">
        <f t="shared" si="8"/>
        <v>-0.25444126074498563</v>
      </c>
      <c r="O121">
        <f t="shared" si="9"/>
        <v>882.84584980237184</v>
      </c>
      <c r="P121">
        <f t="shared" si="10"/>
        <v>110.35573122529648</v>
      </c>
      <c r="T121">
        <f t="shared" si="6"/>
        <v>4.115217960000001E-4</v>
      </c>
      <c r="U121">
        <f t="shared" si="7"/>
        <v>3.4276819600000011E-4</v>
      </c>
    </row>
    <row r="122" spans="1:21" x14ac:dyDescent="0.25">
      <c r="A122">
        <v>10025</v>
      </c>
      <c r="B122">
        <v>20100331</v>
      </c>
      <c r="C122">
        <v>3</v>
      </c>
      <c r="D122">
        <v>3081</v>
      </c>
      <c r="E122" t="s">
        <v>34</v>
      </c>
      <c r="F122" t="s">
        <v>35</v>
      </c>
      <c r="G122">
        <v>7975</v>
      </c>
      <c r="H122">
        <v>103110</v>
      </c>
      <c r="I122">
        <v>26.02</v>
      </c>
      <c r="J122">
        <v>-0.25444099999999997</v>
      </c>
      <c r="K122">
        <v>6.3687999999999995E-2</v>
      </c>
      <c r="L122">
        <v>5.8796000000000001E-2</v>
      </c>
      <c r="N122">
        <f t="shared" si="8"/>
        <v>6.1875480399692595E-2</v>
      </c>
      <c r="O122">
        <f t="shared" si="9"/>
        <v>658.2134387351781</v>
      </c>
      <c r="P122">
        <f t="shared" si="10"/>
        <v>82.276679841897263</v>
      </c>
      <c r="T122">
        <f t="shared" si="6"/>
        <v>7.5317862480999989E-2</v>
      </c>
      <c r="U122">
        <f t="shared" si="7"/>
        <v>2.3810496159999998E-3</v>
      </c>
    </row>
    <row r="123" spans="1:21" x14ac:dyDescent="0.25">
      <c r="A123">
        <v>10025</v>
      </c>
      <c r="B123">
        <v>20100430</v>
      </c>
      <c r="C123">
        <v>3</v>
      </c>
      <c r="D123">
        <v>3081</v>
      </c>
      <c r="E123" t="s">
        <v>34</v>
      </c>
      <c r="F123" t="s">
        <v>35</v>
      </c>
      <c r="G123">
        <v>7975</v>
      </c>
      <c r="H123">
        <v>103110</v>
      </c>
      <c r="I123">
        <v>27.63</v>
      </c>
      <c r="J123">
        <v>6.1874999999999999E-2</v>
      </c>
      <c r="K123">
        <v>2.0039000000000001E-2</v>
      </c>
      <c r="L123">
        <v>1.4759E-2</v>
      </c>
      <c r="N123">
        <f t="shared" si="8"/>
        <v>-9.0119435396308289E-2</v>
      </c>
      <c r="O123">
        <f t="shared" si="9"/>
        <v>698.94071146245085</v>
      </c>
      <c r="P123">
        <f t="shared" si="10"/>
        <v>87.367588932806356</v>
      </c>
      <c r="T123">
        <f t="shared" si="6"/>
        <v>1.7535156249999996E-3</v>
      </c>
      <c r="U123">
        <f t="shared" si="7"/>
        <v>2.2648080999999992E-5</v>
      </c>
    </row>
    <row r="124" spans="1:21" x14ac:dyDescent="0.25">
      <c r="A124">
        <v>10025</v>
      </c>
      <c r="B124">
        <v>20100528</v>
      </c>
      <c r="C124">
        <v>3</v>
      </c>
      <c r="D124">
        <v>3081</v>
      </c>
      <c r="E124" t="s">
        <v>34</v>
      </c>
      <c r="F124" t="s">
        <v>35</v>
      </c>
      <c r="G124">
        <v>7975</v>
      </c>
      <c r="H124">
        <v>103110</v>
      </c>
      <c r="I124">
        <v>25.14</v>
      </c>
      <c r="J124">
        <v>-9.0119000000000005E-2</v>
      </c>
      <c r="K124">
        <v>-7.9267000000000004E-2</v>
      </c>
      <c r="L124">
        <v>-8.1975999999999993E-2</v>
      </c>
      <c r="N124">
        <f t="shared" si="8"/>
        <v>-5.0119331742243478E-2</v>
      </c>
      <c r="O124">
        <f t="shared" si="9"/>
        <v>635.95256916996073</v>
      </c>
      <c r="P124">
        <f t="shared" si="10"/>
        <v>79.494071146245091</v>
      </c>
      <c r="T124">
        <f t="shared" si="6"/>
        <v>1.2126194161000001E-2</v>
      </c>
      <c r="U124">
        <f t="shared" si="7"/>
        <v>8.4595845759999986E-3</v>
      </c>
    </row>
    <row r="125" spans="1:21" x14ac:dyDescent="0.25">
      <c r="A125">
        <v>10025</v>
      </c>
      <c r="B125">
        <v>20100630</v>
      </c>
      <c r="C125">
        <v>3</v>
      </c>
      <c r="D125">
        <v>3081</v>
      </c>
      <c r="E125" t="s">
        <v>34</v>
      </c>
      <c r="F125" t="s">
        <v>35</v>
      </c>
      <c r="G125">
        <v>7975</v>
      </c>
      <c r="H125">
        <v>103110</v>
      </c>
      <c r="I125">
        <v>23.88</v>
      </c>
      <c r="J125">
        <v>-5.0118999999999997E-2</v>
      </c>
      <c r="K125">
        <v>-5.0802E-2</v>
      </c>
      <c r="L125">
        <v>-5.3881999999999999E-2</v>
      </c>
      <c r="N125">
        <f t="shared" si="8"/>
        <v>0.21021775544388599</v>
      </c>
      <c r="O125">
        <f t="shared" si="9"/>
        <v>604.07905138339947</v>
      </c>
      <c r="P125">
        <f t="shared" si="10"/>
        <v>75.509881422924934</v>
      </c>
      <c r="T125">
        <f t="shared" si="6"/>
        <v>4.916674161E-3</v>
      </c>
      <c r="U125">
        <f t="shared" si="7"/>
        <v>4.0809099239999995E-3</v>
      </c>
    </row>
    <row r="126" spans="1:21" x14ac:dyDescent="0.25">
      <c r="A126">
        <v>10025</v>
      </c>
      <c r="B126">
        <v>20100730</v>
      </c>
      <c r="C126">
        <v>3</v>
      </c>
      <c r="D126">
        <v>3081</v>
      </c>
      <c r="E126" t="s">
        <v>34</v>
      </c>
      <c r="F126" t="s">
        <v>35</v>
      </c>
      <c r="G126">
        <v>7975</v>
      </c>
      <c r="H126">
        <v>103110</v>
      </c>
      <c r="I126">
        <v>28.9</v>
      </c>
      <c r="J126">
        <v>0.21021799999999999</v>
      </c>
      <c r="K126">
        <v>7.0384000000000002E-2</v>
      </c>
      <c r="L126">
        <v>6.8778000000000006E-2</v>
      </c>
      <c r="N126">
        <f t="shared" si="8"/>
        <v>-0.18166089965397925</v>
      </c>
      <c r="O126">
        <f t="shared" si="9"/>
        <v>731.0671936758896</v>
      </c>
      <c r="P126">
        <f t="shared" si="10"/>
        <v>91.3833992094862</v>
      </c>
      <c r="T126">
        <f t="shared" si="6"/>
        <v>3.6182887524E-2</v>
      </c>
      <c r="U126">
        <f t="shared" si="7"/>
        <v>3.4548532840000005E-3</v>
      </c>
    </row>
    <row r="127" spans="1:21" x14ac:dyDescent="0.25">
      <c r="A127">
        <v>10025</v>
      </c>
      <c r="B127">
        <v>20100831</v>
      </c>
      <c r="C127">
        <v>3</v>
      </c>
      <c r="D127">
        <v>3081</v>
      </c>
      <c r="E127" t="s">
        <v>34</v>
      </c>
      <c r="F127" t="s">
        <v>35</v>
      </c>
      <c r="G127">
        <v>7975</v>
      </c>
      <c r="H127">
        <v>103110</v>
      </c>
      <c r="I127">
        <v>23.65</v>
      </c>
      <c r="J127">
        <v>-0.18166099999999999</v>
      </c>
      <c r="K127">
        <v>-4.2887000000000002E-2</v>
      </c>
      <c r="L127">
        <v>-4.7448999999999998E-2</v>
      </c>
      <c r="N127">
        <f t="shared" si="8"/>
        <v>-1.2684989429174731E-3</v>
      </c>
      <c r="O127">
        <f t="shared" si="9"/>
        <v>598.2608695652176</v>
      </c>
      <c r="P127">
        <f t="shared" si="10"/>
        <v>74.7826086956522</v>
      </c>
      <c r="T127">
        <f t="shared" si="6"/>
        <v>4.0667158920999993E-2</v>
      </c>
      <c r="U127">
        <f t="shared" si="7"/>
        <v>3.3003876009999999E-3</v>
      </c>
    </row>
    <row r="128" spans="1:21" x14ac:dyDescent="0.25">
      <c r="A128">
        <v>10025</v>
      </c>
      <c r="B128">
        <v>20100930</v>
      </c>
      <c r="C128">
        <v>3</v>
      </c>
      <c r="D128">
        <v>3081</v>
      </c>
      <c r="E128" t="s">
        <v>34</v>
      </c>
      <c r="F128" t="s">
        <v>35</v>
      </c>
      <c r="G128">
        <v>7975</v>
      </c>
      <c r="H128">
        <v>103110</v>
      </c>
      <c r="I128">
        <v>23.62</v>
      </c>
      <c r="J128">
        <v>-1.268E-3</v>
      </c>
      <c r="K128">
        <v>9.1669E-2</v>
      </c>
      <c r="L128">
        <v>8.7551000000000004E-2</v>
      </c>
      <c r="N128">
        <f t="shared" si="8"/>
        <v>3.1752751905165022E-2</v>
      </c>
      <c r="O128">
        <f t="shared" si="9"/>
        <v>597.50197628458523</v>
      </c>
      <c r="P128">
        <f t="shared" si="10"/>
        <v>74.687747035573153</v>
      </c>
      <c r="T128">
        <f t="shared" si="6"/>
        <v>4.523278240000001E-4</v>
      </c>
      <c r="U128">
        <f t="shared" si="7"/>
        <v>6.0141576010000015E-3</v>
      </c>
    </row>
    <row r="129" spans="1:21" x14ac:dyDescent="0.25">
      <c r="A129">
        <v>10025</v>
      </c>
      <c r="B129">
        <v>20101029</v>
      </c>
      <c r="C129">
        <v>3</v>
      </c>
      <c r="D129">
        <v>3081</v>
      </c>
      <c r="E129" t="s">
        <v>34</v>
      </c>
      <c r="F129" t="s">
        <v>35</v>
      </c>
      <c r="G129">
        <v>7975</v>
      </c>
      <c r="H129">
        <v>103110</v>
      </c>
      <c r="I129">
        <v>24.37</v>
      </c>
      <c r="J129">
        <v>3.1753000000000003E-2</v>
      </c>
      <c r="K129">
        <v>3.8606000000000001E-2</v>
      </c>
      <c r="L129">
        <v>3.6856E-2</v>
      </c>
      <c r="N129">
        <f t="shared" si="8"/>
        <v>-1.3130898645876132E-2</v>
      </c>
      <c r="O129">
        <f t="shared" si="9"/>
        <v>616.47430830039548</v>
      </c>
      <c r="P129">
        <f t="shared" si="10"/>
        <v>77.059288537549435</v>
      </c>
      <c r="T129">
        <f t="shared" si="6"/>
        <v>1.3813300900000007E-4</v>
      </c>
      <c r="U129">
        <f t="shared" si="7"/>
        <v>7.2124473599999989E-4</v>
      </c>
    </row>
    <row r="130" spans="1:21" x14ac:dyDescent="0.25">
      <c r="A130">
        <v>10025</v>
      </c>
      <c r="B130">
        <v>20101130</v>
      </c>
      <c r="C130">
        <v>3</v>
      </c>
      <c r="D130">
        <v>3081</v>
      </c>
      <c r="E130" t="s">
        <v>34</v>
      </c>
      <c r="F130" t="s">
        <v>35</v>
      </c>
      <c r="G130">
        <v>7975</v>
      </c>
      <c r="H130">
        <v>103110</v>
      </c>
      <c r="I130">
        <v>24.05</v>
      </c>
      <c r="J130">
        <v>-1.3131E-2</v>
      </c>
      <c r="K130">
        <v>5.1209999999999997E-3</v>
      </c>
      <c r="L130">
        <v>-2.2899999999999999E-3</v>
      </c>
      <c r="N130">
        <f t="shared" si="8"/>
        <v>7.9002079002078895E-2</v>
      </c>
      <c r="O130">
        <f t="shared" si="9"/>
        <v>608.37944664031636</v>
      </c>
      <c r="P130">
        <f t="shared" si="10"/>
        <v>76.047430830039545</v>
      </c>
      <c r="T130">
        <f t="shared" ref="T130:T193" si="11">(J130-0.02)^2</f>
        <v>1.097663161E-3</v>
      </c>
      <c r="U130">
        <f t="shared" ref="U130:U193" si="12">(L130-0.01)^2</f>
        <v>1.5104410000000001E-4</v>
      </c>
    </row>
    <row r="131" spans="1:21" x14ac:dyDescent="0.25">
      <c r="A131">
        <v>10025</v>
      </c>
      <c r="B131">
        <v>20101231</v>
      </c>
      <c r="C131">
        <v>3</v>
      </c>
      <c r="D131">
        <v>3081</v>
      </c>
      <c r="E131" t="s">
        <v>34</v>
      </c>
      <c r="F131" t="s">
        <v>35</v>
      </c>
      <c r="G131">
        <v>7975</v>
      </c>
      <c r="H131">
        <v>103110</v>
      </c>
      <c r="I131">
        <v>25.95</v>
      </c>
      <c r="J131">
        <v>7.9002000000000003E-2</v>
      </c>
      <c r="K131">
        <v>6.7212999999999995E-2</v>
      </c>
      <c r="L131">
        <v>6.5299999999999997E-2</v>
      </c>
      <c r="N131">
        <f t="shared" si="8"/>
        <v>6.7052023121387361E-2</v>
      </c>
      <c r="O131">
        <f t="shared" si="9"/>
        <v>656.44268774703562</v>
      </c>
      <c r="P131">
        <f t="shared" si="10"/>
        <v>82.055335968379453</v>
      </c>
      <c r="T131">
        <f t="shared" si="11"/>
        <v>3.4812360039999999E-3</v>
      </c>
      <c r="U131">
        <f t="shared" si="12"/>
        <v>3.0580899999999994E-3</v>
      </c>
    </row>
    <row r="132" spans="1:21" x14ac:dyDescent="0.25">
      <c r="A132">
        <v>10025</v>
      </c>
      <c r="B132">
        <v>20110131</v>
      </c>
      <c r="C132">
        <v>3</v>
      </c>
      <c r="D132">
        <v>3081</v>
      </c>
      <c r="E132" t="s">
        <v>34</v>
      </c>
      <c r="F132" t="s">
        <v>35</v>
      </c>
      <c r="G132">
        <v>7975</v>
      </c>
      <c r="H132">
        <v>103110</v>
      </c>
      <c r="I132">
        <v>27.69</v>
      </c>
      <c r="J132">
        <v>6.7052E-2</v>
      </c>
      <c r="K132">
        <v>1.9189999999999999E-2</v>
      </c>
      <c r="L132">
        <v>2.2645999999999999E-2</v>
      </c>
      <c r="N132">
        <f t="shared" ref="N132:N195" si="13">I133/I132-1</f>
        <v>1.4084507042253502E-2</v>
      </c>
      <c r="O132">
        <f t="shared" ref="O132:O195" si="14">O131*(1+N131)</f>
        <v>700.45849802371549</v>
      </c>
      <c r="P132">
        <f t="shared" ref="P132:P195" si="15">P131*(1+N131)</f>
        <v>87.557312252964437</v>
      </c>
      <c r="T132">
        <f t="shared" si="11"/>
        <v>2.2138907039999998E-3</v>
      </c>
      <c r="U132">
        <f t="shared" si="12"/>
        <v>1.5992131599999997E-4</v>
      </c>
    </row>
    <row r="133" spans="1:21" x14ac:dyDescent="0.25">
      <c r="A133">
        <v>10025</v>
      </c>
      <c r="B133">
        <v>20110228</v>
      </c>
      <c r="C133">
        <v>3</v>
      </c>
      <c r="D133">
        <v>3081</v>
      </c>
      <c r="E133" t="s">
        <v>34</v>
      </c>
      <c r="F133" t="s">
        <v>35</v>
      </c>
      <c r="G133">
        <v>7975</v>
      </c>
      <c r="H133">
        <v>103110</v>
      </c>
      <c r="I133">
        <v>28.08</v>
      </c>
      <c r="J133">
        <v>1.4083999999999999E-2</v>
      </c>
      <c r="K133">
        <v>3.8168000000000001E-2</v>
      </c>
      <c r="L133">
        <v>3.1956999999999999E-2</v>
      </c>
      <c r="N133">
        <f t="shared" si="13"/>
        <v>5.8404558404558493E-2</v>
      </c>
      <c r="O133">
        <f t="shared" si="14"/>
        <v>710.32411067193686</v>
      </c>
      <c r="P133">
        <f t="shared" si="15"/>
        <v>88.790513833992108</v>
      </c>
      <c r="T133">
        <f t="shared" si="11"/>
        <v>3.4999056000000015E-5</v>
      </c>
      <c r="U133">
        <f t="shared" si="12"/>
        <v>4.821098489999999E-4</v>
      </c>
    </row>
    <row r="134" spans="1:21" x14ac:dyDescent="0.25">
      <c r="A134">
        <v>10025</v>
      </c>
      <c r="B134">
        <v>20110331</v>
      </c>
      <c r="C134">
        <v>3</v>
      </c>
      <c r="D134">
        <v>3081</v>
      </c>
      <c r="E134" t="s">
        <v>34</v>
      </c>
      <c r="F134" t="s">
        <v>35</v>
      </c>
      <c r="G134">
        <v>7975</v>
      </c>
      <c r="H134">
        <v>103110</v>
      </c>
      <c r="I134">
        <v>29.72</v>
      </c>
      <c r="J134">
        <v>5.8404999999999999E-2</v>
      </c>
      <c r="K134">
        <v>3.3430000000000001E-3</v>
      </c>
      <c r="L134">
        <v>-1.047E-3</v>
      </c>
      <c r="N134">
        <f t="shared" si="13"/>
        <v>2.0524899057873469E-2</v>
      </c>
      <c r="O134">
        <f t="shared" si="14"/>
        <v>751.8102766798421</v>
      </c>
      <c r="P134">
        <f t="shared" si="15"/>
        <v>93.976284584980263</v>
      </c>
      <c r="T134">
        <f t="shared" si="11"/>
        <v>1.4749440249999996E-3</v>
      </c>
      <c r="U134">
        <f t="shared" si="12"/>
        <v>1.2203620899999999E-4</v>
      </c>
    </row>
    <row r="135" spans="1:21" x14ac:dyDescent="0.25">
      <c r="A135">
        <v>10025</v>
      </c>
      <c r="B135">
        <v>20110429</v>
      </c>
      <c r="C135">
        <v>3</v>
      </c>
      <c r="D135">
        <v>3081</v>
      </c>
      <c r="E135" t="s">
        <v>34</v>
      </c>
      <c r="F135" t="s">
        <v>35</v>
      </c>
      <c r="G135">
        <v>7975</v>
      </c>
      <c r="H135">
        <v>103110</v>
      </c>
      <c r="I135">
        <v>30.33</v>
      </c>
      <c r="J135">
        <v>2.0525000000000002E-2</v>
      </c>
      <c r="K135">
        <v>2.8601999999999999E-2</v>
      </c>
      <c r="L135">
        <v>2.8494999999999999E-2</v>
      </c>
      <c r="N135">
        <f t="shared" si="13"/>
        <v>1.2199142762941095E-2</v>
      </c>
      <c r="O135">
        <f t="shared" si="14"/>
        <v>767.24110671936774</v>
      </c>
      <c r="P135">
        <f t="shared" si="15"/>
        <v>95.905138339920967</v>
      </c>
      <c r="T135">
        <f t="shared" si="11"/>
        <v>2.7562500000000123E-7</v>
      </c>
      <c r="U135">
        <f t="shared" si="12"/>
        <v>3.4206502499999991E-4</v>
      </c>
    </row>
    <row r="136" spans="1:21" x14ac:dyDescent="0.25">
      <c r="A136">
        <v>10025</v>
      </c>
      <c r="B136">
        <v>20110531</v>
      </c>
      <c r="C136">
        <v>3</v>
      </c>
      <c r="D136">
        <v>3081</v>
      </c>
      <c r="E136" t="s">
        <v>34</v>
      </c>
      <c r="F136" t="s">
        <v>35</v>
      </c>
      <c r="G136">
        <v>7975</v>
      </c>
      <c r="H136">
        <v>103110</v>
      </c>
      <c r="I136">
        <v>30.7</v>
      </c>
      <c r="J136">
        <v>1.2199E-2</v>
      </c>
      <c r="K136">
        <v>-1.4957E-2</v>
      </c>
      <c r="L136">
        <v>-1.3501000000000001E-2</v>
      </c>
      <c r="N136">
        <f t="shared" si="13"/>
        <v>-4.918566775244293E-2</v>
      </c>
      <c r="O136">
        <f t="shared" si="14"/>
        <v>776.60079051383423</v>
      </c>
      <c r="P136">
        <f t="shared" si="15"/>
        <v>97.075098814229278</v>
      </c>
      <c r="T136">
        <f t="shared" si="11"/>
        <v>6.085560100000001E-5</v>
      </c>
      <c r="U136">
        <f t="shared" si="12"/>
        <v>5.5229700100000009E-4</v>
      </c>
    </row>
    <row r="137" spans="1:21" x14ac:dyDescent="0.25">
      <c r="A137">
        <v>10025</v>
      </c>
      <c r="B137">
        <v>20110630</v>
      </c>
      <c r="C137">
        <v>3</v>
      </c>
      <c r="D137">
        <v>3081</v>
      </c>
      <c r="E137" t="s">
        <v>34</v>
      </c>
      <c r="F137" t="s">
        <v>35</v>
      </c>
      <c r="G137">
        <v>7975</v>
      </c>
      <c r="H137">
        <v>103110</v>
      </c>
      <c r="I137">
        <v>29.19</v>
      </c>
      <c r="J137">
        <v>-4.9186000000000001E-2</v>
      </c>
      <c r="K137">
        <v>-1.8453000000000001E-2</v>
      </c>
      <c r="L137">
        <v>-1.8258E-2</v>
      </c>
      <c r="N137">
        <f t="shared" si="13"/>
        <v>-7.2285029119561583E-2</v>
      </c>
      <c r="O137">
        <f t="shared" si="14"/>
        <v>738.40316205533622</v>
      </c>
      <c r="P137">
        <f t="shared" si="15"/>
        <v>92.300395256917028</v>
      </c>
      <c r="T137">
        <f t="shared" si="11"/>
        <v>4.7867025959999997E-3</v>
      </c>
      <c r="U137">
        <f t="shared" si="12"/>
        <v>7.9851456399999987E-4</v>
      </c>
    </row>
    <row r="138" spans="1:21" x14ac:dyDescent="0.25">
      <c r="A138">
        <v>10025</v>
      </c>
      <c r="B138">
        <v>20110729</v>
      </c>
      <c r="C138">
        <v>3</v>
      </c>
      <c r="D138">
        <v>3081</v>
      </c>
      <c r="E138" t="s">
        <v>34</v>
      </c>
      <c r="F138" t="s">
        <v>35</v>
      </c>
      <c r="G138">
        <v>7975</v>
      </c>
      <c r="H138">
        <v>103110</v>
      </c>
      <c r="I138">
        <v>27.08</v>
      </c>
      <c r="J138">
        <v>-7.2285000000000002E-2</v>
      </c>
      <c r="K138">
        <v>-2.2550000000000001E-2</v>
      </c>
      <c r="L138">
        <v>-2.1474E-2</v>
      </c>
      <c r="N138">
        <f t="shared" si="13"/>
        <v>4.0620384047267422E-3</v>
      </c>
      <c r="O138">
        <f t="shared" si="14"/>
        <v>685.02766798418986</v>
      </c>
      <c r="P138">
        <f t="shared" si="15"/>
        <v>85.628458498023733</v>
      </c>
      <c r="T138">
        <f t="shared" si="11"/>
        <v>8.5165212250000004E-3</v>
      </c>
      <c r="U138">
        <f t="shared" si="12"/>
        <v>9.9061267600000021E-4</v>
      </c>
    </row>
    <row r="139" spans="1:21" x14ac:dyDescent="0.25">
      <c r="A139">
        <v>10025</v>
      </c>
      <c r="B139">
        <v>20110831</v>
      </c>
      <c r="C139">
        <v>3</v>
      </c>
      <c r="D139">
        <v>3081</v>
      </c>
      <c r="E139" t="s">
        <v>34</v>
      </c>
      <c r="F139" t="s">
        <v>35</v>
      </c>
      <c r="G139">
        <v>7975</v>
      </c>
      <c r="H139">
        <v>103110</v>
      </c>
      <c r="I139">
        <v>27.19</v>
      </c>
      <c r="J139">
        <v>4.0619999999999996E-3</v>
      </c>
      <c r="K139">
        <v>-5.7597000000000002E-2</v>
      </c>
      <c r="L139">
        <v>-5.6791000000000001E-2</v>
      </c>
      <c r="N139">
        <f t="shared" si="13"/>
        <v>-0.18352335417432886</v>
      </c>
      <c r="O139">
        <f t="shared" si="14"/>
        <v>687.81027667984199</v>
      </c>
      <c r="P139">
        <f t="shared" si="15"/>
        <v>85.976284584980249</v>
      </c>
      <c r="T139">
        <f t="shared" si="11"/>
        <v>2.5401984400000001E-4</v>
      </c>
      <c r="U139">
        <f t="shared" si="12"/>
        <v>4.4610376810000005E-3</v>
      </c>
    </row>
    <row r="140" spans="1:21" x14ac:dyDescent="0.25">
      <c r="A140">
        <v>10025</v>
      </c>
      <c r="B140">
        <v>20110930</v>
      </c>
      <c r="C140">
        <v>3</v>
      </c>
      <c r="D140">
        <v>3081</v>
      </c>
      <c r="E140" t="s">
        <v>34</v>
      </c>
      <c r="F140" t="s">
        <v>35</v>
      </c>
      <c r="G140">
        <v>7975</v>
      </c>
      <c r="H140">
        <v>103110</v>
      </c>
      <c r="I140">
        <v>22.2</v>
      </c>
      <c r="J140">
        <v>-0.18352299999999999</v>
      </c>
      <c r="K140">
        <v>-8.5029999999999994E-2</v>
      </c>
      <c r="L140">
        <v>-7.1762000000000006E-2</v>
      </c>
      <c r="N140">
        <f t="shared" si="13"/>
        <v>0.21756756756756768</v>
      </c>
      <c r="O140">
        <f t="shared" si="14"/>
        <v>561.58102766798424</v>
      </c>
      <c r="P140">
        <f t="shared" si="15"/>
        <v>70.197628458498031</v>
      </c>
      <c r="T140">
        <f t="shared" si="11"/>
        <v>4.1421611528999994E-2</v>
      </c>
      <c r="U140">
        <f t="shared" si="12"/>
        <v>6.6850246440000004E-3</v>
      </c>
    </row>
    <row r="141" spans="1:21" x14ac:dyDescent="0.25">
      <c r="A141">
        <v>10025</v>
      </c>
      <c r="B141">
        <v>20111031</v>
      </c>
      <c r="C141">
        <v>3</v>
      </c>
      <c r="D141">
        <v>3081</v>
      </c>
      <c r="E141" t="s">
        <v>34</v>
      </c>
      <c r="F141" t="s">
        <v>35</v>
      </c>
      <c r="G141">
        <v>7975</v>
      </c>
      <c r="H141">
        <v>103110</v>
      </c>
      <c r="I141">
        <v>27.03</v>
      </c>
      <c r="J141">
        <v>0.21756800000000001</v>
      </c>
      <c r="K141">
        <v>0.114215</v>
      </c>
      <c r="L141">
        <v>0.107723</v>
      </c>
      <c r="N141">
        <f t="shared" si="13"/>
        <v>-9.914909359970403E-2</v>
      </c>
      <c r="O141">
        <f t="shared" si="14"/>
        <v>683.76284584980249</v>
      </c>
      <c r="P141">
        <f t="shared" si="15"/>
        <v>85.470355731225311</v>
      </c>
      <c r="T141">
        <f t="shared" si="11"/>
        <v>3.9033114624000005E-2</v>
      </c>
      <c r="U141">
        <f t="shared" si="12"/>
        <v>9.5497847290000014E-3</v>
      </c>
    </row>
    <row r="142" spans="1:21" x14ac:dyDescent="0.25">
      <c r="A142">
        <v>10025</v>
      </c>
      <c r="B142">
        <v>20111130</v>
      </c>
      <c r="C142">
        <v>3</v>
      </c>
      <c r="D142">
        <v>3081</v>
      </c>
      <c r="E142" t="s">
        <v>34</v>
      </c>
      <c r="F142" t="s">
        <v>35</v>
      </c>
      <c r="G142">
        <v>7975</v>
      </c>
      <c r="H142">
        <v>103110</v>
      </c>
      <c r="I142">
        <v>24.35</v>
      </c>
      <c r="J142">
        <v>-9.9149000000000001E-2</v>
      </c>
      <c r="K142">
        <v>-6.2729999999999999E-3</v>
      </c>
      <c r="L142">
        <v>-5.0590000000000001E-3</v>
      </c>
      <c r="N142">
        <f t="shared" si="13"/>
        <v>0.15605749486652964</v>
      </c>
      <c r="O142">
        <f t="shared" si="14"/>
        <v>615.96837944664037</v>
      </c>
      <c r="P142">
        <f t="shared" si="15"/>
        <v>76.996047430830046</v>
      </c>
      <c r="T142">
        <f t="shared" si="11"/>
        <v>1.4196484201000002E-2</v>
      </c>
      <c r="U142">
        <f t="shared" si="12"/>
        <v>2.2677348099999999E-4</v>
      </c>
    </row>
    <row r="143" spans="1:21" x14ac:dyDescent="0.25">
      <c r="A143">
        <v>10025</v>
      </c>
      <c r="B143">
        <v>20111230</v>
      </c>
      <c r="C143">
        <v>3</v>
      </c>
      <c r="D143">
        <v>3081</v>
      </c>
      <c r="E143" t="s">
        <v>34</v>
      </c>
      <c r="F143" t="s">
        <v>35</v>
      </c>
      <c r="G143">
        <v>7975</v>
      </c>
      <c r="H143">
        <v>103110</v>
      </c>
      <c r="I143">
        <v>28.15</v>
      </c>
      <c r="J143">
        <v>0.156057</v>
      </c>
      <c r="K143">
        <v>3.6709999999999998E-3</v>
      </c>
      <c r="L143">
        <v>8.5330000000000007E-3</v>
      </c>
      <c r="N143">
        <f t="shared" si="13"/>
        <v>0.17371225577264648</v>
      </c>
      <c r="O143">
        <f t="shared" si="14"/>
        <v>712.094861660079</v>
      </c>
      <c r="P143">
        <f t="shared" si="15"/>
        <v>89.011857707509876</v>
      </c>
      <c r="T143">
        <f t="shared" si="11"/>
        <v>1.8511507249000005E-2</v>
      </c>
      <c r="U143">
        <f t="shared" si="12"/>
        <v>2.1520889999999988E-6</v>
      </c>
    </row>
    <row r="144" spans="1:21" x14ac:dyDescent="0.25">
      <c r="A144">
        <v>10025</v>
      </c>
      <c r="B144">
        <v>20120131</v>
      </c>
      <c r="C144">
        <v>3</v>
      </c>
      <c r="D144">
        <v>3081</v>
      </c>
      <c r="E144" t="s">
        <v>34</v>
      </c>
      <c r="F144" t="s">
        <v>35</v>
      </c>
      <c r="G144">
        <v>7975</v>
      </c>
      <c r="H144">
        <v>103110</v>
      </c>
      <c r="I144">
        <v>33.04</v>
      </c>
      <c r="J144">
        <v>0.17371200000000001</v>
      </c>
      <c r="K144">
        <v>5.4140000000000001E-2</v>
      </c>
      <c r="L144">
        <v>4.3582999999999997E-2</v>
      </c>
      <c r="N144">
        <f t="shared" si="13"/>
        <v>5.5992736077481897E-2</v>
      </c>
      <c r="O144">
        <f t="shared" si="14"/>
        <v>835.79446640316201</v>
      </c>
      <c r="P144">
        <f t="shared" si="15"/>
        <v>104.47430830039525</v>
      </c>
      <c r="T144">
        <f t="shared" si="11"/>
        <v>2.3627378944000004E-2</v>
      </c>
      <c r="U144">
        <f t="shared" si="12"/>
        <v>1.1278178889999996E-3</v>
      </c>
    </row>
    <row r="145" spans="1:21" x14ac:dyDescent="0.25">
      <c r="A145">
        <v>10025</v>
      </c>
      <c r="B145">
        <v>20120229</v>
      </c>
      <c r="C145">
        <v>3</v>
      </c>
      <c r="D145">
        <v>3081</v>
      </c>
      <c r="E145" t="s">
        <v>34</v>
      </c>
      <c r="F145" t="s">
        <v>35</v>
      </c>
      <c r="G145">
        <v>7975</v>
      </c>
      <c r="H145">
        <v>103110</v>
      </c>
      <c r="I145">
        <v>34.89</v>
      </c>
      <c r="J145">
        <v>5.5993000000000001E-2</v>
      </c>
      <c r="K145">
        <v>4.1252999999999998E-2</v>
      </c>
      <c r="L145">
        <v>4.0589E-2</v>
      </c>
      <c r="N145">
        <f t="shared" si="13"/>
        <v>-2.2929206076238717E-3</v>
      </c>
      <c r="O145">
        <f t="shared" si="14"/>
        <v>882.59288537549412</v>
      </c>
      <c r="P145">
        <f t="shared" si="15"/>
        <v>110.32411067193677</v>
      </c>
      <c r="T145">
        <f t="shared" si="11"/>
        <v>1.2954960489999997E-3</v>
      </c>
      <c r="U145">
        <f t="shared" si="12"/>
        <v>9.3568692099999992E-4</v>
      </c>
    </row>
    <row r="146" spans="1:21" x14ac:dyDescent="0.25">
      <c r="A146">
        <v>10025</v>
      </c>
      <c r="B146">
        <v>20120330</v>
      </c>
      <c r="C146">
        <v>3</v>
      </c>
      <c r="D146">
        <v>3081</v>
      </c>
      <c r="E146" t="s">
        <v>34</v>
      </c>
      <c r="F146" t="s">
        <v>35</v>
      </c>
      <c r="G146">
        <v>7975</v>
      </c>
      <c r="H146">
        <v>103110</v>
      </c>
      <c r="I146">
        <v>34.81</v>
      </c>
      <c r="J146">
        <v>-2.2929999999999999E-3</v>
      </c>
      <c r="K146">
        <v>2.4039000000000001E-2</v>
      </c>
      <c r="L146">
        <v>3.1331999999999999E-2</v>
      </c>
      <c r="N146">
        <f t="shared" si="13"/>
        <v>1.7236426314275466E-3</v>
      </c>
      <c r="O146">
        <f t="shared" si="14"/>
        <v>880.56916996047448</v>
      </c>
      <c r="P146">
        <f t="shared" si="15"/>
        <v>110.07114624505931</v>
      </c>
      <c r="T146">
        <f t="shared" si="11"/>
        <v>4.9697784899999998E-4</v>
      </c>
      <c r="U146">
        <f t="shared" si="12"/>
        <v>4.5505422399999985E-4</v>
      </c>
    </row>
    <row r="147" spans="1:21" x14ac:dyDescent="0.25">
      <c r="A147">
        <v>10025</v>
      </c>
      <c r="B147">
        <v>20120430</v>
      </c>
      <c r="C147">
        <v>3</v>
      </c>
      <c r="D147">
        <v>3081</v>
      </c>
      <c r="E147" t="s">
        <v>34</v>
      </c>
      <c r="F147" t="s">
        <v>35</v>
      </c>
      <c r="G147">
        <v>7975</v>
      </c>
      <c r="H147">
        <v>103110</v>
      </c>
      <c r="I147">
        <v>34.869999999999997</v>
      </c>
      <c r="J147">
        <v>1.7240000000000001E-3</v>
      </c>
      <c r="K147">
        <v>-6.8399999999999997E-3</v>
      </c>
      <c r="L147">
        <v>-7.4970000000000002E-3</v>
      </c>
      <c r="N147">
        <f t="shared" si="13"/>
        <v>-9.750501864066452E-3</v>
      </c>
      <c r="O147">
        <f t="shared" si="14"/>
        <v>882.08695652173913</v>
      </c>
      <c r="P147">
        <f t="shared" si="15"/>
        <v>110.26086956521739</v>
      </c>
      <c r="T147">
        <f t="shared" si="11"/>
        <v>3.3401217600000001E-4</v>
      </c>
      <c r="U147">
        <f t="shared" si="12"/>
        <v>3.0614500899999993E-4</v>
      </c>
    </row>
    <row r="148" spans="1:21" x14ac:dyDescent="0.25">
      <c r="A148">
        <v>10025</v>
      </c>
      <c r="B148">
        <v>20120531</v>
      </c>
      <c r="C148">
        <v>3</v>
      </c>
      <c r="D148">
        <v>3081</v>
      </c>
      <c r="E148" t="s">
        <v>34</v>
      </c>
      <c r="F148" t="s">
        <v>35</v>
      </c>
      <c r="G148">
        <v>7975</v>
      </c>
      <c r="H148">
        <v>103110</v>
      </c>
      <c r="I148">
        <v>34.53</v>
      </c>
      <c r="J148">
        <v>-9.7509999999999993E-3</v>
      </c>
      <c r="K148">
        <v>-6.5641000000000005E-2</v>
      </c>
      <c r="L148">
        <v>-6.2650999999999998E-2</v>
      </c>
      <c r="N148">
        <f t="shared" si="13"/>
        <v>0.26122212568780756</v>
      </c>
      <c r="O148">
        <f t="shared" si="14"/>
        <v>873.48616600790524</v>
      </c>
      <c r="P148">
        <f t="shared" si="15"/>
        <v>109.18577075098815</v>
      </c>
      <c r="T148">
        <f t="shared" si="11"/>
        <v>8.8512200100000001E-4</v>
      </c>
      <c r="U148">
        <f t="shared" si="12"/>
        <v>5.2781678009999992E-3</v>
      </c>
    </row>
    <row r="149" spans="1:21" x14ac:dyDescent="0.25">
      <c r="A149">
        <v>10025</v>
      </c>
      <c r="B149">
        <v>20120629</v>
      </c>
      <c r="C149">
        <v>3</v>
      </c>
      <c r="D149">
        <v>3081</v>
      </c>
      <c r="E149" t="s">
        <v>34</v>
      </c>
      <c r="F149" t="s">
        <v>35</v>
      </c>
      <c r="G149">
        <v>7975</v>
      </c>
      <c r="H149">
        <v>103110</v>
      </c>
      <c r="I149">
        <v>43.55</v>
      </c>
      <c r="J149">
        <v>0.26122200000000001</v>
      </c>
      <c r="K149">
        <v>3.8181E-2</v>
      </c>
      <c r="L149">
        <v>3.9555E-2</v>
      </c>
      <c r="N149">
        <f t="shared" si="13"/>
        <v>7.8760045924225031E-2</v>
      </c>
      <c r="O149">
        <f t="shared" si="14"/>
        <v>1101.6600790513835</v>
      </c>
      <c r="P149">
        <f t="shared" si="15"/>
        <v>137.70750988142294</v>
      </c>
      <c r="T149">
        <f t="shared" si="11"/>
        <v>5.8188053284000008E-2</v>
      </c>
      <c r="U149">
        <f t="shared" si="12"/>
        <v>8.734980249999999E-4</v>
      </c>
    </row>
    <row r="150" spans="1:21" x14ac:dyDescent="0.25">
      <c r="A150">
        <v>10025</v>
      </c>
      <c r="B150">
        <v>20120731</v>
      </c>
      <c r="C150">
        <v>3</v>
      </c>
      <c r="D150">
        <v>3081</v>
      </c>
      <c r="E150" t="s">
        <v>34</v>
      </c>
      <c r="F150" t="s">
        <v>35</v>
      </c>
      <c r="G150">
        <v>7975</v>
      </c>
      <c r="H150">
        <v>103110</v>
      </c>
      <c r="I150">
        <v>46.98</v>
      </c>
      <c r="J150">
        <v>7.8759999999999997E-2</v>
      </c>
      <c r="K150">
        <v>1.0305999999999999E-2</v>
      </c>
      <c r="L150">
        <v>1.2598E-2</v>
      </c>
      <c r="N150">
        <f t="shared" si="13"/>
        <v>7.1732652192422419E-2</v>
      </c>
      <c r="O150">
        <f t="shared" si="14"/>
        <v>1188.4268774703557</v>
      </c>
      <c r="P150">
        <f t="shared" si="15"/>
        <v>148.55335968379447</v>
      </c>
      <c r="T150">
        <f t="shared" si="11"/>
        <v>3.4527375999999993E-3</v>
      </c>
      <c r="U150">
        <f t="shared" si="12"/>
        <v>6.7496039999999981E-6</v>
      </c>
    </row>
    <row r="151" spans="1:21" x14ac:dyDescent="0.25">
      <c r="A151">
        <v>10025</v>
      </c>
      <c r="B151">
        <v>20120831</v>
      </c>
      <c r="C151">
        <v>3</v>
      </c>
      <c r="D151">
        <v>3081</v>
      </c>
      <c r="E151" t="s">
        <v>34</v>
      </c>
      <c r="F151" t="s">
        <v>35</v>
      </c>
      <c r="G151">
        <v>7975</v>
      </c>
      <c r="H151">
        <v>103110</v>
      </c>
      <c r="I151">
        <v>50.35</v>
      </c>
      <c r="J151">
        <v>7.1733000000000005E-2</v>
      </c>
      <c r="K151">
        <v>2.6335999999999998E-2</v>
      </c>
      <c r="L151">
        <v>1.9762999999999999E-2</v>
      </c>
      <c r="N151">
        <f t="shared" si="13"/>
        <v>0.20337636544190674</v>
      </c>
      <c r="O151">
        <f t="shared" si="14"/>
        <v>1273.6758893280635</v>
      </c>
      <c r="P151">
        <f t="shared" si="15"/>
        <v>159.20948616600793</v>
      </c>
      <c r="T151">
        <f t="shared" si="11"/>
        <v>2.6763032890000002E-3</v>
      </c>
      <c r="U151">
        <f t="shared" si="12"/>
        <v>9.5316168999999982E-5</v>
      </c>
    </row>
    <row r="152" spans="1:21" x14ac:dyDescent="0.25">
      <c r="A152">
        <v>10025</v>
      </c>
      <c r="B152">
        <v>20120928</v>
      </c>
      <c r="C152">
        <v>3</v>
      </c>
      <c r="D152">
        <v>3081</v>
      </c>
      <c r="E152" t="s">
        <v>34</v>
      </c>
      <c r="F152" t="s">
        <v>35</v>
      </c>
      <c r="G152">
        <v>7975</v>
      </c>
      <c r="H152">
        <v>103110</v>
      </c>
      <c r="I152">
        <v>60.59</v>
      </c>
      <c r="J152">
        <v>0.203376</v>
      </c>
      <c r="K152">
        <v>2.6532E-2</v>
      </c>
      <c r="L152">
        <v>2.4236000000000001E-2</v>
      </c>
      <c r="N152">
        <f t="shared" si="13"/>
        <v>5.5124608021125621E-2</v>
      </c>
      <c r="O152">
        <f t="shared" si="14"/>
        <v>1532.7114624505932</v>
      </c>
      <c r="P152">
        <f t="shared" si="15"/>
        <v>191.58893280632415</v>
      </c>
      <c r="T152">
        <f t="shared" si="11"/>
        <v>3.3626757376000002E-2</v>
      </c>
      <c r="U152">
        <f t="shared" si="12"/>
        <v>2.0266369600000002E-4</v>
      </c>
    </row>
    <row r="153" spans="1:21" x14ac:dyDescent="0.25">
      <c r="A153">
        <v>10025</v>
      </c>
      <c r="B153">
        <v>20121031</v>
      </c>
      <c r="C153">
        <v>3</v>
      </c>
      <c r="D153">
        <v>3081</v>
      </c>
      <c r="E153" t="s">
        <v>34</v>
      </c>
      <c r="F153" t="s">
        <v>35</v>
      </c>
      <c r="G153">
        <v>7975</v>
      </c>
      <c r="H153">
        <v>103110</v>
      </c>
      <c r="I153">
        <v>63.93</v>
      </c>
      <c r="J153">
        <v>5.5125E-2</v>
      </c>
      <c r="K153">
        <v>-1.4064E-2</v>
      </c>
      <c r="L153">
        <v>-1.9789000000000001E-2</v>
      </c>
      <c r="N153">
        <f t="shared" si="13"/>
        <v>-5.365243234788053E-2</v>
      </c>
      <c r="O153">
        <f t="shared" si="14"/>
        <v>1617.2015810276685</v>
      </c>
      <c r="P153">
        <f t="shared" si="15"/>
        <v>202.15019762845856</v>
      </c>
      <c r="T153">
        <f t="shared" si="11"/>
        <v>1.2337656250000003E-3</v>
      </c>
      <c r="U153">
        <f t="shared" si="12"/>
        <v>8.8738452100000015E-4</v>
      </c>
    </row>
    <row r="154" spans="1:21" x14ac:dyDescent="0.25">
      <c r="A154">
        <v>10025</v>
      </c>
      <c r="B154">
        <v>20121130</v>
      </c>
      <c r="C154">
        <v>3</v>
      </c>
      <c r="D154">
        <v>3081</v>
      </c>
      <c r="E154" t="s">
        <v>34</v>
      </c>
      <c r="F154" t="s">
        <v>35</v>
      </c>
      <c r="G154">
        <v>7975</v>
      </c>
      <c r="H154">
        <v>103110</v>
      </c>
      <c r="I154">
        <v>60.5</v>
      </c>
      <c r="J154">
        <v>-5.3651999999999998E-2</v>
      </c>
      <c r="K154">
        <v>6.2189999999999997E-3</v>
      </c>
      <c r="L154">
        <v>2.8470000000000001E-3</v>
      </c>
      <c r="N154">
        <f t="shared" si="13"/>
        <v>-2.0991735537190137E-2</v>
      </c>
      <c r="O154">
        <f t="shared" si="14"/>
        <v>1530.434782608696</v>
      </c>
      <c r="P154">
        <f t="shared" si="15"/>
        <v>191.304347826087</v>
      </c>
      <c r="T154">
        <f t="shared" si="11"/>
        <v>5.4246171039999992E-3</v>
      </c>
      <c r="U154">
        <f t="shared" si="12"/>
        <v>5.1165408999999994E-5</v>
      </c>
    </row>
    <row r="155" spans="1:21" x14ac:dyDescent="0.25">
      <c r="A155">
        <v>10025</v>
      </c>
      <c r="B155">
        <v>20121231</v>
      </c>
      <c r="C155">
        <v>3</v>
      </c>
      <c r="D155">
        <v>3081</v>
      </c>
      <c r="E155" t="s">
        <v>34</v>
      </c>
      <c r="F155" t="s">
        <v>35</v>
      </c>
      <c r="G155">
        <v>7975</v>
      </c>
      <c r="H155">
        <v>103110</v>
      </c>
      <c r="I155">
        <v>59.23</v>
      </c>
      <c r="J155">
        <v>-2.0992E-2</v>
      </c>
      <c r="K155">
        <v>1.2579999999999999E-2</v>
      </c>
      <c r="L155">
        <v>7.0679999999999996E-3</v>
      </c>
      <c r="N155">
        <f t="shared" si="13"/>
        <v>8.6949181158196831E-2</v>
      </c>
      <c r="O155">
        <f t="shared" si="14"/>
        <v>1498.3083003952572</v>
      </c>
      <c r="P155">
        <f t="shared" si="15"/>
        <v>187.28853754940715</v>
      </c>
      <c r="T155">
        <f t="shared" si="11"/>
        <v>1.680344064E-3</v>
      </c>
      <c r="U155">
        <f t="shared" si="12"/>
        <v>8.596624000000004E-6</v>
      </c>
    </row>
    <row r="156" spans="1:21" x14ac:dyDescent="0.25">
      <c r="A156">
        <v>10025</v>
      </c>
      <c r="B156">
        <v>20130131</v>
      </c>
      <c r="C156">
        <v>3</v>
      </c>
      <c r="D156">
        <v>3081</v>
      </c>
      <c r="E156" t="s">
        <v>34</v>
      </c>
      <c r="F156" t="s">
        <v>35</v>
      </c>
      <c r="G156">
        <v>7975</v>
      </c>
      <c r="H156">
        <v>103110</v>
      </c>
      <c r="I156">
        <v>64.38</v>
      </c>
      <c r="J156">
        <v>8.6948999999999999E-2</v>
      </c>
      <c r="K156">
        <v>5.4189000000000001E-2</v>
      </c>
      <c r="L156">
        <v>5.0428000000000001E-2</v>
      </c>
      <c r="N156">
        <f t="shared" si="13"/>
        <v>9.5526561043802527E-2</v>
      </c>
      <c r="O156">
        <f t="shared" si="14"/>
        <v>1628.5849802371545</v>
      </c>
      <c r="P156">
        <f t="shared" si="15"/>
        <v>203.57312252964431</v>
      </c>
      <c r="T156">
        <f t="shared" si="11"/>
        <v>4.4821686009999997E-3</v>
      </c>
      <c r="U156">
        <f t="shared" si="12"/>
        <v>1.634423184E-3</v>
      </c>
    </row>
    <row r="157" spans="1:21" x14ac:dyDescent="0.25">
      <c r="A157">
        <v>10025</v>
      </c>
      <c r="B157">
        <v>20130228</v>
      </c>
      <c r="C157">
        <v>3</v>
      </c>
      <c r="D157">
        <v>3081</v>
      </c>
      <c r="E157" t="s">
        <v>34</v>
      </c>
      <c r="F157" t="s">
        <v>35</v>
      </c>
      <c r="G157">
        <v>7975</v>
      </c>
      <c r="H157">
        <v>103110</v>
      </c>
      <c r="I157">
        <v>70.53</v>
      </c>
      <c r="J157">
        <v>9.5527000000000001E-2</v>
      </c>
      <c r="K157">
        <v>8.2839999999999997E-3</v>
      </c>
      <c r="L157">
        <v>1.1061E-2</v>
      </c>
      <c r="N157">
        <f t="shared" si="13"/>
        <v>1.8148305685523836E-2</v>
      </c>
      <c r="O157">
        <f t="shared" si="14"/>
        <v>1784.1581027667989</v>
      </c>
      <c r="P157">
        <f t="shared" si="15"/>
        <v>223.01976284584987</v>
      </c>
      <c r="T157">
        <f t="shared" si="11"/>
        <v>5.7043277289999996E-3</v>
      </c>
      <c r="U157">
        <f t="shared" si="12"/>
        <v>1.1257209999999988E-6</v>
      </c>
    </row>
    <row r="158" spans="1:21" x14ac:dyDescent="0.25">
      <c r="A158">
        <v>10025</v>
      </c>
      <c r="B158">
        <v>20130328</v>
      </c>
      <c r="C158">
        <v>3</v>
      </c>
      <c r="D158">
        <v>3081</v>
      </c>
      <c r="E158" t="s">
        <v>34</v>
      </c>
      <c r="F158" t="s">
        <v>35</v>
      </c>
      <c r="G158">
        <v>7975</v>
      </c>
      <c r="H158">
        <v>103110</v>
      </c>
      <c r="I158">
        <v>71.81</v>
      </c>
      <c r="J158">
        <v>1.8148000000000001E-2</v>
      </c>
      <c r="K158">
        <v>3.5319999999999997E-2</v>
      </c>
      <c r="L158">
        <v>3.5987999999999999E-2</v>
      </c>
      <c r="N158">
        <f t="shared" si="13"/>
        <v>7.366662024787618E-2</v>
      </c>
      <c r="O158">
        <f t="shared" si="14"/>
        <v>1816.537549407115</v>
      </c>
      <c r="P158">
        <f t="shared" si="15"/>
        <v>227.06719367588937</v>
      </c>
      <c r="T158">
        <f t="shared" si="11"/>
        <v>3.429903999999998E-6</v>
      </c>
      <c r="U158">
        <f t="shared" si="12"/>
        <v>6.7537614399999985E-4</v>
      </c>
    </row>
    <row r="159" spans="1:21" x14ac:dyDescent="0.25">
      <c r="A159">
        <v>10025</v>
      </c>
      <c r="B159">
        <v>20130430</v>
      </c>
      <c r="C159">
        <v>3</v>
      </c>
      <c r="D159">
        <v>3081</v>
      </c>
      <c r="E159" t="s">
        <v>34</v>
      </c>
      <c r="F159" t="s">
        <v>35</v>
      </c>
      <c r="G159">
        <v>7975</v>
      </c>
      <c r="H159">
        <v>103110</v>
      </c>
      <c r="I159">
        <v>77.099999999999994</v>
      </c>
      <c r="J159">
        <v>7.3666999999999996E-2</v>
      </c>
      <c r="K159">
        <v>1.4942E-2</v>
      </c>
      <c r="L159">
        <v>1.8086000000000001E-2</v>
      </c>
      <c r="N159">
        <f t="shared" si="13"/>
        <v>8.2749675745784845E-2</v>
      </c>
      <c r="O159">
        <f t="shared" si="14"/>
        <v>1950.3557312252965</v>
      </c>
      <c r="P159">
        <f t="shared" si="15"/>
        <v>243.79446640316206</v>
      </c>
      <c r="T159">
        <f t="shared" si="11"/>
        <v>2.8801468889999991E-3</v>
      </c>
      <c r="U159">
        <f t="shared" si="12"/>
        <v>6.5383396000000024E-5</v>
      </c>
    </row>
    <row r="160" spans="1:21" x14ac:dyDescent="0.25">
      <c r="A160">
        <v>10025</v>
      </c>
      <c r="B160">
        <v>20130531</v>
      </c>
      <c r="C160">
        <v>3</v>
      </c>
      <c r="D160">
        <v>3081</v>
      </c>
      <c r="E160" t="s">
        <v>34</v>
      </c>
      <c r="F160" t="s">
        <v>35</v>
      </c>
      <c r="G160">
        <v>7975</v>
      </c>
      <c r="H160">
        <v>103110</v>
      </c>
      <c r="I160">
        <v>83.48</v>
      </c>
      <c r="J160">
        <v>8.2750000000000004E-2</v>
      </c>
      <c r="K160">
        <v>1.9154999999999998E-2</v>
      </c>
      <c r="L160">
        <v>2.0763E-2</v>
      </c>
      <c r="N160">
        <f t="shared" si="13"/>
        <v>-0.10888835649257311</v>
      </c>
      <c r="O160">
        <f t="shared" si="14"/>
        <v>2111.747035573123</v>
      </c>
      <c r="P160">
        <f t="shared" si="15"/>
        <v>263.96837944664037</v>
      </c>
      <c r="T160">
        <f t="shared" si="11"/>
        <v>3.9375625000000001E-3</v>
      </c>
      <c r="U160">
        <f t="shared" si="12"/>
        <v>1.15842169E-4</v>
      </c>
    </row>
    <row r="161" spans="1:21" x14ac:dyDescent="0.25">
      <c r="A161">
        <v>10025</v>
      </c>
      <c r="B161">
        <v>20130628</v>
      </c>
      <c r="C161">
        <v>3</v>
      </c>
      <c r="D161">
        <v>3081</v>
      </c>
      <c r="E161" t="s">
        <v>34</v>
      </c>
      <c r="F161" t="s">
        <v>35</v>
      </c>
      <c r="G161">
        <v>7975</v>
      </c>
      <c r="H161">
        <v>103110</v>
      </c>
      <c r="I161">
        <v>74.39</v>
      </c>
      <c r="J161">
        <v>-0.108888</v>
      </c>
      <c r="K161">
        <v>-1.5070999999999999E-2</v>
      </c>
      <c r="L161">
        <v>-1.4999E-2</v>
      </c>
      <c r="N161">
        <f t="shared" si="13"/>
        <v>8.4823228928619487E-2</v>
      </c>
      <c r="O161">
        <f t="shared" si="14"/>
        <v>1881.8023715415022</v>
      </c>
      <c r="P161">
        <f t="shared" si="15"/>
        <v>235.22529644268778</v>
      </c>
      <c r="T161">
        <f t="shared" si="11"/>
        <v>1.6612116544000001E-2</v>
      </c>
      <c r="U161">
        <f t="shared" si="12"/>
        <v>6.2495000099999998E-4</v>
      </c>
    </row>
    <row r="162" spans="1:21" x14ac:dyDescent="0.25">
      <c r="A162">
        <v>10025</v>
      </c>
      <c r="B162">
        <v>20130731</v>
      </c>
      <c r="C162">
        <v>3</v>
      </c>
      <c r="D162">
        <v>3081</v>
      </c>
      <c r="E162" t="s">
        <v>34</v>
      </c>
      <c r="F162" t="s">
        <v>35</v>
      </c>
      <c r="G162">
        <v>7975</v>
      </c>
      <c r="H162">
        <v>103110</v>
      </c>
      <c r="I162">
        <v>80.7</v>
      </c>
      <c r="J162">
        <v>8.4822999999999996E-2</v>
      </c>
      <c r="K162">
        <v>5.2690000000000001E-2</v>
      </c>
      <c r="L162">
        <v>4.9461999999999999E-2</v>
      </c>
      <c r="N162">
        <f t="shared" si="13"/>
        <v>-3.0483271375464804E-2</v>
      </c>
      <c r="O162">
        <f t="shared" si="14"/>
        <v>2041.4229249011862</v>
      </c>
      <c r="P162">
        <f t="shared" si="15"/>
        <v>255.17786561264828</v>
      </c>
      <c r="T162">
        <f t="shared" si="11"/>
        <v>4.2020213289999993E-3</v>
      </c>
      <c r="U162">
        <f t="shared" si="12"/>
        <v>1.5572494439999999E-3</v>
      </c>
    </row>
    <row r="163" spans="1:21" x14ac:dyDescent="0.25">
      <c r="A163">
        <v>10025</v>
      </c>
      <c r="B163">
        <v>20130830</v>
      </c>
      <c r="C163">
        <v>3</v>
      </c>
      <c r="D163">
        <v>3081</v>
      </c>
      <c r="E163" t="s">
        <v>34</v>
      </c>
      <c r="F163" t="s">
        <v>35</v>
      </c>
      <c r="G163">
        <v>7975</v>
      </c>
      <c r="H163">
        <v>103110</v>
      </c>
      <c r="I163">
        <v>78.239999999999995</v>
      </c>
      <c r="J163">
        <v>-3.0483E-2</v>
      </c>
      <c r="K163">
        <v>-2.5760999999999999E-2</v>
      </c>
      <c r="L163">
        <v>-3.1297999999999999E-2</v>
      </c>
      <c r="N163">
        <f t="shared" si="13"/>
        <v>-5.0230061349693211E-2</v>
      </c>
      <c r="O163">
        <f t="shared" si="14"/>
        <v>1979.1936758893282</v>
      </c>
      <c r="P163">
        <f t="shared" si="15"/>
        <v>247.39920948616603</v>
      </c>
      <c r="T163">
        <f t="shared" si="11"/>
        <v>2.5485332890000001E-3</v>
      </c>
      <c r="U163">
        <f t="shared" si="12"/>
        <v>1.7055248040000002E-3</v>
      </c>
    </row>
    <row r="164" spans="1:21" x14ac:dyDescent="0.25">
      <c r="A164">
        <v>10025</v>
      </c>
      <c r="B164">
        <v>20130930</v>
      </c>
      <c r="C164">
        <v>3</v>
      </c>
      <c r="D164">
        <v>3081</v>
      </c>
      <c r="E164" t="s">
        <v>34</v>
      </c>
      <c r="F164" t="s">
        <v>35</v>
      </c>
      <c r="G164">
        <v>7975</v>
      </c>
      <c r="H164">
        <v>103110</v>
      </c>
      <c r="I164">
        <v>74.31</v>
      </c>
      <c r="J164">
        <v>-5.0229999999999997E-2</v>
      </c>
      <c r="K164">
        <v>3.7513999999999999E-2</v>
      </c>
      <c r="L164">
        <v>2.9749000000000001E-2</v>
      </c>
      <c r="N164">
        <f t="shared" si="13"/>
        <v>-0.20037679989234292</v>
      </c>
      <c r="O164">
        <f t="shared" si="14"/>
        <v>1879.7786561264825</v>
      </c>
      <c r="P164">
        <f t="shared" si="15"/>
        <v>234.97233201581031</v>
      </c>
      <c r="T164">
        <f t="shared" si="11"/>
        <v>4.9322528999999997E-3</v>
      </c>
      <c r="U164">
        <f t="shared" si="12"/>
        <v>3.9002300100000008E-4</v>
      </c>
    </row>
    <row r="165" spans="1:21" x14ac:dyDescent="0.25">
      <c r="A165">
        <v>10025</v>
      </c>
      <c r="B165">
        <v>20131031</v>
      </c>
      <c r="C165">
        <v>3</v>
      </c>
      <c r="D165">
        <v>3081</v>
      </c>
      <c r="E165" t="s">
        <v>34</v>
      </c>
      <c r="F165" t="s">
        <v>35</v>
      </c>
      <c r="G165">
        <v>7975</v>
      </c>
      <c r="H165">
        <v>103110</v>
      </c>
      <c r="I165">
        <v>59.42</v>
      </c>
      <c r="J165">
        <v>-0.200377</v>
      </c>
      <c r="K165">
        <v>3.9907999999999999E-2</v>
      </c>
      <c r="L165">
        <v>4.4595999999999997E-2</v>
      </c>
      <c r="N165">
        <f t="shared" si="13"/>
        <v>-0.13227869404240999</v>
      </c>
      <c r="O165">
        <f t="shared" si="14"/>
        <v>1503.114624505929</v>
      </c>
      <c r="P165">
        <f t="shared" si="15"/>
        <v>187.88932806324112</v>
      </c>
      <c r="T165">
        <f t="shared" si="11"/>
        <v>4.8566022128999999E-2</v>
      </c>
      <c r="U165">
        <f t="shared" si="12"/>
        <v>1.1968832159999997E-3</v>
      </c>
    </row>
    <row r="166" spans="1:21" x14ac:dyDescent="0.25">
      <c r="A166">
        <v>10025</v>
      </c>
      <c r="B166">
        <v>20131129</v>
      </c>
      <c r="C166">
        <v>3</v>
      </c>
      <c r="D166">
        <v>3081</v>
      </c>
      <c r="E166" t="s">
        <v>34</v>
      </c>
      <c r="F166" t="s">
        <v>35</v>
      </c>
      <c r="G166">
        <v>7975</v>
      </c>
      <c r="H166">
        <v>103110</v>
      </c>
      <c r="I166">
        <v>51.56</v>
      </c>
      <c r="J166">
        <v>-0.13227900000000001</v>
      </c>
      <c r="K166">
        <v>2.4972999999999999E-2</v>
      </c>
      <c r="L166">
        <v>2.8049000000000001E-2</v>
      </c>
      <c r="N166">
        <f t="shared" si="13"/>
        <v>2.4631497284716808E-2</v>
      </c>
      <c r="O166">
        <f t="shared" si="14"/>
        <v>1304.2845849802372</v>
      </c>
      <c r="P166">
        <f t="shared" si="15"/>
        <v>163.03557312252966</v>
      </c>
      <c r="T166">
        <f t="shared" si="11"/>
        <v>2.3188893841000001E-2</v>
      </c>
      <c r="U166">
        <f t="shared" si="12"/>
        <v>3.2576640100000009E-4</v>
      </c>
    </row>
    <row r="167" spans="1:21" x14ac:dyDescent="0.25">
      <c r="A167">
        <v>10025</v>
      </c>
      <c r="B167">
        <v>20131231</v>
      </c>
      <c r="C167">
        <v>3</v>
      </c>
      <c r="D167">
        <v>3081</v>
      </c>
      <c r="E167" t="s">
        <v>34</v>
      </c>
      <c r="F167" t="s">
        <v>35</v>
      </c>
      <c r="G167">
        <v>7975</v>
      </c>
      <c r="H167">
        <v>103110</v>
      </c>
      <c r="I167">
        <v>52.83</v>
      </c>
      <c r="J167">
        <v>2.4632000000000001E-2</v>
      </c>
      <c r="K167">
        <v>2.6159999999999999E-2</v>
      </c>
      <c r="L167">
        <v>2.3563000000000001E-2</v>
      </c>
      <c r="N167">
        <f t="shared" si="13"/>
        <v>-0.16638273708120388</v>
      </c>
      <c r="O167">
        <f t="shared" si="14"/>
        <v>1336.411067193676</v>
      </c>
      <c r="P167">
        <f t="shared" si="15"/>
        <v>167.0513833992095</v>
      </c>
      <c r="T167">
        <f t="shared" si="11"/>
        <v>2.1455424000000007E-5</v>
      </c>
      <c r="U167">
        <f t="shared" si="12"/>
        <v>1.8395496900000001E-4</v>
      </c>
    </row>
    <row r="168" spans="1:21" x14ac:dyDescent="0.25">
      <c r="A168">
        <v>10025</v>
      </c>
      <c r="B168">
        <v>20140131</v>
      </c>
      <c r="C168">
        <v>3</v>
      </c>
      <c r="D168">
        <v>3081</v>
      </c>
      <c r="E168" t="s">
        <v>34</v>
      </c>
      <c r="F168" t="s">
        <v>35</v>
      </c>
      <c r="G168">
        <v>7975</v>
      </c>
      <c r="H168">
        <v>103110</v>
      </c>
      <c r="I168">
        <v>44.04</v>
      </c>
      <c r="J168">
        <v>-0.166383</v>
      </c>
      <c r="K168">
        <v>-3.0047000000000001E-2</v>
      </c>
      <c r="L168">
        <v>-3.5582999999999997E-2</v>
      </c>
      <c r="N168">
        <f t="shared" si="13"/>
        <v>-3.2243415077202631E-2</v>
      </c>
      <c r="O168">
        <f t="shared" si="14"/>
        <v>1114.0553359683795</v>
      </c>
      <c r="P168">
        <f t="shared" si="15"/>
        <v>139.25691699604744</v>
      </c>
      <c r="T168">
        <f t="shared" si="11"/>
        <v>3.4738622689E-2</v>
      </c>
      <c r="U168">
        <f t="shared" si="12"/>
        <v>2.0778098889999998E-3</v>
      </c>
    </row>
    <row r="169" spans="1:21" x14ac:dyDescent="0.25">
      <c r="A169">
        <v>10025</v>
      </c>
      <c r="B169">
        <v>20140228</v>
      </c>
      <c r="C169">
        <v>3</v>
      </c>
      <c r="D169">
        <v>3081</v>
      </c>
      <c r="E169" t="s">
        <v>34</v>
      </c>
      <c r="F169" t="s">
        <v>35</v>
      </c>
      <c r="G169">
        <v>7975</v>
      </c>
      <c r="H169">
        <v>103110</v>
      </c>
      <c r="I169">
        <v>42.62</v>
      </c>
      <c r="J169">
        <v>-3.2243000000000001E-2</v>
      </c>
      <c r="K169">
        <v>4.6225000000000002E-2</v>
      </c>
      <c r="L169">
        <v>4.3117000000000003E-2</v>
      </c>
      <c r="N169">
        <f t="shared" si="13"/>
        <v>-0.12951665884561225</v>
      </c>
      <c r="O169">
        <f t="shared" si="14"/>
        <v>1078.1343873517785</v>
      </c>
      <c r="P169">
        <f t="shared" si="15"/>
        <v>134.76679841897231</v>
      </c>
      <c r="T169">
        <f t="shared" si="11"/>
        <v>2.7293310489999996E-3</v>
      </c>
      <c r="U169">
        <f t="shared" si="12"/>
        <v>1.096735689E-3</v>
      </c>
    </row>
    <row r="170" spans="1:21" x14ac:dyDescent="0.25">
      <c r="A170">
        <v>10025</v>
      </c>
      <c r="B170">
        <v>20140331</v>
      </c>
      <c r="C170">
        <v>3</v>
      </c>
      <c r="D170">
        <v>3081</v>
      </c>
      <c r="E170" t="s">
        <v>34</v>
      </c>
      <c r="F170" t="s">
        <v>35</v>
      </c>
      <c r="G170">
        <v>7975</v>
      </c>
      <c r="H170">
        <v>103110</v>
      </c>
      <c r="I170">
        <v>37.1</v>
      </c>
      <c r="J170">
        <v>-0.12951699999999999</v>
      </c>
      <c r="K170">
        <v>4.5440000000000003E-3</v>
      </c>
      <c r="L170">
        <v>6.9319999999999998E-3</v>
      </c>
      <c r="N170">
        <f t="shared" si="13"/>
        <v>-3.9892183288409822E-2</v>
      </c>
      <c r="O170">
        <f t="shared" si="14"/>
        <v>938.498023715415</v>
      </c>
      <c r="P170">
        <f t="shared" si="15"/>
        <v>117.31225296442688</v>
      </c>
      <c r="T170">
        <f t="shared" si="11"/>
        <v>2.2355333288999996E-2</v>
      </c>
      <c r="U170">
        <f t="shared" si="12"/>
        <v>9.4126240000000027E-6</v>
      </c>
    </row>
    <row r="171" spans="1:21" x14ac:dyDescent="0.25">
      <c r="A171">
        <v>10025</v>
      </c>
      <c r="B171">
        <v>20140430</v>
      </c>
      <c r="C171">
        <v>3</v>
      </c>
      <c r="D171">
        <v>3081</v>
      </c>
      <c r="E171" t="s">
        <v>34</v>
      </c>
      <c r="F171" t="s">
        <v>35</v>
      </c>
      <c r="G171">
        <v>7975</v>
      </c>
      <c r="H171">
        <v>103110</v>
      </c>
      <c r="I171">
        <v>35.619999999999997</v>
      </c>
      <c r="J171">
        <v>-3.9891999999999997E-2</v>
      </c>
      <c r="K171">
        <v>1.5690000000000001E-3</v>
      </c>
      <c r="L171">
        <v>6.2009999999999999E-3</v>
      </c>
      <c r="N171">
        <f t="shared" si="13"/>
        <v>-0.10527793374508698</v>
      </c>
      <c r="O171">
        <f t="shared" si="14"/>
        <v>901.05928853754926</v>
      </c>
      <c r="P171">
        <f t="shared" si="15"/>
        <v>112.63241106719366</v>
      </c>
      <c r="T171">
        <f t="shared" si="11"/>
        <v>3.5870516639999999E-3</v>
      </c>
      <c r="U171">
        <f t="shared" si="12"/>
        <v>1.4432401000000002E-5</v>
      </c>
    </row>
    <row r="172" spans="1:21" x14ac:dyDescent="0.25">
      <c r="A172">
        <v>10025</v>
      </c>
      <c r="B172">
        <v>20140530</v>
      </c>
      <c r="C172">
        <v>3</v>
      </c>
      <c r="D172">
        <v>3081</v>
      </c>
      <c r="E172" t="s">
        <v>34</v>
      </c>
      <c r="F172" t="s">
        <v>35</v>
      </c>
      <c r="G172">
        <v>7975</v>
      </c>
      <c r="H172">
        <v>103110</v>
      </c>
      <c r="I172">
        <v>31.87</v>
      </c>
      <c r="J172">
        <v>-0.105278</v>
      </c>
      <c r="K172">
        <v>2.026E-2</v>
      </c>
      <c r="L172">
        <v>2.103E-2</v>
      </c>
      <c r="N172">
        <f t="shared" si="13"/>
        <v>9.4132412927517839E-2</v>
      </c>
      <c r="O172">
        <f t="shared" si="14"/>
        <v>806.19762845849789</v>
      </c>
      <c r="P172">
        <f t="shared" si="15"/>
        <v>100.77470355731224</v>
      </c>
      <c r="T172">
        <f t="shared" si="11"/>
        <v>1.5694577284000002E-2</v>
      </c>
      <c r="U172">
        <f t="shared" si="12"/>
        <v>1.2166089999999999E-4</v>
      </c>
    </row>
    <row r="173" spans="1:21" x14ac:dyDescent="0.25">
      <c r="A173">
        <v>10025</v>
      </c>
      <c r="B173">
        <v>20140630</v>
      </c>
      <c r="C173">
        <v>3</v>
      </c>
      <c r="D173">
        <v>3081</v>
      </c>
      <c r="E173" t="s">
        <v>34</v>
      </c>
      <c r="F173" t="s">
        <v>35</v>
      </c>
      <c r="G173">
        <v>7975</v>
      </c>
      <c r="H173">
        <v>103110</v>
      </c>
      <c r="I173">
        <v>34.869999999999997</v>
      </c>
      <c r="J173">
        <v>9.4131999999999993E-2</v>
      </c>
      <c r="K173">
        <v>2.7990999999999999E-2</v>
      </c>
      <c r="L173">
        <v>1.9057999999999999E-2</v>
      </c>
      <c r="N173">
        <f t="shared" si="13"/>
        <v>0.16862632635503316</v>
      </c>
      <c r="O173">
        <f t="shared" si="14"/>
        <v>882.08695652173878</v>
      </c>
      <c r="P173">
        <f t="shared" si="15"/>
        <v>110.26086956521735</v>
      </c>
      <c r="T173">
        <f t="shared" si="11"/>
        <v>5.4955534239999985E-3</v>
      </c>
      <c r="U173">
        <f t="shared" si="12"/>
        <v>8.2047363999999964E-5</v>
      </c>
    </row>
    <row r="174" spans="1:21" x14ac:dyDescent="0.25">
      <c r="A174">
        <v>10025</v>
      </c>
      <c r="B174">
        <v>20140731</v>
      </c>
      <c r="C174">
        <v>3</v>
      </c>
      <c r="D174">
        <v>3081</v>
      </c>
      <c r="E174" t="s">
        <v>34</v>
      </c>
      <c r="F174" t="s">
        <v>35</v>
      </c>
      <c r="G174">
        <v>7975</v>
      </c>
      <c r="H174">
        <v>103110</v>
      </c>
      <c r="I174">
        <v>40.75</v>
      </c>
      <c r="J174">
        <v>0.168626</v>
      </c>
      <c r="K174">
        <v>-2.0566999999999998E-2</v>
      </c>
      <c r="L174">
        <v>-1.508E-2</v>
      </c>
      <c r="N174">
        <f t="shared" si="13"/>
        <v>3.926380368098159E-2</v>
      </c>
      <c r="O174">
        <f t="shared" si="14"/>
        <v>1030.8300395256915</v>
      </c>
      <c r="P174">
        <f t="shared" si="15"/>
        <v>128.85375494071144</v>
      </c>
      <c r="T174">
        <f t="shared" si="11"/>
        <v>2.2089687876000002E-2</v>
      </c>
      <c r="U174">
        <f t="shared" si="12"/>
        <v>6.2900639999999991E-4</v>
      </c>
    </row>
    <row r="175" spans="1:21" x14ac:dyDescent="0.25">
      <c r="A175">
        <v>10025</v>
      </c>
      <c r="B175">
        <v>20140829</v>
      </c>
      <c r="C175">
        <v>3</v>
      </c>
      <c r="D175">
        <v>3081</v>
      </c>
      <c r="E175" t="s">
        <v>34</v>
      </c>
      <c r="F175" t="s">
        <v>35</v>
      </c>
      <c r="G175">
        <v>7975</v>
      </c>
      <c r="H175">
        <v>103110</v>
      </c>
      <c r="I175">
        <v>42.35</v>
      </c>
      <c r="J175">
        <v>3.9264E-2</v>
      </c>
      <c r="K175">
        <v>4.0224999999999997E-2</v>
      </c>
      <c r="L175">
        <v>3.7655000000000001E-2</v>
      </c>
      <c r="N175">
        <f t="shared" si="13"/>
        <v>-0.10578512396694228</v>
      </c>
      <c r="O175">
        <f t="shared" si="14"/>
        <v>1071.3043478260868</v>
      </c>
      <c r="P175">
        <f t="shared" si="15"/>
        <v>133.91304347826085</v>
      </c>
      <c r="T175">
        <f t="shared" si="11"/>
        <v>3.7110169600000002E-4</v>
      </c>
      <c r="U175">
        <f t="shared" si="12"/>
        <v>7.6479902499999993E-4</v>
      </c>
    </row>
    <row r="176" spans="1:21" x14ac:dyDescent="0.25">
      <c r="A176">
        <v>10025</v>
      </c>
      <c r="B176">
        <v>20140930</v>
      </c>
      <c r="C176">
        <v>3</v>
      </c>
      <c r="D176">
        <v>3081</v>
      </c>
      <c r="E176" t="s">
        <v>34</v>
      </c>
      <c r="F176" t="s">
        <v>35</v>
      </c>
      <c r="G176">
        <v>7975</v>
      </c>
      <c r="H176">
        <v>103110</v>
      </c>
      <c r="I176">
        <v>37.869999999999997</v>
      </c>
      <c r="J176">
        <v>-0.105785</v>
      </c>
      <c r="K176">
        <v>-2.5208999999999999E-2</v>
      </c>
      <c r="L176">
        <v>-1.5514E-2</v>
      </c>
      <c r="N176">
        <f t="shared" si="13"/>
        <v>0.21441774491682075</v>
      </c>
      <c r="O176">
        <f t="shared" si="14"/>
        <v>957.97628458497991</v>
      </c>
      <c r="P176">
        <f t="shared" si="15"/>
        <v>119.74703557312249</v>
      </c>
      <c r="T176">
        <f t="shared" si="11"/>
        <v>1.5821866225000002E-2</v>
      </c>
      <c r="U176">
        <f t="shared" si="12"/>
        <v>6.5096419600000005E-4</v>
      </c>
    </row>
    <row r="177" spans="1:21" x14ac:dyDescent="0.25">
      <c r="A177">
        <v>10025</v>
      </c>
      <c r="B177">
        <v>20141031</v>
      </c>
      <c r="C177">
        <v>3</v>
      </c>
      <c r="D177">
        <v>3081</v>
      </c>
      <c r="E177" t="s">
        <v>34</v>
      </c>
      <c r="F177" t="s">
        <v>35</v>
      </c>
      <c r="G177">
        <v>7975</v>
      </c>
      <c r="H177">
        <v>103110</v>
      </c>
      <c r="I177">
        <v>45.99</v>
      </c>
      <c r="J177">
        <v>0.214418</v>
      </c>
      <c r="K177">
        <v>2.1173999999999998E-2</v>
      </c>
      <c r="L177">
        <v>2.3200999999999999E-2</v>
      </c>
      <c r="N177">
        <f t="shared" si="13"/>
        <v>-2.7397260273972712E-2</v>
      </c>
      <c r="O177">
        <f t="shared" si="14"/>
        <v>1163.3833992094858</v>
      </c>
      <c r="P177">
        <f t="shared" si="15"/>
        <v>145.42292490118572</v>
      </c>
      <c r="T177">
        <f t="shared" si="11"/>
        <v>3.7798358724000003E-2</v>
      </c>
      <c r="U177">
        <f t="shared" si="12"/>
        <v>1.7426640099999998E-4</v>
      </c>
    </row>
    <row r="178" spans="1:21" x14ac:dyDescent="0.25">
      <c r="A178">
        <v>10025</v>
      </c>
      <c r="B178">
        <v>20141128</v>
      </c>
      <c r="C178">
        <v>3</v>
      </c>
      <c r="D178">
        <v>3081</v>
      </c>
      <c r="E178" t="s">
        <v>34</v>
      </c>
      <c r="F178" t="s">
        <v>35</v>
      </c>
      <c r="G178">
        <v>7975</v>
      </c>
      <c r="H178">
        <v>103110</v>
      </c>
      <c r="I178">
        <v>44.73</v>
      </c>
      <c r="J178">
        <v>-2.7397000000000001E-2</v>
      </c>
      <c r="K178">
        <v>2.1114000000000001E-2</v>
      </c>
      <c r="L178">
        <v>2.4534E-2</v>
      </c>
      <c r="N178">
        <f t="shared" si="13"/>
        <v>0.30002235636038455</v>
      </c>
      <c r="O178">
        <f t="shared" si="14"/>
        <v>1131.5098814229243</v>
      </c>
      <c r="P178">
        <f t="shared" si="15"/>
        <v>141.43873517786554</v>
      </c>
      <c r="T178">
        <f t="shared" si="11"/>
        <v>2.2464756090000001E-3</v>
      </c>
      <c r="U178">
        <f t="shared" si="12"/>
        <v>2.11237156E-4</v>
      </c>
    </row>
    <row r="179" spans="1:21" x14ac:dyDescent="0.25">
      <c r="A179">
        <v>10025</v>
      </c>
      <c r="B179">
        <v>20141231</v>
      </c>
      <c r="C179">
        <v>3</v>
      </c>
      <c r="D179">
        <v>3081</v>
      </c>
      <c r="E179" t="s">
        <v>34</v>
      </c>
      <c r="F179" t="s">
        <v>35</v>
      </c>
      <c r="G179">
        <v>7975</v>
      </c>
      <c r="H179">
        <v>103110</v>
      </c>
      <c r="I179">
        <v>58.15</v>
      </c>
      <c r="J179">
        <v>0.30002200000000001</v>
      </c>
      <c r="K179">
        <v>-3.6619999999999999E-3</v>
      </c>
      <c r="L179">
        <v>-4.189E-3</v>
      </c>
      <c r="N179">
        <f t="shared" si="13"/>
        <v>-0.13826311263972479</v>
      </c>
      <c r="O179">
        <f t="shared" si="14"/>
        <v>1470.9881422924893</v>
      </c>
      <c r="P179">
        <f t="shared" si="15"/>
        <v>183.87351778656117</v>
      </c>
      <c r="T179">
        <f t="shared" si="11"/>
        <v>7.8412320484E-2</v>
      </c>
      <c r="U179">
        <f t="shared" si="12"/>
        <v>2.01327721E-4</v>
      </c>
    </row>
    <row r="180" spans="1:21" x14ac:dyDescent="0.25">
      <c r="A180">
        <v>10025</v>
      </c>
      <c r="B180">
        <v>20150130</v>
      </c>
      <c r="C180">
        <v>3</v>
      </c>
      <c r="D180">
        <v>3081</v>
      </c>
      <c r="E180" t="s">
        <v>34</v>
      </c>
      <c r="F180" t="s">
        <v>35</v>
      </c>
      <c r="G180">
        <v>7975</v>
      </c>
      <c r="H180">
        <v>103110</v>
      </c>
      <c r="I180">
        <v>50.11</v>
      </c>
      <c r="J180">
        <v>-0.138263</v>
      </c>
      <c r="K180">
        <v>-2.7206999999999999E-2</v>
      </c>
      <c r="L180">
        <v>-3.1040999999999999E-2</v>
      </c>
      <c r="N180">
        <f t="shared" si="13"/>
        <v>1.0975853123128987E-2</v>
      </c>
      <c r="O180">
        <f t="shared" si="14"/>
        <v>1267.6047430830033</v>
      </c>
      <c r="P180">
        <f t="shared" si="15"/>
        <v>158.45059288537541</v>
      </c>
      <c r="T180">
        <f t="shared" si="11"/>
        <v>2.5047177168999995E-2</v>
      </c>
      <c r="U180">
        <f t="shared" si="12"/>
        <v>1.684363681E-3</v>
      </c>
    </row>
    <row r="181" spans="1:21" x14ac:dyDescent="0.25">
      <c r="A181">
        <v>10025</v>
      </c>
      <c r="B181">
        <v>20150227</v>
      </c>
      <c r="C181">
        <v>3</v>
      </c>
      <c r="D181">
        <v>3081</v>
      </c>
      <c r="E181" t="s">
        <v>34</v>
      </c>
      <c r="F181" t="s">
        <v>35</v>
      </c>
      <c r="G181">
        <v>7975</v>
      </c>
      <c r="H181">
        <v>103110</v>
      </c>
      <c r="I181">
        <v>50.66</v>
      </c>
      <c r="J181">
        <v>1.0976E-2</v>
      </c>
      <c r="K181">
        <v>5.5974000000000003E-2</v>
      </c>
      <c r="L181">
        <v>5.4892999999999997E-2</v>
      </c>
      <c r="N181">
        <f t="shared" si="13"/>
        <v>8.6458744571654256E-2</v>
      </c>
      <c r="O181">
        <f t="shared" si="14"/>
        <v>1281.5177865612641</v>
      </c>
      <c r="P181">
        <f t="shared" si="15"/>
        <v>160.18972332015801</v>
      </c>
      <c r="T181">
        <f t="shared" si="11"/>
        <v>8.1432576000000018E-5</v>
      </c>
      <c r="U181">
        <f t="shared" si="12"/>
        <v>2.0153814489999996E-3</v>
      </c>
    </row>
    <row r="182" spans="1:21" x14ac:dyDescent="0.25">
      <c r="A182">
        <v>10025</v>
      </c>
      <c r="B182">
        <v>20150331</v>
      </c>
      <c r="C182">
        <v>3</v>
      </c>
      <c r="D182">
        <v>3081</v>
      </c>
      <c r="E182" t="s">
        <v>34</v>
      </c>
      <c r="F182" t="s">
        <v>35</v>
      </c>
      <c r="G182">
        <v>7975</v>
      </c>
      <c r="H182">
        <v>103110</v>
      </c>
      <c r="I182">
        <v>55.04</v>
      </c>
      <c r="J182">
        <v>8.6458999999999994E-2</v>
      </c>
      <c r="K182">
        <v>-1.0410000000000001E-2</v>
      </c>
      <c r="L182">
        <v>-1.7395999999999998E-2</v>
      </c>
      <c r="N182">
        <f t="shared" si="13"/>
        <v>-8.9752906976744096E-2</v>
      </c>
      <c r="O182">
        <f t="shared" si="14"/>
        <v>1392.3162055335961</v>
      </c>
      <c r="P182">
        <f t="shared" si="15"/>
        <v>174.03952569169951</v>
      </c>
      <c r="T182">
        <f t="shared" si="11"/>
        <v>4.416798680999999E-3</v>
      </c>
      <c r="U182">
        <f t="shared" si="12"/>
        <v>7.5054081599999984E-4</v>
      </c>
    </row>
    <row r="183" spans="1:21" x14ac:dyDescent="0.25">
      <c r="A183">
        <v>10025</v>
      </c>
      <c r="B183">
        <v>20150430</v>
      </c>
      <c r="C183">
        <v>3</v>
      </c>
      <c r="D183">
        <v>3081</v>
      </c>
      <c r="E183" t="s">
        <v>34</v>
      </c>
      <c r="F183" t="s">
        <v>35</v>
      </c>
      <c r="G183">
        <v>7975</v>
      </c>
      <c r="H183">
        <v>103110</v>
      </c>
      <c r="I183">
        <v>50.1</v>
      </c>
      <c r="J183">
        <v>-8.9752999999999999E-2</v>
      </c>
      <c r="K183">
        <v>8.7760000000000008E-3</v>
      </c>
      <c r="L183">
        <v>8.5210000000000008E-3</v>
      </c>
      <c r="N183">
        <f t="shared" si="13"/>
        <v>-1.3972055888223922E-3</v>
      </c>
      <c r="O183">
        <f t="shared" si="14"/>
        <v>1267.3517786561258</v>
      </c>
      <c r="P183">
        <f t="shared" si="15"/>
        <v>158.41897233201573</v>
      </c>
      <c r="T183">
        <f t="shared" si="11"/>
        <v>1.2045721009000001E-2</v>
      </c>
      <c r="U183">
        <f t="shared" si="12"/>
        <v>2.1874409999999984E-6</v>
      </c>
    </row>
    <row r="184" spans="1:21" x14ac:dyDescent="0.25">
      <c r="A184">
        <v>10025</v>
      </c>
      <c r="B184">
        <v>20150529</v>
      </c>
      <c r="C184">
        <v>3</v>
      </c>
      <c r="D184">
        <v>3081</v>
      </c>
      <c r="E184" t="s">
        <v>34</v>
      </c>
      <c r="F184" t="s">
        <v>35</v>
      </c>
      <c r="G184">
        <v>7975</v>
      </c>
      <c r="H184">
        <v>103110</v>
      </c>
      <c r="I184">
        <v>50.03</v>
      </c>
      <c r="J184">
        <v>-1.397E-3</v>
      </c>
      <c r="K184">
        <v>1.0290000000000001E-2</v>
      </c>
      <c r="L184">
        <v>1.0491E-2</v>
      </c>
      <c r="N184">
        <f t="shared" si="13"/>
        <v>0.10333799720167902</v>
      </c>
      <c r="O184">
        <f t="shared" si="14"/>
        <v>1265.5810276679836</v>
      </c>
      <c r="P184">
        <f t="shared" si="15"/>
        <v>158.19762845849795</v>
      </c>
      <c r="T184">
        <f t="shared" si="11"/>
        <v>4.5783160899999997E-4</v>
      </c>
      <c r="U184">
        <f t="shared" si="12"/>
        <v>2.4108100000000012E-7</v>
      </c>
    </row>
    <row r="185" spans="1:21" x14ac:dyDescent="0.25">
      <c r="A185">
        <v>10025</v>
      </c>
      <c r="B185">
        <v>20150630</v>
      </c>
      <c r="C185">
        <v>3</v>
      </c>
      <c r="D185">
        <v>3081</v>
      </c>
      <c r="E185" t="s">
        <v>34</v>
      </c>
      <c r="F185" t="s">
        <v>35</v>
      </c>
      <c r="G185">
        <v>7975</v>
      </c>
      <c r="H185">
        <v>103110</v>
      </c>
      <c r="I185">
        <v>55.2</v>
      </c>
      <c r="J185">
        <v>0.103338</v>
      </c>
      <c r="K185">
        <v>-1.9238000000000002E-2</v>
      </c>
      <c r="L185">
        <v>-2.1011999999999999E-2</v>
      </c>
      <c r="N185">
        <f t="shared" si="13"/>
        <v>-0.12409420289855078</v>
      </c>
      <c r="O185">
        <f t="shared" si="14"/>
        <v>1396.3636363636358</v>
      </c>
      <c r="P185">
        <f t="shared" si="15"/>
        <v>174.54545454545448</v>
      </c>
      <c r="T185">
        <f t="shared" si="11"/>
        <v>6.9452222439999991E-3</v>
      </c>
      <c r="U185">
        <f t="shared" si="12"/>
        <v>9.6174414399999991E-4</v>
      </c>
    </row>
    <row r="186" spans="1:21" x14ac:dyDescent="0.25">
      <c r="A186">
        <v>10025</v>
      </c>
      <c r="B186">
        <v>20150731</v>
      </c>
      <c r="C186">
        <v>3</v>
      </c>
      <c r="D186">
        <v>3081</v>
      </c>
      <c r="E186" t="s">
        <v>34</v>
      </c>
      <c r="F186" t="s">
        <v>35</v>
      </c>
      <c r="G186">
        <v>7975</v>
      </c>
      <c r="H186">
        <v>103110</v>
      </c>
      <c r="I186">
        <v>48.35</v>
      </c>
      <c r="J186">
        <v>-0.124094</v>
      </c>
      <c r="K186">
        <v>1.2109999999999999E-2</v>
      </c>
      <c r="L186">
        <v>1.9741999999999999E-2</v>
      </c>
      <c r="N186">
        <f t="shared" si="13"/>
        <v>0.12616339193381587</v>
      </c>
      <c r="O186">
        <f t="shared" si="14"/>
        <v>1223.0830039525686</v>
      </c>
      <c r="P186">
        <f t="shared" si="15"/>
        <v>152.88537549407107</v>
      </c>
      <c r="T186">
        <f t="shared" si="11"/>
        <v>2.0763080836000002E-2</v>
      </c>
      <c r="U186">
        <f t="shared" si="12"/>
        <v>9.4906563999999985E-5</v>
      </c>
    </row>
    <row r="187" spans="1:21" x14ac:dyDescent="0.25">
      <c r="A187">
        <v>10025</v>
      </c>
      <c r="B187">
        <v>20150831</v>
      </c>
      <c r="C187">
        <v>3</v>
      </c>
      <c r="D187">
        <v>3081</v>
      </c>
      <c r="E187" t="s">
        <v>34</v>
      </c>
      <c r="F187" t="s">
        <v>35</v>
      </c>
      <c r="G187">
        <v>7975</v>
      </c>
      <c r="H187">
        <v>103110</v>
      </c>
      <c r="I187">
        <v>54.45</v>
      </c>
      <c r="J187">
        <v>0.126163</v>
      </c>
      <c r="K187">
        <v>-5.9982000000000001E-2</v>
      </c>
      <c r="L187">
        <v>-6.2580999999999998E-2</v>
      </c>
      <c r="N187">
        <f t="shared" si="13"/>
        <v>5.2892561983471031E-2</v>
      </c>
      <c r="O187">
        <f t="shared" si="14"/>
        <v>1377.3913043478253</v>
      </c>
      <c r="P187">
        <f t="shared" si="15"/>
        <v>172.17391304347817</v>
      </c>
      <c r="T187">
        <f t="shared" si="11"/>
        <v>1.1270582568999999E-2</v>
      </c>
      <c r="U187">
        <f t="shared" si="12"/>
        <v>5.2680015609999986E-3</v>
      </c>
    </row>
    <row r="188" spans="1:21" x14ac:dyDescent="0.25">
      <c r="A188">
        <v>10025</v>
      </c>
      <c r="B188">
        <v>20150930</v>
      </c>
      <c r="C188">
        <v>3</v>
      </c>
      <c r="D188">
        <v>3081</v>
      </c>
      <c r="E188" t="s">
        <v>34</v>
      </c>
      <c r="F188" t="s">
        <v>35</v>
      </c>
      <c r="G188">
        <v>7975</v>
      </c>
      <c r="H188">
        <v>103110</v>
      </c>
      <c r="I188">
        <v>57.33</v>
      </c>
      <c r="J188">
        <v>5.2893000000000003E-2</v>
      </c>
      <c r="K188">
        <v>-3.3792999999999997E-2</v>
      </c>
      <c r="L188">
        <v>-2.6443000000000001E-2</v>
      </c>
      <c r="N188">
        <f t="shared" si="13"/>
        <v>0.39542996685853837</v>
      </c>
      <c r="O188">
        <f t="shared" si="14"/>
        <v>1450.2450592885366</v>
      </c>
      <c r="P188">
        <f t="shared" si="15"/>
        <v>181.28063241106707</v>
      </c>
      <c r="T188">
        <f t="shared" si="11"/>
        <v>1.0819494490000004E-3</v>
      </c>
      <c r="U188">
        <f t="shared" si="12"/>
        <v>1.3280922490000002E-3</v>
      </c>
    </row>
    <row r="189" spans="1:21" x14ac:dyDescent="0.25">
      <c r="A189">
        <v>10025</v>
      </c>
      <c r="B189">
        <v>20151030</v>
      </c>
      <c r="C189">
        <v>3</v>
      </c>
      <c r="D189">
        <v>3081</v>
      </c>
      <c r="E189" t="s">
        <v>34</v>
      </c>
      <c r="F189" t="s">
        <v>35</v>
      </c>
      <c r="G189">
        <v>7975</v>
      </c>
      <c r="H189">
        <v>103110</v>
      </c>
      <c r="I189">
        <v>80</v>
      </c>
      <c r="J189">
        <v>0.39543</v>
      </c>
      <c r="K189">
        <v>7.4006000000000002E-2</v>
      </c>
      <c r="L189">
        <v>8.2983000000000001E-2</v>
      </c>
      <c r="N189">
        <f t="shared" si="13"/>
        <v>0.13975000000000004</v>
      </c>
      <c r="O189">
        <f t="shared" si="14"/>
        <v>2023.7154150197616</v>
      </c>
      <c r="P189">
        <f t="shared" si="15"/>
        <v>252.9644268774702</v>
      </c>
      <c r="T189">
        <f t="shared" si="11"/>
        <v>0.14094768489999998</v>
      </c>
      <c r="U189">
        <f t="shared" si="12"/>
        <v>5.3265182890000007E-3</v>
      </c>
    </row>
    <row r="190" spans="1:21" x14ac:dyDescent="0.25">
      <c r="A190">
        <v>10025</v>
      </c>
      <c r="B190">
        <v>20151130</v>
      </c>
      <c r="C190">
        <v>3</v>
      </c>
      <c r="D190">
        <v>3081</v>
      </c>
      <c r="E190" t="s">
        <v>34</v>
      </c>
      <c r="F190" t="s">
        <v>35</v>
      </c>
      <c r="G190">
        <v>7975</v>
      </c>
      <c r="H190">
        <v>103110</v>
      </c>
      <c r="I190">
        <v>91.18</v>
      </c>
      <c r="J190">
        <v>0.13975000000000001</v>
      </c>
      <c r="K190">
        <v>2.4099999999999998E-3</v>
      </c>
      <c r="L190">
        <v>5.0500000000000002E-4</v>
      </c>
      <c r="N190">
        <f t="shared" si="13"/>
        <v>-0.15387146304014043</v>
      </c>
      <c r="O190">
        <f t="shared" si="14"/>
        <v>2306.5296442687736</v>
      </c>
      <c r="P190">
        <f t="shared" si="15"/>
        <v>288.3162055335967</v>
      </c>
      <c r="T190">
        <f t="shared" si="11"/>
        <v>1.4340062500000002E-2</v>
      </c>
      <c r="U190">
        <f t="shared" si="12"/>
        <v>9.0155025000000002E-5</v>
      </c>
    </row>
    <row r="191" spans="1:21" x14ac:dyDescent="0.25">
      <c r="A191">
        <v>10025</v>
      </c>
      <c r="B191">
        <v>20151231</v>
      </c>
      <c r="C191">
        <v>3</v>
      </c>
      <c r="D191">
        <v>3081</v>
      </c>
      <c r="E191" t="s">
        <v>34</v>
      </c>
      <c r="F191" t="s">
        <v>35</v>
      </c>
      <c r="G191">
        <v>7975</v>
      </c>
      <c r="H191">
        <v>103110</v>
      </c>
      <c r="I191">
        <v>77.150000000000006</v>
      </c>
      <c r="J191">
        <v>-0.15387100000000001</v>
      </c>
      <c r="K191">
        <v>-2.2228000000000001E-2</v>
      </c>
      <c r="L191">
        <v>-1.753E-2</v>
      </c>
      <c r="N191">
        <f t="shared" si="13"/>
        <v>9.7083603370058169E-2</v>
      </c>
      <c r="O191">
        <f t="shared" si="14"/>
        <v>1951.6205533596828</v>
      </c>
      <c r="P191">
        <f t="shared" si="15"/>
        <v>243.95256916996036</v>
      </c>
      <c r="T191">
        <f t="shared" si="11"/>
        <v>3.0231124640999998E-2</v>
      </c>
      <c r="U191">
        <f t="shared" si="12"/>
        <v>7.5790089999999992E-4</v>
      </c>
    </row>
    <row r="192" spans="1:21" x14ac:dyDescent="0.25">
      <c r="A192">
        <v>10025</v>
      </c>
      <c r="B192">
        <v>20160129</v>
      </c>
      <c r="C192">
        <v>3</v>
      </c>
      <c r="D192">
        <v>3081</v>
      </c>
      <c r="E192" t="s">
        <v>34</v>
      </c>
      <c r="F192" t="s">
        <v>35</v>
      </c>
      <c r="G192">
        <v>7975</v>
      </c>
      <c r="H192">
        <v>103110</v>
      </c>
      <c r="I192">
        <v>84.64</v>
      </c>
      <c r="J192">
        <v>0.100324</v>
      </c>
      <c r="K192">
        <v>-5.7147000000000003E-2</v>
      </c>
      <c r="L192">
        <v>-5.0735000000000002E-2</v>
      </c>
      <c r="N192">
        <f t="shared" si="13"/>
        <v>-7.0061436672967936E-2</v>
      </c>
      <c r="O192">
        <f t="shared" si="14"/>
        <v>2141.0909090909076</v>
      </c>
      <c r="P192">
        <f t="shared" si="15"/>
        <v>267.63636363636346</v>
      </c>
      <c r="T192">
        <f t="shared" si="11"/>
        <v>6.451944975999999E-3</v>
      </c>
      <c r="U192">
        <f t="shared" si="12"/>
        <v>3.6887402250000006E-3</v>
      </c>
    </row>
    <row r="193" spans="1:21" x14ac:dyDescent="0.25">
      <c r="A193">
        <v>10025</v>
      </c>
      <c r="B193">
        <v>20160229</v>
      </c>
      <c r="C193">
        <v>3</v>
      </c>
      <c r="D193">
        <v>3081</v>
      </c>
      <c r="E193" t="s">
        <v>34</v>
      </c>
      <c r="F193" t="s">
        <v>35</v>
      </c>
      <c r="G193">
        <v>7975</v>
      </c>
      <c r="H193">
        <v>103110</v>
      </c>
      <c r="I193">
        <v>78.709999999999994</v>
      </c>
      <c r="J193">
        <v>-7.0060999999999998E-2</v>
      </c>
      <c r="K193">
        <v>6.1300000000000005E-4</v>
      </c>
      <c r="L193">
        <v>-4.1279999999999997E-3</v>
      </c>
      <c r="N193">
        <f t="shared" si="13"/>
        <v>-0.16147884639817045</v>
      </c>
      <c r="O193">
        <f t="shared" si="14"/>
        <v>1991.0830039525677</v>
      </c>
      <c r="P193">
        <f t="shared" si="15"/>
        <v>248.88537549407096</v>
      </c>
      <c r="T193">
        <f t="shared" si="11"/>
        <v>8.1109837209999997E-3</v>
      </c>
      <c r="U193">
        <f t="shared" si="12"/>
        <v>1.9960038400000001E-4</v>
      </c>
    </row>
    <row r="194" spans="1:21" x14ac:dyDescent="0.25">
      <c r="A194">
        <v>10025</v>
      </c>
      <c r="B194">
        <v>20160331</v>
      </c>
      <c r="C194">
        <v>3</v>
      </c>
      <c r="D194">
        <v>3081</v>
      </c>
      <c r="E194" t="s">
        <v>34</v>
      </c>
      <c r="F194" t="s">
        <v>35</v>
      </c>
      <c r="G194">
        <v>7975</v>
      </c>
      <c r="H194">
        <v>103110</v>
      </c>
      <c r="I194">
        <v>66</v>
      </c>
      <c r="J194">
        <v>-0.16147900000000001</v>
      </c>
      <c r="K194">
        <v>7.0554000000000006E-2</v>
      </c>
      <c r="L194">
        <v>6.5990999999999994E-2</v>
      </c>
      <c r="N194">
        <f t="shared" si="13"/>
        <v>-6.6212121212121167E-2</v>
      </c>
      <c r="O194">
        <f t="shared" si="14"/>
        <v>1669.5652173913031</v>
      </c>
      <c r="P194">
        <f t="shared" si="15"/>
        <v>208.69565217391289</v>
      </c>
      <c r="T194">
        <f t="shared" ref="T194:T204" si="16">(J194-0.02)^2</f>
        <v>3.2934627441000001E-2</v>
      </c>
      <c r="U194">
        <f t="shared" ref="U194:U204" si="17">(L194-0.01)^2</f>
        <v>3.1349920809999993E-3</v>
      </c>
    </row>
    <row r="195" spans="1:21" x14ac:dyDescent="0.25">
      <c r="A195">
        <v>10025</v>
      </c>
      <c r="B195">
        <v>20160429</v>
      </c>
      <c r="C195">
        <v>3</v>
      </c>
      <c r="D195">
        <v>3081</v>
      </c>
      <c r="E195" t="s">
        <v>34</v>
      </c>
      <c r="F195" t="s">
        <v>35</v>
      </c>
      <c r="G195">
        <v>7975</v>
      </c>
      <c r="H195">
        <v>103110</v>
      </c>
      <c r="I195">
        <v>61.63</v>
      </c>
      <c r="J195">
        <v>-6.2424E-2</v>
      </c>
      <c r="K195">
        <v>1.1724999999999999E-2</v>
      </c>
      <c r="L195">
        <v>2.699E-3</v>
      </c>
      <c r="N195">
        <f t="shared" si="13"/>
        <v>-2.62858997241604E-2</v>
      </c>
      <c r="O195">
        <f t="shared" si="14"/>
        <v>1559.0197628458488</v>
      </c>
      <c r="P195">
        <f t="shared" si="15"/>
        <v>194.87747035573111</v>
      </c>
      <c r="T195">
        <f t="shared" si="16"/>
        <v>6.7937157759999992E-3</v>
      </c>
      <c r="U195">
        <f t="shared" si="17"/>
        <v>5.3304601000000001E-5</v>
      </c>
    </row>
    <row r="196" spans="1:21" x14ac:dyDescent="0.25">
      <c r="A196">
        <v>10025</v>
      </c>
      <c r="B196">
        <v>20160531</v>
      </c>
      <c r="C196">
        <v>3</v>
      </c>
      <c r="D196">
        <v>3081</v>
      </c>
      <c r="E196" t="s">
        <v>34</v>
      </c>
      <c r="F196" t="s">
        <v>35</v>
      </c>
      <c r="G196">
        <v>7975</v>
      </c>
      <c r="H196">
        <v>103110</v>
      </c>
      <c r="I196">
        <v>60.01</v>
      </c>
      <c r="J196">
        <v>-2.6286E-2</v>
      </c>
      <c r="K196">
        <v>1.4354E-2</v>
      </c>
      <c r="L196">
        <v>1.5329000000000001E-2</v>
      </c>
      <c r="N196">
        <f t="shared" ref="N196:N203" si="18">I197/I196-1</f>
        <v>0.34077653724379253</v>
      </c>
      <c r="O196">
        <f t="shared" ref="O196:O204" si="19">O195*(1+N195)</f>
        <v>1518.0395256916986</v>
      </c>
      <c r="P196">
        <f t="shared" ref="P196:P204" si="20">P195*(1+N195)</f>
        <v>189.75494071146232</v>
      </c>
      <c r="T196">
        <f t="shared" si="16"/>
        <v>2.1423937960000001E-3</v>
      </c>
      <c r="U196">
        <f t="shared" si="17"/>
        <v>2.8398241000000004E-5</v>
      </c>
    </row>
    <row r="197" spans="1:21" x14ac:dyDescent="0.25">
      <c r="A197">
        <v>10025</v>
      </c>
      <c r="B197">
        <v>20160630</v>
      </c>
      <c r="C197">
        <v>3</v>
      </c>
      <c r="D197">
        <v>3081</v>
      </c>
      <c r="E197" t="s">
        <v>34</v>
      </c>
      <c r="F197" t="s">
        <v>35</v>
      </c>
      <c r="G197">
        <v>7975</v>
      </c>
      <c r="H197">
        <v>103110</v>
      </c>
      <c r="I197">
        <v>80.459999999999994</v>
      </c>
      <c r="J197">
        <v>0.340777</v>
      </c>
      <c r="K197">
        <v>2.9290000000000002E-3</v>
      </c>
      <c r="L197">
        <v>9.0600000000000001E-4</v>
      </c>
      <c r="N197">
        <f t="shared" si="18"/>
        <v>0</v>
      </c>
      <c r="O197">
        <f t="shared" si="19"/>
        <v>2035.3517786561249</v>
      </c>
      <c r="P197">
        <f t="shared" si="20"/>
        <v>254.41897233201561</v>
      </c>
      <c r="T197">
        <f t="shared" si="16"/>
        <v>0.10289788372899998</v>
      </c>
      <c r="U197">
        <f t="shared" si="17"/>
        <v>8.2700835999999998E-5</v>
      </c>
    </row>
    <row r="198" spans="1:21" x14ac:dyDescent="0.25">
      <c r="A198">
        <v>10025</v>
      </c>
      <c r="B198">
        <v>20160729</v>
      </c>
      <c r="C198">
        <v>3</v>
      </c>
      <c r="D198">
        <v>3081</v>
      </c>
      <c r="E198" t="s">
        <v>34</v>
      </c>
      <c r="F198" t="s">
        <v>35</v>
      </c>
      <c r="G198">
        <v>7975</v>
      </c>
      <c r="H198">
        <v>103110</v>
      </c>
      <c r="I198">
        <v>80.459999999999994</v>
      </c>
      <c r="J198">
        <v>3.107E-3</v>
      </c>
      <c r="K198">
        <v>3.8849000000000002E-2</v>
      </c>
      <c r="L198">
        <v>3.5610000000000003E-2</v>
      </c>
      <c r="N198">
        <f t="shared" si="18"/>
        <v>0.37459607258264982</v>
      </c>
      <c r="O198">
        <f t="shared" si="19"/>
        <v>2035.3517786561249</v>
      </c>
      <c r="P198">
        <f t="shared" si="20"/>
        <v>254.41897233201561</v>
      </c>
      <c r="T198">
        <f t="shared" si="16"/>
        <v>2.8537344900000006E-4</v>
      </c>
      <c r="U198">
        <f t="shared" si="17"/>
        <v>6.5587210000000009E-4</v>
      </c>
    </row>
    <row r="199" spans="1:21" x14ac:dyDescent="0.25">
      <c r="A199">
        <v>10025</v>
      </c>
      <c r="B199">
        <v>20160831</v>
      </c>
      <c r="C199">
        <v>3</v>
      </c>
      <c r="D199">
        <v>3081</v>
      </c>
      <c r="E199" t="s">
        <v>34</v>
      </c>
      <c r="F199" t="s">
        <v>35</v>
      </c>
      <c r="G199">
        <v>7975</v>
      </c>
      <c r="H199">
        <v>103110</v>
      </c>
      <c r="I199">
        <v>110.6</v>
      </c>
      <c r="J199">
        <v>0.37459599999999998</v>
      </c>
      <c r="K199">
        <v>2.8059999999999999E-3</v>
      </c>
      <c r="L199">
        <v>-1.219E-3</v>
      </c>
      <c r="N199">
        <f t="shared" si="18"/>
        <v>-1.1121157323688902E-2</v>
      </c>
      <c r="O199">
        <f t="shared" si="19"/>
        <v>2797.7865612648202</v>
      </c>
      <c r="P199">
        <f t="shared" si="20"/>
        <v>349.72332015810252</v>
      </c>
      <c r="T199">
        <f t="shared" si="16"/>
        <v>0.12573832321599998</v>
      </c>
      <c r="U199">
        <f t="shared" si="17"/>
        <v>1.25865961E-4</v>
      </c>
    </row>
    <row r="200" spans="1:21" x14ac:dyDescent="0.25">
      <c r="A200">
        <v>10025</v>
      </c>
      <c r="B200">
        <v>20160930</v>
      </c>
      <c r="C200">
        <v>3</v>
      </c>
      <c r="D200">
        <v>3081</v>
      </c>
      <c r="E200" t="s">
        <v>34</v>
      </c>
      <c r="F200" t="s">
        <v>35</v>
      </c>
      <c r="G200">
        <v>7975</v>
      </c>
      <c r="H200">
        <v>103110</v>
      </c>
      <c r="I200">
        <v>109.37</v>
      </c>
      <c r="J200">
        <v>-1.1121000000000001E-2</v>
      </c>
      <c r="K200">
        <v>3.0149999999999999E-3</v>
      </c>
      <c r="L200">
        <v>-1.2340000000000001E-3</v>
      </c>
      <c r="N200">
        <f t="shared" si="18"/>
        <v>1.6457895218067176E-3</v>
      </c>
      <c r="O200">
        <f t="shared" si="19"/>
        <v>2766.6719367588917</v>
      </c>
      <c r="P200">
        <f t="shared" si="20"/>
        <v>345.83399209486146</v>
      </c>
      <c r="T200">
        <f t="shared" si="16"/>
        <v>9.6851664100000014E-4</v>
      </c>
      <c r="U200">
        <f t="shared" si="17"/>
        <v>1.2620275600000002E-4</v>
      </c>
    </row>
    <row r="201" spans="1:21" x14ac:dyDescent="0.25">
      <c r="A201">
        <v>10025</v>
      </c>
      <c r="B201">
        <v>20161031</v>
      </c>
      <c r="C201">
        <v>3</v>
      </c>
      <c r="D201">
        <v>3081</v>
      </c>
      <c r="E201" t="s">
        <v>34</v>
      </c>
      <c r="F201" t="s">
        <v>35</v>
      </c>
      <c r="G201">
        <v>7975</v>
      </c>
      <c r="H201">
        <v>103110</v>
      </c>
      <c r="I201">
        <v>109.55</v>
      </c>
      <c r="J201">
        <v>3.9319999999999997E-3</v>
      </c>
      <c r="K201">
        <v>-2.1565999999999998E-2</v>
      </c>
      <c r="L201">
        <v>-1.9425999999999999E-2</v>
      </c>
      <c r="N201">
        <f t="shared" si="18"/>
        <v>7.5764491099954423E-2</v>
      </c>
      <c r="O201">
        <f t="shared" si="19"/>
        <v>2771.2252964426862</v>
      </c>
      <c r="P201">
        <f t="shared" si="20"/>
        <v>346.40316205533577</v>
      </c>
      <c r="T201">
        <f t="shared" si="16"/>
        <v>2.5818062399999994E-4</v>
      </c>
      <c r="U201">
        <f t="shared" si="17"/>
        <v>8.6588947600000005E-4</v>
      </c>
    </row>
    <row r="202" spans="1:21" x14ac:dyDescent="0.25">
      <c r="A202">
        <v>10025</v>
      </c>
      <c r="B202">
        <v>20161130</v>
      </c>
      <c r="C202">
        <v>3</v>
      </c>
      <c r="D202">
        <v>3081</v>
      </c>
      <c r="E202" t="s">
        <v>34</v>
      </c>
      <c r="F202" t="s">
        <v>35</v>
      </c>
      <c r="G202">
        <v>7975</v>
      </c>
      <c r="H202">
        <v>103110</v>
      </c>
      <c r="I202">
        <v>117.85</v>
      </c>
      <c r="J202">
        <v>7.5763999999999998E-2</v>
      </c>
      <c r="K202">
        <v>4.0543000000000003E-2</v>
      </c>
      <c r="L202">
        <v>3.4174000000000003E-2</v>
      </c>
      <c r="N202">
        <f t="shared" si="18"/>
        <v>-1.4849384811200683E-2</v>
      </c>
      <c r="O202">
        <f t="shared" si="19"/>
        <v>2981.1857707509866</v>
      </c>
      <c r="P202">
        <f t="shared" si="20"/>
        <v>372.64822134387333</v>
      </c>
      <c r="T202">
        <f t="shared" si="16"/>
        <v>3.1096236959999995E-3</v>
      </c>
      <c r="U202">
        <f t="shared" si="17"/>
        <v>5.8438227600000003E-4</v>
      </c>
    </row>
    <row r="203" spans="1:21" x14ac:dyDescent="0.25">
      <c r="A203">
        <v>10025</v>
      </c>
      <c r="B203">
        <v>20161230</v>
      </c>
      <c r="C203">
        <v>3</v>
      </c>
      <c r="D203">
        <v>3081</v>
      </c>
      <c r="E203" t="s">
        <v>34</v>
      </c>
      <c r="F203" t="s">
        <v>35</v>
      </c>
      <c r="G203">
        <v>7975</v>
      </c>
      <c r="H203">
        <v>103110</v>
      </c>
      <c r="I203">
        <v>116.1</v>
      </c>
      <c r="J203">
        <v>-1.4848999999999999E-2</v>
      </c>
      <c r="K203">
        <v>1.8772E-2</v>
      </c>
      <c r="L203">
        <v>1.8200999999999998E-2</v>
      </c>
      <c r="N203">
        <f t="shared" si="18"/>
        <v>-1</v>
      </c>
      <c r="O203">
        <f t="shared" si="19"/>
        <v>2936.9169960474292</v>
      </c>
      <c r="P203">
        <f t="shared" si="20"/>
        <v>367.11462450592865</v>
      </c>
      <c r="T203">
        <f t="shared" si="16"/>
        <v>1.2144528009999998E-3</v>
      </c>
      <c r="U203">
        <f t="shared" si="17"/>
        <v>6.7256400999999964E-5</v>
      </c>
    </row>
    <row r="204" spans="1:21" x14ac:dyDescent="0.25">
      <c r="A204">
        <v>10025</v>
      </c>
      <c r="B204">
        <v>20170131</v>
      </c>
      <c r="C204">
        <v>3</v>
      </c>
      <c r="D204">
        <v>3081</v>
      </c>
      <c r="E204" t="s">
        <v>34</v>
      </c>
      <c r="F204" t="s">
        <v>35</v>
      </c>
      <c r="G204">
        <v>7975</v>
      </c>
      <c r="H204">
        <v>103110</v>
      </c>
      <c r="K204">
        <v>2.2172999999999998E-2</v>
      </c>
      <c r="L204">
        <v>1.7884000000000001E-2</v>
      </c>
      <c r="T204">
        <f t="shared" si="16"/>
        <v>4.0000000000000002E-4</v>
      </c>
      <c r="U204">
        <f t="shared" si="17"/>
        <v>6.2157456000000002E-5</v>
      </c>
    </row>
    <row r="206" spans="1:21" x14ac:dyDescent="0.25">
      <c r="T206">
        <f>SUM(T2:T204)</f>
        <v>4.278931963079998</v>
      </c>
      <c r="U206">
        <f>SUM(U2:U204)</f>
        <v>0.3792310030879999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15D4D-F87F-4277-901D-8951AEF5F16D}">
  <dimension ref="A1:J217"/>
  <sheetViews>
    <sheetView workbookViewId="0">
      <selection activeCell="G2" sqref="G2"/>
    </sheetView>
  </sheetViews>
  <sheetFormatPr baseColWidth="10" defaultRowHeight="15" x14ac:dyDescent="0.25"/>
  <cols>
    <col min="8" max="8" width="11.85546875" bestFit="1" customWidth="1"/>
  </cols>
  <sheetData>
    <row r="1" spans="1:10" x14ac:dyDescent="0.25">
      <c r="B1" t="s">
        <v>41</v>
      </c>
      <c r="C1" t="s">
        <v>42</v>
      </c>
      <c r="D1" t="s">
        <v>43</v>
      </c>
      <c r="E1" t="s">
        <v>44</v>
      </c>
      <c r="G1" t="s">
        <v>21</v>
      </c>
      <c r="H1" t="s">
        <v>22</v>
      </c>
      <c r="I1" t="s">
        <v>23</v>
      </c>
      <c r="J1" t="s">
        <v>24</v>
      </c>
    </row>
    <row r="2" spans="1:10" x14ac:dyDescent="0.25">
      <c r="A2">
        <v>200201</v>
      </c>
      <c r="B2">
        <v>-1.44</v>
      </c>
      <c r="C2">
        <v>1.19</v>
      </c>
      <c r="D2">
        <v>3.44</v>
      </c>
      <c r="E2">
        <v>0.14000000000000001</v>
      </c>
      <c r="G2">
        <f>AVERAGE(E2:E193)</f>
        <v>9.8541666666666902E-2</v>
      </c>
      <c r="H2">
        <f>AVERAGE(E2:E145)</f>
        <v>0.12437500000000029</v>
      </c>
      <c r="I2">
        <f>AVERAGE(E2:E217)</f>
        <v>0.10569444444444469</v>
      </c>
      <c r="J2">
        <f>AVERAGE(E2:E193)</f>
        <v>9.8541666666666902E-2</v>
      </c>
    </row>
    <row r="3" spans="1:10" x14ac:dyDescent="0.25">
      <c r="A3">
        <v>200202</v>
      </c>
      <c r="B3">
        <v>-2.29</v>
      </c>
      <c r="C3">
        <v>-1</v>
      </c>
      <c r="D3">
        <v>2.16</v>
      </c>
      <c r="E3">
        <v>0.13</v>
      </c>
    </row>
    <row r="4" spans="1:10" x14ac:dyDescent="0.25">
      <c r="A4">
        <v>200203</v>
      </c>
      <c r="B4">
        <v>4.24</v>
      </c>
      <c r="C4">
        <v>4.21</v>
      </c>
      <c r="D4">
        <v>1.07</v>
      </c>
      <c r="E4">
        <v>0.13</v>
      </c>
    </row>
    <row r="5" spans="1:10" x14ac:dyDescent="0.25">
      <c r="A5">
        <v>200204</v>
      </c>
      <c r="B5">
        <v>-5.2</v>
      </c>
      <c r="C5">
        <v>5.96</v>
      </c>
      <c r="D5">
        <v>3.88</v>
      </c>
      <c r="E5">
        <v>0.15</v>
      </c>
    </row>
    <row r="6" spans="1:10" x14ac:dyDescent="0.25">
      <c r="A6">
        <v>200205</v>
      </c>
      <c r="B6">
        <v>-1.38</v>
      </c>
      <c r="C6">
        <v>-3.21</v>
      </c>
      <c r="D6">
        <v>1.53</v>
      </c>
      <c r="E6">
        <v>0.14000000000000001</v>
      </c>
    </row>
    <row r="7" spans="1:10" x14ac:dyDescent="0.25">
      <c r="A7">
        <v>200206</v>
      </c>
      <c r="B7">
        <v>-7.21</v>
      </c>
      <c r="C7">
        <v>4.28</v>
      </c>
      <c r="D7">
        <v>-0.03</v>
      </c>
      <c r="E7">
        <v>0.13</v>
      </c>
    </row>
    <row r="8" spans="1:10" x14ac:dyDescent="0.25">
      <c r="A8">
        <v>200207</v>
      </c>
      <c r="B8">
        <v>-8.18</v>
      </c>
      <c r="C8">
        <v>-5.26</v>
      </c>
      <c r="D8">
        <v>-3.87</v>
      </c>
      <c r="E8">
        <v>0.15</v>
      </c>
    </row>
    <row r="9" spans="1:10" x14ac:dyDescent="0.25">
      <c r="A9">
        <v>200208</v>
      </c>
      <c r="B9">
        <v>0.5</v>
      </c>
      <c r="C9">
        <v>-2.87</v>
      </c>
      <c r="D9">
        <v>3.31</v>
      </c>
      <c r="E9">
        <v>0.14000000000000001</v>
      </c>
    </row>
    <row r="10" spans="1:10" x14ac:dyDescent="0.25">
      <c r="A10">
        <v>200209</v>
      </c>
      <c r="B10">
        <v>-10.35</v>
      </c>
      <c r="C10">
        <v>2.4300000000000002</v>
      </c>
      <c r="D10">
        <v>1.44</v>
      </c>
      <c r="E10">
        <v>0.14000000000000001</v>
      </c>
    </row>
    <row r="11" spans="1:10" x14ac:dyDescent="0.25">
      <c r="A11">
        <v>200210</v>
      </c>
      <c r="B11">
        <v>7.84</v>
      </c>
      <c r="C11">
        <v>-3.41</v>
      </c>
      <c r="D11">
        <v>-3.95</v>
      </c>
      <c r="E11">
        <v>0.14000000000000001</v>
      </c>
    </row>
    <row r="12" spans="1:10" x14ac:dyDescent="0.25">
      <c r="A12">
        <v>200211</v>
      </c>
      <c r="B12">
        <v>5.96</v>
      </c>
      <c r="C12">
        <v>3.23</v>
      </c>
      <c r="D12">
        <v>-1.27</v>
      </c>
      <c r="E12">
        <v>0.12</v>
      </c>
    </row>
    <row r="13" spans="1:10" x14ac:dyDescent="0.25">
      <c r="A13">
        <v>200212</v>
      </c>
      <c r="B13">
        <v>-5.76</v>
      </c>
      <c r="C13">
        <v>0.11</v>
      </c>
      <c r="D13">
        <v>2.13</v>
      </c>
      <c r="E13">
        <v>0.11</v>
      </c>
    </row>
    <row r="14" spans="1:10" x14ac:dyDescent="0.25">
      <c r="A14">
        <v>200301</v>
      </c>
      <c r="B14">
        <v>-2.57</v>
      </c>
      <c r="C14">
        <v>1.3</v>
      </c>
      <c r="D14">
        <v>-0.73</v>
      </c>
      <c r="E14">
        <v>0.1</v>
      </c>
    </row>
    <row r="15" spans="1:10" x14ac:dyDescent="0.25">
      <c r="A15">
        <v>200302</v>
      </c>
      <c r="B15">
        <v>-1.88</v>
      </c>
      <c r="C15">
        <v>-0.46</v>
      </c>
      <c r="D15">
        <v>-1.38</v>
      </c>
      <c r="E15">
        <v>0.09</v>
      </c>
    </row>
    <row r="16" spans="1:10" x14ac:dyDescent="0.25">
      <c r="A16">
        <v>200303</v>
      </c>
      <c r="B16">
        <v>1.0900000000000001</v>
      </c>
      <c r="C16">
        <v>1.04</v>
      </c>
      <c r="D16">
        <v>-1.93</v>
      </c>
      <c r="E16">
        <v>0.1</v>
      </c>
    </row>
    <row r="17" spans="1:5" x14ac:dyDescent="0.25">
      <c r="A17">
        <v>200304</v>
      </c>
      <c r="B17">
        <v>8.2200000000000006</v>
      </c>
      <c r="C17">
        <v>0.67</v>
      </c>
      <c r="D17">
        <v>1.17</v>
      </c>
      <c r="E17">
        <v>0.1</v>
      </c>
    </row>
    <row r="18" spans="1:5" x14ac:dyDescent="0.25">
      <c r="A18">
        <v>200305</v>
      </c>
      <c r="B18">
        <v>6.05</v>
      </c>
      <c r="C18">
        <v>4.71</v>
      </c>
      <c r="D18">
        <v>0.53</v>
      </c>
      <c r="E18">
        <v>0.09</v>
      </c>
    </row>
    <row r="19" spans="1:5" x14ac:dyDescent="0.25">
      <c r="A19">
        <v>200306</v>
      </c>
      <c r="B19">
        <v>1.42</v>
      </c>
      <c r="C19">
        <v>1.74</v>
      </c>
      <c r="D19">
        <v>0.19</v>
      </c>
      <c r="E19">
        <v>0.1</v>
      </c>
    </row>
    <row r="20" spans="1:5" x14ac:dyDescent="0.25">
      <c r="A20">
        <v>200307</v>
      </c>
      <c r="B20">
        <v>2.35</v>
      </c>
      <c r="C20">
        <v>5.1100000000000003</v>
      </c>
      <c r="D20">
        <v>-1.19</v>
      </c>
      <c r="E20">
        <v>7.0000000000000007E-2</v>
      </c>
    </row>
    <row r="21" spans="1:5" x14ac:dyDescent="0.25">
      <c r="A21">
        <v>200308</v>
      </c>
      <c r="B21">
        <v>2.34</v>
      </c>
      <c r="C21">
        <v>2.62</v>
      </c>
      <c r="D21">
        <v>1.54</v>
      </c>
      <c r="E21">
        <v>7.0000000000000007E-2</v>
      </c>
    </row>
    <row r="22" spans="1:5" x14ac:dyDescent="0.25">
      <c r="A22">
        <v>200309</v>
      </c>
      <c r="B22">
        <v>-1.24</v>
      </c>
      <c r="C22">
        <v>0.8</v>
      </c>
      <c r="D22">
        <v>0.1</v>
      </c>
      <c r="E22">
        <v>0.08</v>
      </c>
    </row>
    <row r="23" spans="1:5" x14ac:dyDescent="0.25">
      <c r="A23">
        <v>200310</v>
      </c>
      <c r="B23">
        <v>6.08</v>
      </c>
      <c r="C23">
        <v>2.63</v>
      </c>
      <c r="D23">
        <v>1.92</v>
      </c>
      <c r="E23">
        <v>7.0000000000000007E-2</v>
      </c>
    </row>
    <row r="24" spans="1:5" x14ac:dyDescent="0.25">
      <c r="A24">
        <v>200311</v>
      </c>
      <c r="B24">
        <v>1.35</v>
      </c>
      <c r="C24">
        <v>2</v>
      </c>
      <c r="D24">
        <v>1.81</v>
      </c>
      <c r="E24">
        <v>7.0000000000000007E-2</v>
      </c>
    </row>
    <row r="25" spans="1:5" x14ac:dyDescent="0.25">
      <c r="A25">
        <v>200312</v>
      </c>
      <c r="B25">
        <v>4.29</v>
      </c>
      <c r="C25">
        <v>-2.71</v>
      </c>
      <c r="D25">
        <v>1.6</v>
      </c>
      <c r="E25">
        <v>0.08</v>
      </c>
    </row>
    <row r="26" spans="1:5" x14ac:dyDescent="0.25">
      <c r="A26">
        <v>200401</v>
      </c>
      <c r="B26">
        <v>2.15</v>
      </c>
      <c r="C26">
        <v>2.54</v>
      </c>
      <c r="D26">
        <v>2.46</v>
      </c>
      <c r="E26">
        <v>7.0000000000000007E-2</v>
      </c>
    </row>
    <row r="27" spans="1:5" x14ac:dyDescent="0.25">
      <c r="A27">
        <v>200402</v>
      </c>
      <c r="B27">
        <v>1.4</v>
      </c>
      <c r="C27">
        <v>-1.52</v>
      </c>
      <c r="D27">
        <v>0.87</v>
      </c>
      <c r="E27">
        <v>0.06</v>
      </c>
    </row>
    <row r="28" spans="1:5" x14ac:dyDescent="0.25">
      <c r="A28">
        <v>200403</v>
      </c>
      <c r="B28">
        <v>-1.32</v>
      </c>
      <c r="C28">
        <v>1.75</v>
      </c>
      <c r="D28">
        <v>0.23</v>
      </c>
      <c r="E28">
        <v>0.09</v>
      </c>
    </row>
    <row r="29" spans="1:5" x14ac:dyDescent="0.25">
      <c r="A29">
        <v>200404</v>
      </c>
      <c r="B29">
        <v>-1.83</v>
      </c>
      <c r="C29">
        <v>-1.74</v>
      </c>
      <c r="D29">
        <v>-3.02</v>
      </c>
      <c r="E29">
        <v>0.08</v>
      </c>
    </row>
    <row r="30" spans="1:5" x14ac:dyDescent="0.25">
      <c r="A30">
        <v>200405</v>
      </c>
      <c r="B30">
        <v>1.17</v>
      </c>
      <c r="C30">
        <v>-0.25</v>
      </c>
      <c r="D30">
        <v>-0.23</v>
      </c>
      <c r="E30">
        <v>0.06</v>
      </c>
    </row>
    <row r="31" spans="1:5" x14ac:dyDescent="0.25">
      <c r="A31">
        <v>200406</v>
      </c>
      <c r="B31">
        <v>1.86</v>
      </c>
      <c r="C31">
        <v>2.2799999999999998</v>
      </c>
      <c r="D31">
        <v>1.23</v>
      </c>
      <c r="E31">
        <v>0.08</v>
      </c>
    </row>
    <row r="32" spans="1:5" x14ac:dyDescent="0.25">
      <c r="A32">
        <v>200407</v>
      </c>
      <c r="B32">
        <v>-4.0599999999999996</v>
      </c>
      <c r="C32">
        <v>-3.8</v>
      </c>
      <c r="D32">
        <v>3.22</v>
      </c>
      <c r="E32">
        <v>0.1</v>
      </c>
    </row>
    <row r="33" spans="1:5" x14ac:dyDescent="0.25">
      <c r="A33">
        <v>200408</v>
      </c>
      <c r="B33">
        <v>0.08</v>
      </c>
      <c r="C33">
        <v>-1.49</v>
      </c>
      <c r="D33">
        <v>1</v>
      </c>
      <c r="E33">
        <v>0.11</v>
      </c>
    </row>
    <row r="34" spans="1:5" x14ac:dyDescent="0.25">
      <c r="A34">
        <v>200409</v>
      </c>
      <c r="B34">
        <v>1.6</v>
      </c>
      <c r="C34">
        <v>3.02</v>
      </c>
      <c r="D34">
        <v>-0.02</v>
      </c>
      <c r="E34">
        <v>0.11</v>
      </c>
    </row>
    <row r="35" spans="1:5" x14ac:dyDescent="0.25">
      <c r="A35">
        <v>200410</v>
      </c>
      <c r="B35">
        <v>1.43</v>
      </c>
      <c r="C35">
        <v>0.15</v>
      </c>
      <c r="D35">
        <v>-0.25</v>
      </c>
      <c r="E35">
        <v>0.11</v>
      </c>
    </row>
    <row r="36" spans="1:5" x14ac:dyDescent="0.25">
      <c r="A36">
        <v>200411</v>
      </c>
      <c r="B36">
        <v>4.54</v>
      </c>
      <c r="C36">
        <v>3.73</v>
      </c>
      <c r="D36">
        <v>1.45</v>
      </c>
      <c r="E36">
        <v>0.15</v>
      </c>
    </row>
    <row r="37" spans="1:5" x14ac:dyDescent="0.25">
      <c r="A37">
        <v>200412</v>
      </c>
      <c r="B37">
        <v>3.43</v>
      </c>
      <c r="C37">
        <v>-0.03</v>
      </c>
      <c r="D37">
        <v>-0.21</v>
      </c>
      <c r="E37">
        <v>0.16</v>
      </c>
    </row>
    <row r="38" spans="1:5" x14ac:dyDescent="0.25">
      <c r="A38">
        <v>200501</v>
      </c>
      <c r="B38">
        <v>-2.76</v>
      </c>
      <c r="C38">
        <v>-1.72</v>
      </c>
      <c r="D38">
        <v>2.0699999999999998</v>
      </c>
      <c r="E38">
        <v>0.16</v>
      </c>
    </row>
    <row r="39" spans="1:5" x14ac:dyDescent="0.25">
      <c r="A39">
        <v>200502</v>
      </c>
      <c r="B39">
        <v>1.89</v>
      </c>
      <c r="C39">
        <v>-0.56999999999999995</v>
      </c>
      <c r="D39">
        <v>1.54</v>
      </c>
      <c r="E39">
        <v>0.16</v>
      </c>
    </row>
    <row r="40" spans="1:5" x14ac:dyDescent="0.25">
      <c r="A40">
        <v>200503</v>
      </c>
      <c r="B40">
        <v>-1.97</v>
      </c>
      <c r="C40">
        <v>-1.4</v>
      </c>
      <c r="D40">
        <v>2.0499999999999998</v>
      </c>
      <c r="E40">
        <v>0.21</v>
      </c>
    </row>
    <row r="41" spans="1:5" x14ac:dyDescent="0.25">
      <c r="A41">
        <v>200504</v>
      </c>
      <c r="B41">
        <v>-2.61</v>
      </c>
      <c r="C41">
        <v>-3.93</v>
      </c>
      <c r="D41">
        <v>0.05</v>
      </c>
      <c r="E41">
        <v>0.21</v>
      </c>
    </row>
    <row r="42" spans="1:5" x14ac:dyDescent="0.25">
      <c r="A42">
        <v>200505</v>
      </c>
      <c r="B42">
        <v>3.65</v>
      </c>
      <c r="C42">
        <v>2.88</v>
      </c>
      <c r="D42">
        <v>-0.59</v>
      </c>
      <c r="E42">
        <v>0.24</v>
      </c>
    </row>
    <row r="43" spans="1:5" x14ac:dyDescent="0.25">
      <c r="A43">
        <v>200506</v>
      </c>
      <c r="B43">
        <v>0.56999999999999995</v>
      </c>
      <c r="C43">
        <v>2.59</v>
      </c>
      <c r="D43">
        <v>2.81</v>
      </c>
      <c r="E43">
        <v>0.23</v>
      </c>
    </row>
    <row r="44" spans="1:5" x14ac:dyDescent="0.25">
      <c r="A44">
        <v>200507</v>
      </c>
      <c r="B44">
        <v>3.92</v>
      </c>
      <c r="C44">
        <v>2.9</v>
      </c>
      <c r="D44">
        <v>-0.78</v>
      </c>
      <c r="E44">
        <v>0.24</v>
      </c>
    </row>
    <row r="45" spans="1:5" x14ac:dyDescent="0.25">
      <c r="A45">
        <v>200508</v>
      </c>
      <c r="B45">
        <v>-1.22</v>
      </c>
      <c r="C45">
        <v>-0.98</v>
      </c>
      <c r="D45">
        <v>1.34</v>
      </c>
      <c r="E45">
        <v>0.3</v>
      </c>
    </row>
    <row r="46" spans="1:5" x14ac:dyDescent="0.25">
      <c r="A46">
        <v>200509</v>
      </c>
      <c r="B46">
        <v>0.49</v>
      </c>
      <c r="C46">
        <v>-0.67</v>
      </c>
      <c r="D46">
        <v>0.69</v>
      </c>
      <c r="E46">
        <v>0.28999999999999998</v>
      </c>
    </row>
    <row r="47" spans="1:5" x14ac:dyDescent="0.25">
      <c r="A47">
        <v>200510</v>
      </c>
      <c r="B47">
        <v>-2.02</v>
      </c>
      <c r="C47">
        <v>-1.23</v>
      </c>
      <c r="D47">
        <v>0.41</v>
      </c>
      <c r="E47">
        <v>0.27</v>
      </c>
    </row>
    <row r="48" spans="1:5" x14ac:dyDescent="0.25">
      <c r="A48">
        <v>200511</v>
      </c>
      <c r="B48">
        <v>3.61</v>
      </c>
      <c r="C48">
        <v>0.99</v>
      </c>
      <c r="D48">
        <v>-1.2</v>
      </c>
      <c r="E48">
        <v>0.31</v>
      </c>
    </row>
    <row r="49" spans="1:5" x14ac:dyDescent="0.25">
      <c r="A49">
        <v>200512</v>
      </c>
      <c r="B49">
        <v>-0.25</v>
      </c>
      <c r="C49">
        <v>-0.41</v>
      </c>
      <c r="D49">
        <v>0.22</v>
      </c>
      <c r="E49">
        <v>0.32</v>
      </c>
    </row>
    <row r="50" spans="1:5" x14ac:dyDescent="0.25">
      <c r="A50">
        <v>200601</v>
      </c>
      <c r="B50">
        <v>3.04</v>
      </c>
      <c r="C50">
        <v>5.42</v>
      </c>
      <c r="D50">
        <v>1.0900000000000001</v>
      </c>
      <c r="E50">
        <v>0.35</v>
      </c>
    </row>
    <row r="51" spans="1:5" x14ac:dyDescent="0.25">
      <c r="A51">
        <v>200602</v>
      </c>
      <c r="B51">
        <v>-0.3</v>
      </c>
      <c r="C51">
        <v>-0.4</v>
      </c>
      <c r="D51">
        <v>-0.37</v>
      </c>
      <c r="E51">
        <v>0.34</v>
      </c>
    </row>
    <row r="52" spans="1:5" x14ac:dyDescent="0.25">
      <c r="A52">
        <v>200603</v>
      </c>
      <c r="B52">
        <v>1.46</v>
      </c>
      <c r="C52">
        <v>3.45</v>
      </c>
      <c r="D52">
        <v>0.55000000000000004</v>
      </c>
      <c r="E52">
        <v>0.37</v>
      </c>
    </row>
    <row r="53" spans="1:5" x14ac:dyDescent="0.25">
      <c r="A53">
        <v>200604</v>
      </c>
      <c r="B53">
        <v>0.73</v>
      </c>
      <c r="C53">
        <v>-1.43</v>
      </c>
      <c r="D53">
        <v>2.34</v>
      </c>
      <c r="E53">
        <v>0.36</v>
      </c>
    </row>
    <row r="54" spans="1:5" x14ac:dyDescent="0.25">
      <c r="A54">
        <v>200605</v>
      </c>
      <c r="B54">
        <v>-3.57</v>
      </c>
      <c r="C54">
        <v>-2.98</v>
      </c>
      <c r="D54">
        <v>2.39</v>
      </c>
      <c r="E54">
        <v>0.43</v>
      </c>
    </row>
    <row r="55" spans="1:5" x14ac:dyDescent="0.25">
      <c r="A55">
        <v>200606</v>
      </c>
      <c r="B55">
        <v>-0.35</v>
      </c>
      <c r="C55">
        <v>-0.38</v>
      </c>
      <c r="D55">
        <v>0.8</v>
      </c>
      <c r="E55">
        <v>0.4</v>
      </c>
    </row>
    <row r="56" spans="1:5" x14ac:dyDescent="0.25">
      <c r="A56">
        <v>200607</v>
      </c>
      <c r="B56">
        <v>-0.78</v>
      </c>
      <c r="C56">
        <v>-3.99</v>
      </c>
      <c r="D56">
        <v>2.62</v>
      </c>
      <c r="E56">
        <v>0.4</v>
      </c>
    </row>
    <row r="57" spans="1:5" x14ac:dyDescent="0.25">
      <c r="A57">
        <v>200608</v>
      </c>
      <c r="B57">
        <v>2.0299999999999998</v>
      </c>
      <c r="C57">
        <v>1.01</v>
      </c>
      <c r="D57">
        <v>-2.04</v>
      </c>
      <c r="E57">
        <v>0.42</v>
      </c>
    </row>
    <row r="58" spans="1:5" x14ac:dyDescent="0.25">
      <c r="A58">
        <v>200609</v>
      </c>
      <c r="B58">
        <v>1.84</v>
      </c>
      <c r="C58">
        <v>-1.34</v>
      </c>
      <c r="D58">
        <v>0.06</v>
      </c>
      <c r="E58">
        <v>0.41</v>
      </c>
    </row>
    <row r="59" spans="1:5" x14ac:dyDescent="0.25">
      <c r="A59">
        <v>200610</v>
      </c>
      <c r="B59">
        <v>3.23</v>
      </c>
      <c r="C59">
        <v>1.72</v>
      </c>
      <c r="D59">
        <v>-0.26</v>
      </c>
      <c r="E59">
        <v>0.41</v>
      </c>
    </row>
    <row r="60" spans="1:5" x14ac:dyDescent="0.25">
      <c r="A60">
        <v>200611</v>
      </c>
      <c r="B60">
        <v>1.71</v>
      </c>
      <c r="C60">
        <v>0.72</v>
      </c>
      <c r="D60">
        <v>0.11</v>
      </c>
      <c r="E60">
        <v>0.42</v>
      </c>
    </row>
    <row r="61" spans="1:5" x14ac:dyDescent="0.25">
      <c r="A61">
        <v>200612</v>
      </c>
      <c r="B61">
        <v>0.87</v>
      </c>
      <c r="C61">
        <v>-1.1299999999999999</v>
      </c>
      <c r="D61">
        <v>2.71</v>
      </c>
      <c r="E61">
        <v>0.4</v>
      </c>
    </row>
    <row r="62" spans="1:5" x14ac:dyDescent="0.25">
      <c r="A62">
        <v>200701</v>
      </c>
      <c r="B62">
        <v>1.4</v>
      </c>
      <c r="C62">
        <v>0.14000000000000001</v>
      </c>
      <c r="D62">
        <v>-0.7</v>
      </c>
      <c r="E62">
        <v>0.44</v>
      </c>
    </row>
    <row r="63" spans="1:5" x14ac:dyDescent="0.25">
      <c r="A63">
        <v>200702</v>
      </c>
      <c r="B63">
        <v>-1.96</v>
      </c>
      <c r="C63">
        <v>1.18</v>
      </c>
      <c r="D63">
        <v>-0.12</v>
      </c>
      <c r="E63">
        <v>0.38</v>
      </c>
    </row>
    <row r="64" spans="1:5" x14ac:dyDescent="0.25">
      <c r="A64">
        <v>200703</v>
      </c>
      <c r="B64">
        <v>0.68</v>
      </c>
      <c r="C64">
        <v>0.15</v>
      </c>
      <c r="D64">
        <v>-0.94</v>
      </c>
      <c r="E64">
        <v>0.43</v>
      </c>
    </row>
    <row r="65" spans="1:5" x14ac:dyDescent="0.25">
      <c r="A65">
        <v>200704</v>
      </c>
      <c r="B65">
        <v>3.49</v>
      </c>
      <c r="C65">
        <v>-2.17</v>
      </c>
      <c r="D65">
        <v>-1.43</v>
      </c>
      <c r="E65">
        <v>0.44</v>
      </c>
    </row>
    <row r="66" spans="1:5" x14ac:dyDescent="0.25">
      <c r="A66">
        <v>200705</v>
      </c>
      <c r="B66">
        <v>3.24</v>
      </c>
      <c r="C66">
        <v>0.23</v>
      </c>
      <c r="D66">
        <v>-0.62</v>
      </c>
      <c r="E66">
        <v>0.41</v>
      </c>
    </row>
    <row r="67" spans="1:5" x14ac:dyDescent="0.25">
      <c r="A67">
        <v>200706</v>
      </c>
      <c r="B67">
        <v>-1.96</v>
      </c>
      <c r="C67">
        <v>0.76</v>
      </c>
      <c r="D67">
        <v>-1.07</v>
      </c>
      <c r="E67">
        <v>0.4</v>
      </c>
    </row>
    <row r="68" spans="1:5" x14ac:dyDescent="0.25">
      <c r="A68">
        <v>200707</v>
      </c>
      <c r="B68">
        <v>-3.73</v>
      </c>
      <c r="C68">
        <v>-2.61</v>
      </c>
      <c r="D68">
        <v>-3.73</v>
      </c>
      <c r="E68">
        <v>0.4</v>
      </c>
    </row>
    <row r="69" spans="1:5" x14ac:dyDescent="0.25">
      <c r="A69">
        <v>200708</v>
      </c>
      <c r="B69">
        <v>0.92</v>
      </c>
      <c r="C69">
        <v>-0.14000000000000001</v>
      </c>
      <c r="D69">
        <v>-1.89</v>
      </c>
      <c r="E69">
        <v>0.42</v>
      </c>
    </row>
    <row r="70" spans="1:5" x14ac:dyDescent="0.25">
      <c r="A70">
        <v>200709</v>
      </c>
      <c r="B70">
        <v>3.22</v>
      </c>
      <c r="C70">
        <v>-2.2200000000000002</v>
      </c>
      <c r="D70">
        <v>-2.23</v>
      </c>
      <c r="E70">
        <v>0.32</v>
      </c>
    </row>
    <row r="71" spans="1:5" x14ac:dyDescent="0.25">
      <c r="A71">
        <v>200710</v>
      </c>
      <c r="B71">
        <v>1.8</v>
      </c>
      <c r="C71">
        <v>0.12</v>
      </c>
      <c r="D71">
        <v>-3.11</v>
      </c>
      <c r="E71">
        <v>0.32</v>
      </c>
    </row>
    <row r="72" spans="1:5" x14ac:dyDescent="0.25">
      <c r="A72">
        <v>200711</v>
      </c>
      <c r="B72">
        <v>-4.83</v>
      </c>
      <c r="C72">
        <v>-2.93</v>
      </c>
      <c r="D72">
        <v>-0.94</v>
      </c>
      <c r="E72">
        <v>0.34</v>
      </c>
    </row>
    <row r="73" spans="1:5" x14ac:dyDescent="0.25">
      <c r="A73">
        <v>200712</v>
      </c>
      <c r="B73">
        <v>-0.87</v>
      </c>
      <c r="C73">
        <v>0.16</v>
      </c>
      <c r="D73">
        <v>-0.52</v>
      </c>
      <c r="E73">
        <v>0.27</v>
      </c>
    </row>
    <row r="74" spans="1:5" x14ac:dyDescent="0.25">
      <c r="A74">
        <v>200801</v>
      </c>
      <c r="B74">
        <v>-6.36</v>
      </c>
      <c r="C74">
        <v>-0.98</v>
      </c>
      <c r="D74">
        <v>4.01</v>
      </c>
      <c r="E74">
        <v>0.21</v>
      </c>
    </row>
    <row r="75" spans="1:5" x14ac:dyDescent="0.25">
      <c r="A75">
        <v>200802</v>
      </c>
      <c r="B75">
        <v>-3.09</v>
      </c>
      <c r="C75">
        <v>-0.41</v>
      </c>
      <c r="D75">
        <v>-0.84</v>
      </c>
      <c r="E75">
        <v>0.13</v>
      </c>
    </row>
    <row r="76" spans="1:5" x14ac:dyDescent="0.25">
      <c r="A76">
        <v>200803</v>
      </c>
      <c r="B76">
        <v>-0.93</v>
      </c>
      <c r="C76">
        <v>0.77</v>
      </c>
      <c r="D76">
        <v>0.35</v>
      </c>
      <c r="E76">
        <v>0.17</v>
      </c>
    </row>
    <row r="77" spans="1:5" x14ac:dyDescent="0.25">
      <c r="A77">
        <v>200804</v>
      </c>
      <c r="B77">
        <v>4.5999999999999996</v>
      </c>
      <c r="C77">
        <v>-1.72</v>
      </c>
      <c r="D77">
        <v>-1.0900000000000001</v>
      </c>
      <c r="E77">
        <v>0.18</v>
      </c>
    </row>
    <row r="78" spans="1:5" x14ac:dyDescent="0.25">
      <c r="A78">
        <v>200805</v>
      </c>
      <c r="B78">
        <v>1.86</v>
      </c>
      <c r="C78">
        <v>2.95</v>
      </c>
      <c r="D78">
        <v>-1.53</v>
      </c>
      <c r="E78">
        <v>0.18</v>
      </c>
    </row>
    <row r="79" spans="1:5" x14ac:dyDescent="0.25">
      <c r="A79">
        <v>200806</v>
      </c>
      <c r="B79">
        <v>-8.44</v>
      </c>
      <c r="C79">
        <v>1.24</v>
      </c>
      <c r="D79">
        <v>-2.7</v>
      </c>
      <c r="E79">
        <v>0.17</v>
      </c>
    </row>
    <row r="80" spans="1:5" x14ac:dyDescent="0.25">
      <c r="A80">
        <v>200807</v>
      </c>
      <c r="B80">
        <v>-0.77</v>
      </c>
      <c r="C80">
        <v>2.56</v>
      </c>
      <c r="D80">
        <v>5.27</v>
      </c>
      <c r="E80">
        <v>0.15</v>
      </c>
    </row>
    <row r="81" spans="1:5" x14ac:dyDescent="0.25">
      <c r="A81">
        <v>200808</v>
      </c>
      <c r="B81">
        <v>1.53</v>
      </c>
      <c r="C81">
        <v>3.5</v>
      </c>
      <c r="D81">
        <v>1.48</v>
      </c>
      <c r="E81">
        <v>0.13</v>
      </c>
    </row>
    <row r="82" spans="1:5" x14ac:dyDescent="0.25">
      <c r="A82">
        <v>200809</v>
      </c>
      <c r="B82">
        <v>-9.24</v>
      </c>
      <c r="C82">
        <v>-1.24</v>
      </c>
      <c r="D82">
        <v>5.9</v>
      </c>
      <c r="E82">
        <v>0.15</v>
      </c>
    </row>
    <row r="83" spans="1:5" x14ac:dyDescent="0.25">
      <c r="A83">
        <v>200810</v>
      </c>
      <c r="B83">
        <v>-17.23</v>
      </c>
      <c r="C83">
        <v>-2.52</v>
      </c>
      <c r="D83">
        <v>-2.2200000000000002</v>
      </c>
      <c r="E83">
        <v>0.08</v>
      </c>
    </row>
    <row r="84" spans="1:5" x14ac:dyDescent="0.25">
      <c r="A84">
        <v>200811</v>
      </c>
      <c r="B84">
        <v>-7.86</v>
      </c>
      <c r="C84">
        <v>-2.87</v>
      </c>
      <c r="D84">
        <v>-6.3</v>
      </c>
      <c r="E84">
        <v>0.03</v>
      </c>
    </row>
    <row r="85" spans="1:5" x14ac:dyDescent="0.25">
      <c r="A85">
        <v>200812</v>
      </c>
      <c r="B85">
        <v>1.74</v>
      </c>
      <c r="C85">
        <v>3.49</v>
      </c>
      <c r="D85">
        <v>7.0000000000000007E-2</v>
      </c>
      <c r="E85">
        <v>0</v>
      </c>
    </row>
    <row r="86" spans="1:5" x14ac:dyDescent="0.25">
      <c r="A86">
        <v>200901</v>
      </c>
      <c r="B86">
        <v>-8.1199999999999992</v>
      </c>
      <c r="C86">
        <v>0.18</v>
      </c>
      <c r="D86">
        <v>-11.11</v>
      </c>
      <c r="E86">
        <v>0</v>
      </c>
    </row>
    <row r="87" spans="1:5" x14ac:dyDescent="0.25">
      <c r="A87">
        <v>200902</v>
      </c>
      <c r="B87">
        <v>-10.1</v>
      </c>
      <c r="C87">
        <v>0.13</v>
      </c>
      <c r="D87">
        <v>-6.91</v>
      </c>
      <c r="E87">
        <v>0.01</v>
      </c>
    </row>
    <row r="88" spans="1:5" x14ac:dyDescent="0.25">
      <c r="A88">
        <v>200903</v>
      </c>
      <c r="B88">
        <v>8.9499999999999993</v>
      </c>
      <c r="C88">
        <v>0</v>
      </c>
      <c r="D88">
        <v>3.34</v>
      </c>
      <c r="E88">
        <v>0.02</v>
      </c>
    </row>
    <row r="89" spans="1:5" x14ac:dyDescent="0.25">
      <c r="A89">
        <v>200904</v>
      </c>
      <c r="B89">
        <v>10.18</v>
      </c>
      <c r="C89">
        <v>5.28</v>
      </c>
      <c r="D89">
        <v>5.26</v>
      </c>
      <c r="E89">
        <v>0.01</v>
      </c>
    </row>
    <row r="90" spans="1:5" x14ac:dyDescent="0.25">
      <c r="A90">
        <v>200905</v>
      </c>
      <c r="B90">
        <v>5.21</v>
      </c>
      <c r="C90">
        <v>-2.52</v>
      </c>
      <c r="D90">
        <v>0.37</v>
      </c>
      <c r="E90">
        <v>0</v>
      </c>
    </row>
    <row r="91" spans="1:5" x14ac:dyDescent="0.25">
      <c r="A91">
        <v>200906</v>
      </c>
      <c r="B91">
        <v>0.43</v>
      </c>
      <c r="C91">
        <v>2.66</v>
      </c>
      <c r="D91">
        <v>-2.72</v>
      </c>
      <c r="E91">
        <v>0.01</v>
      </c>
    </row>
    <row r="92" spans="1:5" x14ac:dyDescent="0.25">
      <c r="A92">
        <v>200907</v>
      </c>
      <c r="B92">
        <v>7.72</v>
      </c>
      <c r="C92">
        <v>1.87</v>
      </c>
      <c r="D92">
        <v>4.84</v>
      </c>
      <c r="E92">
        <v>0.01</v>
      </c>
    </row>
    <row r="93" spans="1:5" x14ac:dyDescent="0.25">
      <c r="A93">
        <v>200908</v>
      </c>
      <c r="B93">
        <v>3.33</v>
      </c>
      <c r="C93">
        <v>-1.08</v>
      </c>
      <c r="D93">
        <v>7.63</v>
      </c>
      <c r="E93">
        <v>0.01</v>
      </c>
    </row>
    <row r="94" spans="1:5" x14ac:dyDescent="0.25">
      <c r="A94">
        <v>200909</v>
      </c>
      <c r="B94">
        <v>4.08</v>
      </c>
      <c r="C94">
        <v>2.4300000000000002</v>
      </c>
      <c r="D94">
        <v>1.04</v>
      </c>
      <c r="E94">
        <v>0.01</v>
      </c>
    </row>
    <row r="95" spans="1:5" x14ac:dyDescent="0.25">
      <c r="A95">
        <v>200910</v>
      </c>
      <c r="B95">
        <v>-2.59</v>
      </c>
      <c r="C95">
        <v>-4.34</v>
      </c>
      <c r="D95">
        <v>-4.2</v>
      </c>
      <c r="E95">
        <v>0</v>
      </c>
    </row>
    <row r="96" spans="1:5" x14ac:dyDescent="0.25">
      <c r="A96">
        <v>200911</v>
      </c>
      <c r="B96">
        <v>5.56</v>
      </c>
      <c r="C96">
        <v>-2.39</v>
      </c>
      <c r="D96">
        <v>-0.33</v>
      </c>
      <c r="E96">
        <v>0</v>
      </c>
    </row>
    <row r="97" spans="1:5" x14ac:dyDescent="0.25">
      <c r="A97">
        <v>200912</v>
      </c>
      <c r="B97">
        <v>2.75</v>
      </c>
      <c r="C97">
        <v>6.04</v>
      </c>
      <c r="D97">
        <v>-0.17</v>
      </c>
      <c r="E97">
        <v>0.01</v>
      </c>
    </row>
    <row r="98" spans="1:5" x14ac:dyDescent="0.25">
      <c r="A98">
        <v>201001</v>
      </c>
      <c r="B98">
        <v>-3.36</v>
      </c>
      <c r="C98">
        <v>0.4</v>
      </c>
      <c r="D98">
        <v>0.43</v>
      </c>
      <c r="E98">
        <v>0</v>
      </c>
    </row>
    <row r="99" spans="1:5" x14ac:dyDescent="0.25">
      <c r="A99">
        <v>201002</v>
      </c>
      <c r="B99">
        <v>3.4</v>
      </c>
      <c r="C99">
        <v>1.19</v>
      </c>
      <c r="D99">
        <v>3.22</v>
      </c>
      <c r="E99">
        <v>0</v>
      </c>
    </row>
    <row r="100" spans="1:5" x14ac:dyDescent="0.25">
      <c r="A100">
        <v>201003</v>
      </c>
      <c r="B100">
        <v>6.31</v>
      </c>
      <c r="C100">
        <v>1.48</v>
      </c>
      <c r="D100">
        <v>2.21</v>
      </c>
      <c r="E100">
        <v>0.01</v>
      </c>
    </row>
    <row r="101" spans="1:5" x14ac:dyDescent="0.25">
      <c r="A101">
        <v>201004</v>
      </c>
      <c r="B101">
        <v>2</v>
      </c>
      <c r="C101">
        <v>4.87</v>
      </c>
      <c r="D101">
        <v>2.89</v>
      </c>
      <c r="E101">
        <v>0.01</v>
      </c>
    </row>
    <row r="102" spans="1:5" x14ac:dyDescent="0.25">
      <c r="A102">
        <v>201005</v>
      </c>
      <c r="B102">
        <v>-7.89</v>
      </c>
      <c r="C102">
        <v>0.09</v>
      </c>
      <c r="D102">
        <v>-2.44</v>
      </c>
      <c r="E102">
        <v>0.01</v>
      </c>
    </row>
    <row r="103" spans="1:5" x14ac:dyDescent="0.25">
      <c r="A103">
        <v>201006</v>
      </c>
      <c r="B103">
        <v>-5.57</v>
      </c>
      <c r="C103">
        <v>-1.81</v>
      </c>
      <c r="D103">
        <v>-4.7</v>
      </c>
      <c r="E103">
        <v>0.01</v>
      </c>
    </row>
    <row r="104" spans="1:5" x14ac:dyDescent="0.25">
      <c r="A104">
        <v>201007</v>
      </c>
      <c r="B104">
        <v>6.93</v>
      </c>
      <c r="C104">
        <v>0.24</v>
      </c>
      <c r="D104">
        <v>-0.3</v>
      </c>
      <c r="E104">
        <v>0.01</v>
      </c>
    </row>
    <row r="105" spans="1:5" x14ac:dyDescent="0.25">
      <c r="A105">
        <v>201008</v>
      </c>
      <c r="B105">
        <v>-4.7699999999999996</v>
      </c>
      <c r="C105">
        <v>-2.95</v>
      </c>
      <c r="D105">
        <v>-1.96</v>
      </c>
      <c r="E105">
        <v>0.01</v>
      </c>
    </row>
    <row r="106" spans="1:5" x14ac:dyDescent="0.25">
      <c r="A106">
        <v>201009</v>
      </c>
      <c r="B106">
        <v>9.5399999999999991</v>
      </c>
      <c r="C106">
        <v>3.96</v>
      </c>
      <c r="D106">
        <v>-3.17</v>
      </c>
      <c r="E106">
        <v>0.01</v>
      </c>
    </row>
    <row r="107" spans="1:5" x14ac:dyDescent="0.25">
      <c r="A107">
        <v>201010</v>
      </c>
      <c r="B107">
        <v>3.88</v>
      </c>
      <c r="C107">
        <v>1.21</v>
      </c>
      <c r="D107">
        <v>-2.4900000000000002</v>
      </c>
      <c r="E107">
        <v>0.01</v>
      </c>
    </row>
    <row r="108" spans="1:5" x14ac:dyDescent="0.25">
      <c r="A108">
        <v>201011</v>
      </c>
      <c r="B108">
        <v>0.6</v>
      </c>
      <c r="C108">
        <v>3.77</v>
      </c>
      <c r="D108">
        <v>-0.88</v>
      </c>
      <c r="E108">
        <v>0.01</v>
      </c>
    </row>
    <row r="109" spans="1:5" x14ac:dyDescent="0.25">
      <c r="A109">
        <v>201012</v>
      </c>
      <c r="B109">
        <v>6.82</v>
      </c>
      <c r="C109">
        <v>0.67</v>
      </c>
      <c r="D109">
        <v>3.78</v>
      </c>
      <c r="E109">
        <v>0.01</v>
      </c>
    </row>
    <row r="110" spans="1:5" x14ac:dyDescent="0.25">
      <c r="A110">
        <v>201101</v>
      </c>
      <c r="B110">
        <v>1.99</v>
      </c>
      <c r="C110">
        <v>-2.44</v>
      </c>
      <c r="D110">
        <v>0.77</v>
      </c>
      <c r="E110">
        <v>0.01</v>
      </c>
    </row>
    <row r="111" spans="1:5" x14ac:dyDescent="0.25">
      <c r="A111">
        <v>201102</v>
      </c>
      <c r="B111">
        <v>3.49</v>
      </c>
      <c r="C111">
        <v>1.47</v>
      </c>
      <c r="D111">
        <v>1.24</v>
      </c>
      <c r="E111">
        <v>0.01</v>
      </c>
    </row>
    <row r="112" spans="1:5" x14ac:dyDescent="0.25">
      <c r="A112">
        <v>201103</v>
      </c>
      <c r="B112">
        <v>0.46</v>
      </c>
      <c r="C112">
        <v>2.56</v>
      </c>
      <c r="D112">
        <v>-1.88</v>
      </c>
      <c r="E112">
        <v>0.01</v>
      </c>
    </row>
    <row r="113" spans="1:5" x14ac:dyDescent="0.25">
      <c r="A113">
        <v>201104</v>
      </c>
      <c r="B113">
        <v>2.9</v>
      </c>
      <c r="C113">
        <v>-0.32</v>
      </c>
      <c r="D113">
        <v>-2.48</v>
      </c>
      <c r="E113">
        <v>0</v>
      </c>
    </row>
    <row r="114" spans="1:5" x14ac:dyDescent="0.25">
      <c r="A114">
        <v>201105</v>
      </c>
      <c r="B114">
        <v>-1.27</v>
      </c>
      <c r="C114">
        <v>-0.65</v>
      </c>
      <c r="D114">
        <v>-2</v>
      </c>
      <c r="E114">
        <v>0</v>
      </c>
    </row>
    <row r="115" spans="1:5" x14ac:dyDescent="0.25">
      <c r="A115">
        <v>201106</v>
      </c>
      <c r="B115">
        <v>-1.75</v>
      </c>
      <c r="C115">
        <v>-0.14000000000000001</v>
      </c>
      <c r="D115">
        <v>-0.38</v>
      </c>
      <c r="E115">
        <v>0</v>
      </c>
    </row>
    <row r="116" spans="1:5" x14ac:dyDescent="0.25">
      <c r="A116">
        <v>201107</v>
      </c>
      <c r="B116">
        <v>-2.35</v>
      </c>
      <c r="C116">
        <v>-1.29</v>
      </c>
      <c r="D116">
        <v>-0.91</v>
      </c>
      <c r="E116">
        <v>0</v>
      </c>
    </row>
    <row r="117" spans="1:5" x14ac:dyDescent="0.25">
      <c r="A117">
        <v>201108</v>
      </c>
      <c r="B117">
        <v>-5.99</v>
      </c>
      <c r="C117">
        <v>-3.07</v>
      </c>
      <c r="D117">
        <v>-2.4</v>
      </c>
      <c r="E117">
        <v>0.01</v>
      </c>
    </row>
    <row r="118" spans="1:5" x14ac:dyDescent="0.25">
      <c r="A118">
        <v>201109</v>
      </c>
      <c r="B118">
        <v>-7.59</v>
      </c>
      <c r="C118">
        <v>-3.33</v>
      </c>
      <c r="D118">
        <v>-1.75</v>
      </c>
      <c r="E118">
        <v>0</v>
      </c>
    </row>
    <row r="119" spans="1:5" x14ac:dyDescent="0.25">
      <c r="A119">
        <v>201110</v>
      </c>
      <c r="B119">
        <v>11.35</v>
      </c>
      <c r="C119">
        <v>3.3</v>
      </c>
      <c r="D119">
        <v>0.12</v>
      </c>
      <c r="E119">
        <v>0</v>
      </c>
    </row>
    <row r="120" spans="1:5" x14ac:dyDescent="0.25">
      <c r="A120">
        <v>201111</v>
      </c>
      <c r="B120">
        <v>-0.28000000000000003</v>
      </c>
      <c r="C120">
        <v>-0.17</v>
      </c>
      <c r="D120">
        <v>-0.46</v>
      </c>
      <c r="E120">
        <v>0</v>
      </c>
    </row>
    <row r="121" spans="1:5" x14ac:dyDescent="0.25">
      <c r="A121">
        <v>201112</v>
      </c>
      <c r="B121">
        <v>0.74</v>
      </c>
      <c r="C121">
        <v>-0.6</v>
      </c>
      <c r="D121">
        <v>1.61</v>
      </c>
      <c r="E121">
        <v>0</v>
      </c>
    </row>
    <row r="122" spans="1:5" x14ac:dyDescent="0.25">
      <c r="A122">
        <v>201201</v>
      </c>
      <c r="B122">
        <v>5.05</v>
      </c>
      <c r="C122">
        <v>2.06</v>
      </c>
      <c r="D122">
        <v>-0.94</v>
      </c>
      <c r="E122">
        <v>0</v>
      </c>
    </row>
    <row r="123" spans="1:5" x14ac:dyDescent="0.25">
      <c r="A123">
        <v>201202</v>
      </c>
      <c r="B123">
        <v>4.42</v>
      </c>
      <c r="C123">
        <v>-1.86</v>
      </c>
      <c r="D123">
        <v>0.43</v>
      </c>
      <c r="E123">
        <v>0</v>
      </c>
    </row>
    <row r="124" spans="1:5" x14ac:dyDescent="0.25">
      <c r="A124">
        <v>201203</v>
      </c>
      <c r="B124">
        <v>3.11</v>
      </c>
      <c r="C124">
        <v>-0.66</v>
      </c>
      <c r="D124">
        <v>1.1200000000000001</v>
      </c>
      <c r="E124">
        <v>0</v>
      </c>
    </row>
    <row r="125" spans="1:5" x14ac:dyDescent="0.25">
      <c r="A125">
        <v>201204</v>
      </c>
      <c r="B125">
        <v>-0.85</v>
      </c>
      <c r="C125">
        <v>-0.41</v>
      </c>
      <c r="D125">
        <v>-0.77</v>
      </c>
      <c r="E125">
        <v>0</v>
      </c>
    </row>
    <row r="126" spans="1:5" x14ac:dyDescent="0.25">
      <c r="A126">
        <v>201205</v>
      </c>
      <c r="B126">
        <v>-6.19</v>
      </c>
      <c r="C126">
        <v>0.09</v>
      </c>
      <c r="D126">
        <v>-1.06</v>
      </c>
      <c r="E126">
        <v>0.01</v>
      </c>
    </row>
    <row r="127" spans="1:5" x14ac:dyDescent="0.25">
      <c r="A127">
        <v>201206</v>
      </c>
      <c r="B127">
        <v>3.89</v>
      </c>
      <c r="C127">
        <v>0.64</v>
      </c>
      <c r="D127">
        <v>0.59</v>
      </c>
      <c r="E127">
        <v>0</v>
      </c>
    </row>
    <row r="128" spans="1:5" x14ac:dyDescent="0.25">
      <c r="A128">
        <v>201207</v>
      </c>
      <c r="B128">
        <v>0.79</v>
      </c>
      <c r="C128">
        <v>-2.72</v>
      </c>
      <c r="D128">
        <v>-0.12</v>
      </c>
      <c r="E128">
        <v>0</v>
      </c>
    </row>
    <row r="129" spans="1:5" x14ac:dyDescent="0.25">
      <c r="A129">
        <v>201208</v>
      </c>
      <c r="B129">
        <v>2.5499999999999998</v>
      </c>
      <c r="C129">
        <v>0.48</v>
      </c>
      <c r="D129">
        <v>1.3</v>
      </c>
      <c r="E129">
        <v>0.01</v>
      </c>
    </row>
    <row r="130" spans="1:5" x14ac:dyDescent="0.25">
      <c r="A130">
        <v>201209</v>
      </c>
      <c r="B130">
        <v>2.73</v>
      </c>
      <c r="C130">
        <v>0.54</v>
      </c>
      <c r="D130">
        <v>1.58</v>
      </c>
      <c r="E130">
        <v>0.01</v>
      </c>
    </row>
    <row r="131" spans="1:5" x14ac:dyDescent="0.25">
      <c r="A131">
        <v>201210</v>
      </c>
      <c r="B131">
        <v>-1.76</v>
      </c>
      <c r="C131">
        <v>-1.17</v>
      </c>
      <c r="D131">
        <v>3.56</v>
      </c>
      <c r="E131">
        <v>0.01</v>
      </c>
    </row>
    <row r="132" spans="1:5" x14ac:dyDescent="0.25">
      <c r="A132">
        <v>201211</v>
      </c>
      <c r="B132">
        <v>0.78</v>
      </c>
      <c r="C132">
        <v>0.61</v>
      </c>
      <c r="D132">
        <v>-0.83</v>
      </c>
      <c r="E132">
        <v>0.01</v>
      </c>
    </row>
    <row r="133" spans="1:5" x14ac:dyDescent="0.25">
      <c r="A133">
        <v>201212</v>
      </c>
      <c r="B133">
        <v>1.18</v>
      </c>
      <c r="C133">
        <v>1.52</v>
      </c>
      <c r="D133">
        <v>3.53</v>
      </c>
      <c r="E133">
        <v>0.01</v>
      </c>
    </row>
    <row r="134" spans="1:5" x14ac:dyDescent="0.25">
      <c r="A134">
        <v>201301</v>
      </c>
      <c r="B134">
        <v>5.57</v>
      </c>
      <c r="C134">
        <v>0.31</v>
      </c>
      <c r="D134">
        <v>0.95</v>
      </c>
      <c r="E134">
        <v>0</v>
      </c>
    </row>
    <row r="135" spans="1:5" x14ac:dyDescent="0.25">
      <c r="A135">
        <v>201302</v>
      </c>
      <c r="B135">
        <v>1.29</v>
      </c>
      <c r="C135">
        <v>-0.33</v>
      </c>
      <c r="D135">
        <v>0.1</v>
      </c>
      <c r="E135">
        <v>0</v>
      </c>
    </row>
    <row r="136" spans="1:5" x14ac:dyDescent="0.25">
      <c r="A136">
        <v>201303</v>
      </c>
      <c r="B136">
        <v>4.03</v>
      </c>
      <c r="C136">
        <v>0.83</v>
      </c>
      <c r="D136">
        <v>-0.23</v>
      </c>
      <c r="E136">
        <v>0</v>
      </c>
    </row>
    <row r="137" spans="1:5" x14ac:dyDescent="0.25">
      <c r="A137">
        <v>201304</v>
      </c>
      <c r="B137">
        <v>1.55</v>
      </c>
      <c r="C137">
        <v>-2.36</v>
      </c>
      <c r="D137">
        <v>0.5</v>
      </c>
      <c r="E137">
        <v>0</v>
      </c>
    </row>
    <row r="138" spans="1:5" x14ac:dyDescent="0.25">
      <c r="A138">
        <v>201305</v>
      </c>
      <c r="B138">
        <v>2.8</v>
      </c>
      <c r="C138">
        <v>1.72</v>
      </c>
      <c r="D138">
        <v>2.67</v>
      </c>
      <c r="E138">
        <v>0</v>
      </c>
    </row>
    <row r="139" spans="1:5" x14ac:dyDescent="0.25">
      <c r="A139">
        <v>201306</v>
      </c>
      <c r="B139">
        <v>-1.2</v>
      </c>
      <c r="C139">
        <v>1.32</v>
      </c>
      <c r="D139">
        <v>0.05</v>
      </c>
      <c r="E139">
        <v>0</v>
      </c>
    </row>
    <row r="140" spans="1:5" x14ac:dyDescent="0.25">
      <c r="A140">
        <v>201307</v>
      </c>
      <c r="B140">
        <v>5.65</v>
      </c>
      <c r="C140">
        <v>1.87</v>
      </c>
      <c r="D140">
        <v>0.56999999999999995</v>
      </c>
      <c r="E140">
        <v>0</v>
      </c>
    </row>
    <row r="141" spans="1:5" x14ac:dyDescent="0.25">
      <c r="A141">
        <v>201308</v>
      </c>
      <c r="B141">
        <v>-2.71</v>
      </c>
      <c r="C141">
        <v>0.26</v>
      </c>
      <c r="D141">
        <v>-2.68</v>
      </c>
      <c r="E141">
        <v>0</v>
      </c>
    </row>
    <row r="142" spans="1:5" x14ac:dyDescent="0.25">
      <c r="A142">
        <v>201309</v>
      </c>
      <c r="B142">
        <v>3.77</v>
      </c>
      <c r="C142">
        <v>2.9</v>
      </c>
      <c r="D142">
        <v>-1.23</v>
      </c>
      <c r="E142">
        <v>0</v>
      </c>
    </row>
    <row r="143" spans="1:5" x14ac:dyDescent="0.25">
      <c r="A143">
        <v>201310</v>
      </c>
      <c r="B143">
        <v>4.18</v>
      </c>
      <c r="C143">
        <v>-1.56</v>
      </c>
      <c r="D143">
        <v>1.26</v>
      </c>
      <c r="E143">
        <v>0</v>
      </c>
    </row>
    <row r="144" spans="1:5" x14ac:dyDescent="0.25">
      <c r="A144">
        <v>201311</v>
      </c>
      <c r="B144">
        <v>3.13</v>
      </c>
      <c r="C144">
        <v>1.29</v>
      </c>
      <c r="D144">
        <v>0.28000000000000003</v>
      </c>
      <c r="E144">
        <v>0</v>
      </c>
    </row>
    <row r="145" spans="1:5" x14ac:dyDescent="0.25">
      <c r="A145">
        <v>201312</v>
      </c>
      <c r="B145">
        <v>2.81</v>
      </c>
      <c r="C145">
        <v>-0.46</v>
      </c>
      <c r="D145">
        <v>-0.01</v>
      </c>
      <c r="E145">
        <v>0</v>
      </c>
    </row>
    <row r="146" spans="1:5" x14ac:dyDescent="0.25">
      <c r="A146">
        <v>201401</v>
      </c>
      <c r="B146">
        <v>-3.32</v>
      </c>
      <c r="C146">
        <v>0.92</v>
      </c>
      <c r="D146">
        <v>-2.02</v>
      </c>
      <c r="E146">
        <v>0</v>
      </c>
    </row>
    <row r="147" spans="1:5" x14ac:dyDescent="0.25">
      <c r="A147">
        <v>201402</v>
      </c>
      <c r="B147">
        <v>4.6500000000000004</v>
      </c>
      <c r="C147">
        <v>0.37</v>
      </c>
      <c r="D147">
        <v>-0.31</v>
      </c>
      <c r="E147">
        <v>0</v>
      </c>
    </row>
    <row r="148" spans="1:5" x14ac:dyDescent="0.25">
      <c r="A148">
        <v>201403</v>
      </c>
      <c r="B148">
        <v>0.43</v>
      </c>
      <c r="C148">
        <v>-1.87</v>
      </c>
      <c r="D148">
        <v>4.92</v>
      </c>
      <c r="E148">
        <v>0</v>
      </c>
    </row>
    <row r="149" spans="1:5" x14ac:dyDescent="0.25">
      <c r="A149">
        <v>201404</v>
      </c>
      <c r="B149">
        <v>-0.19</v>
      </c>
      <c r="C149">
        <v>-4.2</v>
      </c>
      <c r="D149">
        <v>1.1399999999999999</v>
      </c>
      <c r="E149">
        <v>0</v>
      </c>
    </row>
    <row r="150" spans="1:5" x14ac:dyDescent="0.25">
      <c r="A150">
        <v>201405</v>
      </c>
      <c r="B150">
        <v>2.06</v>
      </c>
      <c r="C150">
        <v>-1.89</v>
      </c>
      <c r="D150">
        <v>-0.13</v>
      </c>
      <c r="E150">
        <v>0</v>
      </c>
    </row>
    <row r="151" spans="1:5" x14ac:dyDescent="0.25">
      <c r="A151">
        <v>201406</v>
      </c>
      <c r="B151">
        <v>2.61</v>
      </c>
      <c r="C151">
        <v>3.09</v>
      </c>
      <c r="D151">
        <v>-0.69</v>
      </c>
      <c r="E151">
        <v>0</v>
      </c>
    </row>
    <row r="152" spans="1:5" x14ac:dyDescent="0.25">
      <c r="A152">
        <v>201407</v>
      </c>
      <c r="B152">
        <v>-2.04</v>
      </c>
      <c r="C152">
        <v>-4.28</v>
      </c>
      <c r="D152">
        <v>0.02</v>
      </c>
      <c r="E152">
        <v>0</v>
      </c>
    </row>
    <row r="153" spans="1:5" x14ac:dyDescent="0.25">
      <c r="A153">
        <v>201408</v>
      </c>
      <c r="B153">
        <v>4.24</v>
      </c>
      <c r="C153">
        <v>0.38</v>
      </c>
      <c r="D153">
        <v>-0.43</v>
      </c>
      <c r="E153">
        <v>0</v>
      </c>
    </row>
    <row r="154" spans="1:5" x14ac:dyDescent="0.25">
      <c r="A154">
        <v>201409</v>
      </c>
      <c r="B154">
        <v>-1.97</v>
      </c>
      <c r="C154">
        <v>-3.72</v>
      </c>
      <c r="D154">
        <v>-1.35</v>
      </c>
      <c r="E154">
        <v>0</v>
      </c>
    </row>
    <row r="155" spans="1:5" x14ac:dyDescent="0.25">
      <c r="A155">
        <v>201410</v>
      </c>
      <c r="B155">
        <v>2.52</v>
      </c>
      <c r="C155">
        <v>4.22</v>
      </c>
      <c r="D155">
        <v>-1.83</v>
      </c>
      <c r="E155">
        <v>0</v>
      </c>
    </row>
    <row r="156" spans="1:5" x14ac:dyDescent="0.25">
      <c r="A156">
        <v>201411</v>
      </c>
      <c r="B156">
        <v>2.5499999999999998</v>
      </c>
      <c r="C156">
        <v>-2.0499999999999998</v>
      </c>
      <c r="D156">
        <v>-3.09</v>
      </c>
      <c r="E156">
        <v>0</v>
      </c>
    </row>
    <row r="157" spans="1:5" x14ac:dyDescent="0.25">
      <c r="A157">
        <v>201412</v>
      </c>
      <c r="B157">
        <v>-0.06</v>
      </c>
      <c r="C157">
        <v>2.4900000000000002</v>
      </c>
      <c r="D157">
        <v>2.27</v>
      </c>
      <c r="E157">
        <v>0</v>
      </c>
    </row>
    <row r="158" spans="1:5" x14ac:dyDescent="0.25">
      <c r="A158">
        <v>201501</v>
      </c>
      <c r="B158">
        <v>-3.11</v>
      </c>
      <c r="C158">
        <v>-0.54</v>
      </c>
      <c r="D158">
        <v>-3.61</v>
      </c>
      <c r="E158">
        <v>0</v>
      </c>
    </row>
    <row r="159" spans="1:5" x14ac:dyDescent="0.25">
      <c r="A159">
        <v>201502</v>
      </c>
      <c r="B159">
        <v>6.13</v>
      </c>
      <c r="C159">
        <v>0.6</v>
      </c>
      <c r="D159">
        <v>-1.86</v>
      </c>
      <c r="E159">
        <v>0</v>
      </c>
    </row>
    <row r="160" spans="1:5" x14ac:dyDescent="0.25">
      <c r="A160">
        <v>201503</v>
      </c>
      <c r="B160">
        <v>-1.1200000000000001</v>
      </c>
      <c r="C160">
        <v>3.07</v>
      </c>
      <c r="D160">
        <v>-0.41</v>
      </c>
      <c r="E160">
        <v>0</v>
      </c>
    </row>
    <row r="161" spans="1:5" x14ac:dyDescent="0.25">
      <c r="A161">
        <v>201504</v>
      </c>
      <c r="B161">
        <v>0.59</v>
      </c>
      <c r="C161">
        <v>-3.04</v>
      </c>
      <c r="D161">
        <v>1.83</v>
      </c>
      <c r="E161">
        <v>0</v>
      </c>
    </row>
    <row r="162" spans="1:5" x14ac:dyDescent="0.25">
      <c r="A162">
        <v>201505</v>
      </c>
      <c r="B162">
        <v>1.36</v>
      </c>
      <c r="C162">
        <v>0.92</v>
      </c>
      <c r="D162">
        <v>-1.1200000000000001</v>
      </c>
      <c r="E162">
        <v>0</v>
      </c>
    </row>
    <row r="163" spans="1:5" x14ac:dyDescent="0.25">
      <c r="A163">
        <v>201506</v>
      </c>
      <c r="B163">
        <v>-1.53</v>
      </c>
      <c r="C163">
        <v>2.9</v>
      </c>
      <c r="D163">
        <v>-0.78</v>
      </c>
      <c r="E163">
        <v>0</v>
      </c>
    </row>
    <row r="164" spans="1:5" x14ac:dyDescent="0.25">
      <c r="A164">
        <v>201507</v>
      </c>
      <c r="B164">
        <v>1.54</v>
      </c>
      <c r="C164">
        <v>-4.2</v>
      </c>
      <c r="D164">
        <v>-4.07</v>
      </c>
      <c r="E164">
        <v>0</v>
      </c>
    </row>
    <row r="165" spans="1:5" x14ac:dyDescent="0.25">
      <c r="A165">
        <v>201508</v>
      </c>
      <c r="B165">
        <v>-6.04</v>
      </c>
      <c r="C165">
        <v>0.36</v>
      </c>
      <c r="D165">
        <v>2.8</v>
      </c>
      <c r="E165">
        <v>0</v>
      </c>
    </row>
    <row r="166" spans="1:5" x14ac:dyDescent="0.25">
      <c r="A166">
        <v>201509</v>
      </c>
      <c r="B166">
        <v>-3.07</v>
      </c>
      <c r="C166">
        <v>-2.63</v>
      </c>
      <c r="D166">
        <v>0.57999999999999996</v>
      </c>
      <c r="E166">
        <v>0</v>
      </c>
    </row>
    <row r="167" spans="1:5" x14ac:dyDescent="0.25">
      <c r="A167">
        <v>201510</v>
      </c>
      <c r="B167">
        <v>7.75</v>
      </c>
      <c r="C167">
        <v>-1.87</v>
      </c>
      <c r="D167">
        <v>-0.45</v>
      </c>
      <c r="E167">
        <v>0</v>
      </c>
    </row>
    <row r="168" spans="1:5" x14ac:dyDescent="0.25">
      <c r="A168">
        <v>201511</v>
      </c>
      <c r="B168">
        <v>0.56000000000000005</v>
      </c>
      <c r="C168">
        <v>3.6</v>
      </c>
      <c r="D168">
        <v>-0.38</v>
      </c>
      <c r="E168">
        <v>0</v>
      </c>
    </row>
    <row r="169" spans="1:5" x14ac:dyDescent="0.25">
      <c r="A169">
        <v>201512</v>
      </c>
      <c r="B169">
        <v>-2.17</v>
      </c>
      <c r="C169">
        <v>-2.81</v>
      </c>
      <c r="D169">
        <v>-2.59</v>
      </c>
      <c r="E169">
        <v>0.01</v>
      </c>
    </row>
    <row r="170" spans="1:5" x14ac:dyDescent="0.25">
      <c r="A170">
        <v>201601</v>
      </c>
      <c r="B170">
        <v>-5.77</v>
      </c>
      <c r="C170">
        <v>-3.39</v>
      </c>
      <c r="D170">
        <v>2.0699999999999998</v>
      </c>
      <c r="E170">
        <v>0.01</v>
      </c>
    </row>
    <row r="171" spans="1:5" x14ac:dyDescent="0.25">
      <c r="A171">
        <v>201602</v>
      </c>
      <c r="B171">
        <v>-0.08</v>
      </c>
      <c r="C171">
        <v>0.81</v>
      </c>
      <c r="D171">
        <v>-0.56999999999999995</v>
      </c>
      <c r="E171">
        <v>0.02</v>
      </c>
    </row>
    <row r="172" spans="1:5" x14ac:dyDescent="0.25">
      <c r="A172">
        <v>201603</v>
      </c>
      <c r="B172">
        <v>6.96</v>
      </c>
      <c r="C172">
        <v>0.75</v>
      </c>
      <c r="D172">
        <v>1.1000000000000001</v>
      </c>
      <c r="E172">
        <v>0.02</v>
      </c>
    </row>
    <row r="173" spans="1:5" x14ac:dyDescent="0.25">
      <c r="A173">
        <v>201604</v>
      </c>
      <c r="B173">
        <v>0.92</v>
      </c>
      <c r="C173">
        <v>0.67</v>
      </c>
      <c r="D173">
        <v>3.21</v>
      </c>
      <c r="E173">
        <v>0.01</v>
      </c>
    </row>
    <row r="174" spans="1:5" x14ac:dyDescent="0.25">
      <c r="A174">
        <v>201605</v>
      </c>
      <c r="B174">
        <v>1.78</v>
      </c>
      <c r="C174">
        <v>-0.19</v>
      </c>
      <c r="D174">
        <v>-1.65</v>
      </c>
      <c r="E174">
        <v>0.01</v>
      </c>
    </row>
    <row r="175" spans="1:5" x14ac:dyDescent="0.25">
      <c r="A175">
        <v>201606</v>
      </c>
      <c r="B175">
        <v>-0.05</v>
      </c>
      <c r="C175">
        <v>0.59</v>
      </c>
      <c r="D175">
        <v>-1.45</v>
      </c>
      <c r="E175">
        <v>0.02</v>
      </c>
    </row>
    <row r="176" spans="1:5" x14ac:dyDescent="0.25">
      <c r="A176">
        <v>201607</v>
      </c>
      <c r="B176">
        <v>3.95</v>
      </c>
      <c r="C176">
        <v>2.5099999999999998</v>
      </c>
      <c r="D176">
        <v>-1.29</v>
      </c>
      <c r="E176">
        <v>0.02</v>
      </c>
    </row>
    <row r="177" spans="1:5" x14ac:dyDescent="0.25">
      <c r="A177">
        <v>201608</v>
      </c>
      <c r="B177">
        <v>0.5</v>
      </c>
      <c r="C177">
        <v>1.17</v>
      </c>
      <c r="D177">
        <v>3.11</v>
      </c>
      <c r="E177">
        <v>0.02</v>
      </c>
    </row>
    <row r="178" spans="1:5" x14ac:dyDescent="0.25">
      <c r="A178">
        <v>201609</v>
      </c>
      <c r="B178">
        <v>0.25</v>
      </c>
      <c r="C178">
        <v>2.13</v>
      </c>
      <c r="D178">
        <v>-1.21</v>
      </c>
      <c r="E178">
        <v>0.02</v>
      </c>
    </row>
    <row r="179" spans="1:5" x14ac:dyDescent="0.25">
      <c r="A179">
        <v>201610</v>
      </c>
      <c r="B179">
        <v>-2.02</v>
      </c>
      <c r="C179">
        <v>-4.41</v>
      </c>
      <c r="D179">
        <v>4.12</v>
      </c>
      <c r="E179">
        <v>0.02</v>
      </c>
    </row>
    <row r="180" spans="1:5" x14ac:dyDescent="0.25">
      <c r="A180">
        <v>201611</v>
      </c>
      <c r="B180">
        <v>4.8600000000000003</v>
      </c>
      <c r="C180">
        <v>5.67</v>
      </c>
      <c r="D180">
        <v>8.2100000000000009</v>
      </c>
      <c r="E180">
        <v>0.01</v>
      </c>
    </row>
    <row r="181" spans="1:5" x14ac:dyDescent="0.25">
      <c r="A181">
        <v>201612</v>
      </c>
      <c r="B181">
        <v>1.81</v>
      </c>
      <c r="C181">
        <v>0.09</v>
      </c>
      <c r="D181">
        <v>3.6</v>
      </c>
      <c r="E181">
        <v>0.03</v>
      </c>
    </row>
    <row r="182" spans="1:5" x14ac:dyDescent="0.25">
      <c r="A182">
        <v>201701</v>
      </c>
      <c r="B182">
        <v>1.94</v>
      </c>
      <c r="C182">
        <v>-1.1299999999999999</v>
      </c>
      <c r="D182">
        <v>-2.74</v>
      </c>
      <c r="E182">
        <v>0.04</v>
      </c>
    </row>
    <row r="183" spans="1:5" x14ac:dyDescent="0.25">
      <c r="A183">
        <v>201702</v>
      </c>
      <c r="B183">
        <v>3.57</v>
      </c>
      <c r="C183">
        <v>-2.04</v>
      </c>
      <c r="D183">
        <v>-1.67</v>
      </c>
      <c r="E183">
        <v>0.04</v>
      </c>
    </row>
    <row r="184" spans="1:5" x14ac:dyDescent="0.25">
      <c r="A184">
        <v>201703</v>
      </c>
      <c r="B184">
        <v>0.17</v>
      </c>
      <c r="C184">
        <v>1.1299999999999999</v>
      </c>
      <c r="D184">
        <v>-3.33</v>
      </c>
      <c r="E184">
        <v>0.03</v>
      </c>
    </row>
    <row r="185" spans="1:5" x14ac:dyDescent="0.25">
      <c r="A185">
        <v>201704</v>
      </c>
      <c r="B185">
        <v>1.0900000000000001</v>
      </c>
      <c r="C185">
        <v>0.72</v>
      </c>
      <c r="D185">
        <v>-2.13</v>
      </c>
      <c r="E185">
        <v>0.05</v>
      </c>
    </row>
    <row r="186" spans="1:5" x14ac:dyDescent="0.25">
      <c r="A186">
        <v>201705</v>
      </c>
      <c r="B186">
        <v>1.06</v>
      </c>
      <c r="C186">
        <v>-2.52</v>
      </c>
      <c r="D186">
        <v>-3.75</v>
      </c>
      <c r="E186">
        <v>0.06</v>
      </c>
    </row>
    <row r="187" spans="1:5" x14ac:dyDescent="0.25">
      <c r="A187">
        <v>201706</v>
      </c>
      <c r="B187">
        <v>0.78</v>
      </c>
      <c r="C187">
        <v>2.23</v>
      </c>
      <c r="D187">
        <v>1.49</v>
      </c>
      <c r="E187">
        <v>0.06</v>
      </c>
    </row>
    <row r="188" spans="1:5" x14ac:dyDescent="0.25">
      <c r="A188">
        <v>201707</v>
      </c>
      <c r="B188">
        <v>1.87</v>
      </c>
      <c r="C188">
        <v>-1.46</v>
      </c>
      <c r="D188">
        <v>-0.22</v>
      </c>
      <c r="E188">
        <v>7.0000000000000007E-2</v>
      </c>
    </row>
    <row r="189" spans="1:5" x14ac:dyDescent="0.25">
      <c r="A189">
        <v>201708</v>
      </c>
      <c r="B189">
        <v>0.16</v>
      </c>
      <c r="C189">
        <v>-1.65</v>
      </c>
      <c r="D189">
        <v>-2.0699999999999998</v>
      </c>
      <c r="E189">
        <v>0.09</v>
      </c>
    </row>
    <row r="190" spans="1:5" x14ac:dyDescent="0.25">
      <c r="A190">
        <v>201709</v>
      </c>
      <c r="B190">
        <v>2.5099999999999998</v>
      </c>
      <c r="C190">
        <v>4.45</v>
      </c>
      <c r="D190">
        <v>3.09</v>
      </c>
      <c r="E190">
        <v>0.09</v>
      </c>
    </row>
    <row r="191" spans="1:5" x14ac:dyDescent="0.25">
      <c r="A191">
        <v>201710</v>
      </c>
      <c r="B191">
        <v>2.25</v>
      </c>
      <c r="C191">
        <v>-1.93</v>
      </c>
      <c r="D191">
        <v>0.22</v>
      </c>
      <c r="E191">
        <v>0.09</v>
      </c>
    </row>
    <row r="192" spans="1:5" x14ac:dyDescent="0.25">
      <c r="A192">
        <v>201711</v>
      </c>
      <c r="B192">
        <v>3.12</v>
      </c>
      <c r="C192">
        <v>-0.56000000000000005</v>
      </c>
      <c r="D192">
        <v>-0.05</v>
      </c>
      <c r="E192">
        <v>0.08</v>
      </c>
    </row>
    <row r="193" spans="1:5" x14ac:dyDescent="0.25">
      <c r="A193">
        <v>201712</v>
      </c>
      <c r="B193">
        <v>1.06</v>
      </c>
      <c r="C193">
        <v>-1.32</v>
      </c>
      <c r="D193">
        <v>0.03</v>
      </c>
      <c r="E193">
        <v>0.09</v>
      </c>
    </row>
    <row r="194" spans="1:5" x14ac:dyDescent="0.25">
      <c r="A194">
        <v>201801</v>
      </c>
      <c r="B194">
        <v>5.58</v>
      </c>
      <c r="C194">
        <v>-3.18</v>
      </c>
      <c r="D194">
        <v>-1.36</v>
      </c>
      <c r="E194">
        <v>0.11</v>
      </c>
    </row>
    <row r="195" spans="1:5" x14ac:dyDescent="0.25">
      <c r="A195">
        <v>201802</v>
      </c>
      <c r="B195">
        <v>-3.65</v>
      </c>
      <c r="C195">
        <v>0.26</v>
      </c>
      <c r="D195">
        <v>-1.03</v>
      </c>
      <c r="E195">
        <v>0.11</v>
      </c>
    </row>
    <row r="196" spans="1:5" x14ac:dyDescent="0.25">
      <c r="A196">
        <v>201803</v>
      </c>
      <c r="B196">
        <v>-2.35</v>
      </c>
      <c r="C196">
        <v>4.0599999999999996</v>
      </c>
      <c r="D196">
        <v>-0.23</v>
      </c>
      <c r="E196">
        <v>0.12</v>
      </c>
    </row>
    <row r="197" spans="1:5" x14ac:dyDescent="0.25">
      <c r="A197">
        <v>201804</v>
      </c>
      <c r="B197">
        <v>0.28999999999999998</v>
      </c>
      <c r="C197">
        <v>1.1000000000000001</v>
      </c>
      <c r="D197">
        <v>0.48</v>
      </c>
      <c r="E197">
        <v>0.14000000000000001</v>
      </c>
    </row>
    <row r="198" spans="1:5" x14ac:dyDescent="0.25">
      <c r="A198">
        <v>201805</v>
      </c>
      <c r="B198">
        <v>2.65</v>
      </c>
      <c r="C198">
        <v>5.31</v>
      </c>
      <c r="D198">
        <v>-3.13</v>
      </c>
      <c r="E198">
        <v>0.14000000000000001</v>
      </c>
    </row>
    <row r="199" spans="1:5" x14ac:dyDescent="0.25">
      <c r="A199">
        <v>201806</v>
      </c>
      <c r="B199">
        <v>0.48</v>
      </c>
      <c r="C199">
        <v>1.1299999999999999</v>
      </c>
      <c r="D199">
        <v>-2.33</v>
      </c>
      <c r="E199">
        <v>0.14000000000000001</v>
      </c>
    </row>
    <row r="200" spans="1:5" x14ac:dyDescent="0.25">
      <c r="A200">
        <v>201807</v>
      </c>
      <c r="B200">
        <v>3.19</v>
      </c>
      <c r="C200">
        <v>-2.25</v>
      </c>
      <c r="D200">
        <v>0.45</v>
      </c>
      <c r="E200">
        <v>0.16</v>
      </c>
    </row>
    <row r="201" spans="1:5" x14ac:dyDescent="0.25">
      <c r="A201">
        <v>201808</v>
      </c>
      <c r="B201">
        <v>3.44</v>
      </c>
      <c r="C201">
        <v>1.1399999999999999</v>
      </c>
      <c r="D201">
        <v>-3.98</v>
      </c>
      <c r="E201">
        <v>0.16</v>
      </c>
    </row>
    <row r="202" spans="1:5" x14ac:dyDescent="0.25">
      <c r="A202">
        <v>201809</v>
      </c>
      <c r="B202">
        <v>0.06</v>
      </c>
      <c r="C202">
        <v>-2.2999999999999998</v>
      </c>
      <c r="D202">
        <v>-1.7</v>
      </c>
      <c r="E202">
        <v>0.15</v>
      </c>
    </row>
    <row r="203" spans="1:5" x14ac:dyDescent="0.25">
      <c r="A203">
        <v>201810</v>
      </c>
      <c r="B203">
        <v>-7.68</v>
      </c>
      <c r="C203">
        <v>-4.82</v>
      </c>
      <c r="D203">
        <v>3.43</v>
      </c>
      <c r="E203">
        <v>0.19</v>
      </c>
    </row>
    <row r="204" spans="1:5" x14ac:dyDescent="0.25">
      <c r="A204">
        <v>201811</v>
      </c>
      <c r="B204">
        <v>1.69</v>
      </c>
      <c r="C204">
        <v>-0.68</v>
      </c>
      <c r="D204">
        <v>0.26</v>
      </c>
      <c r="E204">
        <v>0.18</v>
      </c>
    </row>
    <row r="205" spans="1:5" x14ac:dyDescent="0.25">
      <c r="A205">
        <v>201812</v>
      </c>
      <c r="B205">
        <v>-9.5500000000000007</v>
      </c>
      <c r="C205">
        <v>-2.42</v>
      </c>
      <c r="D205">
        <v>-1.9</v>
      </c>
      <c r="E205">
        <v>0.19</v>
      </c>
    </row>
    <row r="206" spans="1:5" x14ac:dyDescent="0.25">
      <c r="A206">
        <v>201901</v>
      </c>
      <c r="B206">
        <v>8.41</v>
      </c>
      <c r="C206">
        <v>2.9</v>
      </c>
      <c r="D206">
        <v>-0.44</v>
      </c>
      <c r="E206">
        <v>0.21</v>
      </c>
    </row>
    <row r="207" spans="1:5" x14ac:dyDescent="0.25">
      <c r="A207">
        <v>201902</v>
      </c>
      <c r="B207">
        <v>3.4</v>
      </c>
      <c r="C207">
        <v>2.04</v>
      </c>
      <c r="D207">
        <v>-2.68</v>
      </c>
      <c r="E207">
        <v>0.18</v>
      </c>
    </row>
    <row r="208" spans="1:5" x14ac:dyDescent="0.25">
      <c r="A208">
        <v>201903</v>
      </c>
      <c r="B208">
        <v>1.1000000000000001</v>
      </c>
      <c r="C208">
        <v>-2.98</v>
      </c>
      <c r="D208">
        <v>-4.05</v>
      </c>
      <c r="E208">
        <v>0.19</v>
      </c>
    </row>
    <row r="209" spans="1:5" x14ac:dyDescent="0.25">
      <c r="A209">
        <v>201904</v>
      </c>
      <c r="B209">
        <v>3.96</v>
      </c>
      <c r="C209">
        <v>-1.74</v>
      </c>
      <c r="D209">
        <v>2.17</v>
      </c>
      <c r="E209">
        <v>0.21</v>
      </c>
    </row>
    <row r="210" spans="1:5" x14ac:dyDescent="0.25">
      <c r="A210">
        <v>201905</v>
      </c>
      <c r="B210">
        <v>-6.94</v>
      </c>
      <c r="C210">
        <v>-1.34</v>
      </c>
      <c r="D210">
        <v>-2.37</v>
      </c>
      <c r="E210">
        <v>0.21</v>
      </c>
    </row>
    <row r="211" spans="1:5" x14ac:dyDescent="0.25">
      <c r="A211">
        <v>201906</v>
      </c>
      <c r="B211">
        <v>6.93</v>
      </c>
      <c r="C211">
        <v>0.25</v>
      </c>
      <c r="D211">
        <v>-0.71</v>
      </c>
      <c r="E211">
        <v>0.18</v>
      </c>
    </row>
    <row r="212" spans="1:5" x14ac:dyDescent="0.25">
      <c r="A212">
        <v>201907</v>
      </c>
      <c r="B212">
        <v>1.19</v>
      </c>
      <c r="C212">
        <v>-1.94</v>
      </c>
      <c r="D212">
        <v>0.42</v>
      </c>
      <c r="E212">
        <v>0.19</v>
      </c>
    </row>
    <row r="213" spans="1:5" x14ac:dyDescent="0.25">
      <c r="A213">
        <v>201908</v>
      </c>
      <c r="B213">
        <v>-2.58</v>
      </c>
      <c r="C213">
        <v>-2.3199999999999998</v>
      </c>
      <c r="D213">
        <v>-4.95</v>
      </c>
      <c r="E213">
        <v>0.16</v>
      </c>
    </row>
    <row r="214" spans="1:5" x14ac:dyDescent="0.25">
      <c r="A214">
        <v>201909</v>
      </c>
      <c r="B214">
        <v>1.43</v>
      </c>
      <c r="C214">
        <v>-0.97</v>
      </c>
      <c r="D214">
        <v>6.83</v>
      </c>
      <c r="E214">
        <v>0.18</v>
      </c>
    </row>
    <row r="215" spans="1:5" x14ac:dyDescent="0.25">
      <c r="A215">
        <v>201910</v>
      </c>
      <c r="B215">
        <v>2.06</v>
      </c>
      <c r="C215">
        <v>0.28000000000000003</v>
      </c>
      <c r="D215">
        <v>-1.93</v>
      </c>
      <c r="E215">
        <v>0.15</v>
      </c>
    </row>
    <row r="216" spans="1:5" x14ac:dyDescent="0.25">
      <c r="A216">
        <v>201911</v>
      </c>
      <c r="B216">
        <v>3.87</v>
      </c>
      <c r="C216">
        <v>0.8</v>
      </c>
      <c r="D216">
        <v>-2.02</v>
      </c>
      <c r="E216">
        <v>0.12</v>
      </c>
    </row>
    <row r="217" spans="1:5" x14ac:dyDescent="0.25">
      <c r="A217">
        <v>201912</v>
      </c>
      <c r="B217">
        <v>2.77</v>
      </c>
      <c r="C217">
        <v>0.72</v>
      </c>
      <c r="D217">
        <v>1.79</v>
      </c>
      <c r="E217">
        <v>0.14000000000000001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2FC07-CCD6-40C7-A0AE-996B61B45FE2}">
  <dimension ref="A1:G5"/>
  <sheetViews>
    <sheetView workbookViewId="0">
      <selection activeCell="F6" sqref="F6"/>
    </sheetView>
  </sheetViews>
  <sheetFormatPr baseColWidth="10" defaultRowHeight="15" x14ac:dyDescent="0.25"/>
  <cols>
    <col min="1" max="1" width="7.5703125" bestFit="1" customWidth="1"/>
    <col min="2" max="2" width="14.7109375" bestFit="1" customWidth="1"/>
    <col min="3" max="3" width="9.140625" bestFit="1" customWidth="1"/>
    <col min="4" max="4" width="13" bestFit="1" customWidth="1"/>
    <col min="5" max="5" width="10.7109375" bestFit="1" customWidth="1"/>
    <col min="6" max="6" width="12" bestFit="1" customWidth="1"/>
    <col min="7" max="8" width="23.85546875" bestFit="1" customWidth="1"/>
  </cols>
  <sheetData>
    <row r="1" spans="1:7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25">
      <c r="A2" t="s">
        <v>21</v>
      </c>
      <c r="B2" s="2">
        <v>0.01</v>
      </c>
      <c r="C2" s="1">
        <v>0.1</v>
      </c>
      <c r="D2" s="1">
        <v>0.09</v>
      </c>
      <c r="E2" s="1">
        <v>0.37</v>
      </c>
      <c r="F2" s="3">
        <f>((B2-D2)/C2)</f>
        <v>-0.79999999999999993</v>
      </c>
      <c r="G2" s="4">
        <v>2</v>
      </c>
    </row>
    <row r="3" spans="1:7" x14ac:dyDescent="0.25">
      <c r="A3" t="s">
        <v>22</v>
      </c>
      <c r="B3" s="2">
        <v>0</v>
      </c>
      <c r="C3" s="2">
        <v>0.14000000000000001</v>
      </c>
      <c r="D3" s="2">
        <v>0.12</v>
      </c>
      <c r="E3" s="2">
        <v>0.27</v>
      </c>
      <c r="F3" s="3">
        <f t="shared" ref="F3:F5" si="0">((B3-D3)/C3)</f>
        <v>-0.85714285714285698</v>
      </c>
      <c r="G3" s="3">
        <v>2</v>
      </c>
    </row>
    <row r="4" spans="1:7" x14ac:dyDescent="0.25">
      <c r="A4" t="s">
        <v>23</v>
      </c>
      <c r="B4" s="2">
        <v>0.01</v>
      </c>
      <c r="C4" s="2">
        <v>0.08</v>
      </c>
      <c r="D4" s="2">
        <v>0.1</v>
      </c>
      <c r="E4" s="2">
        <v>0.2</v>
      </c>
      <c r="F4" s="3">
        <f t="shared" si="0"/>
        <v>-1.125</v>
      </c>
      <c r="G4" s="3">
        <v>1</v>
      </c>
    </row>
    <row r="5" spans="1:7" x14ac:dyDescent="0.25">
      <c r="A5" t="s">
        <v>24</v>
      </c>
      <c r="B5" s="2">
        <v>0.02</v>
      </c>
      <c r="C5" s="2">
        <v>0.15</v>
      </c>
      <c r="D5" s="2">
        <v>0.09</v>
      </c>
      <c r="E5" s="2">
        <v>0.37</v>
      </c>
      <c r="F5" s="3">
        <f t="shared" si="0"/>
        <v>-0.46666666666666662</v>
      </c>
      <c r="G5" s="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743C4-7350-4643-8170-3DA3A2F8D1E9}">
  <dimension ref="A1:H20"/>
  <sheetViews>
    <sheetView workbookViewId="0">
      <selection activeCell="F8" sqref="F8"/>
    </sheetView>
  </sheetViews>
  <sheetFormatPr baseColWidth="10" defaultRowHeight="15" x14ac:dyDescent="0.25"/>
  <cols>
    <col min="3" max="3" width="18.85546875" bestFit="1" customWidth="1"/>
    <col min="7" max="7" width="16.42578125" bestFit="1" customWidth="1"/>
    <col min="8" max="8" width="14.28515625" bestFit="1" customWidth="1"/>
  </cols>
  <sheetData>
    <row r="1" spans="1:8" x14ac:dyDescent="0.25">
      <c r="A1" t="s">
        <v>14</v>
      </c>
      <c r="B1" t="s">
        <v>46</v>
      </c>
      <c r="C1" t="s">
        <v>47</v>
      </c>
      <c r="D1" t="s">
        <v>48</v>
      </c>
      <c r="E1" t="s">
        <v>49</v>
      </c>
    </row>
    <row r="2" spans="1:8" x14ac:dyDescent="0.25">
      <c r="A2" t="s">
        <v>12</v>
      </c>
      <c r="B2">
        <v>11.3</v>
      </c>
      <c r="C2" s="6">
        <v>3401000000</v>
      </c>
      <c r="D2" s="1">
        <f>C2/C5</f>
        <v>0.95760115982084604</v>
      </c>
      <c r="E2" s="6">
        <f>B2*D2</f>
        <v>10.820893105975561</v>
      </c>
    </row>
    <row r="3" spans="1:8" x14ac:dyDescent="0.25">
      <c r="A3" t="s">
        <v>25</v>
      </c>
      <c r="B3">
        <v>8.6</v>
      </c>
      <c r="C3" s="6">
        <v>150583000</v>
      </c>
      <c r="D3" s="1">
        <f>C3/C5</f>
        <v>4.2398840179153914E-2</v>
      </c>
      <c r="E3" s="6">
        <f>B3*D3</f>
        <v>0.36463002554072366</v>
      </c>
    </row>
    <row r="5" spans="1:8" x14ac:dyDescent="0.25">
      <c r="C5" s="7">
        <f>SUM(C2:C3)</f>
        <v>3551583000</v>
      </c>
      <c r="D5" s="2">
        <f>SUM(D2:D3)</f>
        <v>1</v>
      </c>
      <c r="E5" s="6">
        <f>SUM(E2:E3)</f>
        <v>11.185523131516284</v>
      </c>
    </row>
    <row r="7" spans="1:8" x14ac:dyDescent="0.25">
      <c r="A7" t="s">
        <v>29</v>
      </c>
      <c r="B7">
        <v>11.8</v>
      </c>
      <c r="C7" s="6">
        <v>88300000</v>
      </c>
      <c r="D7" s="1">
        <f>C7/C10</f>
        <v>0.62253243090806543</v>
      </c>
      <c r="E7" s="6">
        <f>B7*D7</f>
        <v>7.3458826847151721</v>
      </c>
    </row>
    <row r="8" spans="1:8" x14ac:dyDescent="0.25">
      <c r="A8" t="s">
        <v>32</v>
      </c>
      <c r="B8">
        <v>12.15</v>
      </c>
      <c r="C8" s="6">
        <v>53540000</v>
      </c>
      <c r="D8" s="1">
        <f>C8/C10</f>
        <v>0.37746756909193457</v>
      </c>
      <c r="E8" s="6">
        <f>B8*D8</f>
        <v>4.5862309644670054</v>
      </c>
    </row>
    <row r="9" spans="1:8" ht="16.5" x14ac:dyDescent="0.25">
      <c r="G9" s="8"/>
      <c r="H9" s="8"/>
    </row>
    <row r="10" spans="1:8" x14ac:dyDescent="0.25">
      <c r="C10" s="7">
        <f>SUM(C7:C8)</f>
        <v>141840000</v>
      </c>
      <c r="D10" s="2">
        <f>SUM(D7:D8)</f>
        <v>1</v>
      </c>
      <c r="E10" s="6">
        <f>SUM(E7:E8)</f>
        <v>11.932113649182178</v>
      </c>
    </row>
    <row r="12" spans="1:8" x14ac:dyDescent="0.25">
      <c r="A12" t="s">
        <v>36</v>
      </c>
      <c r="B12">
        <v>19.12</v>
      </c>
      <c r="C12" s="6">
        <v>2914000000</v>
      </c>
      <c r="D12" s="1">
        <f>C12/C15</f>
        <v>1</v>
      </c>
      <c r="E12" s="6">
        <f>B12*D12</f>
        <v>19.12</v>
      </c>
    </row>
    <row r="15" spans="1:8" x14ac:dyDescent="0.25">
      <c r="C15" s="7">
        <f>SUM(C12)</f>
        <v>2914000000</v>
      </c>
      <c r="D15" s="2">
        <f>SUM(D12:D13)</f>
        <v>1</v>
      </c>
      <c r="E15" s="6">
        <f>SUM(E12:E13)</f>
        <v>19.12</v>
      </c>
    </row>
    <row r="17" spans="1:5" x14ac:dyDescent="0.25">
      <c r="A17" t="s">
        <v>34</v>
      </c>
      <c r="B17">
        <v>31.62</v>
      </c>
      <c r="C17" s="6">
        <v>48659000000</v>
      </c>
      <c r="D17" s="1">
        <f>C17/C20</f>
        <v>1</v>
      </c>
      <c r="E17" s="6">
        <f>B17*D17</f>
        <v>31.62</v>
      </c>
    </row>
    <row r="20" spans="1:5" x14ac:dyDescent="0.25">
      <c r="C20" s="7">
        <f>SUM(C17:C18)</f>
        <v>48659000000</v>
      </c>
      <c r="D20" s="2">
        <f>SUM(D17:D18)</f>
        <v>1</v>
      </c>
      <c r="E20" s="6">
        <f>SUM(E17:E18)</f>
        <v>31.62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PORT1</vt:lpstr>
      <vt:lpstr>PORT2</vt:lpstr>
      <vt:lpstr>PORT3</vt:lpstr>
      <vt:lpstr>PORT4</vt:lpstr>
      <vt:lpstr>FF</vt:lpstr>
      <vt:lpstr>TASK1</vt:lpstr>
      <vt:lpstr>TASK1.2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Johnz Barrp</dc:creator>
  <cp:lastModifiedBy>Johnz Barrp</cp:lastModifiedBy>
  <dcterms:created xsi:type="dcterms:W3CDTF">2022-03-24T03:21:21Z</dcterms:created>
  <dcterms:modified xsi:type="dcterms:W3CDTF">2022-03-26T19:02:35Z</dcterms:modified>
</cp:coreProperties>
</file>