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master-thesis-code\python-scripts-v2\auroc-data\"/>
    </mc:Choice>
  </mc:AlternateContent>
  <xr:revisionPtr revIDLastSave="0" documentId="13_ncr:1_{B75B515E-0423-4786-9DC2-FC6F9D8C1C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definedNames>
    <definedName name="_xlnm._FilterDatabase" localSheetId="0" hidden="1">Sheet1!$A$1:$F$27</definedName>
    <definedName name="_xlnm.Print_Area" localSheetId="1">Sheet3!$A$1:$O$36</definedName>
    <definedName name="_xlnm.Print_Area" localSheetId="2">Sheet4!$A$1:$N$36</definedName>
    <definedName name="_xlnm.Print_Area" localSheetId="3">Sheet5!$A$1:$N$36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5" i="1"/>
  <c r="K9" i="1"/>
  <c r="K7" i="1"/>
  <c r="K8" i="1"/>
  <c r="K5" i="1"/>
  <c r="K6" i="1"/>
  <c r="K4" i="1"/>
</calcChain>
</file>

<file path=xl/sharedStrings.xml><?xml version="1.0" encoding="utf-8"?>
<sst xmlns="http://schemas.openxmlformats.org/spreadsheetml/2006/main" count="77" uniqueCount="23">
  <si>
    <t>P-Value</t>
  </si>
  <si>
    <t>Mean Outperformance</t>
  </si>
  <si>
    <t>Lower Bound</t>
  </si>
  <si>
    <t>logit</t>
  </si>
  <si>
    <t>svc</t>
  </si>
  <si>
    <t>xgbc</t>
  </si>
  <si>
    <t>nn</t>
  </si>
  <si>
    <t>cm</t>
  </si>
  <si>
    <t>rf</t>
  </si>
  <si>
    <t>Horizon</t>
  </si>
  <si>
    <t>Model</t>
  </si>
  <si>
    <t>Consensus Model</t>
  </si>
  <si>
    <t>XGBoost</t>
  </si>
  <si>
    <t>Random Forest</t>
  </si>
  <si>
    <t>Support Vector Classifier</t>
  </si>
  <si>
    <t>Neural Network</t>
  </si>
  <si>
    <t>Outperforming</t>
  </si>
  <si>
    <t>Dominated</t>
  </si>
  <si>
    <t>Dominating</t>
  </si>
  <si>
    <t>Insignificant Pairs</t>
  </si>
  <si>
    <t>Significant Pairs</t>
  </si>
  <si>
    <t>Total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</si>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</sst>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5050306211722"/>
          <c:y val="0.11921494885024041"/>
          <c:w val="0.66270055615681867"/>
          <c:h val="0.87901765391359277"/>
        </c:manualLayout>
      </c:layout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explosion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D-45C7-A41A-06EB9C6E75E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D-45C7-A41A-06EB9C6E75E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AD-45C7-A41A-06EB9C6E75E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AD-45C7-A41A-06EB9C6E75E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AD-45C7-A41A-06EB9C6E75E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AD-45C7-A41A-06EB9C6E7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Sheet1!$J$4:$J$9</c:f>
              <c:strCache>
                <c:ptCount val="6"/>
                <c:pt idx="0">
                  <c:v>Consensus Model</c:v>
                </c:pt>
                <c:pt idx="1">
                  <c:v>Random Forest</c:v>
                </c:pt>
                <c:pt idx="2">
                  <c:v>XGBoost</c:v>
                </c:pt>
                <c:pt idx="3">
                  <c:v>Neural Network</c:v>
                </c:pt>
                <c:pt idx="4">
                  <c:v>Support Vector Classifier</c:v>
                </c:pt>
                <c:pt idx="5">
                  <c:v>Logistic Regression</c:v>
                </c:pt>
              </c:strCache>
            </c:strRef>
          </c:cat>
          <c:val>
            <c:numRef>
              <c:f>Sheet1!$K$4:$K$9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AD-45C7-A41A-06EB9C6E75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658792650918725E-3"/>
          <c:y val="1.0671726975956259E-3"/>
          <c:w val="0.97297276902887142"/>
          <c:h val="9.2852195646038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6271559805024"/>
          <c:y val="0.15404039078448528"/>
          <c:w val="0.66341992407199091"/>
          <c:h val="0.82558923884514424"/>
        </c:manualLayout>
      </c:layout>
      <c:pieChart>
        <c:varyColors val="1"/>
        <c:ser>
          <c:idx val="1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B35-4C63-A345-2B12B15FFA1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35-4C63-A345-2B12B15FFA1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B35-4C63-A345-2B12B15FFA1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35-4C63-A345-2B12B15FFA1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B35-4C63-A345-2B12B15FF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Sheet1!$M$13:$M$17</c:f>
              <c:strCache>
                <c:ptCount val="5"/>
                <c:pt idx="0">
                  <c:v>Consensus Model</c:v>
                </c:pt>
                <c:pt idx="1">
                  <c:v>Random Forest</c:v>
                </c:pt>
                <c:pt idx="2">
                  <c:v>XGBoost</c:v>
                </c:pt>
                <c:pt idx="3">
                  <c:v>Neural Network</c:v>
                </c:pt>
                <c:pt idx="4">
                  <c:v>Support Vector Classifier</c:v>
                </c:pt>
              </c:strCache>
            </c:strRef>
          </c:cat>
          <c:val>
            <c:numRef>
              <c:f>Sheet1!$N$13:$N$17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35-4C63-A345-2B12B15FFA1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35-4C63-A345-2B12B15FFA1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B35-4C63-A345-2B12B15FFA1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B35-4C63-A345-2B12B15FFA1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B35-4C63-A345-2B12B15FFA1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B35-4C63-A345-2B12B15FF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Sheet1!$M$13:$M$17</c:f>
              <c:strCache>
                <c:ptCount val="5"/>
                <c:pt idx="0">
                  <c:v>Consensus Model</c:v>
                </c:pt>
                <c:pt idx="1">
                  <c:v>Random Forest</c:v>
                </c:pt>
                <c:pt idx="2">
                  <c:v>XGBoost</c:v>
                </c:pt>
                <c:pt idx="3">
                  <c:v>Neural Network</c:v>
                </c:pt>
                <c:pt idx="4">
                  <c:v>Support Vector Classifier</c:v>
                </c:pt>
              </c:strCache>
            </c:strRef>
          </c:cat>
          <c:val>
            <c:numRef>
              <c:f>Sheet1!$N$13:$N$17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35-4C63-A345-2B12B15FFA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110892614857242E-2"/>
          <c:y val="9.0017069544628594E-3"/>
          <c:w val="0.9729616610423697"/>
          <c:h val="0.14765838885523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7-4C38-BFF1-08C18C7C1C1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7-4C38-BFF1-08C18C7C1C1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47-4C38-BFF1-08C18C7C1C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Sheet1!$M$21:$M$23</c:f>
              <c:strCache>
                <c:ptCount val="3"/>
                <c:pt idx="0">
                  <c:v>Support Vector Classifier</c:v>
                </c:pt>
                <c:pt idx="1">
                  <c:v>XGBoost</c:v>
                </c:pt>
                <c:pt idx="2">
                  <c:v>Neural Network</c:v>
                </c:pt>
              </c:strCache>
            </c:strRef>
          </c:cat>
          <c:val>
            <c:numRef>
              <c:f>Sheet1!$N$21:$N$23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47-4C38-BFF1-08C18C7C1C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67056555689873"/>
          <c:y val="2.7489037497287046E-2"/>
          <c:w val="0.72401337384694142"/>
          <c:h val="0.97251096250271296"/>
        </c:manualLayout>
      </c:layout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1A-465A-B611-7FF5A0B203E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1A-465A-B611-7FF5A0B203E3}"/>
              </c:ext>
            </c:extLst>
          </c:dPt>
          <c:dPt>
            <c:idx val="2"/>
            <c:bubble3D val="0"/>
            <c:spPr>
              <a:noFill/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1A-465A-B611-7FF5A0B203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780AA96-18C3-4224-A683-EAC96111D42F}" type="CATEGORYNAME">
                      <a:rPr lang="en-US" b="1" u="none"/>
                      <a:pPr/>
                      <a:t>[CATEGORY NAME]</a:t>
                    </a:fld>
                    <a:endParaRPr lang="en-US" b="1" u="none" baseline="0"/>
                  </a:p>
                  <a:p>
                    <a:fld id="{97DCD075-B259-49F4-88C5-8AAAE7B0B2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E1A-465A-B611-7FF5A0B203E3}"/>
                </c:ext>
              </c:extLst>
            </c:dLbl>
            <c:dLbl>
              <c:idx val="1"/>
              <c:layout>
                <c:manualLayout>
                  <c:x val="-0.18671154400557399"/>
                  <c:y val="7.4070271602789908E-2"/>
                </c:manualLayout>
              </c:layout>
              <c:tx>
                <c:rich>
                  <a:bodyPr/>
                  <a:lstStyle/>
                  <a:p>
                    <a:fld id="{3FDAF0E0-2A43-494C-9428-48B1E6A5F579}" type="CATEGORYNAME">
                      <a:rPr lang="en-US" b="1"/>
                      <a:pPr/>
                      <a:t>[CATEGORY NAME]</a:t>
                    </a:fld>
                    <a:endParaRPr lang="en-US" b="1" baseline="0"/>
                  </a:p>
                  <a:p>
                    <a:fld id="{675BD272-396C-49DC-9783-C559AF1B5F1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E1A-465A-B611-7FF5A0B203E3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1A-465A-B611-7FF5A0B203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7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Sheet1!$R$5:$R$7</c:f>
              <c:strCache>
                <c:ptCount val="3"/>
                <c:pt idx="0">
                  <c:v>Insignificant Pairs</c:v>
                </c:pt>
                <c:pt idx="1">
                  <c:v>Significant Pairs</c:v>
                </c:pt>
                <c:pt idx="2">
                  <c:v>Total</c:v>
                </c:pt>
              </c:strCache>
            </c:strRef>
          </c:cat>
          <c:val>
            <c:numRef>
              <c:f>Sheet1!$S$5:$S$7</c:f>
              <c:numCache>
                <c:formatCode>General</c:formatCode>
                <c:ptCount val="3"/>
                <c:pt idx="0">
                  <c:v>124</c:v>
                </c:pt>
                <c:pt idx="1">
                  <c:v>26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A-465A-B611-7FF5A0B2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EF483-B7E8-4804-AED5-3AB8E0F7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DD0C7-BDB2-450E-BE08-8A08478EA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B76ED-3D01-4C39-9418-9DD308B23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142875</xdr:rowOff>
    </xdr:from>
    <xdr:to>
      <xdr:col>20</xdr:col>
      <xdr:colOff>561974</xdr:colOff>
      <xdr:row>39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9810B-EA55-4D27-B812-BD0AE9FD2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showGridLines="0" tabSelected="1" workbookViewId="0">
      <selection activeCell="E10" sqref="E10"/>
    </sheetView>
  </sheetViews>
  <sheetFormatPr defaultRowHeight="15" x14ac:dyDescent="0.25"/>
  <cols>
    <col min="1" max="1" width="7.85546875" bestFit="1" customWidth="1"/>
    <col min="2" max="2" width="10.85546875" bestFit="1" customWidth="1"/>
    <col min="3" max="3" width="11.28515625" bestFit="1" customWidth="1"/>
    <col min="4" max="4" width="8" bestFit="1" customWidth="1"/>
    <col min="5" max="5" width="21.7109375" bestFit="1" customWidth="1"/>
    <col min="6" max="6" width="12.5703125" bestFit="1" customWidth="1"/>
    <col min="10" max="10" width="23.28515625" bestFit="1" customWidth="1"/>
    <col min="11" max="11" width="14.42578125" bestFit="1" customWidth="1"/>
    <col min="13" max="13" width="23.28515625" bestFit="1" customWidth="1"/>
    <col min="18" max="18" width="23.42578125" bestFit="1" customWidth="1"/>
  </cols>
  <sheetData>
    <row r="1" spans="1:19" ht="15.75" thickBot="1" x14ac:dyDescent="0.3">
      <c r="A1" s="2" t="s">
        <v>9</v>
      </c>
      <c r="B1" s="2" t="s">
        <v>17</v>
      </c>
      <c r="C1" s="2" t="s">
        <v>18</v>
      </c>
      <c r="D1" s="2" t="s">
        <v>0</v>
      </c>
      <c r="E1" s="2" t="s">
        <v>1</v>
      </c>
      <c r="F1" s="2" t="s">
        <v>2</v>
      </c>
    </row>
    <row r="2" spans="1:19" ht="15.75" thickTop="1" x14ac:dyDescent="0.25">
      <c r="A2" s="4">
        <v>3</v>
      </c>
      <c r="B2" s="4" t="s">
        <v>3</v>
      </c>
      <c r="C2" s="4" t="s">
        <v>7</v>
      </c>
      <c r="D2" s="4">
        <v>1.9890000000000071E-2</v>
      </c>
      <c r="E2" s="4">
        <v>1.5557606024481221E-2</v>
      </c>
      <c r="F2" s="4">
        <v>2.2792022792023081E-3</v>
      </c>
    </row>
    <row r="3" spans="1:19" ht="15.75" thickBot="1" x14ac:dyDescent="0.3">
      <c r="A3" s="5">
        <v>6</v>
      </c>
      <c r="B3" s="5" t="s">
        <v>4</v>
      </c>
      <c r="C3" s="5" t="s">
        <v>5</v>
      </c>
      <c r="D3" s="5">
        <v>2.1999999999999802E-3</v>
      </c>
      <c r="E3" s="5">
        <v>7.8354222591394102E-2</v>
      </c>
      <c r="F3" s="5">
        <v>2.8959276018099559E-2</v>
      </c>
      <c r="J3" s="3" t="s">
        <v>10</v>
      </c>
      <c r="K3" s="3" t="s">
        <v>16</v>
      </c>
    </row>
    <row r="4" spans="1:19" ht="15.75" thickTop="1" x14ac:dyDescent="0.25">
      <c r="A4" s="1">
        <v>6</v>
      </c>
      <c r="B4" s="1" t="s">
        <v>4</v>
      </c>
      <c r="C4" s="1" t="s">
        <v>8</v>
      </c>
      <c r="D4" s="1">
        <v>3.9299999999999891E-3</v>
      </c>
      <c r="E4" s="1">
        <v>7.3834433205880234E-2</v>
      </c>
      <c r="F4" s="1">
        <v>2.3854647950984301E-2</v>
      </c>
      <c r="J4" t="s">
        <v>11</v>
      </c>
      <c r="K4" s="1">
        <f>COUNTIF($C$2:$C$27,"cm")</f>
        <v>10</v>
      </c>
    </row>
    <row r="5" spans="1:19" x14ac:dyDescent="0.25">
      <c r="A5" s="1">
        <v>6</v>
      </c>
      <c r="B5" s="1" t="s">
        <v>4</v>
      </c>
      <c r="C5" s="1" t="s">
        <v>6</v>
      </c>
      <c r="D5" s="1">
        <v>3.969999999999918E-3</v>
      </c>
      <c r="E5" s="1">
        <v>7.8730708996244972E-2</v>
      </c>
      <c r="F5" s="1">
        <v>2.540913006029288E-2</v>
      </c>
      <c r="J5" t="s">
        <v>13</v>
      </c>
      <c r="K5" s="1">
        <f>COUNTIF($C$2:$C$27,"rf")</f>
        <v>7</v>
      </c>
      <c r="R5" t="s">
        <v>19</v>
      </c>
      <c r="S5">
        <f>150-26</f>
        <v>124</v>
      </c>
    </row>
    <row r="6" spans="1:19" x14ac:dyDescent="0.25">
      <c r="A6" s="1">
        <v>6</v>
      </c>
      <c r="B6" s="1" t="s">
        <v>4</v>
      </c>
      <c r="C6" s="1" t="s">
        <v>3</v>
      </c>
      <c r="D6" s="1">
        <v>5.7999999999991392E-4</v>
      </c>
      <c r="E6" s="1">
        <v>8.5701574522338217E-2</v>
      </c>
      <c r="F6" s="1">
        <v>3.4389140271493202E-2</v>
      </c>
      <c r="J6" t="s">
        <v>12</v>
      </c>
      <c r="K6" s="1">
        <f>COUNTIF($C$2:$C$27,"xgbc")</f>
        <v>5</v>
      </c>
      <c r="R6" t="s">
        <v>20</v>
      </c>
      <c r="S6">
        <v>26</v>
      </c>
    </row>
    <row r="7" spans="1:19" x14ac:dyDescent="0.25">
      <c r="A7" s="6">
        <v>6</v>
      </c>
      <c r="B7" s="6" t="s">
        <v>4</v>
      </c>
      <c r="C7" s="6" t="s">
        <v>7</v>
      </c>
      <c r="D7" s="6">
        <v>5.9999999999948983E-5</v>
      </c>
      <c r="E7" s="6">
        <v>8.3699883547455889E-2</v>
      </c>
      <c r="F7" s="6">
        <v>3.8548752834467119E-2</v>
      </c>
      <c r="J7" t="s">
        <v>15</v>
      </c>
      <c r="K7" s="1">
        <f>COUNTIF($C$2:$C$27,"nn")</f>
        <v>2</v>
      </c>
      <c r="R7" t="s">
        <v>21</v>
      </c>
      <c r="S7">
        <f>SUM(S5:S6)</f>
        <v>150</v>
      </c>
    </row>
    <row r="8" spans="1:19" x14ac:dyDescent="0.25">
      <c r="A8" s="5">
        <v>9</v>
      </c>
      <c r="B8" s="5" t="s">
        <v>3</v>
      </c>
      <c r="C8" s="5" t="s">
        <v>8</v>
      </c>
      <c r="D8" s="5">
        <v>3.4100000000000019E-2</v>
      </c>
      <c r="E8" s="5">
        <v>3.8072838160059352E-2</v>
      </c>
      <c r="F8" s="5">
        <v>3.6458607369602718E-3</v>
      </c>
      <c r="J8" t="s">
        <v>14</v>
      </c>
      <c r="K8" s="1">
        <f>COUNTIF($C$2:$C$27,"svc")</f>
        <v>1</v>
      </c>
    </row>
    <row r="9" spans="1:19" x14ac:dyDescent="0.25">
      <c r="A9" s="1">
        <v>9</v>
      </c>
      <c r="B9" s="1" t="s">
        <v>5</v>
      </c>
      <c r="C9" s="1" t="s">
        <v>7</v>
      </c>
      <c r="D9" s="1">
        <v>3.129000000000004E-2</v>
      </c>
      <c r="E9" s="1">
        <v>2.7774052801476799E-2</v>
      </c>
      <c r="F9" s="1">
        <v>2.7056277056276561E-3</v>
      </c>
      <c r="J9" t="s">
        <v>22</v>
      </c>
      <c r="K9" s="1">
        <f>COUNTIF($C$2:$C$27,"logit")</f>
        <v>1</v>
      </c>
    </row>
    <row r="10" spans="1:19" x14ac:dyDescent="0.25">
      <c r="A10" s="1">
        <v>9</v>
      </c>
      <c r="B10" s="1" t="s">
        <v>6</v>
      </c>
      <c r="C10" s="1" t="s">
        <v>7</v>
      </c>
      <c r="D10" s="1">
        <v>3.0429999999999961E-2</v>
      </c>
      <c r="E10" s="1">
        <v>2.6457035669579208E-2</v>
      </c>
      <c r="F10" s="1">
        <v>2.48756218905466E-3</v>
      </c>
    </row>
    <row r="11" spans="1:19" x14ac:dyDescent="0.25">
      <c r="A11" s="6">
        <v>9</v>
      </c>
      <c r="B11" s="6" t="s">
        <v>3</v>
      </c>
      <c r="C11" s="6" t="s">
        <v>7</v>
      </c>
      <c r="D11" s="6">
        <v>2.0499999999999958E-3</v>
      </c>
      <c r="E11" s="6">
        <v>5.1514830070584827E-2</v>
      </c>
      <c r="F11" s="6">
        <v>2.083333333333337E-2</v>
      </c>
    </row>
    <row r="12" spans="1:19" x14ac:dyDescent="0.25">
      <c r="A12" s="5">
        <v>12</v>
      </c>
      <c r="B12" s="5" t="s">
        <v>3</v>
      </c>
      <c r="C12" s="5" t="s">
        <v>5</v>
      </c>
      <c r="D12" s="5">
        <v>1.9939999999999961E-2</v>
      </c>
      <c r="E12" s="5">
        <v>5.9598919792653547E-2</v>
      </c>
      <c r="F12" s="5">
        <v>1.128401070127504E-2</v>
      </c>
    </row>
    <row r="13" spans="1:19" x14ac:dyDescent="0.25">
      <c r="A13" s="1">
        <v>12</v>
      </c>
      <c r="B13" s="1" t="s">
        <v>6</v>
      </c>
      <c r="C13" s="1" t="s">
        <v>8</v>
      </c>
      <c r="D13" s="1">
        <v>3.3999999999989589E-4</v>
      </c>
      <c r="E13" s="1">
        <v>7.2335687813794833E-2</v>
      </c>
      <c r="F13" s="1">
        <v>3.2375740994072033E-2</v>
      </c>
      <c r="M13" t="s">
        <v>11</v>
      </c>
      <c r="N13">
        <v>4</v>
      </c>
    </row>
    <row r="14" spans="1:19" x14ac:dyDescent="0.25">
      <c r="A14" s="1">
        <v>12</v>
      </c>
      <c r="B14" s="1" t="s">
        <v>3</v>
      </c>
      <c r="C14" s="1" t="s">
        <v>8</v>
      </c>
      <c r="D14" s="1">
        <v>0</v>
      </c>
      <c r="E14" s="1">
        <v>9.6142188092139938E-2</v>
      </c>
      <c r="F14" s="1">
        <v>5.4966189870992659E-2</v>
      </c>
      <c r="M14" t="s">
        <v>13</v>
      </c>
      <c r="N14">
        <v>2</v>
      </c>
    </row>
    <row r="15" spans="1:19" x14ac:dyDescent="0.25">
      <c r="A15" s="1">
        <v>12</v>
      </c>
      <c r="B15" s="1" t="s">
        <v>3</v>
      </c>
      <c r="C15" s="1" t="s">
        <v>6</v>
      </c>
      <c r="D15" s="1">
        <v>8.939999999999948E-3</v>
      </c>
      <c r="E15" s="1">
        <v>2.3806500278345102E-2</v>
      </c>
      <c r="F15" s="1">
        <v>6.8468639528780142E-3</v>
      </c>
      <c r="M15" t="s">
        <v>12</v>
      </c>
      <c r="N15">
        <v>2</v>
      </c>
    </row>
    <row r="16" spans="1:19" x14ac:dyDescent="0.25">
      <c r="A16" s="1">
        <v>12</v>
      </c>
      <c r="B16" s="1" t="s">
        <v>3</v>
      </c>
      <c r="C16" s="1" t="s">
        <v>4</v>
      </c>
      <c r="D16" s="1">
        <v>4.2819999999999969E-2</v>
      </c>
      <c r="E16" s="1">
        <v>5.6779818344103138E-2</v>
      </c>
      <c r="F16" s="1">
        <v>2.4724071880752648E-3</v>
      </c>
      <c r="M16" t="s">
        <v>15</v>
      </c>
      <c r="N16">
        <v>1</v>
      </c>
    </row>
    <row r="17" spans="1:14" x14ac:dyDescent="0.25">
      <c r="A17" s="1">
        <v>12</v>
      </c>
      <c r="B17" s="1" t="s">
        <v>5</v>
      </c>
      <c r="C17" s="1" t="s">
        <v>8</v>
      </c>
      <c r="D17" s="1">
        <v>9.7899999999999654E-3</v>
      </c>
      <c r="E17" s="1">
        <v>3.6543268299486377E-2</v>
      </c>
      <c r="F17" s="1">
        <v>9.2561983471074472E-3</v>
      </c>
      <c r="M17" t="s">
        <v>14</v>
      </c>
      <c r="N17">
        <v>1</v>
      </c>
    </row>
    <row r="18" spans="1:14" x14ac:dyDescent="0.25">
      <c r="A18" s="1">
        <v>12</v>
      </c>
      <c r="B18" s="1" t="s">
        <v>6</v>
      </c>
      <c r="C18" s="1" t="s">
        <v>7</v>
      </c>
      <c r="D18" s="1">
        <v>2.2999999999995249E-4</v>
      </c>
      <c r="E18" s="1">
        <v>5.2356678451834622E-2</v>
      </c>
      <c r="F18" s="1">
        <v>2.460317460317462E-2</v>
      </c>
    </row>
    <row r="19" spans="1:14" x14ac:dyDescent="0.25">
      <c r="A19" s="6">
        <v>12</v>
      </c>
      <c r="B19" s="6" t="s">
        <v>3</v>
      </c>
      <c r="C19" s="6" t="s">
        <v>7</v>
      </c>
      <c r="D19" s="6">
        <v>0</v>
      </c>
      <c r="E19" s="6">
        <v>7.6163178730179734E-2</v>
      </c>
      <c r="F19" s="6">
        <v>4.4891617920386789E-2</v>
      </c>
    </row>
    <row r="20" spans="1:14" x14ac:dyDescent="0.25">
      <c r="A20" s="5">
        <v>18</v>
      </c>
      <c r="B20" s="5" t="s">
        <v>6</v>
      </c>
      <c r="C20" s="5" t="s">
        <v>5</v>
      </c>
      <c r="D20" s="5">
        <v>2.1099999999999448E-3</v>
      </c>
      <c r="E20" s="5">
        <v>9.0032510502953925E-2</v>
      </c>
      <c r="F20" s="5">
        <v>3.695491500369541E-2</v>
      </c>
    </row>
    <row r="21" spans="1:14" x14ac:dyDescent="0.25">
      <c r="A21" s="1">
        <v>18</v>
      </c>
      <c r="B21" s="1" t="s">
        <v>4</v>
      </c>
      <c r="C21" s="1" t="s">
        <v>5</v>
      </c>
      <c r="D21" s="1">
        <v>3.835999999999995E-2</v>
      </c>
      <c r="E21" s="1">
        <v>6.2371981358432672E-2</v>
      </c>
      <c r="F21" s="1">
        <v>4.5248868778280382E-3</v>
      </c>
      <c r="M21" t="s">
        <v>14</v>
      </c>
      <c r="N21">
        <v>8</v>
      </c>
    </row>
    <row r="22" spans="1:14" x14ac:dyDescent="0.25">
      <c r="A22" s="1">
        <v>18</v>
      </c>
      <c r="B22" s="1" t="s">
        <v>3</v>
      </c>
      <c r="C22" s="1" t="s">
        <v>5</v>
      </c>
      <c r="D22" s="1">
        <v>4.2030000000000012E-2</v>
      </c>
      <c r="E22" s="1">
        <v>5.7732127657012522E-2</v>
      </c>
      <c r="F22" s="1">
        <v>2.851033499643663E-3</v>
      </c>
      <c r="M22" t="s">
        <v>12</v>
      </c>
      <c r="N22">
        <v>2</v>
      </c>
    </row>
    <row r="23" spans="1:14" x14ac:dyDescent="0.25">
      <c r="A23" s="1">
        <v>18</v>
      </c>
      <c r="B23" s="1" t="s">
        <v>6</v>
      </c>
      <c r="C23" s="1" t="s">
        <v>8</v>
      </c>
      <c r="D23" s="1">
        <v>4.410000000000025E-3</v>
      </c>
      <c r="E23" s="1">
        <v>8.2092905761485729E-2</v>
      </c>
      <c r="F23" s="1">
        <v>2.7716186252771609E-2</v>
      </c>
      <c r="M23" t="s">
        <v>15</v>
      </c>
      <c r="N23">
        <v>6</v>
      </c>
    </row>
    <row r="24" spans="1:14" x14ac:dyDescent="0.25">
      <c r="A24" s="1">
        <v>18</v>
      </c>
      <c r="B24" s="1" t="s">
        <v>4</v>
      </c>
      <c r="C24" s="1" t="s">
        <v>8</v>
      </c>
      <c r="D24" s="1">
        <v>3.9899999999999942E-2</v>
      </c>
      <c r="E24" s="1">
        <v>5.4432376616964477E-2</v>
      </c>
      <c r="F24" s="1">
        <v>3.2164368108255101E-3</v>
      </c>
    </row>
    <row r="25" spans="1:14" x14ac:dyDescent="0.25">
      <c r="A25" s="1">
        <v>18</v>
      </c>
      <c r="B25" s="1" t="s">
        <v>6</v>
      </c>
      <c r="C25" s="1" t="s">
        <v>7</v>
      </c>
      <c r="D25" s="1">
        <v>1.9999999999908979E-5</v>
      </c>
      <c r="E25" s="1">
        <v>8.9290933058091326E-2</v>
      </c>
      <c r="F25" s="1">
        <v>4.7437295528898638E-2</v>
      </c>
    </row>
    <row r="26" spans="1:14" x14ac:dyDescent="0.25">
      <c r="A26" s="1">
        <v>18</v>
      </c>
      <c r="B26" s="1" t="s">
        <v>4</v>
      </c>
      <c r="C26" s="1" t="s">
        <v>7</v>
      </c>
      <c r="D26" s="1">
        <v>2.1599999999999949E-2</v>
      </c>
      <c r="E26" s="1">
        <v>6.1630403913570081E-2</v>
      </c>
      <c r="F26" s="1">
        <v>1.190476190476197E-2</v>
      </c>
    </row>
    <row r="27" spans="1:14" x14ac:dyDescent="0.25">
      <c r="A27" s="6">
        <v>18</v>
      </c>
      <c r="B27" s="6" t="s">
        <v>3</v>
      </c>
      <c r="C27" s="6" t="s">
        <v>7</v>
      </c>
      <c r="D27" s="6">
        <v>1.700999999999997E-2</v>
      </c>
      <c r="E27" s="6">
        <v>5.6990550212149917E-2</v>
      </c>
      <c r="F27" s="6">
        <v>1.239352617079888E-2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3806-BF3E-4DDB-81BE-CC6DD1AAC130}">
  <sheetPr>
    <pageSetUpPr fitToPage="1"/>
  </sheetPr>
  <dimension ref="A1"/>
  <sheetViews>
    <sheetView showGridLines="0" workbookViewId="0">
      <selection activeCell="T16" sqref="T16"/>
    </sheetView>
  </sheetViews>
  <sheetFormatPr defaultRowHeight="15" x14ac:dyDescent="0.25"/>
  <sheetData/>
  <pageMargins left="0.7" right="0.7" top="0.75" bottom="0.75" header="0.3" footer="0.3"/>
  <pageSetup scale="8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7EF9-4F8D-4AA0-8F16-679DD612FE22}">
  <sheetPr>
    <pageSetUpPr fitToPage="1"/>
  </sheetPr>
  <dimension ref="A1"/>
  <sheetViews>
    <sheetView showGridLines="0" workbookViewId="0">
      <selection activeCell="Q26" sqref="Q26"/>
    </sheetView>
  </sheetViews>
  <sheetFormatPr defaultRowHeight="15" x14ac:dyDescent="0.25"/>
  <sheetData/>
  <pageMargins left="0.7" right="0.7" top="0.75" bottom="0.75" header="0.3" footer="0.3"/>
  <pageSetup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9663-E656-4C90-8ED2-490468520EAC}">
  <sheetPr>
    <pageSetUpPr fitToPage="1"/>
  </sheetPr>
  <dimension ref="A1"/>
  <sheetViews>
    <sheetView showGridLines="0" workbookViewId="0">
      <selection activeCell="Q35" sqref="Q35"/>
    </sheetView>
  </sheetViews>
  <sheetFormatPr defaultRowHeight="15" x14ac:dyDescent="0.25"/>
  <sheetData/>
  <pageMargins left="0.7" right="0.7" top="0.75" bottom="0.75" header="0.3" footer="0.3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DA5B-905C-4F49-84EF-39225C0234B0}">
  <dimension ref="A1"/>
  <sheetViews>
    <sheetView topLeftCell="A2" workbookViewId="0">
      <selection activeCell="B13" sqref="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Sheet3</vt:lpstr>
      <vt:lpstr>Sheet4</vt:lpstr>
      <vt:lpstr>Sheet5</vt:lpstr>
      <vt:lpstr>Sheet2</vt:lpstr>
      <vt:lpstr>Sheet3!Print_Area</vt:lpstr>
      <vt:lpstr>Sheet4!Print_Area</vt:lpstr>
      <vt:lpstr>Sheet5!Print_Area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Bruehwiler Jean-Philipp Karl W.MSCBF.2201</cp:lastModifiedBy>
  <cp:lastPrinted>2024-05-02T07:40:17Z</cp:lastPrinted>
  <dcterms:created xsi:type="dcterms:W3CDTF">2024-04-27T12:56:54Z</dcterms:created>
  <dcterms:modified xsi:type="dcterms:W3CDTF">2024-05-16T18:58:53Z</dcterms:modified>
</cp:coreProperties>
</file>