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ijayak\Documents\GitHub\SERA.jl\examples\Planning\18NEW-highdemand-WECC-2025-2050-storage-unrestrictedprod\inputs\components\"/>
    </mc:Choice>
  </mc:AlternateContent>
  <xr:revisionPtr revIDLastSave="0" documentId="13_ncr:40009_{E8159550-1013-4375-9746-CAE23E9DFA1B}" xr6:coauthVersionLast="47" xr6:coauthVersionMax="47" xr10:uidLastSave="{00000000-0000-0000-0000-000000000000}"/>
  <bookViews>
    <workbookView xWindow="-110" yWindow="-110" windowWidth="19420" windowHeight="10560"/>
  </bookViews>
  <sheets>
    <sheet name="delivery-costs-linepack-mod-OPE" sheetId="1" r:id="rId1"/>
  </sheets>
  <calcPr calcId="0"/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2" i="1"/>
  <c r="H22" i="1"/>
  <c r="H23" i="1"/>
  <c r="H24" i="1"/>
  <c r="H25" i="1"/>
  <c r="H26" i="1"/>
  <c r="H27" i="1"/>
  <c r="G23" i="1"/>
  <c r="G24" i="1"/>
  <c r="G25" i="1"/>
  <c r="G26" i="1"/>
  <c r="G27" i="1"/>
  <c r="G22" i="1"/>
  <c r="F23" i="1"/>
  <c r="F24" i="1"/>
  <c r="F25" i="1"/>
  <c r="F26" i="1"/>
  <c r="F27" i="1"/>
  <c r="F22" i="1"/>
  <c r="H17" i="1"/>
  <c r="H18" i="1"/>
  <c r="G17" i="1"/>
  <c r="G18" i="1"/>
  <c r="F18" i="1"/>
  <c r="I18" i="1"/>
  <c r="F17" i="1"/>
  <c r="I17" i="1"/>
  <c r="I14" i="1" l="1"/>
  <c r="I15" i="1"/>
  <c r="I16" i="1"/>
  <c r="I13" i="1"/>
  <c r="H14" i="1"/>
  <c r="H15" i="1"/>
  <c r="H16" i="1"/>
  <c r="G14" i="1"/>
  <c r="G15" i="1"/>
  <c r="G16" i="1"/>
  <c r="F14" i="1"/>
  <c r="F15" i="1"/>
  <c r="F16" i="1"/>
  <c r="H13" i="1"/>
  <c r="G13" i="1"/>
  <c r="F13" i="1"/>
</calcChain>
</file>

<file path=xl/sharedStrings.xml><?xml version="1.0" encoding="utf-8"?>
<sst xmlns="http://schemas.openxmlformats.org/spreadsheetml/2006/main" count="52" uniqueCount="28">
  <si>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</si>
  <si>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</si>
  <si>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</si>
  <si>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</si>
  <si>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</si>
  <si>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</si>
  <si>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</si>
  <si>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</si>
  <si>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Capital Cost [$/km2]</t>
  </si>
  <si>
    <t>Fixed Operating Cost [$/yr]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</si>
  <si>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</si>
  <si>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</si>
  <si>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</si>
  <si>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</si>
  <si>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</si>
  <si>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[kg/km]</t>
  </si>
  <si>
    <t>Storage [kg/km2]</t>
  </si>
  <si>
    <t>Storage [kg/km3]</t>
  </si>
  <si>
    <t>Linepack pipeline (transmission)</t>
  </si>
  <si>
    <t>No</t>
  </si>
  <si>
    <t>No Storage</t>
  </si>
  <si>
    <t>lenghth(Km)</t>
  </si>
  <si>
    <t>Storage [kg]</t>
  </si>
  <si>
    <t>total costs[$]</t>
  </si>
  <si>
    <t>Assumptions</t>
  </si>
  <si>
    <t>Flow( kg/year)</t>
  </si>
  <si>
    <t>Inlet pressure(psi)</t>
  </si>
  <si>
    <t>Outlet pressure(psi)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</si>
</sst>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8311912710519"/>
          <c:y val="7.1408793096311401E-2"/>
          <c:w val="0.8044735993045854"/>
          <c:h val="0.788338029323717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'delivery-costs-linepack-mod-OPE'!$I$12</c:f>
              <c:strCache>
                <c:ptCount val="1"/>
                <c:pt idx="0">
                  <c:v>Storage [kg]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'delivery-costs-linepack-mod-OPE'!$E$13:$E$18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'delivery-costs-linepack-mod-OPE'!$I$13:$I$18</c:f>
              <c:numCache>
                <c:formatCode>General</c:formatCode>
                <c:ptCount val="6"/>
                <c:pt idx="0">
                  <c:v>111.43296758791766</c:v>
                </c:pt>
                <c:pt idx="1">
                  <c:v>623.24332794507961</c:v>
                </c:pt>
                <c:pt idx="2">
                  <c:v>1406.6559342049584</c:v>
                </c:pt>
                <c:pt idx="3">
                  <c:v>3420.4760036762545</c:v>
                </c:pt>
                <c:pt idx="4">
                  <c:v>12434.661463830962</c:v>
                </c:pt>
                <c:pt idx="5">
                  <c:v>33345.830710748312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3-478D-8F19-E6B769EE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15480"/>
        <c:axId val="777014496"/>
      </c:scatterChart>
      <c:valAx>
        <c:axId val="777015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14496"/>
        <c:crosses val="autoZero"/>
        <c:crossBetween val="midCat"/>
        <c:majorUnit val="100"/>
      </c:valAx>
      <c:valAx>
        <c:axId val="777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Linepack storage(kg/year)</a:t>
                </a:r>
              </a:p>
            </c:rich>
          </c:tx>
          <c:layout>
            <c:manualLayout>
              <c:xMode val="edge"/>
              <c:yMode val="edge"/>
              <c:x val="1.6211122902823255E-2"/>
              <c:y val="0.18575585752963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1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66735397091181"/>
          <c:y val="5.8649034798069599E-2"/>
          <c:w val="0.73533435737053077"/>
          <c:h val="0.709227520955041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'delivery-costs-linepack-mod-OPE'!$I$12</c:f>
              <c:strCache>
                <c:ptCount val="1"/>
                <c:pt idx="0">
                  <c:v>Storage [kg]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'delivery-costs-linepack-mod-OPE'!$E$22:$E$27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'delivery-costs-linepack-mod-OPE'!$I$22:$I$27</c:f>
              <c:numCache>
                <c:formatCode>General</c:formatCode>
                <c:ptCount val="6"/>
                <c:pt idx="0">
                  <c:v>632.02825002041618</c:v>
                </c:pt>
                <c:pt idx="1">
                  <c:v>3528.7591823021276</c:v>
                </c:pt>
                <c:pt idx="2">
                  <c:v>7950.8717736030821</c:v>
                </c:pt>
                <c:pt idx="3">
                  <c:v>19287.214373192859</c:v>
                </c:pt>
                <c:pt idx="4">
                  <c:v>69850.210927710126</c:v>
                </c:pt>
                <c:pt idx="5">
                  <c:v>186748.63050336525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DF1-9BFB-A1830394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15480"/>
        <c:axId val="777014496"/>
      </c:scatterChart>
      <c:valAx>
        <c:axId val="7770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14496"/>
        <c:crosses val="autoZero"/>
        <c:crossBetween val="midCat"/>
      </c:valAx>
      <c:valAx>
        <c:axId val="777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Linepack storage(kg/year)</a:t>
                </a:r>
              </a:p>
            </c:rich>
          </c:tx>
          <c:layout>
            <c:manualLayout>
              <c:xMode val="edge"/>
              <c:yMode val="edge"/>
              <c:x val="6.8418305741179464E-2"/>
              <c:y val="0.10154152834108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1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1millionkg/year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'delivery-costs-linepack-mod-OPE'!$E$13:$E$18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'delivery-costs-linepack-mod-OPE'!$H$13:$H$18</c:f>
              <c:numCache>
                <c:formatCode>General</c:formatCode>
                <c:ptCount val="6"/>
                <c:pt idx="0">
                  <c:v>2969044.8985439995</c:v>
                </c:pt>
                <c:pt idx="1">
                  <c:v>19852121.818799999</c:v>
                </c:pt>
                <c:pt idx="2">
                  <c:v>41317061.4846</c:v>
                </c:pt>
                <c:pt idx="3">
                  <c:v>85450585.867800012</c:v>
                </c:pt>
                <c:pt idx="4">
                  <c:v>227480319.43020001</c:v>
                </c:pt>
                <c:pt idx="5">
                  <c:v>496293743.4102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6-47DA-A5DF-5884A7CAE6B1}"/>
            </c:ext>
          </c:extLst>
        </c:ser>
        <c:ser>
          <c:idx val="1"/>
          <c:order val="1"/>
          <c:tx>
            <c:v>10million kg/year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'delivery-costs-linepack-mod-OPE'!$E$13:$E$18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'delivery-costs-linepack-mod-OPE'!$H$22:$H$27</c:f>
              <c:numCache>
                <c:formatCode>General</c:formatCode>
                <c:ptCount val="6"/>
                <c:pt idx="0">
                  <c:v>4187010.665980001</c:v>
                </c:pt>
                <c:pt idx="1">
                  <c:v>29955324.328060001</c:v>
                </c:pt>
                <c:pt idx="2">
                  <c:v>63076685.332059994</c:v>
                </c:pt>
                <c:pt idx="3">
                  <c:v>132355970.42806001</c:v>
                </c:pt>
                <c:pt idx="4">
                  <c:v>364486330.42006004</c:v>
                </c:pt>
                <c:pt idx="5">
                  <c:v>832345279.42006004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6-47DA-A5DF-5884A7CA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52792"/>
        <c:axId val="842653448"/>
      </c:barChart>
      <c:catAx>
        <c:axId val="84265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53448"/>
        <c:crosses val="autoZero"/>
        <c:auto val="1"/>
        <c:lblAlgn val="ctr"/>
        <c:lblOffset val="100"/>
        <c:noMultiLvlLbl val="0"/>
      </c:catAx>
      <c:valAx>
        <c:axId val="8426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11</xdr:row>
      <xdr:rowOff>99786</xdr:rowOff>
    </xdr:from>
    <xdr:to>
      <xdr:col>26</xdr:col>
      <xdr:colOff>355600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7EF6A-A9CD-40EB-970F-0E5D7F27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414792</xdr:colOff>
      <xdr:row>16</xdr:row>
      <xdr:rowOff>3175</xdr:rowOff>
    </xdr:from>
    <xdr:to>
      <xdr:col>18</xdr:col>
      <xdr:colOff>511629</xdr:colOff>
      <xdr:row>20</xdr:row>
      <xdr:rowOff>50800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2AB47C-2114-4510-A46B-122C9B387364}"/>
            </a:ext>
          </a:extLst>
        </xdr:cNvPr>
        <xdr:cNvSpPr txBox="1"/>
      </xdr:nvSpPr>
      <xdr:spPr>
        <a:xfrm>
          <a:off x="17414649" y="2906032"/>
          <a:ext cx="2019980" cy="77333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Flow( kg/year)-</a:t>
          </a:r>
          <a:r>
            <a:rPr lang="en-US" sz="1400"/>
            <a:t> </a:t>
          </a:r>
          <a:r>
            <a:rPr lang="en-US" sz="14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1.00E+06</a:t>
          </a:r>
          <a:r>
            <a:rPr lang="en-US" sz="1400" b="1" i="1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Inlet pressure(psi)-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Outlet pressure(psi)-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en-US" sz="1400"/>
            <a:t> </a:t>
          </a:r>
        </a:p>
      </xdr:txBody>
    </xdr:sp>
    <xdr:clientData/>
  </xdr:twoCellAnchor>
  <xdr:twoCellAnchor>
    <xdr:from>
      <xdr:col>27</xdr:col>
      <xdr:colOff>533400</xdr:colOff>
      <xdr:row>9</xdr:row>
      <xdr:rowOff>139700</xdr:rowOff>
    </xdr:from>
    <xdr:to>
      <xdr:col>44</xdr:col>
      <xdr:colOff>149226</xdr:colOff>
      <xdr:row>38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FD3EA-A32F-455C-9F3C-0539C8F5B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289719</xdr:colOff>
      <xdr:row>27</xdr:row>
      <xdr:rowOff>96838</xdr:rowOff>
    </xdr:from>
    <xdr:to>
      <xdr:col>7</xdr:col>
      <xdr:colOff>1432719</xdr:colOff>
      <xdr:row>42</xdr:row>
      <xdr:rowOff>101601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4F6DB-720F-4DFF-B20D-95C70DDB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0.26599</cdr:x>
      <cdr:y>0.10303</cdr:y>
    </cdr:from>
    <cdr:to>
      <cdr:x>0.46914</cdr:x>
      <cdr:y>0.249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9B2AB47C-2114-4510-A46B-122C9B387364}"/>
            </a:ext>
          </a:extLst>
        </cdr:cNvPr>
        <cdr:cNvSpPr txBox="1"/>
      </cdr:nvSpPr>
      <cdr:spPr>
        <a:xfrm xmlns:a="http://schemas.openxmlformats.org/drawingml/2006/main">
          <a:off x="2654300" y="571500"/>
          <a:ext cx="2027237" cy="8096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Flow( kg/year)-</a:t>
          </a:r>
          <a:r>
            <a:rPr lang="en-US" sz="1400"/>
            <a:t> </a:t>
          </a:r>
          <a:r>
            <a:rPr lang="en-US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1.00E+07</a:t>
          </a:r>
          <a:r>
            <a:rPr lang="en-US" sz="1400">
              <a:solidFill>
                <a:srgbClr val="FF0000"/>
              </a:solidFill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Inlet pressure(psi)-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Outlet pressure(psi)-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en-US" sz="14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H10" zoomScale="70" zoomScaleNormal="70" workbookViewId="0">
      <selection activeCell="AA25" sqref="AA25"/>
    </sheetView>
  </sheetViews>
  <sheetFormatPr defaultRowHeight="14.5" x14ac:dyDescent="0.35"/>
  <cols>
    <col min="1" max="1" width="38.08984375" customWidth="1"/>
    <col min="3" max="3" width="17.90625" customWidth="1"/>
    <col min="4" max="4" width="16.36328125" customWidth="1"/>
    <col min="6" max="6" width="20.90625" customWidth="1"/>
    <col min="7" max="7" width="19.453125" customWidth="1"/>
    <col min="8" max="8" width="21.90625" customWidth="1"/>
    <col min="9" max="9" width="22.6328125" customWidth="1"/>
    <col min="16" max="16" width="16.453125" customWidth="1"/>
    <col min="17" max="17" width="15.1796875" customWidth="1"/>
    <col min="18" max="18" width="12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35">
      <c r="A2" t="s">
        <v>18</v>
      </c>
      <c r="B2">
        <v>2015</v>
      </c>
      <c r="C2" s="1">
        <v>1040250</v>
      </c>
      <c r="D2" t="s">
        <v>19</v>
      </c>
      <c r="E2">
        <v>50</v>
      </c>
      <c r="F2">
        <v>0.6</v>
      </c>
      <c r="G2">
        <v>-1172742.5560000001</v>
      </c>
      <c r="H2">
        <v>417262.34279999998</v>
      </c>
      <c r="I2">
        <v>80.243003439999995</v>
      </c>
      <c r="J2">
        <v>-38860.273800000003</v>
      </c>
      <c r="K2">
        <v>0</v>
      </c>
      <c r="L2">
        <v>0</v>
      </c>
      <c r="M2">
        <v>0</v>
      </c>
      <c r="N2">
        <v>1</v>
      </c>
      <c r="O2" t="s">
        <v>20</v>
      </c>
      <c r="P2">
        <v>10.807318812432166</v>
      </c>
      <c r="Q2">
        <v>3.3709504562602875E-2</v>
      </c>
      <c r="R2">
        <v>-1.1170992664286727E-5</v>
      </c>
    </row>
    <row r="3" spans="1:20" x14ac:dyDescent="0.35">
      <c r="A3" t="s">
        <v>18</v>
      </c>
      <c r="B3">
        <v>2015</v>
      </c>
      <c r="C3" s="1">
        <v>1844710</v>
      </c>
      <c r="D3" t="s">
        <v>19</v>
      </c>
      <c r="E3">
        <v>50</v>
      </c>
      <c r="F3">
        <v>0.6</v>
      </c>
      <c r="G3">
        <v>-1385691.923</v>
      </c>
      <c r="H3">
        <v>453783.71879999997</v>
      </c>
      <c r="I3">
        <v>100.57317980000001</v>
      </c>
      <c r="J3">
        <v>-49720.101979999999</v>
      </c>
      <c r="K3">
        <v>0</v>
      </c>
      <c r="L3">
        <v>0</v>
      </c>
      <c r="M3">
        <v>0</v>
      </c>
      <c r="N3">
        <v>1</v>
      </c>
      <c r="O3" t="s">
        <v>20</v>
      </c>
      <c r="P3">
        <v>16.615886877413931</v>
      </c>
      <c r="Q3">
        <v>5.1716921689308401E-2</v>
      </c>
      <c r="R3">
        <v>-1.7183402392081025E-5</v>
      </c>
    </row>
    <row r="4" spans="1:20" x14ac:dyDescent="0.35">
      <c r="A4" t="s">
        <v>18</v>
      </c>
      <c r="B4">
        <v>2015</v>
      </c>
      <c r="C4" s="1">
        <v>3275875</v>
      </c>
      <c r="D4" t="s">
        <v>19</v>
      </c>
      <c r="E4">
        <v>50</v>
      </c>
      <c r="F4">
        <v>0.6</v>
      </c>
      <c r="G4">
        <v>-1633168.7690000001</v>
      </c>
      <c r="H4">
        <v>500110.26689999999</v>
      </c>
      <c r="I4">
        <v>125.9113811</v>
      </c>
      <c r="J4">
        <v>-59341.461860000003</v>
      </c>
      <c r="K4">
        <v>0</v>
      </c>
      <c r="L4">
        <v>0</v>
      </c>
      <c r="M4">
        <v>0</v>
      </c>
      <c r="N4">
        <v>1</v>
      </c>
      <c r="O4" t="s">
        <v>20</v>
      </c>
      <c r="P4">
        <v>25.687871016872165</v>
      </c>
      <c r="Q4">
        <v>7.9189565112128379E-2</v>
      </c>
      <c r="R4">
        <v>-2.6248339334966098E-5</v>
      </c>
    </row>
    <row r="5" spans="1:20" x14ac:dyDescent="0.35">
      <c r="A5" t="s">
        <v>18</v>
      </c>
      <c r="B5">
        <v>2015</v>
      </c>
      <c r="C5" s="1">
        <v>10343370</v>
      </c>
      <c r="D5" t="s">
        <v>19</v>
      </c>
      <c r="E5">
        <v>50</v>
      </c>
      <c r="F5">
        <v>0.6</v>
      </c>
      <c r="G5">
        <v>-2080209.4269999999</v>
      </c>
      <c r="H5">
        <v>632061.58920000005</v>
      </c>
      <c r="I5">
        <v>202.4375392</v>
      </c>
      <c r="J5">
        <v>-73639.552939999994</v>
      </c>
      <c r="K5">
        <v>0</v>
      </c>
      <c r="L5">
        <v>0</v>
      </c>
      <c r="M5">
        <v>0</v>
      </c>
      <c r="N5">
        <v>1</v>
      </c>
      <c r="O5" t="s">
        <v>20</v>
      </c>
      <c r="P5">
        <v>61.328411539373278</v>
      </c>
      <c r="Q5">
        <v>0.18806782230019589</v>
      </c>
      <c r="R5">
        <v>-6.2647603336203926E-5</v>
      </c>
    </row>
    <row r="6" spans="1:20" x14ac:dyDescent="0.35">
      <c r="A6" t="s">
        <v>18</v>
      </c>
      <c r="B6">
        <v>2015</v>
      </c>
      <c r="C6" s="1">
        <v>32679180</v>
      </c>
      <c r="D6" t="s">
        <v>19</v>
      </c>
      <c r="E6">
        <v>50</v>
      </c>
      <c r="F6">
        <v>0.6</v>
      </c>
      <c r="G6">
        <v>-2249404.3909999998</v>
      </c>
      <c r="H6">
        <v>847551.92299999995</v>
      </c>
      <c r="I6">
        <v>346.09708410000002</v>
      </c>
      <c r="J6">
        <v>-77284.076069999996</v>
      </c>
      <c r="K6">
        <v>0</v>
      </c>
      <c r="L6">
        <v>0</v>
      </c>
      <c r="M6">
        <v>0</v>
      </c>
      <c r="N6">
        <v>1</v>
      </c>
      <c r="O6" t="s">
        <v>20</v>
      </c>
      <c r="P6">
        <v>146.18253480473589</v>
      </c>
      <c r="Q6">
        <v>0.45194062141723096</v>
      </c>
      <c r="R6">
        <v>-1.525951483017361E-4</v>
      </c>
    </row>
    <row r="7" spans="1:20" x14ac:dyDescent="0.35">
      <c r="A7" t="s">
        <v>18</v>
      </c>
      <c r="B7">
        <v>2015</v>
      </c>
      <c r="C7" s="1">
        <v>103269815</v>
      </c>
      <c r="D7" t="s">
        <v>19</v>
      </c>
      <c r="E7">
        <v>50</v>
      </c>
      <c r="F7">
        <v>0.6</v>
      </c>
      <c r="G7">
        <v>-543150.75</v>
      </c>
      <c r="H7">
        <v>1208999.125</v>
      </c>
      <c r="I7">
        <v>604.71256449999998</v>
      </c>
      <c r="J7">
        <v>-17953.205180000001</v>
      </c>
      <c r="K7">
        <v>0</v>
      </c>
      <c r="L7">
        <v>0</v>
      </c>
      <c r="M7">
        <v>0</v>
      </c>
      <c r="N7">
        <v>1</v>
      </c>
      <c r="O7" t="s">
        <v>20</v>
      </c>
      <c r="P7">
        <v>353.2986726268303</v>
      </c>
      <c r="Q7">
        <v>1.0750841868834602</v>
      </c>
      <c r="R7">
        <v>-3.6244121630435487E-4</v>
      </c>
    </row>
    <row r="8" spans="1:20" x14ac:dyDescent="0.35">
      <c r="A8" t="s">
        <v>18</v>
      </c>
      <c r="B8">
        <v>2015</v>
      </c>
      <c r="C8" s="1">
        <v>326370955</v>
      </c>
      <c r="D8" t="s">
        <v>19</v>
      </c>
      <c r="E8">
        <v>50</v>
      </c>
      <c r="F8">
        <v>0.6</v>
      </c>
      <c r="G8">
        <v>6410351.5439999998</v>
      </c>
      <c r="H8">
        <v>1829080.977</v>
      </c>
      <c r="I8">
        <v>1270.9768140000001</v>
      </c>
      <c r="J8">
        <v>196378.84479999999</v>
      </c>
      <c r="K8">
        <v>0</v>
      </c>
      <c r="L8">
        <v>0</v>
      </c>
      <c r="M8">
        <v>0</v>
      </c>
      <c r="N8">
        <v>1</v>
      </c>
      <c r="O8" t="s">
        <v>20</v>
      </c>
      <c r="P8">
        <v>856.26378338709162</v>
      </c>
      <c r="Q8">
        <v>2.5630110879286243</v>
      </c>
      <c r="R8">
        <v>-8.5229503020657345E-4</v>
      </c>
    </row>
    <row r="9" spans="1:20" x14ac:dyDescent="0.35">
      <c r="A9" t="s">
        <v>18</v>
      </c>
      <c r="B9">
        <v>2015</v>
      </c>
      <c r="C9" s="1">
        <v>1031481240</v>
      </c>
      <c r="D9" t="s">
        <v>19</v>
      </c>
      <c r="E9">
        <v>50</v>
      </c>
      <c r="F9">
        <v>1</v>
      </c>
      <c r="G9">
        <v>29274317.370000001</v>
      </c>
      <c r="H9">
        <v>2930727.6120000002</v>
      </c>
      <c r="I9">
        <v>4080.9805769999998</v>
      </c>
      <c r="J9">
        <v>827795.45589999994</v>
      </c>
      <c r="K9">
        <v>0</v>
      </c>
      <c r="L9">
        <v>0</v>
      </c>
      <c r="M9">
        <v>0</v>
      </c>
      <c r="N9">
        <v>1</v>
      </c>
      <c r="O9" t="s">
        <v>20</v>
      </c>
      <c r="P9">
        <v>2070.8953668535451</v>
      </c>
      <c r="Q9">
        <v>6.1866772258597109</v>
      </c>
      <c r="R9">
        <v>-2.0767992384080115E-3</v>
      </c>
    </row>
    <row r="12" spans="1:20" x14ac:dyDescent="0.35">
      <c r="D12" t="s">
        <v>2</v>
      </c>
      <c r="E12" t="s">
        <v>21</v>
      </c>
      <c r="F12" t="s">
        <v>6</v>
      </c>
      <c r="G12" t="s">
        <v>9</v>
      </c>
      <c r="H12" t="s">
        <v>23</v>
      </c>
      <c r="I12" t="s">
        <v>22</v>
      </c>
      <c r="T12" s="2" t="s">
        <v>24</v>
      </c>
    </row>
    <row r="13" spans="1:20" x14ac:dyDescent="0.35">
      <c r="D13" s="1">
        <v>1040250</v>
      </c>
      <c r="E13">
        <v>10</v>
      </c>
      <c r="F13" s="1">
        <f>$G$2+E13*$H$2+(E13^2)*$I$2</f>
        <v>3007905.1723439996</v>
      </c>
      <c r="G13">
        <f>$J$2</f>
        <v>-38860.273800000003</v>
      </c>
      <c r="H13">
        <f>F13+G13</f>
        <v>2969044.8985439995</v>
      </c>
      <c r="I13">
        <f>E13*$P$2+(E13^2)*$Q$2+(E13^3)*$R$2</f>
        <v>111.43296758791766</v>
      </c>
      <c r="S13" t="s">
        <v>25</v>
      </c>
      <c r="T13" s="1">
        <v>1000000</v>
      </c>
    </row>
    <row r="14" spans="1:20" x14ac:dyDescent="0.35">
      <c r="D14" s="1">
        <v>1040250</v>
      </c>
      <c r="E14">
        <v>50</v>
      </c>
      <c r="F14" s="1">
        <f t="shared" ref="F14:F22" si="0">$G$2+E14*$H$2+(E14^2)*$I$2</f>
        <v>19890982.092599999</v>
      </c>
      <c r="G14">
        <f t="shared" ref="G14:G22" si="1">$J$2</f>
        <v>-38860.273800000003</v>
      </c>
      <c r="H14">
        <f t="shared" ref="H14:H27" si="2">F14+G14</f>
        <v>19852121.818799999</v>
      </c>
      <c r="I14">
        <f t="shared" ref="I14:I27" si="3">E14*$P$2+(E14^2)*$Q$2+(E14^3)*$R$2</f>
        <v>623.24332794507961</v>
      </c>
      <c r="S14" t="s">
        <v>26</v>
      </c>
      <c r="T14">
        <v>1000</v>
      </c>
    </row>
    <row r="15" spans="1:20" x14ac:dyDescent="0.35">
      <c r="D15" s="1">
        <v>1040250</v>
      </c>
      <c r="E15">
        <v>100</v>
      </c>
      <c r="F15" s="1">
        <f t="shared" si="0"/>
        <v>41355921.758400001</v>
      </c>
      <c r="G15">
        <f t="shared" si="1"/>
        <v>-38860.273800000003</v>
      </c>
      <c r="H15">
        <f t="shared" si="2"/>
        <v>41317061.4846</v>
      </c>
      <c r="I15">
        <f t="shared" si="3"/>
        <v>1406.6559342049584</v>
      </c>
      <c r="S15" t="s">
        <v>27</v>
      </c>
      <c r="T15">
        <v>600</v>
      </c>
    </row>
    <row r="16" spans="1:20" x14ac:dyDescent="0.35">
      <c r="D16" s="1">
        <v>1040250</v>
      </c>
      <c r="E16">
        <v>200</v>
      </c>
      <c r="F16" s="1">
        <f t="shared" si="0"/>
        <v>85489446.141600013</v>
      </c>
      <c r="G16">
        <f t="shared" si="1"/>
        <v>-38860.273800000003</v>
      </c>
      <c r="H16">
        <f t="shared" si="2"/>
        <v>85450585.867800012</v>
      </c>
      <c r="I16">
        <f t="shared" si="3"/>
        <v>3420.4760036762545</v>
      </c>
    </row>
    <row r="17" spans="4:9" x14ac:dyDescent="0.35">
      <c r="D17" s="1">
        <v>1040250</v>
      </c>
      <c r="E17">
        <v>500</v>
      </c>
      <c r="F17" s="1">
        <f t="shared" si="0"/>
        <v>227519179.704</v>
      </c>
      <c r="G17">
        <f t="shared" si="1"/>
        <v>-38860.273800000003</v>
      </c>
      <c r="H17">
        <f t="shared" si="2"/>
        <v>227480319.43020001</v>
      </c>
      <c r="I17">
        <f t="shared" si="3"/>
        <v>12434.661463830962</v>
      </c>
    </row>
    <row r="18" spans="4:9" x14ac:dyDescent="0.35">
      <c r="D18" s="1">
        <v>1040250</v>
      </c>
      <c r="E18">
        <v>1000</v>
      </c>
      <c r="F18" s="1">
        <f t="shared" si="0"/>
        <v>496332603.68400002</v>
      </c>
      <c r="G18">
        <f t="shared" si="1"/>
        <v>-38860.273800000003</v>
      </c>
      <c r="H18">
        <f t="shared" si="2"/>
        <v>496293743.4102</v>
      </c>
      <c r="I18">
        <f t="shared" si="3"/>
        <v>33345.830710748312</v>
      </c>
    </row>
    <row r="19" spans="4:9" x14ac:dyDescent="0.35">
      <c r="F19" s="1"/>
    </row>
    <row r="20" spans="4:9" x14ac:dyDescent="0.35">
      <c r="F20" s="1"/>
    </row>
    <row r="21" spans="4:9" x14ac:dyDescent="0.35">
      <c r="F21" s="1"/>
    </row>
    <row r="22" spans="4:9" x14ac:dyDescent="0.35">
      <c r="D22" s="1">
        <v>10343370</v>
      </c>
      <c r="E22">
        <v>10</v>
      </c>
      <c r="F22" s="1">
        <f>$G$5+E22*$H$5+(E22^2)*$I$5</f>
        <v>4260650.2189200008</v>
      </c>
      <c r="G22">
        <f>$J$5</f>
        <v>-73639.552939999994</v>
      </c>
      <c r="H22">
        <f t="shared" si="2"/>
        <v>4187010.665980001</v>
      </c>
      <c r="I22">
        <f>E22*$P$5+(E22^2)*$Q$5+(E22^3)*$R$5</f>
        <v>632.02825002041618</v>
      </c>
    </row>
    <row r="23" spans="4:9" x14ac:dyDescent="0.35">
      <c r="D23" s="1">
        <v>10343370</v>
      </c>
      <c r="E23">
        <v>50</v>
      </c>
      <c r="F23" s="1">
        <f t="shared" ref="F23:F27" si="4">$G$5+E23*$H$5+(E23^2)*$I$5</f>
        <v>30028963.881000001</v>
      </c>
      <c r="G23">
        <f t="shared" ref="G23:G27" si="5">$J$5</f>
        <v>-73639.552939999994</v>
      </c>
      <c r="H23">
        <f t="shared" si="2"/>
        <v>29955324.328060001</v>
      </c>
      <c r="I23">
        <f t="shared" ref="I23:I27" si="6">E23*$P$5+(E23^2)*$Q$5+(E23^3)*$R$5</f>
        <v>3528.7591823021276</v>
      </c>
    </row>
    <row r="24" spans="4:9" x14ac:dyDescent="0.35">
      <c r="D24" s="1">
        <v>10343370</v>
      </c>
      <c r="E24">
        <v>100</v>
      </c>
      <c r="F24" s="1">
        <f t="shared" si="4"/>
        <v>63150324.884999998</v>
      </c>
      <c r="G24">
        <f t="shared" si="5"/>
        <v>-73639.552939999994</v>
      </c>
      <c r="H24">
        <f t="shared" si="2"/>
        <v>63076685.332059994</v>
      </c>
      <c r="I24">
        <f t="shared" si="6"/>
        <v>7950.8717736030821</v>
      </c>
    </row>
    <row r="25" spans="4:9" x14ac:dyDescent="0.35">
      <c r="D25" s="1">
        <v>10343370</v>
      </c>
      <c r="E25">
        <v>200</v>
      </c>
      <c r="F25" s="1">
        <f t="shared" si="4"/>
        <v>132429609.98100001</v>
      </c>
      <c r="G25">
        <f t="shared" si="5"/>
        <v>-73639.552939999994</v>
      </c>
      <c r="H25">
        <f t="shared" si="2"/>
        <v>132355970.42806001</v>
      </c>
      <c r="I25">
        <f t="shared" si="6"/>
        <v>19287.214373192859</v>
      </c>
    </row>
    <row r="26" spans="4:9" x14ac:dyDescent="0.35">
      <c r="D26" s="1">
        <v>10343370</v>
      </c>
      <c r="E26">
        <v>500</v>
      </c>
      <c r="F26" s="1">
        <f t="shared" si="4"/>
        <v>364559969.97300005</v>
      </c>
      <c r="G26">
        <f t="shared" si="5"/>
        <v>-73639.552939999994</v>
      </c>
      <c r="H26">
        <f t="shared" si="2"/>
        <v>364486330.42006004</v>
      </c>
      <c r="I26">
        <f t="shared" si="6"/>
        <v>69850.210927710126</v>
      </c>
    </row>
    <row r="27" spans="4:9" x14ac:dyDescent="0.35">
      <c r="D27" s="1">
        <v>10343370</v>
      </c>
      <c r="E27">
        <v>1000</v>
      </c>
      <c r="F27" s="1">
        <f t="shared" si="4"/>
        <v>832418918.97300005</v>
      </c>
      <c r="G27">
        <f t="shared" si="5"/>
        <v>-73639.552939999994</v>
      </c>
      <c r="H27">
        <f t="shared" si="2"/>
        <v>832345279.42006004</v>
      </c>
      <c r="I27">
        <f t="shared" si="6"/>
        <v>186748.63050336525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delivery-costs-linepack-mod-OPE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Vijayakumar, Vishnu</cp:lastModifiedBy>
  <dcterms:created xsi:type="dcterms:W3CDTF">2022-01-11T18:52:29Z</dcterms:created>
  <dcterms:modified xsi:type="dcterms:W3CDTF">2022-01-11T22:45:44Z</dcterms:modified>
</cp:coreProperties>
</file>