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/>
  <xr:revisionPtr revIDLastSave="0" documentId="13_ncr:1_{7ECBC35E-B57A-41C6-8C2E-4CCC5511AFD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abelasVintage" sheetId="3" r:id="rId1"/>
    <sheet name="Distribuição Normal" sheetId="1" r:id="rId2"/>
    <sheet name="TLC e CorreçãoContinuidade" sheetId="11" r:id="rId3"/>
    <sheet name="Distribuição Binomial" sheetId="16" r:id="rId4"/>
    <sheet name="Distribuição de Poisson" sheetId="1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H9" i="1"/>
  <c r="J17" i="3"/>
  <c r="J18" i="3" s="1"/>
  <c r="J24" i="3"/>
  <c r="J23" i="3"/>
  <c r="G14" i="1" l="1"/>
  <c r="G15" i="1" l="1"/>
  <c r="H14" i="1"/>
  <c r="H15" i="1" l="1"/>
  <c r="G16" i="1"/>
  <c r="G17" i="1" l="1"/>
  <c r="H16" i="1"/>
  <c r="G18" i="1" l="1"/>
  <c r="H17" i="1"/>
  <c r="G19" i="1" l="1"/>
  <c r="H18" i="1"/>
  <c r="G20" i="1" l="1"/>
  <c r="H19" i="1"/>
  <c r="G21" i="1" l="1"/>
  <c r="H20" i="1"/>
  <c r="G22" i="1" l="1"/>
  <c r="H21" i="1"/>
  <c r="G23" i="1" l="1"/>
  <c r="H22" i="1"/>
  <c r="G24" i="1" l="1"/>
  <c r="H23" i="1"/>
  <c r="G25" i="1" l="1"/>
  <c r="H24" i="1"/>
  <c r="G26" i="1" l="1"/>
  <c r="H25" i="1"/>
  <c r="G27" i="1" l="1"/>
  <c r="H26" i="1"/>
  <c r="G28" i="1" l="1"/>
  <c r="H27" i="1"/>
  <c r="G29" i="1" l="1"/>
  <c r="H28" i="1"/>
  <c r="G30" i="1" l="1"/>
  <c r="H29" i="1"/>
  <c r="G31" i="1" l="1"/>
  <c r="H30" i="1"/>
  <c r="G32" i="1" l="1"/>
  <c r="H31" i="1"/>
  <c r="G33" i="1" l="1"/>
  <c r="H32" i="1"/>
  <c r="G34" i="1" l="1"/>
  <c r="H33" i="1"/>
  <c r="G35" i="1" l="1"/>
  <c r="H34" i="1"/>
  <c r="G36" i="1" l="1"/>
  <c r="H35" i="1"/>
  <c r="G37" i="1" l="1"/>
  <c r="H36" i="1"/>
  <c r="G38" i="1" l="1"/>
  <c r="H37" i="1"/>
  <c r="G39" i="1" l="1"/>
  <c r="H38" i="1"/>
  <c r="G40" i="1" l="1"/>
  <c r="H39" i="1"/>
  <c r="G41" i="1" l="1"/>
  <c r="H40" i="1"/>
  <c r="G42" i="1" l="1"/>
  <c r="H41" i="1"/>
  <c r="G43" i="1" l="1"/>
  <c r="H42" i="1"/>
  <c r="G44" i="1" l="1"/>
  <c r="H43" i="1"/>
  <c r="G45" i="1" l="1"/>
  <c r="H44" i="1"/>
  <c r="G46" i="1" l="1"/>
  <c r="H45" i="1"/>
  <c r="G47" i="1" l="1"/>
  <c r="H46" i="1"/>
  <c r="G48" i="1" l="1"/>
  <c r="H47" i="1"/>
  <c r="G49" i="1" l="1"/>
  <c r="H48" i="1"/>
  <c r="G50" i="1" l="1"/>
  <c r="H49" i="1"/>
  <c r="G51" i="1" l="1"/>
  <c r="H50" i="1"/>
  <c r="G52" i="1" l="1"/>
  <c r="H51" i="1"/>
  <c r="G53" i="1" l="1"/>
  <c r="H52" i="1"/>
  <c r="G54" i="1" l="1"/>
  <c r="H53" i="1"/>
  <c r="G55" i="1" l="1"/>
  <c r="H54" i="1"/>
  <c r="G56" i="1" l="1"/>
  <c r="H55" i="1"/>
  <c r="G57" i="1" l="1"/>
  <c r="H56" i="1"/>
  <c r="G58" i="1" l="1"/>
  <c r="H57" i="1"/>
  <c r="G59" i="1" l="1"/>
  <c r="H58" i="1"/>
  <c r="G60" i="1" l="1"/>
  <c r="H59" i="1"/>
  <c r="G61" i="1" l="1"/>
  <c r="H60" i="1"/>
  <c r="G62" i="1" l="1"/>
  <c r="H61" i="1"/>
  <c r="G63" i="1" l="1"/>
  <c r="H62" i="1"/>
  <c r="G64" i="1" l="1"/>
  <c r="H63" i="1"/>
  <c r="H64" i="1" l="1"/>
  <c r="G65" i="1"/>
  <c r="H65" i="1" l="1"/>
  <c r="G66" i="1"/>
  <c r="G67" i="1" l="1"/>
  <c r="H66" i="1"/>
  <c r="G68" i="1" l="1"/>
  <c r="H67" i="1"/>
  <c r="G69" i="1" l="1"/>
  <c r="H68" i="1"/>
  <c r="G70" i="1" l="1"/>
  <c r="H69" i="1"/>
  <c r="G71" i="1" l="1"/>
  <c r="H70" i="1"/>
  <c r="G72" i="1" l="1"/>
  <c r="H71" i="1"/>
  <c r="G73" i="1" l="1"/>
  <c r="H72" i="1"/>
  <c r="G74" i="1" l="1"/>
  <c r="H73" i="1"/>
  <c r="G75" i="1" l="1"/>
  <c r="H74" i="1"/>
  <c r="G76" i="1" l="1"/>
  <c r="H75" i="1"/>
  <c r="G77" i="1" l="1"/>
  <c r="H76" i="1"/>
  <c r="G78" i="1" l="1"/>
  <c r="H77" i="1"/>
  <c r="G79" i="1" l="1"/>
  <c r="H78" i="1"/>
  <c r="G80" i="1" l="1"/>
  <c r="H79" i="1"/>
  <c r="G81" i="1" l="1"/>
  <c r="H80" i="1"/>
  <c r="G82" i="1" l="1"/>
  <c r="H81" i="1"/>
  <c r="G83" i="1" l="1"/>
  <c r="H82" i="1"/>
  <c r="G84" i="1" l="1"/>
  <c r="H83" i="1"/>
  <c r="G85" i="1" l="1"/>
  <c r="H84" i="1"/>
  <c r="G86" i="1" l="1"/>
  <c r="H85" i="1"/>
  <c r="G87" i="1" l="1"/>
  <c r="H86" i="1"/>
  <c r="G88" i="1" l="1"/>
  <c r="H87" i="1"/>
  <c r="G89" i="1" l="1"/>
  <c r="H88" i="1"/>
  <c r="G90" i="1" l="1"/>
  <c r="H89" i="1"/>
  <c r="G91" i="1" l="1"/>
  <c r="H90" i="1"/>
  <c r="G92" i="1" l="1"/>
  <c r="H91" i="1"/>
  <c r="G93" i="1" l="1"/>
  <c r="H92" i="1"/>
  <c r="G94" i="1" l="1"/>
  <c r="H93" i="1"/>
  <c r="G95" i="1" l="1"/>
  <c r="H94" i="1"/>
  <c r="G96" i="1" l="1"/>
  <c r="H95" i="1"/>
  <c r="G97" i="1" l="1"/>
  <c r="H96" i="1"/>
  <c r="G98" i="1" l="1"/>
  <c r="H97" i="1"/>
  <c r="G99" i="1" l="1"/>
  <c r="H98" i="1"/>
  <c r="G100" i="1" l="1"/>
  <c r="H99" i="1"/>
  <c r="G101" i="1" l="1"/>
  <c r="H100" i="1"/>
  <c r="G102" i="1" l="1"/>
  <c r="H101" i="1"/>
  <c r="G103" i="1" l="1"/>
  <c r="H102" i="1"/>
  <c r="G104" i="1" l="1"/>
  <c r="H103" i="1"/>
  <c r="G105" i="1" l="1"/>
  <c r="H104" i="1"/>
  <c r="G106" i="1" l="1"/>
  <c r="H105" i="1"/>
  <c r="G107" i="1" l="1"/>
  <c r="H106" i="1"/>
  <c r="G108" i="1" l="1"/>
  <c r="H107" i="1"/>
  <c r="H108" i="1" l="1"/>
  <c r="G109" i="1"/>
  <c r="G110" i="1" l="1"/>
  <c r="H109" i="1"/>
  <c r="G111" i="1" l="1"/>
  <c r="H110" i="1"/>
  <c r="G112" i="1" l="1"/>
  <c r="H111" i="1"/>
  <c r="G113" i="1" l="1"/>
  <c r="H113" i="1" s="1"/>
  <c r="H112" i="1"/>
</calcChain>
</file>

<file path=xl/sharedStrings.xml><?xml version="1.0" encoding="utf-8"?>
<sst xmlns="http://schemas.openxmlformats.org/spreadsheetml/2006/main" count="106" uniqueCount="79">
  <si>
    <t>Desvio padrão</t>
  </si>
  <si>
    <t>Média</t>
  </si>
  <si>
    <t>P(X &lt;= x)</t>
  </si>
  <si>
    <t>x</t>
  </si>
  <si>
    <t>x = ? : P(X&lt;=x)=p</t>
  </si>
  <si>
    <t>p</t>
  </si>
  <si>
    <t>Distribuição Normal</t>
  </si>
  <si>
    <t>Comandos</t>
  </si>
  <si>
    <t>DIST.NORMAL</t>
  </si>
  <si>
    <t>INV.NORMAL</t>
  </si>
  <si>
    <t>quantil</t>
  </si>
  <si>
    <t>probabilidade</t>
  </si>
  <si>
    <t>Densidade de Probabilidade</t>
  </si>
  <si>
    <t>pontos</t>
  </si>
  <si>
    <t>lim inferior</t>
  </si>
  <si>
    <t>lim superior</t>
  </si>
  <si>
    <t>pode mudar</t>
  </si>
  <si>
    <t>gráfico aqui</t>
  </si>
  <si>
    <t>x = ? : P(-x&lt;=X&lt;=x)=p</t>
  </si>
  <si>
    <t>INV.S.NORM</t>
  </si>
  <si>
    <t>Usando:</t>
  </si>
  <si>
    <t>valor em x</t>
  </si>
  <si>
    <t>z</t>
  </si>
  <si>
    <t>Phi(z)</t>
  </si>
  <si>
    <t>Phi(-z)</t>
  </si>
  <si>
    <t>D(z)</t>
  </si>
  <si>
    <t>até 3</t>
  </si>
  <si>
    <t>valor esperado:</t>
  </si>
  <si>
    <t>desvio padrão:</t>
  </si>
  <si>
    <t>P(X&lt;=x) = P(Z&lt;=z) =</t>
  </si>
  <si>
    <t>P(x1 &lt;= X &lt;= x2)</t>
  </si>
  <si>
    <t>x1</t>
  </si>
  <si>
    <t>x2</t>
  </si>
  <si>
    <t>densidade</t>
  </si>
  <si>
    <t>número de pontos fixo</t>
  </si>
  <si>
    <t>fixo</t>
  </si>
  <si>
    <t>etc</t>
  </si>
  <si>
    <t xml:space="preserve">Tabela Normal(0,1) </t>
  </si>
  <si>
    <t>Distribuição Normal Pesquisando a tabela</t>
  </si>
  <si>
    <t>(sem recorrer a dist.normal)</t>
  </si>
  <si>
    <t>Tabelas da Normal (como se fazia antigamente)</t>
  </si>
  <si>
    <t>Moderna Calculadora Normal</t>
  </si>
  <si>
    <t>entrada</t>
  </si>
  <si>
    <t>normalizar</t>
  </si>
  <si>
    <t>procurar o valor =procv()</t>
  </si>
  <si>
    <t>a</t>
  </si>
  <si>
    <t>c</t>
  </si>
  <si>
    <t>d</t>
  </si>
  <si>
    <t>e</t>
  </si>
  <si>
    <t>bola</t>
  </si>
  <si>
    <t>"=ARRED( (J16-J13)/J14; 2)</t>
  </si>
  <si>
    <t>"=ARRED(((J16-J13)/J14); 2)</t>
  </si>
  <si>
    <t>"=PROCV(J17;$C$20:$E$24;3;FALSO)</t>
  </si>
  <si>
    <t>incremento</t>
  </si>
  <si>
    <t>ajuste automático calculado</t>
  </si>
  <si>
    <t>n pontos e n-1 intervalos</t>
  </si>
  <si>
    <t>COMANDO EM FALTA</t>
  </si>
  <si>
    <t>Correção à continuidade no TLC</t>
  </si>
  <si>
    <t>O problema é:</t>
  </si>
  <si>
    <t>1. TLC: a soma Y de muitas variáveis aleatórias com média e desvio padrão finitos tem distribuição aproximadamente Normal.</t>
  </si>
  <si>
    <t>2. Se essas variáveis são inteiras como interpretar P(X=3) ?</t>
  </si>
  <si>
    <t>3. Como interpretar P(X &lt;= 3), P(X &lt; 3), P(X &gt;3) e P(X &gt;=3)?</t>
  </si>
  <si>
    <t>Parâmetros da população (que não precisa ser Normal)</t>
  </si>
  <si>
    <t>(utilizador preenche)</t>
  </si>
  <si>
    <t>A amostra tem tamanho/dimensão n</t>
  </si>
  <si>
    <t>Y = X1  +  X2  +  …  +  Xn,  n&gt;30</t>
  </si>
  <si>
    <t>n:</t>
  </si>
  <si>
    <t>validação &gt; 30:</t>
  </si>
  <si>
    <t>(resultado automático)</t>
  </si>
  <si>
    <t>desvio padrão de Y:</t>
  </si>
  <si>
    <t>Calculadora TLC com correção à continuidade</t>
  </si>
  <si>
    <t>y inteiro</t>
  </si>
  <si>
    <t>P(Y=y)</t>
  </si>
  <si>
    <t>P(pelo menos y)</t>
  </si>
  <si>
    <t>P(mais do que  y)</t>
  </si>
  <si>
    <t>P(no máximo y)</t>
  </si>
  <si>
    <t>P(menos do que y)</t>
  </si>
  <si>
    <t>(resultado automático: indicar: "amostra de pequena dimensão" ou "amostra de grande dimensão")</t>
  </si>
  <si>
    <t>valor esperado de 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</si>
</sst>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/>
    </xf>
    <xf numFmtId="0" fontId="3" fillId="0" borderId="0" xfId="1" applyFont="1"/>
    <xf numFmtId="0" fontId="2" fillId="0" borderId="0" xfId="1" applyFont="1"/>
    <xf numFmtId="0" fontId="4" fillId="0" borderId="0" xfId="0" applyFont="1"/>
    <xf numFmtId="0" fontId="0" fillId="0" borderId="0" xfId="0" applyFont="1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0" fillId="0" borderId="0" xfId="0" applyAlignment="1"/>
    <xf numFmtId="0" fontId="0" fillId="0" borderId="0" xfId="0" applyAlignment="1">
      <alignment horizontal="center"/>
    </xf>
    <xf numFmtId="0" fontId="5" fillId="3" borderId="0" xfId="0" applyFont="1" applyFill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/>
    <xf numFmtId="0" fontId="0" fillId="4" borderId="0" xfId="0" applyFill="1"/>
    <xf numFmtId="0" fontId="1" fillId="4" borderId="0" xfId="0" applyFont="1" applyFill="1"/>
    <xf numFmtId="0" fontId="0" fillId="6" borderId="0" xfId="0" applyFill="1" applyAlignment="1">
      <alignment horizontal="right"/>
    </xf>
    <xf numFmtId="0" fontId="4" fillId="6" borderId="0" xfId="0" applyFont="1" applyFill="1"/>
    <xf numFmtId="0" fontId="0" fillId="6" borderId="0" xfId="0" applyFill="1"/>
    <xf numFmtId="43" fontId="0" fillId="0" borderId="0" xfId="2" applyFont="1"/>
    <xf numFmtId="0" fontId="1" fillId="4" borderId="0" xfId="0" applyFont="1" applyFill="1" applyAlignment="1">
      <alignment horizontal="left"/>
    </xf>
    <xf numFmtId="0" fontId="8" fillId="3" borderId="0" xfId="0" applyFont="1" applyFill="1"/>
    <xf numFmtId="0" fontId="11" fillId="4" borderId="0" xfId="0" applyFont="1" applyFill="1"/>
    <xf numFmtId="0" fontId="12" fillId="0" borderId="0" xfId="0" applyFont="1"/>
    <xf numFmtId="0" fontId="7" fillId="4" borderId="0" xfId="0" applyFont="1" applyFill="1"/>
    <xf numFmtId="0" fontId="7" fillId="0" borderId="0" xfId="0" applyFont="1" applyAlignment="1">
      <alignment horizontal="right"/>
    </xf>
    <xf numFmtId="0" fontId="9" fillId="2" borderId="0" xfId="0" applyFont="1" applyFill="1" applyAlignment="1">
      <alignment horizontal="center"/>
    </xf>
    <xf numFmtId="0" fontId="5" fillId="3" borderId="0" xfId="0" applyFont="1" applyFill="1" applyAlignment="1">
      <alignment horizontal="right" wrapText="1"/>
    </xf>
    <xf numFmtId="0" fontId="5" fillId="3" borderId="0" xfId="0" applyFont="1" applyFill="1" applyAlignment="1">
      <alignment horizontal="right"/>
    </xf>
    <xf numFmtId="0" fontId="9" fillId="2" borderId="0" xfId="0" applyFont="1" applyFill="1" applyAlignment="1">
      <alignment horizontal="center" wrapText="1"/>
    </xf>
    <xf numFmtId="0" fontId="0" fillId="0" borderId="0" xfId="0"/>
    <xf numFmtId="0" fontId="4" fillId="0" borderId="0" xfId="0" applyFont="1"/>
    <xf numFmtId="0" fontId="1" fillId="4" borderId="0" xfId="0" applyFont="1" applyFill="1"/>
    <xf numFmtId="0" fontId="0" fillId="5" borderId="0" xfId="0" applyFill="1" applyAlignment="1">
      <alignment horizontal="left"/>
    </xf>
  </cellXfs>
  <cellStyles count="3">
    <cellStyle name="Hiperligação" xfId="1" builtinId="8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4.6270778652668418E-2"/>
          <c:y val="0.16708333333333336"/>
          <c:w val="0.9223958880139983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'Distribuição Normal'!$H$13</c:f>
              <c:strCache>
                <c:ptCount val="1"/>
                <c:pt idx="0">
                  <c:v>densidade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Normal'!$G$14:$G$113</c:f>
              <c:numCache>
                <c:formatCode>General</c:formatCode>
                <c:ptCount val="100"/>
                <c:pt idx="0">
                  <c:v>-4</c:v>
                </c:pt>
                <c:pt idx="1">
                  <c:v>-3.9191919191919191</c:v>
                </c:pt>
                <c:pt idx="2">
                  <c:v>-3.8383838383838382</c:v>
                </c:pt>
                <c:pt idx="3">
                  <c:v>-3.7575757575757573</c:v>
                </c:pt>
                <c:pt idx="4">
                  <c:v>-3.6767676767676765</c:v>
                </c:pt>
                <c:pt idx="5">
                  <c:v>-3.5959595959595956</c:v>
                </c:pt>
                <c:pt idx="6">
                  <c:v>-3.5151515151515147</c:v>
                </c:pt>
                <c:pt idx="7">
                  <c:v>-3.4343434343434338</c:v>
                </c:pt>
                <c:pt idx="8">
                  <c:v>-3.3535353535353529</c:v>
                </c:pt>
                <c:pt idx="9">
                  <c:v>-3.272727272727272</c:v>
                </c:pt>
                <c:pt idx="10">
                  <c:v>-3.1919191919191912</c:v>
                </c:pt>
                <c:pt idx="11">
                  <c:v>-3.1111111111111103</c:v>
                </c:pt>
                <c:pt idx="12">
                  <c:v>-3.0303030303030294</c:v>
                </c:pt>
                <c:pt idx="13">
                  <c:v>-2.9494949494949485</c:v>
                </c:pt>
                <c:pt idx="14">
                  <c:v>-2.8686868686868676</c:v>
                </c:pt>
                <c:pt idx="15">
                  <c:v>-2.7878787878787867</c:v>
                </c:pt>
                <c:pt idx="16">
                  <c:v>-2.7070707070707059</c:v>
                </c:pt>
                <c:pt idx="17">
                  <c:v>-2.626262626262625</c:v>
                </c:pt>
                <c:pt idx="18">
                  <c:v>-2.5454545454545441</c:v>
                </c:pt>
                <c:pt idx="19">
                  <c:v>-2.4646464646464632</c:v>
                </c:pt>
                <c:pt idx="20">
                  <c:v>-2.3838383838383823</c:v>
                </c:pt>
                <c:pt idx="21">
                  <c:v>-2.3030303030303014</c:v>
                </c:pt>
                <c:pt idx="22">
                  <c:v>-2.2222222222222205</c:v>
                </c:pt>
                <c:pt idx="23">
                  <c:v>-2.1414141414141397</c:v>
                </c:pt>
                <c:pt idx="24">
                  <c:v>-2.0606060606060588</c:v>
                </c:pt>
                <c:pt idx="25">
                  <c:v>-1.9797979797979779</c:v>
                </c:pt>
                <c:pt idx="26">
                  <c:v>-1.898989898989897</c:v>
                </c:pt>
                <c:pt idx="27">
                  <c:v>-1.8181818181818161</c:v>
                </c:pt>
                <c:pt idx="28">
                  <c:v>-1.7373737373737352</c:v>
                </c:pt>
                <c:pt idx="29">
                  <c:v>-1.6565656565656544</c:v>
                </c:pt>
                <c:pt idx="30">
                  <c:v>-1.5757575757575735</c:v>
                </c:pt>
                <c:pt idx="31">
                  <c:v>-1.4949494949494926</c:v>
                </c:pt>
                <c:pt idx="32">
                  <c:v>-1.4141414141414117</c:v>
                </c:pt>
                <c:pt idx="33">
                  <c:v>-1.3333333333333308</c:v>
                </c:pt>
                <c:pt idx="34">
                  <c:v>-1.2525252525252499</c:v>
                </c:pt>
                <c:pt idx="35">
                  <c:v>-1.171717171717169</c:v>
                </c:pt>
                <c:pt idx="36">
                  <c:v>-1.0909090909090882</c:v>
                </c:pt>
                <c:pt idx="37">
                  <c:v>-1.0101010101010073</c:v>
                </c:pt>
                <c:pt idx="38">
                  <c:v>-0.92929292929292651</c:v>
                </c:pt>
                <c:pt idx="39">
                  <c:v>-0.84848484848484573</c:v>
                </c:pt>
                <c:pt idx="40">
                  <c:v>-0.76767676767676496</c:v>
                </c:pt>
                <c:pt idx="41">
                  <c:v>-0.68686868686868419</c:v>
                </c:pt>
                <c:pt idx="42">
                  <c:v>-0.60606060606060341</c:v>
                </c:pt>
                <c:pt idx="43">
                  <c:v>-0.52525252525252264</c:v>
                </c:pt>
                <c:pt idx="44">
                  <c:v>-0.44444444444444181</c:v>
                </c:pt>
                <c:pt idx="45">
                  <c:v>-0.36363636363636098</c:v>
                </c:pt>
                <c:pt idx="46">
                  <c:v>-0.28282828282828015</c:v>
                </c:pt>
                <c:pt idx="47">
                  <c:v>-0.20202020202019932</c:v>
                </c:pt>
                <c:pt idx="48">
                  <c:v>-0.12121212121211851</c:v>
                </c:pt>
                <c:pt idx="49">
                  <c:v>-4.0404040404037694E-2</c:v>
                </c:pt>
                <c:pt idx="50">
                  <c:v>4.0404040404043121E-2</c:v>
                </c:pt>
                <c:pt idx="51">
                  <c:v>0.12121212121212394</c:v>
                </c:pt>
                <c:pt idx="52">
                  <c:v>0.20202020202020476</c:v>
                </c:pt>
                <c:pt idx="53">
                  <c:v>0.28282828282828559</c:v>
                </c:pt>
                <c:pt idx="54">
                  <c:v>0.36363636363636642</c:v>
                </c:pt>
                <c:pt idx="55">
                  <c:v>0.44444444444444725</c:v>
                </c:pt>
                <c:pt idx="56">
                  <c:v>0.52525252525252808</c:v>
                </c:pt>
                <c:pt idx="57">
                  <c:v>0.60606060606060885</c:v>
                </c:pt>
                <c:pt idx="58">
                  <c:v>0.68686868686868963</c:v>
                </c:pt>
                <c:pt idx="59">
                  <c:v>0.7676767676767704</c:v>
                </c:pt>
                <c:pt idx="60">
                  <c:v>0.84848484848485117</c:v>
                </c:pt>
                <c:pt idx="61">
                  <c:v>0.92929292929293195</c:v>
                </c:pt>
                <c:pt idx="62">
                  <c:v>1.0101010101010128</c:v>
                </c:pt>
                <c:pt idx="63">
                  <c:v>1.0909090909090937</c:v>
                </c:pt>
                <c:pt idx="64">
                  <c:v>1.1717171717171746</c:v>
                </c:pt>
                <c:pt idx="65">
                  <c:v>1.2525252525252555</c:v>
                </c:pt>
                <c:pt idx="66">
                  <c:v>1.3333333333333364</c:v>
                </c:pt>
                <c:pt idx="67">
                  <c:v>1.4141414141414173</c:v>
                </c:pt>
                <c:pt idx="68">
                  <c:v>1.4949494949494981</c:v>
                </c:pt>
                <c:pt idx="69">
                  <c:v>1.575757575757579</c:v>
                </c:pt>
                <c:pt idx="70">
                  <c:v>1.6565656565656599</c:v>
                </c:pt>
                <c:pt idx="71">
                  <c:v>1.7373737373737408</c:v>
                </c:pt>
                <c:pt idx="72">
                  <c:v>1.8181818181818217</c:v>
                </c:pt>
                <c:pt idx="73">
                  <c:v>1.8989898989899026</c:v>
                </c:pt>
                <c:pt idx="74">
                  <c:v>1.9797979797979834</c:v>
                </c:pt>
                <c:pt idx="75">
                  <c:v>2.0606060606060641</c:v>
                </c:pt>
                <c:pt idx="76">
                  <c:v>2.141414141414145</c:v>
                </c:pt>
                <c:pt idx="77">
                  <c:v>2.2222222222222259</c:v>
                </c:pt>
                <c:pt idx="78">
                  <c:v>2.3030303030303068</c:v>
                </c:pt>
                <c:pt idx="79">
                  <c:v>2.3838383838383876</c:v>
                </c:pt>
                <c:pt idx="80">
                  <c:v>2.4646464646464685</c:v>
                </c:pt>
                <c:pt idx="81">
                  <c:v>2.5454545454545494</c:v>
                </c:pt>
                <c:pt idx="82">
                  <c:v>2.6262626262626303</c:v>
                </c:pt>
                <c:pt idx="83">
                  <c:v>2.7070707070707112</c:v>
                </c:pt>
                <c:pt idx="84">
                  <c:v>2.7878787878787921</c:v>
                </c:pt>
                <c:pt idx="85">
                  <c:v>2.8686868686868729</c:v>
                </c:pt>
                <c:pt idx="86">
                  <c:v>2.9494949494949538</c:v>
                </c:pt>
                <c:pt idx="87">
                  <c:v>3.0303030303030347</c:v>
                </c:pt>
                <c:pt idx="88">
                  <c:v>3.1111111111111156</c:v>
                </c:pt>
                <c:pt idx="89">
                  <c:v>3.1919191919191965</c:v>
                </c:pt>
                <c:pt idx="90">
                  <c:v>3.2727272727272774</c:v>
                </c:pt>
                <c:pt idx="91">
                  <c:v>3.3535353535353583</c:v>
                </c:pt>
                <c:pt idx="92">
                  <c:v>3.4343434343434391</c:v>
                </c:pt>
                <c:pt idx="93">
                  <c:v>3.51515151515152</c:v>
                </c:pt>
                <c:pt idx="94">
                  <c:v>3.5959595959596009</c:v>
                </c:pt>
                <c:pt idx="95">
                  <c:v>3.6767676767676818</c:v>
                </c:pt>
                <c:pt idx="96">
                  <c:v>3.7575757575757627</c:v>
                </c:pt>
                <c:pt idx="97">
                  <c:v>3.8383838383838436</c:v>
                </c:pt>
                <c:pt idx="98">
                  <c:v>3.9191919191919244</c:v>
                </c:pt>
                <c:pt idx="99">
                  <c:v>4.0000000000000053</c:v>
                </c:pt>
              </c:numCache>
            </c:numRef>
          </c:xVal>
          <c:yVal>
            <c:numRef>
              <c:f>'Distribuição Normal'!$H$14:$H$113</c:f>
              <c:numCache>
                <c:formatCode>General</c:formatCode>
                <c:ptCount val="100"/>
                <c:pt idx="0">
                  <c:v>2.6995483256594031E-2</c:v>
                </c:pt>
                <c:pt idx="1">
                  <c:v>2.9243619197465029E-2</c:v>
                </c:pt>
                <c:pt idx="2">
                  <c:v>3.1627302599632166E-2</c:v>
                </c:pt>
                <c:pt idx="3">
                  <c:v>3.414948886235445E-2</c:v>
                </c:pt>
                <c:pt idx="4">
                  <c:v>3.6812666952070264E-2</c:v>
                </c:pt>
                <c:pt idx="5">
                  <c:v>3.9618805355175604E-2</c:v>
                </c:pt>
                <c:pt idx="6">
                  <c:v>4.2569298178394596E-2</c:v>
                </c:pt>
                <c:pt idx="7">
                  <c:v>4.5664911955528437E-2</c:v>
                </c:pt>
                <c:pt idx="8">
                  <c:v>4.8905733754050051E-2</c:v>
                </c:pt>
                <c:pt idx="9">
                  <c:v>5.2291121204310606E-2</c:v>
                </c:pt>
                <c:pt idx="10">
                  <c:v>5.5819655097188843E-2</c:v>
                </c:pt>
                <c:pt idx="11">
                  <c:v>5.9489095212038309E-2</c:v>
                </c:pt>
                <c:pt idx="12">
                  <c:v>6.3296340045020896E-2</c:v>
                </c:pt>
                <c:pt idx="13">
                  <c:v>6.7237391107688282E-2</c:v>
                </c:pt>
                <c:pt idx="14">
                  <c:v>7.1307322456412151E-2</c:v>
                </c:pt>
                <c:pt idx="15">
                  <c:v>7.5500256094507445E-2</c:v>
                </c:pt>
                <c:pt idx="16">
                  <c:v>7.9809343860310397E-2</c:v>
                </c:pt>
                <c:pt idx="17">
                  <c:v>8.422675637587565E-2</c:v>
                </c:pt>
                <c:pt idx="18">
                  <c:v>8.8743679582313884E-2</c:v>
                </c:pt>
                <c:pt idx="19">
                  <c:v>9.3350319329238859E-2</c:v>
                </c:pt>
                <c:pt idx="20">
                  <c:v>9.8035914417637732E-2</c:v>
                </c:pt>
                <c:pt idx="21">
                  <c:v>0.10278875841821121</c:v>
                </c:pt>
                <c:pt idx="22">
                  <c:v>0.10759623050151564</c:v>
                </c:pt>
                <c:pt idx="23">
                  <c:v>0.11244483542292125</c:v>
                </c:pt>
                <c:pt idx="24">
                  <c:v>0.11732025270549509</c:v>
                </c:pt>
                <c:pt idx="25">
                  <c:v>0.12220739495859799</c:v>
                </c:pt>
                <c:pt idx="26">
                  <c:v>0.12709047516057437</c:v>
                </c:pt>
                <c:pt idx="27">
                  <c:v>0.13195308262186514</c:v>
                </c:pt>
                <c:pt idx="28">
                  <c:v>0.13677826723174721</c:v>
                </c:pt>
                <c:pt idx="29">
                  <c:v>0.14154863147934757</c:v>
                </c:pt>
                <c:pt idx="30">
                  <c:v>0.14624642962929829</c:v>
                </c:pt>
                <c:pt idx="31">
                  <c:v>0.15085367332613103</c:v>
                </c:pt>
                <c:pt idx="32">
                  <c:v>0.15535224280099044</c:v>
                </c:pt>
                <c:pt idx="33">
                  <c:v>0.15972400276117626</c:v>
                </c:pt>
                <c:pt idx="34">
                  <c:v>0.16395092195905206</c:v>
                </c:pt>
                <c:pt idx="35">
                  <c:v>0.16801519536351939</c:v>
                </c:pt>
                <c:pt idx="36">
                  <c:v>0.17189936779597256</c:v>
                </c:pt>
                <c:pt idx="37">
                  <c:v>0.17558645784468044</c:v>
                </c:pt>
                <c:pt idx="38">
                  <c:v>0.17906008083795891</c:v>
                </c:pt>
                <c:pt idx="39">
                  <c:v>0.18230456963817557</c:v>
                </c:pt>
                <c:pt idx="40">
                  <c:v>0.18530509201619358</c:v>
                </c:pt>
                <c:pt idx="41">
                  <c:v>0.18804776337971377</c:v>
                </c:pt>
                <c:pt idx="42">
                  <c:v>0.19051975365923601</c:v>
                </c:pt>
                <c:pt idx="43">
                  <c:v>0.19270938720190012</c:v>
                </c:pt>
                <c:pt idx="44">
                  <c:v>0.19460623458587323</c:v>
                </c:pt>
                <c:pt idx="45">
                  <c:v>0.19620119534555328</c:v>
                </c:pt>
                <c:pt idx="46">
                  <c:v>0.19748657068972147</c:v>
                </c:pt>
                <c:pt idx="47">
                  <c:v>0.19845612539972399</c:v>
                </c:pt>
                <c:pt idx="48">
                  <c:v>0.19910513821138479</c:v>
                </c:pt>
                <c:pt idx="49">
                  <c:v>0.19943044011103903</c:v>
                </c:pt>
                <c:pt idx="50">
                  <c:v>0.199430440111039</c:v>
                </c:pt>
                <c:pt idx="51">
                  <c:v>0.19910513821138473</c:v>
                </c:pt>
                <c:pt idx="52">
                  <c:v>0.19845612539972393</c:v>
                </c:pt>
                <c:pt idx="53">
                  <c:v>0.19748657068972139</c:v>
                </c:pt>
                <c:pt idx="54">
                  <c:v>0.19620119534555316</c:v>
                </c:pt>
                <c:pt idx="55">
                  <c:v>0.19460623458587312</c:v>
                </c:pt>
                <c:pt idx="56">
                  <c:v>0.19270938720189998</c:v>
                </c:pt>
                <c:pt idx="57">
                  <c:v>0.19051975365923585</c:v>
                </c:pt>
                <c:pt idx="58">
                  <c:v>0.18804776337971357</c:v>
                </c:pt>
                <c:pt idx="59">
                  <c:v>0.18530509201619338</c:v>
                </c:pt>
                <c:pt idx="60">
                  <c:v>0.18230456963817537</c:v>
                </c:pt>
                <c:pt idx="61">
                  <c:v>0.17906008083795869</c:v>
                </c:pt>
                <c:pt idx="62">
                  <c:v>0.17558645784468022</c:v>
                </c:pt>
                <c:pt idx="63">
                  <c:v>0.17189936779597234</c:v>
                </c:pt>
                <c:pt idx="64">
                  <c:v>0.16801519536351908</c:v>
                </c:pt>
                <c:pt idx="65">
                  <c:v>0.16395092195905175</c:v>
                </c:pt>
                <c:pt idx="66">
                  <c:v>0.15972400276117596</c:v>
                </c:pt>
                <c:pt idx="67">
                  <c:v>0.15535224280099014</c:v>
                </c:pt>
                <c:pt idx="68">
                  <c:v>0.15085367332613073</c:v>
                </c:pt>
                <c:pt idx="69">
                  <c:v>0.14624642962929796</c:v>
                </c:pt>
                <c:pt idx="70">
                  <c:v>0.14154863147934726</c:v>
                </c:pt>
                <c:pt idx="71">
                  <c:v>0.13677826723174688</c:v>
                </c:pt>
                <c:pt idx="72">
                  <c:v>0.13195308262186481</c:v>
                </c:pt>
                <c:pt idx="73">
                  <c:v>0.12709047516057403</c:v>
                </c:pt>
                <c:pt idx="74">
                  <c:v>0.12220739495859766</c:v>
                </c:pt>
                <c:pt idx="75">
                  <c:v>0.11732025270549477</c:v>
                </c:pt>
                <c:pt idx="76">
                  <c:v>0.11244483542292094</c:v>
                </c:pt>
                <c:pt idx="77">
                  <c:v>0.10759623050151533</c:v>
                </c:pt>
                <c:pt idx="78">
                  <c:v>0.10278875841821089</c:v>
                </c:pt>
                <c:pt idx="79">
                  <c:v>9.8035914417637399E-2</c:v>
                </c:pt>
                <c:pt idx="80">
                  <c:v>9.3350319329238554E-2</c:v>
                </c:pt>
                <c:pt idx="81">
                  <c:v>8.8743679582313564E-2</c:v>
                </c:pt>
                <c:pt idx="82">
                  <c:v>8.4226756375875345E-2</c:v>
                </c:pt>
                <c:pt idx="83">
                  <c:v>7.980934386031012E-2</c:v>
                </c:pt>
                <c:pt idx="84">
                  <c:v>7.5500256094507168E-2</c:v>
                </c:pt>
                <c:pt idx="85">
                  <c:v>7.1307322456411887E-2</c:v>
                </c:pt>
                <c:pt idx="86">
                  <c:v>6.7237391107688033E-2</c:v>
                </c:pt>
                <c:pt idx="87">
                  <c:v>6.3296340045020646E-2</c:v>
                </c:pt>
                <c:pt idx="88">
                  <c:v>5.9489095212038053E-2</c:v>
                </c:pt>
                <c:pt idx="89">
                  <c:v>5.5819655097188607E-2</c:v>
                </c:pt>
                <c:pt idx="90">
                  <c:v>5.2291121204310384E-2</c:v>
                </c:pt>
                <c:pt idx="91">
                  <c:v>4.8905733754049836E-2</c:v>
                </c:pt>
                <c:pt idx="92">
                  <c:v>4.5664911955528228E-2</c:v>
                </c:pt>
                <c:pt idx="93">
                  <c:v>4.2569298178394395E-2</c:v>
                </c:pt>
                <c:pt idx="94">
                  <c:v>3.961880535517541E-2</c:v>
                </c:pt>
                <c:pt idx="95">
                  <c:v>3.6812666952070083E-2</c:v>
                </c:pt>
                <c:pt idx="96">
                  <c:v>3.4149488862354277E-2</c:v>
                </c:pt>
                <c:pt idx="97">
                  <c:v>3.1627302599632007E-2</c:v>
                </c:pt>
                <c:pt idx="98">
                  <c:v>2.924361919746488E-2</c:v>
                </c:pt>
                <c:pt idx="99">
                  <c:v>2.6995483256593886E-2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0E-4783-82C8-01BCCEB29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001151"/>
        <c:axId val="965166463"/>
      </c:scatterChart>
      <c:valAx>
        <c:axId val="110400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65166463"/>
        <c:crosses val="autoZero"/>
        <c:crossBetween val="midCat"/>
      </c:valAx>
      <c:valAx>
        <c:axId val="96516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400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114300</xdr:rowOff>
    </xdr:to>
    <xdr:sp macro="" textlink="">
      <xdr:nvSpPr>
        <xdr:cNvPr id="3073" name="AutoShape 1" descr="image-20210410111756265">
          <a:extLst>
            <a:ext uri="{FF2B5EF4-FFF2-40B4-BE49-F238E27FC236}">
              <a16:creationId xmlns:a16="http://schemas.microsoft.com/office/drawing/2014/main" id="{3C4E8CC2-B99B-49F4-BA31-4D9772364E2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114300</xdr:rowOff>
    </xdr:to>
    <xdr:sp macro="" textlink="">
      <xdr:nvSpPr>
        <xdr:cNvPr id="3074" name="AutoShape 2" descr="image-20210410111756265">
          <a:extLst>
            <a:ext uri="{FF2B5EF4-FFF2-40B4-BE49-F238E27FC236}">
              <a16:creationId xmlns:a16="http://schemas.microsoft.com/office/drawing/2014/main" id="{8E79BB6B-7276-426A-A68F-CA4270540F5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114300</xdr:rowOff>
    </xdr:to>
    <xdr:sp macro="" textlink="">
      <xdr:nvSpPr>
        <xdr:cNvPr id="3075" name="AutoShape 3" descr="image-20210410111756265">
          <a:extLst>
            <a:ext uri="{FF2B5EF4-FFF2-40B4-BE49-F238E27FC236}">
              <a16:creationId xmlns:a16="http://schemas.microsoft.com/office/drawing/2014/main" id="{12F034D4-5A65-4A2A-A387-E77E0DC8DB7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114300</xdr:rowOff>
    </xdr:to>
    <xdr:sp macro="" textlink="">
      <xdr:nvSpPr>
        <xdr:cNvPr id="3076" name="AutoShape 4" descr="image-20210410111756265">
          <a:extLst>
            <a:ext uri="{FF2B5EF4-FFF2-40B4-BE49-F238E27FC236}">
              <a16:creationId xmlns:a16="http://schemas.microsoft.com/office/drawing/2014/main" id="{C30E45E9-C151-4C0C-A4FD-8121C7A3BE3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320387</xdr:colOff>
      <xdr:row>2</xdr:row>
      <xdr:rowOff>112570</xdr:rowOff>
    </xdr:from>
    <xdr:to>
      <xdr:col>8</xdr:col>
      <xdr:colOff>1333501</xdr:colOff>
      <xdr:row>9</xdr:row>
      <xdr:rowOff>30486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7453F4A-F4A6-4A34-A819-DC7579718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2660" y="640775"/>
          <a:ext cx="4649932" cy="1251416"/>
        </a:xfrm>
        <a:prstGeom prst="rect">
          <a:avLst/>
        </a:prstGeom>
        <a:ln w="28575"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14</xdr:row>
      <xdr:rowOff>14287</xdr:rowOff>
    </xdr:from>
    <xdr:to>
      <xdr:col>16</xdr:col>
      <xdr:colOff>295275</xdr:colOff>
      <xdr:row>28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15E08B-AE68-4F8F-8B75-83C10A417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microsoft.com/pt-pt/office/inv-s-norm-fun%C3%A7%C3%A3o-inv-s-norm-d6d556b4-ab7f-49cd-b526-5a20918452b1" TargetMode="External"/><Relationship Id="rId2" Type="http://schemas.openxmlformats.org/officeDocument/2006/relationships/hyperlink" Target="https://support.microsoft.com/pt-pt/office/inv-norm-fun%C3%A7%C3%A3o-inv-norm-87981ab8-2de0-4cb0-b1aa-e21d4cb879b8" TargetMode="External"/><Relationship Id="rId1" Type="http://schemas.openxmlformats.org/officeDocument/2006/relationships/hyperlink" Target="%5bDIST.NORMAL%5d(https:\support.microsoft.com\pt-pt\office\dist-normal-fun%c3%a7%c3%a3o-dist-normal-edb1cc14-a21c-4e53-839d-8082074c9f8d?ns=excel&amp;version=19&amp;syslcid=2070&amp;uilcid=2070&amp;appver=zxl190&amp;helpid=xlmain11.chm60547&amp;ui=pt-pt&amp;rs=pt-pt&amp;ad=pt)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08F31-09E9-4152-8C2D-978EF3A658CA}">
  <dimension ref="C1:N29"/>
  <sheetViews>
    <sheetView tabSelected="1" topLeftCell="B10" zoomScale="160" zoomScaleNormal="160" workbookViewId="0">
      <selection activeCell="I23" sqref="I23"/>
    </sheetView>
  </sheetViews>
  <sheetFormatPr defaultRowHeight="15" x14ac:dyDescent="0.25"/>
  <cols>
    <col min="9" max="9" width="29.7109375" customWidth="1"/>
    <col min="10" max="10" width="12.140625" bestFit="1" customWidth="1"/>
  </cols>
  <sheetData>
    <row r="1" spans="3:14" ht="26.25" x14ac:dyDescent="0.4">
      <c r="C1" s="36" t="s">
        <v>40</v>
      </c>
      <c r="D1" s="36"/>
      <c r="E1" s="36"/>
      <c r="F1" s="36"/>
      <c r="G1" s="36"/>
      <c r="H1" s="36"/>
      <c r="I1" s="36"/>
    </row>
    <row r="7" spans="3:14" x14ac:dyDescent="0.25">
      <c r="N7" s="5"/>
    </row>
    <row r="12" spans="3:14" ht="18" customHeight="1" x14ac:dyDescent="0.25">
      <c r="C12" s="21" t="s">
        <v>37</v>
      </c>
      <c r="D12" s="22"/>
      <c r="I12" s="23" t="s">
        <v>38</v>
      </c>
      <c r="J12" s="23"/>
      <c r="K12" s="22"/>
    </row>
    <row r="13" spans="3:14" x14ac:dyDescent="0.25">
      <c r="I13" s="1" t="s">
        <v>27</v>
      </c>
      <c r="J13">
        <v>2</v>
      </c>
      <c r="K13" t="s">
        <v>42</v>
      </c>
    </row>
    <row r="14" spans="3:14" x14ac:dyDescent="0.25">
      <c r="C14" t="s">
        <v>22</v>
      </c>
      <c r="D14" t="s">
        <v>24</v>
      </c>
      <c r="E14" t="s">
        <v>23</v>
      </c>
      <c r="F14" t="s">
        <v>25</v>
      </c>
      <c r="I14" s="1" t="s">
        <v>28</v>
      </c>
      <c r="J14">
        <v>5</v>
      </c>
      <c r="K14" t="s">
        <v>42</v>
      </c>
    </row>
    <row r="15" spans="3:14" x14ac:dyDescent="0.25">
      <c r="C15">
        <v>0</v>
      </c>
      <c r="F15" s="4"/>
    </row>
    <row r="16" spans="3:14" x14ac:dyDescent="0.25">
      <c r="C16" s="19" t="s">
        <v>36</v>
      </c>
      <c r="I16" s="9" t="s">
        <v>3</v>
      </c>
      <c r="J16" s="29">
        <v>31.23</v>
      </c>
      <c r="K16" t="s">
        <v>42</v>
      </c>
    </row>
    <row r="17" spans="3:13" x14ac:dyDescent="0.25">
      <c r="C17" t="s">
        <v>26</v>
      </c>
      <c r="I17" s="26" t="s">
        <v>22</v>
      </c>
      <c r="J17" s="27">
        <f>ROUND(((J16-J13)/J14),2)</f>
        <v>5.85</v>
      </c>
      <c r="K17" s="28" t="s">
        <v>43</v>
      </c>
    </row>
    <row r="18" spans="3:13" x14ac:dyDescent="0.25">
      <c r="I18" s="1" t="s">
        <v>29</v>
      </c>
      <c r="J18" s="4" t="e">
        <f>VLOOKUP(J17,$C$20:$E$24,3,FALSE)</f>
        <v>#N/A</v>
      </c>
      <c r="M18" s="5" t="s">
        <v>44</v>
      </c>
    </row>
    <row r="19" spans="3:13" x14ac:dyDescent="0.25">
      <c r="I19" s="4"/>
    </row>
    <row r="20" spans="3:13" x14ac:dyDescent="0.25">
      <c r="C20">
        <v>1</v>
      </c>
      <c r="E20" t="s">
        <v>45</v>
      </c>
      <c r="I20" s="5" t="s">
        <v>39</v>
      </c>
    </row>
    <row r="21" spans="3:13" x14ac:dyDescent="0.25">
      <c r="C21" s="4">
        <v>0.36</v>
      </c>
      <c r="E21" t="s">
        <v>49</v>
      </c>
      <c r="I21" s="5"/>
      <c r="J21" t="s">
        <v>50</v>
      </c>
      <c r="L21" s="4"/>
    </row>
    <row r="22" spans="3:13" x14ac:dyDescent="0.25">
      <c r="C22">
        <v>3</v>
      </c>
      <c r="E22" t="s">
        <v>46</v>
      </c>
    </row>
    <row r="23" spans="3:13" x14ac:dyDescent="0.25">
      <c r="C23">
        <v>4</v>
      </c>
      <c r="E23" t="s">
        <v>47</v>
      </c>
      <c r="I23" s="4"/>
      <c r="J23" t="e">
        <f>arred</f>
        <v>#NAME?</v>
      </c>
    </row>
    <row r="24" spans="3:13" x14ac:dyDescent="0.25">
      <c r="C24">
        <v>5</v>
      </c>
      <c r="E24" t="s">
        <v>48</v>
      </c>
      <c r="I24" s="4"/>
      <c r="J24">
        <f>ROUND((J16-J13)/J14,2)</f>
        <v>5.85</v>
      </c>
    </row>
    <row r="25" spans="3:13" x14ac:dyDescent="0.25">
      <c r="J25" s="5"/>
    </row>
    <row r="26" spans="3:13" x14ac:dyDescent="0.25">
      <c r="I26" s="4"/>
      <c r="J26" t="s">
        <v>51</v>
      </c>
    </row>
    <row r="27" spans="3:13" x14ac:dyDescent="0.25">
      <c r="J27" t="s">
        <v>52</v>
      </c>
    </row>
    <row r="29" spans="3:13" x14ac:dyDescent="0.25">
      <c r="F29" s="4"/>
      <c r="I29" s="4"/>
    </row>
  </sheetData>
  <mergeCells count="1">
    <mergeCell ref="C1:I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3"/>
  <sheetViews>
    <sheetView zoomScale="120" zoomScaleNormal="120" workbookViewId="0">
      <selection activeCell="C24" sqref="C24"/>
    </sheetView>
  </sheetViews>
  <sheetFormatPr defaultRowHeight="15" x14ac:dyDescent="0.25"/>
  <cols>
    <col min="1" max="1" width="23" customWidth="1"/>
    <col min="2" max="2" width="19.5703125" customWidth="1"/>
    <col min="3" max="3" width="13.7109375" customWidth="1"/>
    <col min="7" max="7" width="11.85546875" customWidth="1"/>
    <col min="8" max="8" width="11.42578125" customWidth="1"/>
  </cols>
  <sheetData>
    <row r="1" spans="1:17" ht="26.25" customHeight="1" x14ac:dyDescent="0.4">
      <c r="A1" s="5"/>
      <c r="B1" s="39" t="s">
        <v>41</v>
      </c>
      <c r="C1" s="39"/>
      <c r="D1" s="39"/>
      <c r="E1" s="39"/>
      <c r="F1" s="18"/>
      <c r="G1" s="4"/>
    </row>
    <row r="4" spans="1:17" ht="18.75" x14ac:dyDescent="0.3">
      <c r="B4" s="37" t="s">
        <v>6</v>
      </c>
      <c r="C4" s="37"/>
      <c r="G4" s="20" t="s">
        <v>12</v>
      </c>
      <c r="H4" s="22"/>
      <c r="I4" s="22"/>
    </row>
    <row r="5" spans="1:17" x14ac:dyDescent="0.25">
      <c r="B5" s="1" t="s">
        <v>1</v>
      </c>
      <c r="C5" s="28">
        <v>0</v>
      </c>
    </row>
    <row r="6" spans="1:17" x14ac:dyDescent="0.25">
      <c r="B6" s="1" t="s">
        <v>0</v>
      </c>
      <c r="C6" s="28">
        <v>2</v>
      </c>
      <c r="G6" s="8" t="s">
        <v>34</v>
      </c>
      <c r="H6" s="6">
        <v>100</v>
      </c>
      <c r="J6" t="s">
        <v>35</v>
      </c>
      <c r="L6" s="6" t="s">
        <v>55</v>
      </c>
    </row>
    <row r="7" spans="1:17" x14ac:dyDescent="0.25">
      <c r="B7" s="1"/>
      <c r="G7" t="s">
        <v>14</v>
      </c>
      <c r="H7" s="28">
        <v>-4</v>
      </c>
      <c r="I7" s="28"/>
      <c r="J7" s="27" t="s">
        <v>16</v>
      </c>
    </row>
    <row r="8" spans="1:17" ht="18.75" x14ac:dyDescent="0.3">
      <c r="B8" s="38" t="s">
        <v>7</v>
      </c>
      <c r="C8" s="38"/>
      <c r="G8" t="s">
        <v>15</v>
      </c>
      <c r="H8" s="28">
        <v>4</v>
      </c>
      <c r="I8" s="28"/>
      <c r="J8" s="27" t="s">
        <v>16</v>
      </c>
    </row>
    <row r="9" spans="1:17" x14ac:dyDescent="0.25">
      <c r="B9" s="9" t="s">
        <v>20</v>
      </c>
      <c r="C9" s="3" t="s">
        <v>8</v>
      </c>
      <c r="G9" t="s">
        <v>53</v>
      </c>
      <c r="H9" s="24">
        <f>(H8-H7)/(H6-1)</f>
        <v>8.0808080808080815E-2</v>
      </c>
      <c r="J9" t="s">
        <v>54</v>
      </c>
      <c r="L9" s="5"/>
    </row>
    <row r="10" spans="1:17" x14ac:dyDescent="0.25">
      <c r="A10" s="1" t="s">
        <v>10</v>
      </c>
      <c r="B10" s="1" t="s">
        <v>3</v>
      </c>
      <c r="C10">
        <v>2</v>
      </c>
      <c r="J10" s="4"/>
      <c r="Q10" s="4"/>
    </row>
    <row r="11" spans="1:17" x14ac:dyDescent="0.25">
      <c r="A11" s="1" t="s">
        <v>11</v>
      </c>
      <c r="B11" s="1" t="s">
        <v>2</v>
      </c>
      <c r="C11">
        <f>_xlfn.NORM.DIST(C10,C5,C6,TRUE)</f>
        <v>0.84134474606854304</v>
      </c>
    </row>
    <row r="12" spans="1:17" x14ac:dyDescent="0.25">
      <c r="A12" s="1"/>
      <c r="B12" s="1"/>
    </row>
    <row r="13" spans="1:17" x14ac:dyDescent="0.25">
      <c r="A13" s="1"/>
      <c r="B13" s="9" t="s">
        <v>20</v>
      </c>
      <c r="C13" s="2" t="s">
        <v>9</v>
      </c>
      <c r="G13" s="11" t="s">
        <v>13</v>
      </c>
      <c r="H13" s="6" t="s">
        <v>33</v>
      </c>
      <c r="J13" s="21" t="s">
        <v>17</v>
      </c>
      <c r="K13" s="22"/>
      <c r="L13" s="22"/>
    </row>
    <row r="14" spans="1:17" x14ac:dyDescent="0.25">
      <c r="A14" s="1" t="s">
        <v>11</v>
      </c>
      <c r="B14" s="1" t="s">
        <v>5</v>
      </c>
      <c r="C14">
        <v>0.97499999999999998</v>
      </c>
      <c r="G14">
        <f>$H$7</f>
        <v>-4</v>
      </c>
      <c r="H14" s="4">
        <f>_xlfn.NORM.DIST(G14,$C$5,$C$6,FALSE)</f>
        <v>2.6995483256594031E-2</v>
      </c>
      <c r="I14" s="4"/>
    </row>
    <row r="15" spans="1:17" x14ac:dyDescent="0.25">
      <c r="A15" s="1" t="s">
        <v>10</v>
      </c>
      <c r="B15" s="1" t="s">
        <v>4</v>
      </c>
      <c r="C15" s="5" t="s">
        <v>56</v>
      </c>
      <c r="G15">
        <f>G14+$H$9</f>
        <v>-3.9191919191919191</v>
      </c>
      <c r="H15" s="4">
        <f t="shared" ref="H15:H78" si="0">_xlfn.NORM.DIST(G15,$C$5,$C$6,FALSE)</f>
        <v>2.9243619197465029E-2</v>
      </c>
      <c r="I15" s="5"/>
    </row>
    <row r="16" spans="1:17" x14ac:dyDescent="0.25">
      <c r="G16">
        <f t="shared" ref="G16:G79" si="1">G15+$H$9</f>
        <v>-3.8383838383838382</v>
      </c>
      <c r="H16" s="4">
        <f t="shared" si="0"/>
        <v>3.1627302599632166E-2</v>
      </c>
    </row>
    <row r="17" spans="1:14" x14ac:dyDescent="0.25">
      <c r="B17" s="9" t="s">
        <v>20</v>
      </c>
      <c r="C17" s="7" t="s">
        <v>19</v>
      </c>
      <c r="G17">
        <f t="shared" si="1"/>
        <v>-3.7575757575757573</v>
      </c>
      <c r="H17" s="4">
        <f t="shared" si="0"/>
        <v>3.414948886235445E-2</v>
      </c>
    </row>
    <row r="18" spans="1:14" x14ac:dyDescent="0.25">
      <c r="A18" s="1" t="s">
        <v>11</v>
      </c>
      <c r="B18" s="1" t="s">
        <v>5</v>
      </c>
      <c r="C18">
        <v>0.97499999999999998</v>
      </c>
      <c r="G18">
        <f t="shared" si="1"/>
        <v>-3.6767676767676765</v>
      </c>
      <c r="H18" s="4">
        <f t="shared" si="0"/>
        <v>3.6812666952070264E-2</v>
      </c>
    </row>
    <row r="19" spans="1:14" x14ac:dyDescent="0.25">
      <c r="A19" s="1" t="s">
        <v>21</v>
      </c>
      <c r="B19" s="1" t="s">
        <v>18</v>
      </c>
      <c r="C19" s="5" t="s">
        <v>56</v>
      </c>
      <c r="G19">
        <f t="shared" si="1"/>
        <v>-3.5959595959595956</v>
      </c>
      <c r="H19" s="4">
        <f t="shared" si="0"/>
        <v>3.9618805355175604E-2</v>
      </c>
    </row>
    <row r="20" spans="1:14" x14ac:dyDescent="0.25">
      <c r="A20" s="5"/>
      <c r="G20">
        <f t="shared" si="1"/>
        <v>-3.5151515151515147</v>
      </c>
      <c r="H20" s="4">
        <f t="shared" si="0"/>
        <v>4.2569298178394596E-2</v>
      </c>
    </row>
    <row r="21" spans="1:14" x14ac:dyDescent="0.25">
      <c r="B21" s="5"/>
      <c r="G21">
        <f t="shared" si="1"/>
        <v>-3.4343434343434338</v>
      </c>
      <c r="H21" s="4">
        <f t="shared" si="0"/>
        <v>4.5664911955528437E-2</v>
      </c>
    </row>
    <row r="22" spans="1:14" x14ac:dyDescent="0.25">
      <c r="A22" s="1" t="s">
        <v>21</v>
      </c>
      <c r="B22" s="1" t="s">
        <v>31</v>
      </c>
      <c r="C22" s="4"/>
      <c r="G22">
        <f t="shared" si="1"/>
        <v>-3.3535353535353529</v>
      </c>
      <c r="H22" s="4">
        <f t="shared" si="0"/>
        <v>4.8905733754050051E-2</v>
      </c>
    </row>
    <row r="23" spans="1:14" x14ac:dyDescent="0.25">
      <c r="A23" s="1" t="s">
        <v>21</v>
      </c>
      <c r="B23" s="1" t="s">
        <v>32</v>
      </c>
      <c r="G23">
        <f t="shared" si="1"/>
        <v>-3.272727272727272</v>
      </c>
      <c r="H23" s="4">
        <f t="shared" si="0"/>
        <v>5.2291121204310606E-2</v>
      </c>
    </row>
    <row r="24" spans="1:14" x14ac:dyDescent="0.25">
      <c r="A24" s="10" t="s">
        <v>11</v>
      </c>
      <c r="B24" s="1" t="s">
        <v>30</v>
      </c>
      <c r="C24" s="4" t="s">
        <v>56</v>
      </c>
      <c r="G24">
        <f t="shared" si="1"/>
        <v>-3.1919191919191912</v>
      </c>
      <c r="H24" s="4">
        <f t="shared" si="0"/>
        <v>5.5819655097188843E-2</v>
      </c>
    </row>
    <row r="25" spans="1:14" x14ac:dyDescent="0.25">
      <c r="G25">
        <f t="shared" si="1"/>
        <v>-3.1111111111111103</v>
      </c>
      <c r="H25" s="4">
        <f t="shared" si="0"/>
        <v>5.9489095212038309E-2</v>
      </c>
    </row>
    <row r="26" spans="1:14" x14ac:dyDescent="0.25">
      <c r="E26" s="4"/>
      <c r="G26">
        <f t="shared" si="1"/>
        <v>-3.0303030303030294</v>
      </c>
      <c r="H26" s="4">
        <f t="shared" si="0"/>
        <v>6.3296340045020896E-2</v>
      </c>
    </row>
    <row r="27" spans="1:14" x14ac:dyDescent="0.25">
      <c r="G27">
        <f t="shared" si="1"/>
        <v>-2.9494949494949485</v>
      </c>
      <c r="H27" s="4">
        <f t="shared" si="0"/>
        <v>6.7237391107688282E-2</v>
      </c>
    </row>
    <row r="28" spans="1:14" x14ac:dyDescent="0.25">
      <c r="G28">
        <f t="shared" si="1"/>
        <v>-2.8686868686868676</v>
      </c>
      <c r="H28" s="4">
        <f t="shared" si="0"/>
        <v>7.1307322456412151E-2</v>
      </c>
    </row>
    <row r="29" spans="1:14" x14ac:dyDescent="0.25">
      <c r="G29">
        <f t="shared" si="1"/>
        <v>-2.7878787878787867</v>
      </c>
      <c r="H29" s="4">
        <f t="shared" si="0"/>
        <v>7.5500256094507445E-2</v>
      </c>
    </row>
    <row r="30" spans="1:14" x14ac:dyDescent="0.25">
      <c r="G30">
        <f t="shared" si="1"/>
        <v>-2.7070707070707059</v>
      </c>
      <c r="H30" s="4">
        <f t="shared" si="0"/>
        <v>7.9809343860310397E-2</v>
      </c>
    </row>
    <row r="31" spans="1:14" x14ac:dyDescent="0.25">
      <c r="G31">
        <f t="shared" si="1"/>
        <v>-2.626262626262625</v>
      </c>
      <c r="H31" s="4">
        <f t="shared" si="0"/>
        <v>8.422675637587565E-2</v>
      </c>
    </row>
    <row r="32" spans="1:14" x14ac:dyDescent="0.25">
      <c r="G32">
        <f t="shared" si="1"/>
        <v>-2.5454545454545441</v>
      </c>
      <c r="H32" s="4">
        <f t="shared" si="0"/>
        <v>8.8743679582313884E-2</v>
      </c>
      <c r="I32" s="4"/>
      <c r="J32" s="4"/>
      <c r="K32" s="4"/>
      <c r="L32" s="4"/>
      <c r="M32" s="4"/>
      <c r="N32" s="4"/>
    </row>
    <row r="33" spans="7:14" x14ac:dyDescent="0.25">
      <c r="G33">
        <f t="shared" si="1"/>
        <v>-2.4646464646464632</v>
      </c>
      <c r="H33" s="4">
        <f t="shared" si="0"/>
        <v>9.3350319329238859E-2</v>
      </c>
      <c r="I33" s="4"/>
      <c r="J33" s="4"/>
      <c r="K33" s="4"/>
      <c r="L33" s="4"/>
      <c r="M33" s="4"/>
      <c r="N33" s="4"/>
    </row>
    <row r="34" spans="7:14" x14ac:dyDescent="0.25">
      <c r="G34">
        <f t="shared" si="1"/>
        <v>-2.3838383838383823</v>
      </c>
      <c r="H34" s="4">
        <f t="shared" si="0"/>
        <v>9.8035914417637732E-2</v>
      </c>
      <c r="I34" s="4"/>
      <c r="J34" s="4"/>
      <c r="K34" s="4"/>
      <c r="L34" s="4"/>
      <c r="M34" s="4"/>
      <c r="N34" s="4"/>
    </row>
    <row r="35" spans="7:14" x14ac:dyDescent="0.25">
      <c r="G35">
        <f t="shared" si="1"/>
        <v>-2.3030303030303014</v>
      </c>
      <c r="H35" s="4">
        <f t="shared" si="0"/>
        <v>0.10278875841821121</v>
      </c>
      <c r="I35" s="4"/>
      <c r="J35" s="4"/>
      <c r="K35" s="4"/>
      <c r="L35" s="4"/>
      <c r="M35" s="4"/>
      <c r="N35" s="4"/>
    </row>
    <row r="36" spans="7:14" x14ac:dyDescent="0.25">
      <c r="G36">
        <f t="shared" si="1"/>
        <v>-2.2222222222222205</v>
      </c>
      <c r="H36" s="4">
        <f t="shared" si="0"/>
        <v>0.10759623050151564</v>
      </c>
      <c r="I36" s="4"/>
      <c r="J36" s="4"/>
      <c r="K36" s="4"/>
      <c r="L36" s="4"/>
      <c r="M36" s="4"/>
      <c r="N36" s="4"/>
    </row>
    <row r="37" spans="7:14" ht="15.75" thickBot="1" x14ac:dyDescent="0.3">
      <c r="G37">
        <f t="shared" si="1"/>
        <v>-2.1414141414141397</v>
      </c>
      <c r="H37" s="4">
        <f t="shared" si="0"/>
        <v>0.11244483542292125</v>
      </c>
      <c r="I37" s="4"/>
      <c r="J37" s="4"/>
      <c r="K37" s="4"/>
      <c r="L37" s="4"/>
      <c r="M37" s="4"/>
      <c r="N37" s="4"/>
    </row>
    <row r="38" spans="7:14" x14ac:dyDescent="0.25">
      <c r="G38">
        <f t="shared" si="1"/>
        <v>-2.0606060606060588</v>
      </c>
      <c r="H38" s="4">
        <f t="shared" si="0"/>
        <v>0.11732025270549509</v>
      </c>
      <c r="I38" s="4"/>
      <c r="J38" s="4"/>
      <c r="K38" s="4"/>
      <c r="L38" s="4"/>
      <c r="M38" s="15"/>
      <c r="N38" s="15"/>
    </row>
    <row r="39" spans="7:14" x14ac:dyDescent="0.25">
      <c r="G39">
        <f t="shared" si="1"/>
        <v>-1.9797979797979779</v>
      </c>
      <c r="H39" s="4">
        <f t="shared" si="0"/>
        <v>0.12220739495859799</v>
      </c>
      <c r="I39" s="4"/>
      <c r="J39" s="4"/>
      <c r="K39" s="4"/>
      <c r="L39" s="4"/>
      <c r="M39" s="16"/>
      <c r="N39" s="17"/>
    </row>
    <row r="40" spans="7:14" x14ac:dyDescent="0.25">
      <c r="G40">
        <f t="shared" si="1"/>
        <v>-1.898989898989897</v>
      </c>
      <c r="H40" s="4">
        <f t="shared" si="0"/>
        <v>0.12709047516057437</v>
      </c>
      <c r="I40" s="4"/>
      <c r="J40" s="4"/>
      <c r="K40" s="4"/>
      <c r="L40" s="4"/>
      <c r="M40" s="16"/>
      <c r="N40" s="17"/>
    </row>
    <row r="41" spans="7:14" x14ac:dyDescent="0.25">
      <c r="G41">
        <f t="shared" si="1"/>
        <v>-1.8181818181818161</v>
      </c>
      <c r="H41" s="4">
        <f t="shared" si="0"/>
        <v>0.13195308262186514</v>
      </c>
      <c r="I41" s="4"/>
      <c r="J41" s="4"/>
      <c r="K41" s="4"/>
      <c r="L41" s="4"/>
      <c r="M41" s="16"/>
      <c r="N41" s="17"/>
    </row>
    <row r="42" spans="7:14" x14ac:dyDescent="0.25">
      <c r="G42">
        <f t="shared" si="1"/>
        <v>-1.7373737373737352</v>
      </c>
      <c r="H42" s="4">
        <f t="shared" si="0"/>
        <v>0.13677826723174721</v>
      </c>
      <c r="I42" s="4"/>
      <c r="J42" s="4"/>
      <c r="K42" s="4"/>
      <c r="L42" s="4"/>
      <c r="M42" s="16"/>
      <c r="N42" s="17"/>
    </row>
    <row r="43" spans="7:14" x14ac:dyDescent="0.25">
      <c r="G43">
        <f t="shared" si="1"/>
        <v>-1.6565656565656544</v>
      </c>
      <c r="H43" s="4">
        <f t="shared" si="0"/>
        <v>0.14154863147934757</v>
      </c>
      <c r="I43" s="4"/>
      <c r="J43" s="4"/>
      <c r="K43" s="4"/>
      <c r="L43" s="4"/>
      <c r="M43" s="16"/>
      <c r="N43" s="17"/>
    </row>
    <row r="44" spans="7:14" x14ac:dyDescent="0.25">
      <c r="G44">
        <f t="shared" si="1"/>
        <v>-1.5757575757575735</v>
      </c>
      <c r="H44" s="4">
        <f t="shared" si="0"/>
        <v>0.14624642962929829</v>
      </c>
      <c r="I44" s="4"/>
      <c r="J44" s="4"/>
      <c r="K44" s="4"/>
      <c r="L44" s="4"/>
      <c r="M44" s="16"/>
      <c r="N44" s="17"/>
    </row>
    <row r="45" spans="7:14" x14ac:dyDescent="0.25">
      <c r="G45">
        <f t="shared" si="1"/>
        <v>-1.4949494949494926</v>
      </c>
      <c r="H45" s="4">
        <f t="shared" si="0"/>
        <v>0.15085367332613103</v>
      </c>
      <c r="I45" s="4"/>
      <c r="J45" s="4"/>
      <c r="K45" s="4"/>
      <c r="L45" s="4"/>
      <c r="M45" s="16"/>
      <c r="N45" s="17"/>
    </row>
    <row r="46" spans="7:14" x14ac:dyDescent="0.25">
      <c r="G46">
        <f t="shared" si="1"/>
        <v>-1.4141414141414117</v>
      </c>
      <c r="H46" s="4">
        <f t="shared" si="0"/>
        <v>0.15535224280099044</v>
      </c>
      <c r="I46" s="4"/>
      <c r="J46" s="4"/>
      <c r="K46" s="4"/>
      <c r="L46" s="4"/>
      <c r="M46" s="16"/>
      <c r="N46" s="17"/>
    </row>
    <row r="47" spans="7:14" x14ac:dyDescent="0.25">
      <c r="G47">
        <f t="shared" si="1"/>
        <v>-1.3333333333333308</v>
      </c>
      <c r="H47" s="4">
        <f t="shared" si="0"/>
        <v>0.15972400276117626</v>
      </c>
      <c r="I47" s="4"/>
      <c r="J47" s="4"/>
      <c r="K47" s="4"/>
      <c r="L47" s="4"/>
      <c r="M47" s="16"/>
      <c r="N47" s="17"/>
    </row>
    <row r="48" spans="7:14" x14ac:dyDescent="0.25">
      <c r="G48">
        <f t="shared" si="1"/>
        <v>-1.2525252525252499</v>
      </c>
      <c r="H48" s="4">
        <f t="shared" si="0"/>
        <v>0.16395092195905206</v>
      </c>
      <c r="I48" s="4"/>
      <c r="J48" s="4"/>
      <c r="K48" s="4"/>
      <c r="L48" s="4"/>
      <c r="M48" s="16"/>
      <c r="N48" s="17"/>
    </row>
    <row r="49" spans="7:14" x14ac:dyDescent="0.25">
      <c r="G49">
        <f t="shared" si="1"/>
        <v>-1.171717171717169</v>
      </c>
      <c r="H49" s="4">
        <f t="shared" si="0"/>
        <v>0.16801519536351939</v>
      </c>
      <c r="I49" s="4"/>
      <c r="J49" s="4"/>
      <c r="K49" s="4"/>
      <c r="L49" s="4"/>
      <c r="M49" s="16"/>
      <c r="N49" s="17"/>
    </row>
    <row r="50" spans="7:14" x14ac:dyDescent="0.25">
      <c r="G50">
        <f t="shared" si="1"/>
        <v>-1.0909090909090882</v>
      </c>
      <c r="H50" s="4">
        <f t="shared" si="0"/>
        <v>0.17189936779597256</v>
      </c>
      <c r="I50" s="4"/>
      <c r="J50" s="4"/>
      <c r="K50" s="4"/>
      <c r="L50" s="4"/>
      <c r="M50" s="16"/>
      <c r="N50" s="17"/>
    </row>
    <row r="51" spans="7:14" x14ac:dyDescent="0.25">
      <c r="G51">
        <f t="shared" si="1"/>
        <v>-1.0101010101010073</v>
      </c>
      <c r="H51" s="4">
        <f t="shared" si="0"/>
        <v>0.17558645784468044</v>
      </c>
      <c r="M51" s="12"/>
      <c r="N51" s="13"/>
    </row>
    <row r="52" spans="7:14" x14ac:dyDescent="0.25">
      <c r="G52">
        <f t="shared" si="1"/>
        <v>-0.92929292929292651</v>
      </c>
      <c r="H52" s="4">
        <f t="shared" si="0"/>
        <v>0.17906008083795891</v>
      </c>
      <c r="M52" s="12"/>
      <c r="N52" s="13"/>
    </row>
    <row r="53" spans="7:14" x14ac:dyDescent="0.25">
      <c r="G53">
        <f t="shared" si="1"/>
        <v>-0.84848484848484573</v>
      </c>
      <c r="H53" s="4">
        <f t="shared" si="0"/>
        <v>0.18230456963817557</v>
      </c>
      <c r="M53" s="12"/>
      <c r="N53" s="13"/>
    </row>
    <row r="54" spans="7:14" x14ac:dyDescent="0.25">
      <c r="G54">
        <f t="shared" si="1"/>
        <v>-0.76767676767676496</v>
      </c>
      <c r="H54" s="4">
        <f t="shared" si="0"/>
        <v>0.18530509201619358</v>
      </c>
      <c r="M54" s="12"/>
      <c r="N54" s="13"/>
    </row>
    <row r="55" spans="7:14" x14ac:dyDescent="0.25">
      <c r="G55">
        <f t="shared" si="1"/>
        <v>-0.68686868686868419</v>
      </c>
      <c r="H55" s="4">
        <f t="shared" si="0"/>
        <v>0.18804776337971377</v>
      </c>
      <c r="M55" s="12"/>
      <c r="N55" s="13"/>
    </row>
    <row r="56" spans="7:14" ht="15.75" thickBot="1" x14ac:dyDescent="0.3">
      <c r="G56">
        <f t="shared" si="1"/>
        <v>-0.60606060606060341</v>
      </c>
      <c r="H56" s="4">
        <f t="shared" si="0"/>
        <v>0.19051975365923601</v>
      </c>
      <c r="M56" s="14"/>
      <c r="N56" s="14"/>
    </row>
    <row r="57" spans="7:14" x14ac:dyDescent="0.25">
      <c r="G57">
        <f t="shared" si="1"/>
        <v>-0.52525252525252264</v>
      </c>
      <c r="H57" s="4">
        <f t="shared" si="0"/>
        <v>0.19270938720190012</v>
      </c>
    </row>
    <row r="58" spans="7:14" x14ac:dyDescent="0.25">
      <c r="G58">
        <f t="shared" si="1"/>
        <v>-0.44444444444444181</v>
      </c>
      <c r="H58" s="4">
        <f t="shared" si="0"/>
        <v>0.19460623458587323</v>
      </c>
    </row>
    <row r="59" spans="7:14" x14ac:dyDescent="0.25">
      <c r="G59">
        <f t="shared" si="1"/>
        <v>-0.36363636363636098</v>
      </c>
      <c r="H59" s="4">
        <f t="shared" si="0"/>
        <v>0.19620119534555328</v>
      </c>
    </row>
    <row r="60" spans="7:14" x14ac:dyDescent="0.25">
      <c r="G60">
        <f t="shared" si="1"/>
        <v>-0.28282828282828015</v>
      </c>
      <c r="H60" s="4">
        <f t="shared" si="0"/>
        <v>0.19748657068972147</v>
      </c>
    </row>
    <row r="61" spans="7:14" x14ac:dyDescent="0.25">
      <c r="G61">
        <f t="shared" si="1"/>
        <v>-0.20202020202019932</v>
      </c>
      <c r="H61" s="4">
        <f t="shared" si="0"/>
        <v>0.19845612539972399</v>
      </c>
    </row>
    <row r="62" spans="7:14" x14ac:dyDescent="0.25">
      <c r="G62">
        <f t="shared" si="1"/>
        <v>-0.12121212121211851</v>
      </c>
      <c r="H62" s="4">
        <f t="shared" si="0"/>
        <v>0.19910513821138479</v>
      </c>
    </row>
    <row r="63" spans="7:14" x14ac:dyDescent="0.25">
      <c r="G63">
        <f t="shared" si="1"/>
        <v>-4.0404040404037694E-2</v>
      </c>
      <c r="H63" s="4">
        <f t="shared" si="0"/>
        <v>0.19943044011103903</v>
      </c>
    </row>
    <row r="64" spans="7:14" x14ac:dyDescent="0.25">
      <c r="G64">
        <f t="shared" si="1"/>
        <v>4.0404040404043121E-2</v>
      </c>
      <c r="H64" s="4">
        <f t="shared" si="0"/>
        <v>0.199430440111039</v>
      </c>
    </row>
    <row r="65" spans="7:8" x14ac:dyDescent="0.25">
      <c r="G65">
        <f>G64+$H$9</f>
        <v>0.12121212121212394</v>
      </c>
      <c r="H65" s="4">
        <f t="shared" si="0"/>
        <v>0.19910513821138473</v>
      </c>
    </row>
    <row r="66" spans="7:8" x14ac:dyDescent="0.25">
      <c r="G66">
        <f t="shared" si="1"/>
        <v>0.20202020202020476</v>
      </c>
      <c r="H66" s="4">
        <f t="shared" si="0"/>
        <v>0.19845612539972393</v>
      </c>
    </row>
    <row r="67" spans="7:8" x14ac:dyDescent="0.25">
      <c r="G67">
        <f t="shared" si="1"/>
        <v>0.28282828282828559</v>
      </c>
      <c r="H67" s="4">
        <f t="shared" si="0"/>
        <v>0.19748657068972139</v>
      </c>
    </row>
    <row r="68" spans="7:8" x14ac:dyDescent="0.25">
      <c r="G68">
        <f t="shared" si="1"/>
        <v>0.36363636363636642</v>
      </c>
      <c r="H68" s="4">
        <f t="shared" si="0"/>
        <v>0.19620119534555316</v>
      </c>
    </row>
    <row r="69" spans="7:8" x14ac:dyDescent="0.25">
      <c r="G69">
        <f t="shared" si="1"/>
        <v>0.44444444444444725</v>
      </c>
      <c r="H69" s="4">
        <f t="shared" si="0"/>
        <v>0.19460623458587312</v>
      </c>
    </row>
    <row r="70" spans="7:8" x14ac:dyDescent="0.25">
      <c r="G70">
        <f t="shared" si="1"/>
        <v>0.52525252525252808</v>
      </c>
      <c r="H70" s="4">
        <f t="shared" si="0"/>
        <v>0.19270938720189998</v>
      </c>
    </row>
    <row r="71" spans="7:8" x14ac:dyDescent="0.25">
      <c r="G71">
        <f t="shared" si="1"/>
        <v>0.60606060606060885</v>
      </c>
      <c r="H71" s="4">
        <f t="shared" si="0"/>
        <v>0.19051975365923585</v>
      </c>
    </row>
    <row r="72" spans="7:8" x14ac:dyDescent="0.25">
      <c r="G72">
        <f t="shared" si="1"/>
        <v>0.68686868686868963</v>
      </c>
      <c r="H72" s="4">
        <f t="shared" si="0"/>
        <v>0.18804776337971357</v>
      </c>
    </row>
    <row r="73" spans="7:8" x14ac:dyDescent="0.25">
      <c r="G73">
        <f t="shared" si="1"/>
        <v>0.7676767676767704</v>
      </c>
      <c r="H73" s="4">
        <f t="shared" si="0"/>
        <v>0.18530509201619338</v>
      </c>
    </row>
    <row r="74" spans="7:8" x14ac:dyDescent="0.25">
      <c r="G74">
        <f t="shared" si="1"/>
        <v>0.84848484848485117</v>
      </c>
      <c r="H74" s="4">
        <f t="shared" si="0"/>
        <v>0.18230456963817537</v>
      </c>
    </row>
    <row r="75" spans="7:8" x14ac:dyDescent="0.25">
      <c r="G75">
        <f t="shared" si="1"/>
        <v>0.92929292929293195</v>
      </c>
      <c r="H75" s="4">
        <f t="shared" si="0"/>
        <v>0.17906008083795869</v>
      </c>
    </row>
    <row r="76" spans="7:8" x14ac:dyDescent="0.25">
      <c r="G76">
        <f t="shared" si="1"/>
        <v>1.0101010101010128</v>
      </c>
      <c r="H76" s="4">
        <f t="shared" si="0"/>
        <v>0.17558645784468022</v>
      </c>
    </row>
    <row r="77" spans="7:8" x14ac:dyDescent="0.25">
      <c r="G77">
        <f t="shared" si="1"/>
        <v>1.0909090909090937</v>
      </c>
      <c r="H77" s="4">
        <f t="shared" si="0"/>
        <v>0.17189936779597234</v>
      </c>
    </row>
    <row r="78" spans="7:8" x14ac:dyDescent="0.25">
      <c r="G78">
        <f t="shared" si="1"/>
        <v>1.1717171717171746</v>
      </c>
      <c r="H78" s="4">
        <f t="shared" si="0"/>
        <v>0.16801519536351908</v>
      </c>
    </row>
    <row r="79" spans="7:8" x14ac:dyDescent="0.25">
      <c r="G79">
        <f t="shared" si="1"/>
        <v>1.2525252525252555</v>
      </c>
      <c r="H79" s="4">
        <f t="shared" ref="H79:H113" si="2">_xlfn.NORM.DIST(G79,$C$5,$C$6,FALSE)</f>
        <v>0.16395092195905175</v>
      </c>
    </row>
    <row r="80" spans="7:8" x14ac:dyDescent="0.25">
      <c r="G80">
        <f t="shared" ref="G80:G108" si="3">G79+$H$9</f>
        <v>1.3333333333333364</v>
      </c>
      <c r="H80" s="4">
        <f t="shared" si="2"/>
        <v>0.15972400276117596</v>
      </c>
    </row>
    <row r="81" spans="7:8" x14ac:dyDescent="0.25">
      <c r="G81">
        <f t="shared" si="3"/>
        <v>1.4141414141414173</v>
      </c>
      <c r="H81" s="4">
        <f t="shared" si="2"/>
        <v>0.15535224280099014</v>
      </c>
    </row>
    <row r="82" spans="7:8" x14ac:dyDescent="0.25">
      <c r="G82">
        <f t="shared" si="3"/>
        <v>1.4949494949494981</v>
      </c>
      <c r="H82" s="4">
        <f t="shared" si="2"/>
        <v>0.15085367332613073</v>
      </c>
    </row>
    <row r="83" spans="7:8" x14ac:dyDescent="0.25">
      <c r="G83">
        <f t="shared" si="3"/>
        <v>1.575757575757579</v>
      </c>
      <c r="H83" s="4">
        <f t="shared" si="2"/>
        <v>0.14624642962929796</v>
      </c>
    </row>
    <row r="84" spans="7:8" x14ac:dyDescent="0.25">
      <c r="G84">
        <f t="shared" si="3"/>
        <v>1.6565656565656599</v>
      </c>
      <c r="H84" s="4">
        <f t="shared" si="2"/>
        <v>0.14154863147934726</v>
      </c>
    </row>
    <row r="85" spans="7:8" x14ac:dyDescent="0.25">
      <c r="G85">
        <f t="shared" si="3"/>
        <v>1.7373737373737408</v>
      </c>
      <c r="H85" s="4">
        <f t="shared" si="2"/>
        <v>0.13677826723174688</v>
      </c>
    </row>
    <row r="86" spans="7:8" x14ac:dyDescent="0.25">
      <c r="G86">
        <f t="shared" si="3"/>
        <v>1.8181818181818217</v>
      </c>
      <c r="H86" s="4">
        <f t="shared" si="2"/>
        <v>0.13195308262186481</v>
      </c>
    </row>
    <row r="87" spans="7:8" x14ac:dyDescent="0.25">
      <c r="G87">
        <f t="shared" si="3"/>
        <v>1.8989898989899026</v>
      </c>
      <c r="H87" s="4">
        <f t="shared" si="2"/>
        <v>0.12709047516057403</v>
      </c>
    </row>
    <row r="88" spans="7:8" x14ac:dyDescent="0.25">
      <c r="G88">
        <f t="shared" si="3"/>
        <v>1.9797979797979834</v>
      </c>
      <c r="H88" s="4">
        <f t="shared" si="2"/>
        <v>0.12220739495859766</v>
      </c>
    </row>
    <row r="89" spans="7:8" x14ac:dyDescent="0.25">
      <c r="G89">
        <f t="shared" si="3"/>
        <v>2.0606060606060641</v>
      </c>
      <c r="H89" s="4">
        <f t="shared" si="2"/>
        <v>0.11732025270549477</v>
      </c>
    </row>
    <row r="90" spans="7:8" x14ac:dyDescent="0.25">
      <c r="G90">
        <f t="shared" si="3"/>
        <v>2.141414141414145</v>
      </c>
      <c r="H90" s="4">
        <f t="shared" si="2"/>
        <v>0.11244483542292094</v>
      </c>
    </row>
    <row r="91" spans="7:8" x14ac:dyDescent="0.25">
      <c r="G91">
        <f t="shared" si="3"/>
        <v>2.2222222222222259</v>
      </c>
      <c r="H91" s="4">
        <f t="shared" si="2"/>
        <v>0.10759623050151533</v>
      </c>
    </row>
    <row r="92" spans="7:8" x14ac:dyDescent="0.25">
      <c r="G92">
        <f t="shared" si="3"/>
        <v>2.3030303030303068</v>
      </c>
      <c r="H92" s="4">
        <f t="shared" si="2"/>
        <v>0.10278875841821089</v>
      </c>
    </row>
    <row r="93" spans="7:8" x14ac:dyDescent="0.25">
      <c r="G93">
        <f t="shared" si="3"/>
        <v>2.3838383838383876</v>
      </c>
      <c r="H93" s="4">
        <f t="shared" si="2"/>
        <v>9.8035914417637399E-2</v>
      </c>
    </row>
    <row r="94" spans="7:8" x14ac:dyDescent="0.25">
      <c r="G94">
        <f t="shared" si="3"/>
        <v>2.4646464646464685</v>
      </c>
      <c r="H94" s="4">
        <f t="shared" si="2"/>
        <v>9.3350319329238554E-2</v>
      </c>
    </row>
    <row r="95" spans="7:8" x14ac:dyDescent="0.25">
      <c r="G95">
        <f t="shared" si="3"/>
        <v>2.5454545454545494</v>
      </c>
      <c r="H95" s="4">
        <f t="shared" si="2"/>
        <v>8.8743679582313564E-2</v>
      </c>
    </row>
    <row r="96" spans="7:8" x14ac:dyDescent="0.25">
      <c r="G96">
        <f t="shared" si="3"/>
        <v>2.6262626262626303</v>
      </c>
      <c r="H96" s="4">
        <f t="shared" si="2"/>
        <v>8.4226756375875345E-2</v>
      </c>
    </row>
    <row r="97" spans="7:8" x14ac:dyDescent="0.25">
      <c r="G97">
        <f t="shared" si="3"/>
        <v>2.7070707070707112</v>
      </c>
      <c r="H97" s="4">
        <f t="shared" si="2"/>
        <v>7.980934386031012E-2</v>
      </c>
    </row>
    <row r="98" spans="7:8" x14ac:dyDescent="0.25">
      <c r="G98">
        <f t="shared" si="3"/>
        <v>2.7878787878787921</v>
      </c>
      <c r="H98" s="4">
        <f t="shared" si="2"/>
        <v>7.5500256094507168E-2</v>
      </c>
    </row>
    <row r="99" spans="7:8" x14ac:dyDescent="0.25">
      <c r="G99">
        <f t="shared" si="3"/>
        <v>2.8686868686868729</v>
      </c>
      <c r="H99" s="4">
        <f t="shared" si="2"/>
        <v>7.1307322456411887E-2</v>
      </c>
    </row>
    <row r="100" spans="7:8" x14ac:dyDescent="0.25">
      <c r="G100">
        <f t="shared" si="3"/>
        <v>2.9494949494949538</v>
      </c>
      <c r="H100" s="4">
        <f t="shared" si="2"/>
        <v>6.7237391107688033E-2</v>
      </c>
    </row>
    <row r="101" spans="7:8" x14ac:dyDescent="0.25">
      <c r="G101">
        <f t="shared" si="3"/>
        <v>3.0303030303030347</v>
      </c>
      <c r="H101" s="4">
        <f t="shared" si="2"/>
        <v>6.3296340045020646E-2</v>
      </c>
    </row>
    <row r="102" spans="7:8" x14ac:dyDescent="0.25">
      <c r="G102">
        <f t="shared" si="3"/>
        <v>3.1111111111111156</v>
      </c>
      <c r="H102" s="4">
        <f t="shared" si="2"/>
        <v>5.9489095212038053E-2</v>
      </c>
    </row>
    <row r="103" spans="7:8" x14ac:dyDescent="0.25">
      <c r="G103">
        <f t="shared" si="3"/>
        <v>3.1919191919191965</v>
      </c>
      <c r="H103" s="4">
        <f t="shared" si="2"/>
        <v>5.5819655097188607E-2</v>
      </c>
    </row>
    <row r="104" spans="7:8" x14ac:dyDescent="0.25">
      <c r="G104">
        <f t="shared" si="3"/>
        <v>3.2727272727272774</v>
      </c>
      <c r="H104" s="4">
        <f t="shared" si="2"/>
        <v>5.2291121204310384E-2</v>
      </c>
    </row>
    <row r="105" spans="7:8" x14ac:dyDescent="0.25">
      <c r="G105">
        <f t="shared" si="3"/>
        <v>3.3535353535353583</v>
      </c>
      <c r="H105" s="4">
        <f t="shared" si="2"/>
        <v>4.8905733754049836E-2</v>
      </c>
    </row>
    <row r="106" spans="7:8" x14ac:dyDescent="0.25">
      <c r="G106">
        <f t="shared" si="3"/>
        <v>3.4343434343434391</v>
      </c>
      <c r="H106" s="4">
        <f t="shared" si="2"/>
        <v>4.5664911955528228E-2</v>
      </c>
    </row>
    <row r="107" spans="7:8" x14ac:dyDescent="0.25">
      <c r="G107">
        <f t="shared" si="3"/>
        <v>3.51515151515152</v>
      </c>
      <c r="H107" s="4">
        <f t="shared" si="2"/>
        <v>4.2569298178394395E-2</v>
      </c>
    </row>
    <row r="108" spans="7:8" x14ac:dyDescent="0.25">
      <c r="G108">
        <f t="shared" si="3"/>
        <v>3.5959595959596009</v>
      </c>
      <c r="H108" s="4">
        <f t="shared" si="2"/>
        <v>3.961880535517541E-2</v>
      </c>
    </row>
    <row r="109" spans="7:8" x14ac:dyDescent="0.25">
      <c r="G109">
        <f>G108+$H$9</f>
        <v>3.6767676767676818</v>
      </c>
      <c r="H109" s="4">
        <f t="shared" si="2"/>
        <v>3.6812666952070083E-2</v>
      </c>
    </row>
    <row r="110" spans="7:8" x14ac:dyDescent="0.25">
      <c r="G110">
        <f t="shared" ref="G110:G113" si="4">G109+$H$9</f>
        <v>3.7575757575757627</v>
      </c>
      <c r="H110" s="4">
        <f t="shared" si="2"/>
        <v>3.4149488862354277E-2</v>
      </c>
    </row>
    <row r="111" spans="7:8" x14ac:dyDescent="0.25">
      <c r="G111">
        <f t="shared" si="4"/>
        <v>3.8383838383838436</v>
      </c>
      <c r="H111" s="4">
        <f t="shared" si="2"/>
        <v>3.1627302599632007E-2</v>
      </c>
    </row>
    <row r="112" spans="7:8" x14ac:dyDescent="0.25">
      <c r="G112">
        <f t="shared" si="4"/>
        <v>3.9191919191919244</v>
      </c>
      <c r="H112" s="4">
        <f t="shared" si="2"/>
        <v>2.924361919746488E-2</v>
      </c>
    </row>
    <row r="113" spans="7:8" x14ac:dyDescent="0.25">
      <c r="G113">
        <f t="shared" si="4"/>
        <v>4.0000000000000053</v>
      </c>
      <c r="H113" s="4">
        <f t="shared" si="2"/>
        <v>2.6995483256593886E-2</v>
      </c>
    </row>
  </sheetData>
  <sortState xmlns:xlrd2="http://schemas.microsoft.com/office/spreadsheetml/2017/richdata2" ref="M39:M55">
    <sortCondition ref="M39"/>
  </sortState>
  <mergeCells count="3">
    <mergeCell ref="B4:C4"/>
    <mergeCell ref="B8:C8"/>
    <mergeCell ref="B1:E1"/>
  </mergeCells>
  <hyperlinks>
    <hyperlink ref="C9" r:id="rId1" xr:uid="{0BF67FA1-CD4A-4ADB-840D-97A27027B113}"/>
    <hyperlink ref="C13" r:id="rId2" xr:uid="{70998C98-A418-4598-9683-7D8ABBBE5694}"/>
    <hyperlink ref="C17" r:id="rId3" xr:uid="{ED372319-FF5B-4D66-82AE-B2502B61A8F3}"/>
  </hyperlinks>
  <pageMargins left="0.7" right="0.7" top="0.75" bottom="0.75" header="0.3" footer="0.3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6DA4-AA9E-4CA9-B4E4-0DC5778D3B56}">
  <dimension ref="C1:O34"/>
  <sheetViews>
    <sheetView workbookViewId="0">
      <selection activeCell="M31" sqref="M31"/>
    </sheetView>
  </sheetViews>
  <sheetFormatPr defaultRowHeight="15" x14ac:dyDescent="0.25"/>
  <cols>
    <col min="3" max="3" width="18.28515625" customWidth="1"/>
  </cols>
  <sheetData>
    <row r="1" spans="3:14" ht="26.25" x14ac:dyDescent="0.4">
      <c r="C1" s="31" t="s">
        <v>57</v>
      </c>
      <c r="D1" s="31"/>
      <c r="E1" s="31"/>
      <c r="F1" s="31"/>
      <c r="G1" s="31"/>
    </row>
    <row r="2" spans="3:14" x14ac:dyDescent="0.25">
      <c r="C2" s="4"/>
    </row>
    <row r="4" spans="3:14" x14ac:dyDescent="0.25">
      <c r="C4" s="32" t="s">
        <v>58</v>
      </c>
    </row>
    <row r="5" spans="3:14" ht="15.75" x14ac:dyDescent="0.25">
      <c r="C5" s="33" t="s">
        <v>59</v>
      </c>
    </row>
    <row r="6" spans="3:14" x14ac:dyDescent="0.25">
      <c r="C6" t="s">
        <v>60</v>
      </c>
    </row>
    <row r="7" spans="3:14" x14ac:dyDescent="0.25">
      <c r="C7" t="s">
        <v>61</v>
      </c>
    </row>
    <row r="8" spans="3:14" s="4" customFormat="1" x14ac:dyDescent="0.25"/>
    <row r="9" spans="3:14" s="4" customFormat="1" x14ac:dyDescent="0.25">
      <c r="C9" s="25" t="s">
        <v>62</v>
      </c>
      <c r="D9" s="34"/>
      <c r="E9" s="34"/>
      <c r="F9" s="34"/>
      <c r="G9" s="34"/>
    </row>
    <row r="10" spans="3:14" s="4" customFormat="1" x14ac:dyDescent="0.25"/>
    <row r="11" spans="3:14" x14ac:dyDescent="0.25">
      <c r="D11" s="1" t="s">
        <v>27</v>
      </c>
      <c r="F11" s="40" t="s">
        <v>63</v>
      </c>
      <c r="G11" s="40"/>
      <c r="H11" s="40"/>
    </row>
    <row r="12" spans="3:14" x14ac:dyDescent="0.25">
      <c r="D12" s="1" t="s">
        <v>28</v>
      </c>
      <c r="F12" s="40" t="s">
        <v>63</v>
      </c>
      <c r="G12" s="40"/>
      <c r="H12" s="40"/>
    </row>
    <row r="13" spans="3:14" x14ac:dyDescent="0.25">
      <c r="D13" s="10"/>
      <c r="N13" s="4"/>
    </row>
    <row r="14" spans="3:14" x14ac:dyDescent="0.25">
      <c r="C14" s="42" t="s">
        <v>64</v>
      </c>
      <c r="D14" s="42"/>
      <c r="E14" s="42"/>
      <c r="F14" s="42"/>
      <c r="G14" s="42"/>
      <c r="N14" s="4"/>
    </row>
    <row r="15" spans="3:14" x14ac:dyDescent="0.25">
      <c r="D15" s="10"/>
      <c r="N15" s="4"/>
    </row>
    <row r="16" spans="3:14" x14ac:dyDescent="0.25">
      <c r="D16" s="43" t="s">
        <v>65</v>
      </c>
      <c r="E16" s="43"/>
      <c r="F16" s="43"/>
      <c r="G16" s="43"/>
      <c r="N16" s="4"/>
    </row>
    <row r="17" spans="3:15" x14ac:dyDescent="0.25">
      <c r="D17" s="10"/>
      <c r="N17" s="4"/>
    </row>
    <row r="18" spans="3:15" x14ac:dyDescent="0.25">
      <c r="D18" s="1" t="s">
        <v>66</v>
      </c>
      <c r="F18" s="40" t="s">
        <v>63</v>
      </c>
      <c r="G18" s="40"/>
      <c r="H18" s="40"/>
      <c r="L18" s="4"/>
      <c r="N18" s="4"/>
    </row>
    <row r="19" spans="3:15" x14ac:dyDescent="0.25">
      <c r="D19" s="1" t="s">
        <v>67</v>
      </c>
      <c r="F19" s="40" t="s">
        <v>77</v>
      </c>
      <c r="G19" s="40"/>
      <c r="H19" s="40"/>
      <c r="I19" s="40"/>
      <c r="J19" s="40"/>
      <c r="K19" s="40"/>
      <c r="L19" s="40"/>
      <c r="M19" s="40"/>
      <c r="N19" s="4"/>
    </row>
    <row r="20" spans="3:15" x14ac:dyDescent="0.25">
      <c r="D20" s="1" t="s">
        <v>78</v>
      </c>
      <c r="F20" s="40" t="s">
        <v>68</v>
      </c>
      <c r="G20" s="40"/>
      <c r="H20" s="40"/>
      <c r="N20" s="4"/>
    </row>
    <row r="21" spans="3:15" x14ac:dyDescent="0.25">
      <c r="D21" s="1" t="s">
        <v>69</v>
      </c>
      <c r="F21" s="40" t="s">
        <v>68</v>
      </c>
      <c r="G21" s="40"/>
      <c r="H21" s="40"/>
      <c r="M21" s="4"/>
      <c r="O21" s="4"/>
    </row>
    <row r="22" spans="3:15" x14ac:dyDescent="0.25">
      <c r="D22" s="1"/>
      <c r="M22" s="4"/>
      <c r="O22" s="4"/>
    </row>
    <row r="23" spans="3:15" x14ac:dyDescent="0.25">
      <c r="C23" s="30" t="s">
        <v>70</v>
      </c>
      <c r="D23" s="30"/>
      <c r="E23" s="30"/>
      <c r="F23" s="30"/>
      <c r="G23" s="30"/>
    </row>
    <row r="25" spans="3:15" s="4" customFormat="1" x14ac:dyDescent="0.25">
      <c r="C25" s="35" t="s">
        <v>71</v>
      </c>
      <c r="F25" s="41" t="s">
        <v>63</v>
      </c>
      <c r="G25" s="41"/>
      <c r="H25" s="41"/>
    </row>
    <row r="26" spans="3:15" s="4" customFormat="1" x14ac:dyDescent="0.25">
      <c r="C26" s="10"/>
    </row>
    <row r="27" spans="3:15" s="4" customFormat="1" x14ac:dyDescent="0.25">
      <c r="C27" s="10" t="s">
        <v>72</v>
      </c>
      <c r="F27" s="40" t="s">
        <v>68</v>
      </c>
      <c r="G27" s="40"/>
      <c r="H27" s="40"/>
    </row>
    <row r="28" spans="3:15" x14ac:dyDescent="0.25">
      <c r="C28" s="1" t="s">
        <v>73</v>
      </c>
      <c r="F28" s="40" t="s">
        <v>68</v>
      </c>
      <c r="G28" s="40"/>
      <c r="H28" s="40"/>
    </row>
    <row r="29" spans="3:15" x14ac:dyDescent="0.25">
      <c r="C29" s="1" t="s">
        <v>74</v>
      </c>
      <c r="F29" s="40" t="s">
        <v>68</v>
      </c>
      <c r="G29" s="40"/>
      <c r="H29" s="40"/>
    </row>
    <row r="30" spans="3:15" x14ac:dyDescent="0.25">
      <c r="C30" s="1" t="s">
        <v>75</v>
      </c>
      <c r="F30" s="40" t="s">
        <v>68</v>
      </c>
      <c r="G30" s="40"/>
      <c r="H30" s="40"/>
    </row>
    <row r="31" spans="3:15" x14ac:dyDescent="0.25">
      <c r="C31" s="1" t="s">
        <v>76</v>
      </c>
      <c r="F31" s="40" t="s">
        <v>68</v>
      </c>
      <c r="G31" s="40"/>
      <c r="H31" s="40"/>
    </row>
    <row r="32" spans="3:15" x14ac:dyDescent="0.25">
      <c r="C32" s="4"/>
    </row>
    <row r="34" spans="3:3" x14ac:dyDescent="0.25">
      <c r="C34" s="4"/>
    </row>
  </sheetData>
  <mergeCells count="14">
    <mergeCell ref="F19:M19"/>
    <mergeCell ref="F11:H11"/>
    <mergeCell ref="F12:H12"/>
    <mergeCell ref="C14:G14"/>
    <mergeCell ref="D16:G16"/>
    <mergeCell ref="F18:H18"/>
    <mergeCell ref="F30:H30"/>
    <mergeCell ref="F31:H31"/>
    <mergeCell ref="F20:H20"/>
    <mergeCell ref="F21:H21"/>
    <mergeCell ref="F25:H25"/>
    <mergeCell ref="F27:H27"/>
    <mergeCell ref="F28:H28"/>
    <mergeCell ref="F29:H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3DAD-E701-48D9-81D5-7BCCDDE5A8C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1E12-5EAD-4B1C-97A1-5B9567D0436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TabelasVintage</vt:lpstr>
      <vt:lpstr>Distribuição Normal</vt:lpstr>
      <vt:lpstr>TLC e CorreçãoContinuidade</vt:lpstr>
      <vt:lpstr>Distribuição Binomial</vt:lpstr>
      <vt:lpstr>Distribuição de Poisson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2022-04-29T16:07:57Z</dcterms:modified>
</cp:coreProperties>
</file>