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cruz\Documents\GitHub\bioestatistica-ua\c4-1-duasamostras\"/>
    </mc:Choice>
  </mc:AlternateContent>
  <xr:revisionPtr revIDLastSave="0" documentId="13_ncr:1_{C14A106A-2F79-44A3-806F-81D05B24DC6F}" xr6:coauthVersionLast="47" xr6:coauthVersionMax="47" xr10:uidLastSave="{00000000-0000-0000-0000-000000000000}"/>
  <bookViews>
    <workbookView xWindow="-120" yWindow="-120" windowWidth="29040" windowHeight="15990" tabRatio="836" activeTab="1" xr2:uid="{AC7F1B13-9EB4-4309-B3BA-DB1671F5B39E}"/>
  </bookViews>
  <sheets>
    <sheet name="TesteT 2amostras com instrução" sheetId="1" r:id="rId1"/>
    <sheet name="TesteT 2amostras com menu" sheetId="2" r:id="rId2"/>
    <sheet name="TesteT 2am. para estatísticas" sheetId="10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'TesteT 2amostras com menu'!$A$44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0" l="1"/>
  <c r="E20" i="10" s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E19" i="10" l="1"/>
  <c r="E21" i="10" s="1"/>
  <c r="H8" i="1"/>
  <c r="F8" i="1"/>
  <c r="G8" i="1"/>
  <c r="H16" i="1"/>
  <c r="G16" i="1"/>
  <c r="F16" i="1"/>
</calcChain>
</file>

<file path=xl/sharedStrings.xml><?xml version="1.0" encoding="utf-8"?>
<sst xmlns="http://schemas.openxmlformats.org/spreadsheetml/2006/main" count="86" uniqueCount="54">
  <si>
    <t>Amostra A</t>
  </si>
  <si>
    <t>Amostra B</t>
  </si>
  <si>
    <t>Teste T: duas amostras emparelhadas para médias</t>
  </si>
  <si>
    <t>Variável 1</t>
  </si>
  <si>
    <t>Variável 2</t>
  </si>
  <si>
    <t>Média</t>
  </si>
  <si>
    <t>Variância</t>
  </si>
  <si>
    <t>Observações</t>
  </si>
  <si>
    <t xml:space="preserve">Correlação de Pearson </t>
  </si>
  <si>
    <t>Hipótese de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</si>
  <si>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</si>
  <si>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</si>
  <si>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</si>
  <si>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</si>
  <si>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</si>
  <si>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</si>
  <si>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Teste T: duas amostras com variâncias iguais</t>
  </si>
  <si>
    <t>Variância agrupada</t>
  </si>
  <si>
    <t>Teste T: duas amostras com variâncias desiguais</t>
  </si>
  <si>
    <t>P-value</t>
  </si>
  <si>
    <t>Teste Unicaudal</t>
  </si>
  <si>
    <t>Teste Bicaudal</t>
  </si>
  <si>
    <t>2 amostras com variâncias iguais</t>
  </si>
  <si>
    <t>2 amostras com variâncias desiguais</t>
  </si>
  <si>
    <t>2 amostras emparelhadas</t>
  </si>
  <si>
    <t>4.</t>
  </si>
  <si>
    <t>Resultados para os 3 tipos de teste</t>
  </si>
  <si>
    <t>1. Separador Dados, Opção "Análise de Dados".</t>
  </si>
  <si>
    <t>2. Escolher um dos Teste T, de acordo com o tipo de amostras: emparelhas, com variâncias iguais ou desiguais.</t>
  </si>
  <si>
    <t>Exemplo 1.</t>
  </si>
  <si>
    <t>3. No campo "Hipótese de diferença de média:", se nada se colocar,o Excel assume 0 por defeito. Nos campos "Intervalo da Variável:", coloca-se cada conjunto de dados (atente com dados do Exemplo 1.) Como não se selecionou o cabeçalho nos intervalos da variável, não se marca a caixa "Rótulos". As variáveis a introduzir são iguais para os 3 tipos de teste t.</t>
  </si>
  <si>
    <t>amostras independentes</t>
  </si>
  <si>
    <t>Notas:</t>
  </si>
  <si>
    <r>
      <t xml:space="preserve">1. As </t>
    </r>
    <r>
      <rPr>
        <b/>
        <sz val="11"/>
        <color theme="1"/>
        <rFont val="Calibri"/>
        <family val="2"/>
        <scheme val="minor"/>
      </rPr>
      <t>amostras independentes</t>
    </r>
    <r>
      <rPr>
        <sz val="11"/>
        <color theme="1"/>
        <rFont val="Calibri"/>
        <family val="2"/>
        <scheme val="minor"/>
      </rPr>
      <t xml:space="preserve"> podem ter dimensões diferentes.</t>
    </r>
  </si>
  <si>
    <r>
      <t xml:space="preserve">2. As duas </t>
    </r>
    <r>
      <rPr>
        <b/>
        <sz val="11"/>
        <color theme="1"/>
        <rFont val="Calibri"/>
        <family val="2"/>
        <scheme val="minor"/>
      </rPr>
      <t>amostras emparelhadas</t>
    </r>
    <r>
      <rPr>
        <sz val="11"/>
        <color theme="1"/>
        <rFont val="Calibri"/>
        <family val="2"/>
        <scheme val="minor"/>
      </rPr>
      <t xml:space="preserve"> só podem ter a mesma dimensão.</t>
    </r>
  </si>
  <si>
    <t>3. O algoritmo escolhe teste unilateral (H1: &gt; ou &lt;) que tem valor-p mais pequeno.</t>
  </si>
  <si>
    <t>4. Para o outro teste unilateral o valor-p é o complementar: "1 - valorobtido"</t>
  </si>
  <si>
    <t>média x</t>
  </si>
  <si>
    <t>média y</t>
  </si>
  <si>
    <t>desvio padrão corrigido x</t>
  </si>
  <si>
    <t>desvio padrão corrigido y</t>
  </si>
  <si>
    <t>dimensão da amostra x</t>
  </si>
  <si>
    <t>dimensão da amostra y</t>
  </si>
  <si>
    <t>Introduzir:</t>
  </si>
  <si>
    <t>valor-p</t>
  </si>
  <si>
    <t>H1: média pop x &lt; média pop y</t>
  </si>
  <si>
    <t>H1: média pop x dif média pop y</t>
  </si>
  <si>
    <t>desvio padrão com Combinar=sim</t>
  </si>
  <si>
    <t>Desvio padrão combinado</t>
  </si>
  <si>
    <t>Apenas caso de variâncias homogénias ("iguais")</t>
  </si>
  <si>
    <t>Teste T para 2 amostras com dados com instrução =TESTE.T()</t>
  </si>
  <si>
    <r>
      <rPr>
        <b/>
        <sz val="20"/>
        <color theme="0"/>
        <rFont val="Calibri"/>
        <family val="2"/>
        <scheme val="minor"/>
      </rPr>
      <t>Teste T para 2 amostras com dados com menu "</t>
    </r>
    <r>
      <rPr>
        <sz val="20"/>
        <color theme="0"/>
        <rFont val="Calibri"/>
        <family val="2"/>
        <scheme val="minor"/>
      </rPr>
      <t>Análise de Dados"</t>
    </r>
  </si>
  <si>
    <t>Apenas variâncias homogéneas</t>
  </si>
  <si>
    <t>Comparação de duas amostras independentes com =DIST.T()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</si>
</sst>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9">
    <xf numFmtId="0" fontId="0" fillId="0" borderId="0" xfId="0"/>
    <xf numFmtId="0" fontId="7" fillId="6" borderId="0" xfId="0" applyFont="1" applyFill="1"/>
    <xf numFmtId="0" fontId="7" fillId="0" borderId="0" xfId="0" applyFont="1"/>
    <xf numFmtId="0" fontId="7" fillId="6" borderId="4" xfId="0" applyFont="1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8" fillId="0" borderId="7" xfId="0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/>
    <xf numFmtId="0" fontId="3" fillId="3" borderId="3" xfId="3"/>
    <xf numFmtId="164" fontId="4" fillId="2" borderId="2" xfId="2" applyNumberFormat="1" applyFont="1"/>
    <xf numFmtId="164" fontId="0" fillId="7" borderId="0" xfId="0" applyNumberFormat="1" applyFill="1"/>
    <xf numFmtId="0" fontId="6" fillId="0" borderId="5" xfId="0" applyFont="1" applyBorder="1"/>
    <xf numFmtId="0" fontId="7" fillId="6" borderId="5" xfId="0" applyFont="1" applyFill="1" applyBorder="1"/>
    <xf numFmtId="0" fontId="0" fillId="9" borderId="0" xfId="0" applyFont="1" applyFill="1"/>
    <xf numFmtId="0" fontId="0" fillId="0" borderId="0" xfId="0" applyFont="1"/>
    <xf numFmtId="0" fontId="0" fillId="9" borderId="8" xfId="0" applyFont="1" applyFill="1" applyBorder="1"/>
    <xf numFmtId="0" fontId="4" fillId="0" borderId="9" xfId="0" applyFont="1" applyBorder="1"/>
    <xf numFmtId="0" fontId="0" fillId="9" borderId="9" xfId="0" applyFont="1" applyFill="1" applyBorder="1"/>
    <xf numFmtId="0" fontId="5" fillId="10" borderId="0" xfId="0" applyFont="1" applyFill="1"/>
    <xf numFmtId="164" fontId="4" fillId="2" borderId="11" xfId="2" applyNumberFormat="1" applyFont="1" applyBorder="1"/>
    <xf numFmtId="0" fontId="1" fillId="7" borderId="10" xfId="1" applyFill="1" applyBorder="1" applyAlignment="1">
      <alignment horizontal="center"/>
    </xf>
    <xf numFmtId="0" fontId="0" fillId="0" borderId="0" xfId="0" applyAlignment="1">
      <alignment horizontal="right"/>
    </xf>
    <xf numFmtId="0" fontId="0" fillId="11" borderId="0" xfId="0" applyFill="1"/>
    <xf numFmtId="0" fontId="0" fillId="8" borderId="0" xfId="0" applyFill="1"/>
    <xf numFmtId="0" fontId="4" fillId="0" borderId="0" xfId="0" applyFont="1"/>
    <xf numFmtId="0" fontId="4" fillId="0" borderId="0" xfId="0" applyFont="1" applyAlignment="1">
      <alignment horizontal="right"/>
    </xf>
    <xf numFmtId="0" fontId="1" fillId="7" borderId="10" xfId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/>
    </xf>
    <xf numFmtId="0" fontId="3" fillId="4" borderId="0" xfId="4" applyFont="1" applyAlignment="1">
      <alignment horizontal="center"/>
    </xf>
    <xf numFmtId="0" fontId="3" fillId="5" borderId="0" xfId="5" applyFont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 vertical="top" wrapText="1"/>
    </xf>
    <xf numFmtId="0" fontId="11" fillId="7" borderId="0" xfId="0" applyFont="1" applyFill="1" applyBorder="1" applyAlignment="1">
      <alignment horizontal="center" vertical="top" wrapText="1"/>
    </xf>
    <xf numFmtId="0" fontId="12" fillId="1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6">
    <cellStyle name="Cabeçalho 3" xfId="1" builtinId="18"/>
    <cellStyle name="Cálculo" xfId="2" builtinId="22"/>
    <cellStyle name="Cor1" xfId="4" builtinId="29"/>
    <cellStyle name="Cor5" xfId="5" builtinId="45"/>
    <cellStyle name="Normal" xfId="0" builtinId="0"/>
    <cellStyle name="Verificar Célula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251691</xdr:colOff>
      <xdr:row>2</xdr:row>
      <xdr:rowOff>72213</xdr:rowOff>
    </xdr:from>
    <xdr:to>
      <xdr:col>13</xdr:col>
      <xdr:colOff>540562</xdr:colOff>
      <xdr:row>18</xdr:row>
      <xdr:rowOff>55595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EE3F7C7-BD86-4F9C-A74D-DA19EE9547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51"/>
        <a:stretch/>
      </xdr:blipFill>
      <xdr:spPr>
        <a:xfrm>
          <a:off x="11335328" y="598685"/>
          <a:ext cx="2948944" cy="3157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24952</xdr:colOff>
      <xdr:row>4</xdr:row>
      <xdr:rowOff>16623</xdr:rowOff>
    </xdr:from>
    <xdr:to>
      <xdr:col>9</xdr:col>
      <xdr:colOff>233003</xdr:colOff>
      <xdr:row>8</xdr:row>
      <xdr:rowOff>166253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4AD3DE-2F0B-4689-94BD-A3CC627E84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1529"/>
        <a:stretch/>
      </xdr:blipFill>
      <xdr:spPr>
        <a:xfrm>
          <a:off x="2726588" y="922710"/>
          <a:ext cx="6374246" cy="922714"/>
        </a:xfrm>
        <a:prstGeom prst="rect">
          <a:avLst/>
        </a:prstGeom>
      </xdr:spPr>
    </xdr:pic>
    <xdr:clientData/>
  </xdr:twoCellAnchor>
  <xdr:twoCellAnchor editAs="oneCell">
    <xdr:from>
      <xdr:col>4</xdr:col>
      <xdr:colOff>33266</xdr:colOff>
      <xdr:row>10</xdr:row>
      <xdr:rowOff>8314</xdr:rowOff>
    </xdr:from>
    <xdr:to>
      <xdr:col>5</xdr:col>
      <xdr:colOff>449193</xdr:colOff>
      <xdr:row>17</xdr:row>
      <xdr:rowOff>99755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330800-35CB-4B65-BB5B-D6981420C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4902" y="2061558"/>
          <a:ext cx="3475011" cy="1429790"/>
        </a:xfrm>
        <a:prstGeom prst="rect">
          <a:avLst/>
        </a:prstGeom>
      </xdr:spPr>
    </xdr:pic>
    <xdr:clientData/>
  </xdr:twoCellAnchor>
  <xdr:twoCellAnchor>
    <xdr:from>
      <xdr:col>8</xdr:col>
      <xdr:colOff>13</xdr:colOff>
      <xdr:row>4</xdr:row>
      <xdr:rowOff>191191</xdr:rowOff>
    </xdr:from>
    <xdr:to>
      <xdr:col>9</xdr:col>
      <xdr:colOff>83140</xdr:colOff>
      <xdr:row>6</xdr:row>
      <xdr:rowOff>41561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115F0D1-11AC-4F20-B078-331705609E91}"/>
            </a:ext>
          </a:extLst>
        </xdr:cNvPr>
        <xdr:cNvSpPr/>
      </xdr:nvSpPr>
      <xdr:spPr>
        <a:xfrm>
          <a:off x="8221300" y="1097278"/>
          <a:ext cx="748145" cy="232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52660</xdr:colOff>
      <xdr:row>4</xdr:row>
      <xdr:rowOff>36020</xdr:rowOff>
    </xdr:from>
    <xdr:to>
      <xdr:col>4</xdr:col>
      <xdr:colOff>800805</xdr:colOff>
      <xdr:row>5</xdr:row>
      <xdr:rowOff>77584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051B8BF-0C12-4CD4-8ECC-810A20476A33}"/>
            </a:ext>
          </a:extLst>
        </xdr:cNvPr>
        <xdr:cNvSpPr/>
      </xdr:nvSpPr>
      <xdr:spPr>
        <a:xfrm>
          <a:off x="2754296" y="942107"/>
          <a:ext cx="748145" cy="232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91455</xdr:colOff>
      <xdr:row>14</xdr:row>
      <xdr:rowOff>166256</xdr:rowOff>
    </xdr:from>
    <xdr:to>
      <xdr:col>4</xdr:col>
      <xdr:colOff>2768153</xdr:colOff>
      <xdr:row>16</xdr:row>
      <xdr:rowOff>133007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165BC01-DBC0-4FE2-B033-02831B408ACD}"/>
            </a:ext>
          </a:extLst>
        </xdr:cNvPr>
        <xdr:cNvSpPr/>
      </xdr:nvSpPr>
      <xdr:spPr>
        <a:xfrm>
          <a:off x="2793091" y="2984271"/>
          <a:ext cx="2676698" cy="349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4</xdr:col>
      <xdr:colOff>49674</xdr:colOff>
      <xdr:row>22</xdr:row>
      <xdr:rowOff>4721</xdr:rowOff>
    </xdr:from>
    <xdr:to>
      <xdr:col>6</xdr:col>
      <xdr:colOff>23174</xdr:colOff>
      <xdr:row>35</xdr:row>
      <xdr:rowOff>8876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44373D-7746-49F9-8E00-6459531C5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4737" y="4374315"/>
          <a:ext cx="3843031" cy="2492561"/>
        </a:xfrm>
        <a:prstGeom prst="rect">
          <a:avLst/>
        </a:prstGeom>
      </xdr:spPr>
    </xdr:pic>
    <xdr:clientData/>
  </xdr:twoCellAnchor>
  <xdr:twoCellAnchor>
    <xdr:from>
      <xdr:col>6</xdr:col>
      <xdr:colOff>46182</xdr:colOff>
      <xdr:row>24</xdr:row>
      <xdr:rowOff>157942</xdr:rowOff>
    </xdr:from>
    <xdr:to>
      <xdr:col>9</xdr:col>
      <xdr:colOff>274320</xdr:colOff>
      <xdr:row>26</xdr:row>
      <xdr:rowOff>116379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43B98775-879B-4ABB-B897-234F93AE3E16}"/>
            </a:ext>
          </a:extLst>
        </xdr:cNvPr>
        <xdr:cNvSpPr/>
      </xdr:nvSpPr>
      <xdr:spPr>
        <a:xfrm>
          <a:off x="7084291" y="4979324"/>
          <a:ext cx="2047701" cy="346364"/>
        </a:xfrm>
        <a:prstGeom prst="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9</xdr:col>
      <xdr:colOff>590204</xdr:colOff>
      <xdr:row>3</xdr:row>
      <xdr:rowOff>166254</xdr:rowOff>
    </xdr:from>
    <xdr:to>
      <xdr:col>13</xdr:col>
      <xdr:colOff>241069</xdr:colOff>
      <xdr:row>48</xdr:row>
      <xdr:rowOff>157941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73BF753-6376-4D80-A821-45C7C60F5856}"/>
            </a:ext>
          </a:extLst>
        </xdr:cNvPr>
        <xdr:cNvSpPr/>
      </xdr:nvSpPr>
      <xdr:spPr>
        <a:xfrm>
          <a:off x="9476509" y="881149"/>
          <a:ext cx="5203767" cy="86452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488373</xdr:colOff>
      <xdr:row>22</xdr:row>
      <xdr:rowOff>103910</xdr:rowOff>
    </xdr:from>
    <xdr:to>
      <xdr:col>4</xdr:col>
      <xdr:colOff>2628900</xdr:colOff>
      <xdr:row>23</xdr:row>
      <xdr:rowOff>72737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3B10DC0-8312-4FF5-9502-D2D2A9CF3E47}"/>
            </a:ext>
          </a:extLst>
        </xdr:cNvPr>
        <xdr:cNvSpPr/>
      </xdr:nvSpPr>
      <xdr:spPr>
        <a:xfrm>
          <a:off x="3179618" y="4395355"/>
          <a:ext cx="2140527" cy="1558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DE88-30C7-44D1-8DD3-D13C0856AB3F}">
  <sheetPr>
    <tabColor theme="4" tint="0.79998168889431442"/>
  </sheetPr>
  <dimension ref="B1:P31"/>
  <sheetViews>
    <sheetView zoomScale="90" zoomScaleNormal="90" workbookViewId="0">
      <selection activeCell="B2" sqref="B2:P2"/>
    </sheetView>
  </sheetViews>
  <sheetFormatPr defaultColWidth="8.85546875" defaultRowHeight="15" x14ac:dyDescent="0.25"/>
  <cols>
    <col min="1" max="1" width="5.28515625" style="8" customWidth="1"/>
    <col min="2" max="2" width="10.85546875" style="8" customWidth="1"/>
    <col min="3" max="3" width="10.7109375" style="8" customWidth="1"/>
    <col min="4" max="4" width="4.7109375" style="8" customWidth="1"/>
    <col min="5" max="5" width="8.7109375" style="8" customWidth="1"/>
    <col min="6" max="8" width="33.5703125" style="8" customWidth="1"/>
    <col min="9" max="16384" width="8.85546875" style="8"/>
  </cols>
  <sheetData>
    <row r="1" spans="2:16" s="7" customFormat="1" x14ac:dyDescent="0.25"/>
    <row r="2" spans="2:16" s="7" customFormat="1" ht="26.25" x14ac:dyDescent="0.4">
      <c r="B2" s="31" t="s">
        <v>50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2:16" s="7" customFormat="1" x14ac:dyDescent="0.25"/>
    <row r="4" spans="2:16" x14ac:dyDescent="0.25">
      <c r="B4" s="12" t="s">
        <v>0</v>
      </c>
      <c r="C4" s="12" t="s">
        <v>1</v>
      </c>
    </row>
    <row r="5" spans="2:16" x14ac:dyDescent="0.25">
      <c r="B5" s="13">
        <f ca="1">RANDBETWEEN(145,178)</f>
        <v>169</v>
      </c>
      <c r="C5" s="13">
        <f ca="1">RANDBETWEEN(152,203)</f>
        <v>188</v>
      </c>
      <c r="E5" s="29" t="s">
        <v>20</v>
      </c>
      <c r="F5" s="29"/>
      <c r="G5" s="29"/>
      <c r="H5" s="29"/>
    </row>
    <row r="6" spans="2:16" x14ac:dyDescent="0.25">
      <c r="B6" s="2">
        <f t="shared" ref="B6:B31" ca="1" si="0">RANDBETWEEN(145,178)</f>
        <v>152</v>
      </c>
      <c r="C6" s="2">
        <f t="shared" ref="C6:C26" ca="1" si="1">RANDBETWEEN(152,203)</f>
        <v>192</v>
      </c>
      <c r="F6" s="27" t="s">
        <v>24</v>
      </c>
      <c r="G6" s="21" t="s">
        <v>22</v>
      </c>
      <c r="H6" s="21" t="s">
        <v>23</v>
      </c>
    </row>
    <row r="7" spans="2:16" ht="15.75" thickBot="1" x14ac:dyDescent="0.3">
      <c r="B7" s="1">
        <f t="shared" ca="1" si="0"/>
        <v>145</v>
      </c>
      <c r="C7" s="1">
        <f t="shared" ca="1" si="1"/>
        <v>181</v>
      </c>
      <c r="F7" s="27"/>
      <c r="G7" s="28" t="s">
        <v>31</v>
      </c>
      <c r="H7" s="28"/>
    </row>
    <row r="8" spans="2:16" ht="16.5" thickTop="1" thickBot="1" x14ac:dyDescent="0.3">
      <c r="B8" s="2">
        <f t="shared" ca="1" si="0"/>
        <v>178</v>
      </c>
      <c r="C8" s="2">
        <f t="shared" ca="1" si="1"/>
        <v>164</v>
      </c>
      <c r="E8" s="9" t="s">
        <v>19</v>
      </c>
      <c r="F8" s="20">
        <f ca="1">_xlfn.T.TEST($B$5:$B$31,$C$5:$C$31,1,1)</f>
        <v>1.1416871083605603E-4</v>
      </c>
      <c r="G8" s="20">
        <f ca="1">_xlfn.T.TEST($B$5:$B$31,$C$5:$C$31,1,2)</f>
        <v>3.6227641698995729E-5</v>
      </c>
      <c r="H8" s="20">
        <f ca="1">_xlfn.T.TEST($B$5:$B$31,$C$5:$C$31,1,3)</f>
        <v>4.0749564291208377E-5</v>
      </c>
    </row>
    <row r="9" spans="2:16" ht="15.75" thickTop="1" x14ac:dyDescent="0.25">
      <c r="B9" s="1">
        <f t="shared" ca="1" si="0"/>
        <v>167</v>
      </c>
      <c r="C9" s="1">
        <f t="shared" ca="1" si="1"/>
        <v>191</v>
      </c>
      <c r="F9" s="11"/>
      <c r="G9" s="11"/>
      <c r="H9" s="11"/>
    </row>
    <row r="10" spans="2:16" x14ac:dyDescent="0.25">
      <c r="B10" s="2">
        <f t="shared" ca="1" si="0"/>
        <v>150</v>
      </c>
      <c r="C10" s="2">
        <f t="shared" ca="1" si="1"/>
        <v>177</v>
      </c>
      <c r="F10" s="11"/>
      <c r="G10" s="11"/>
      <c r="H10" s="11"/>
    </row>
    <row r="11" spans="2:16" x14ac:dyDescent="0.25">
      <c r="B11" s="1">
        <f t="shared" ca="1" si="0"/>
        <v>175</v>
      </c>
      <c r="C11" s="1">
        <f t="shared" ca="1" si="1"/>
        <v>172</v>
      </c>
      <c r="F11" s="11"/>
      <c r="G11" s="11"/>
      <c r="H11" s="11"/>
    </row>
    <row r="12" spans="2:16" x14ac:dyDescent="0.25">
      <c r="B12" s="2">
        <f t="shared" ca="1" si="0"/>
        <v>147</v>
      </c>
      <c r="C12" s="2">
        <f t="shared" ca="1" si="1"/>
        <v>200</v>
      </c>
      <c r="F12" s="11"/>
      <c r="G12" s="11"/>
      <c r="H12" s="11"/>
    </row>
    <row r="13" spans="2:16" x14ac:dyDescent="0.25">
      <c r="B13" s="1">
        <f t="shared" ca="1" si="0"/>
        <v>164</v>
      </c>
      <c r="C13" s="1">
        <f t="shared" ca="1" si="1"/>
        <v>161</v>
      </c>
      <c r="E13" s="30" t="s">
        <v>21</v>
      </c>
      <c r="F13" s="30"/>
      <c r="G13" s="30"/>
      <c r="H13" s="30"/>
    </row>
    <row r="14" spans="2:16" x14ac:dyDescent="0.25">
      <c r="B14" s="2">
        <f t="shared" ca="1" si="0"/>
        <v>157</v>
      </c>
      <c r="C14" s="2">
        <f t="shared" ca="1" si="1"/>
        <v>161</v>
      </c>
      <c r="F14" s="27" t="s">
        <v>24</v>
      </c>
      <c r="G14" s="21" t="s">
        <v>22</v>
      </c>
      <c r="H14" s="21" t="s">
        <v>23</v>
      </c>
    </row>
    <row r="15" spans="2:16" ht="15.75" thickBot="1" x14ac:dyDescent="0.3">
      <c r="B15" s="1">
        <f t="shared" ca="1" si="0"/>
        <v>168</v>
      </c>
      <c r="C15" s="1">
        <f t="shared" ca="1" si="1"/>
        <v>163</v>
      </c>
      <c r="F15" s="27"/>
      <c r="G15" s="28" t="s">
        <v>31</v>
      </c>
      <c r="H15" s="28"/>
    </row>
    <row r="16" spans="2:16" ht="16.5" thickTop="1" thickBot="1" x14ac:dyDescent="0.3">
      <c r="B16" s="2">
        <f t="shared" ca="1" si="0"/>
        <v>176</v>
      </c>
      <c r="C16" s="2">
        <f t="shared" ca="1" si="1"/>
        <v>189</v>
      </c>
      <c r="E16" s="9" t="s">
        <v>19</v>
      </c>
      <c r="F16" s="10">
        <f ca="1">_xlfn.T.TEST(B5:B31,C5:C31,2,1)</f>
        <v>2.2833742167211206E-4</v>
      </c>
      <c r="G16" s="10">
        <f ca="1">_xlfn.T.TEST(B5:B31,C5:C31,2,2)</f>
        <v>7.2455283397991458E-5</v>
      </c>
      <c r="H16" s="10">
        <f ca="1">_xlfn.T.TEST(B5:B31,C5:C31,2,3)</f>
        <v>8.1499128582416755E-5</v>
      </c>
    </row>
    <row r="17" spans="2:5" ht="15.75" thickTop="1" x14ac:dyDescent="0.25">
      <c r="B17" s="1">
        <f t="shared" ca="1" si="0"/>
        <v>163</v>
      </c>
      <c r="C17" s="1">
        <f t="shared" ca="1" si="1"/>
        <v>162</v>
      </c>
    </row>
    <row r="18" spans="2:5" x14ac:dyDescent="0.25">
      <c r="B18" s="2">
        <f t="shared" ca="1" si="0"/>
        <v>174</v>
      </c>
      <c r="C18" s="2">
        <f t="shared" ca="1" si="1"/>
        <v>166</v>
      </c>
    </row>
    <row r="19" spans="2:5" x14ac:dyDescent="0.25">
      <c r="B19" s="1">
        <f t="shared" ca="1" si="0"/>
        <v>146</v>
      </c>
      <c r="C19" s="1">
        <f t="shared" ca="1" si="1"/>
        <v>160</v>
      </c>
    </row>
    <row r="20" spans="2:5" x14ac:dyDescent="0.25">
      <c r="B20" s="2">
        <f t="shared" ca="1" si="0"/>
        <v>149</v>
      </c>
      <c r="C20" s="2">
        <f t="shared" ca="1" si="1"/>
        <v>163</v>
      </c>
    </row>
    <row r="21" spans="2:5" x14ac:dyDescent="0.25">
      <c r="B21" s="1">
        <f t="shared" ca="1" si="0"/>
        <v>154</v>
      </c>
      <c r="C21" s="1">
        <f t="shared" ca="1" si="1"/>
        <v>200</v>
      </c>
      <c r="E21" s="8" t="s">
        <v>32</v>
      </c>
    </row>
    <row r="22" spans="2:5" x14ac:dyDescent="0.25">
      <c r="B22" s="2">
        <f t="shared" ca="1" si="0"/>
        <v>154</v>
      </c>
      <c r="C22" s="2">
        <f t="shared" ca="1" si="1"/>
        <v>177</v>
      </c>
      <c r="E22" s="8" t="s">
        <v>33</v>
      </c>
    </row>
    <row r="23" spans="2:5" x14ac:dyDescent="0.25">
      <c r="B23" s="1">
        <f t="shared" ca="1" si="0"/>
        <v>148</v>
      </c>
      <c r="C23" s="1">
        <f t="shared" ca="1" si="1"/>
        <v>179</v>
      </c>
      <c r="E23" s="8" t="s">
        <v>34</v>
      </c>
    </row>
    <row r="24" spans="2:5" x14ac:dyDescent="0.25">
      <c r="B24" s="2">
        <f t="shared" ca="1" si="0"/>
        <v>162</v>
      </c>
      <c r="C24" s="2">
        <f t="shared" ca="1" si="1"/>
        <v>184</v>
      </c>
      <c r="E24" s="8" t="s">
        <v>35</v>
      </c>
    </row>
    <row r="25" spans="2:5" x14ac:dyDescent="0.25">
      <c r="B25" s="1">
        <f t="shared" ca="1" si="0"/>
        <v>169</v>
      </c>
      <c r="C25" s="1">
        <f t="shared" ca="1" si="1"/>
        <v>200</v>
      </c>
      <c r="E25" s="8" t="s">
        <v>36</v>
      </c>
    </row>
    <row r="26" spans="2:5" x14ac:dyDescent="0.25">
      <c r="B26" s="2">
        <f t="shared" ca="1" si="0"/>
        <v>163</v>
      </c>
      <c r="C26" s="2">
        <f t="shared" ca="1" si="1"/>
        <v>200</v>
      </c>
    </row>
    <row r="27" spans="2:5" x14ac:dyDescent="0.25">
      <c r="B27" s="1">
        <f t="shared" ca="1" si="0"/>
        <v>172</v>
      </c>
      <c r="C27" s="1">
        <f t="shared" ref="C27:C31" ca="1" si="2">RANDBETWEEN(152,203)</f>
        <v>162</v>
      </c>
    </row>
    <row r="28" spans="2:5" x14ac:dyDescent="0.25">
      <c r="B28" s="2">
        <f t="shared" ca="1" si="0"/>
        <v>177</v>
      </c>
      <c r="C28" s="2">
        <f t="shared" ca="1" si="2"/>
        <v>202</v>
      </c>
    </row>
    <row r="29" spans="2:5" x14ac:dyDescent="0.25">
      <c r="B29" s="1">
        <f t="shared" ca="1" si="0"/>
        <v>176</v>
      </c>
      <c r="C29" s="1">
        <f t="shared" ca="1" si="2"/>
        <v>191</v>
      </c>
    </row>
    <row r="30" spans="2:5" x14ac:dyDescent="0.25">
      <c r="B30" s="2">
        <f t="shared" ca="1" si="0"/>
        <v>172</v>
      </c>
      <c r="C30" s="2">
        <f t="shared" ca="1" si="2"/>
        <v>176</v>
      </c>
    </row>
    <row r="31" spans="2:5" x14ac:dyDescent="0.25">
      <c r="B31" s="3">
        <f t="shared" ca="1" si="0"/>
        <v>171</v>
      </c>
      <c r="C31" s="3">
        <f t="shared" ca="1" si="2"/>
        <v>157</v>
      </c>
    </row>
  </sheetData>
  <mergeCells count="7">
    <mergeCell ref="F14:F15"/>
    <mergeCell ref="G15:H15"/>
    <mergeCell ref="E5:H5"/>
    <mergeCell ref="E13:H13"/>
    <mergeCell ref="B2:P2"/>
    <mergeCell ref="G7:H7"/>
    <mergeCell ref="F6:F7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796A-4BC0-411B-9CA9-3455A07C953D}">
  <sheetPr>
    <tabColor theme="4" tint="-0.499984740745262"/>
  </sheetPr>
  <dimension ref="B2:R48"/>
  <sheetViews>
    <sheetView tabSelected="1" zoomScale="80" zoomScaleNormal="80" workbookViewId="0">
      <selection activeCell="B3" sqref="B3"/>
    </sheetView>
  </sheetViews>
  <sheetFormatPr defaultColWidth="8.85546875" defaultRowHeight="15" x14ac:dyDescent="0.25"/>
  <cols>
    <col min="1" max="1" width="5.42578125" style="7" customWidth="1"/>
    <col min="2" max="3" width="10.85546875" style="7" customWidth="1"/>
    <col min="4" max="4" width="8.85546875" style="7"/>
    <col min="5" max="5" width="40.85546875" style="7" bestFit="1" customWidth="1"/>
    <col min="6" max="6" width="17.140625" style="7" customWidth="1"/>
    <col min="7" max="7" width="6.5703125" style="7" customWidth="1"/>
    <col min="8" max="8" width="8.85546875" style="7" customWidth="1"/>
    <col min="9" max="10" width="8.85546875" style="7"/>
    <col min="11" max="11" width="40.7109375" style="7" bestFit="1" customWidth="1"/>
    <col min="12" max="12" width="12.5703125" style="7" bestFit="1" customWidth="1"/>
    <col min="13" max="13" width="12" style="7" bestFit="1" customWidth="1"/>
    <col min="14" max="16384" width="8.85546875" style="7"/>
  </cols>
  <sheetData>
    <row r="2" spans="2:18" ht="26.25" x14ac:dyDescent="0.4">
      <c r="B2" s="35" t="s">
        <v>51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8"/>
      <c r="R2" s="8"/>
    </row>
    <row r="4" spans="2:18" x14ac:dyDescent="0.25">
      <c r="B4" s="17" t="s">
        <v>0</v>
      </c>
      <c r="C4" s="17" t="s">
        <v>1</v>
      </c>
      <c r="E4" s="7" t="s">
        <v>27</v>
      </c>
    </row>
    <row r="5" spans="2:18" x14ac:dyDescent="0.25">
      <c r="B5" s="18">
        <v>171</v>
      </c>
      <c r="C5" s="18">
        <v>170</v>
      </c>
      <c r="K5" s="7" t="s">
        <v>25</v>
      </c>
    </row>
    <row r="6" spans="2:18" x14ac:dyDescent="0.25">
      <c r="B6" s="15">
        <v>178</v>
      </c>
      <c r="C6" s="15">
        <v>171</v>
      </c>
      <c r="K6" s="19" t="s">
        <v>2</v>
      </c>
      <c r="L6" s="19"/>
      <c r="M6" s="19"/>
    </row>
    <row r="7" spans="2:18" ht="15.75" thickBot="1" x14ac:dyDescent="0.3">
      <c r="B7" s="14">
        <v>149</v>
      </c>
      <c r="C7" s="14">
        <v>192</v>
      </c>
      <c r="K7"/>
      <c r="L7"/>
      <c r="M7"/>
    </row>
    <row r="8" spans="2:18" x14ac:dyDescent="0.25">
      <c r="B8" s="15">
        <v>168</v>
      </c>
      <c r="C8" s="15">
        <v>189</v>
      </c>
      <c r="K8" s="6"/>
      <c r="L8" s="6" t="s">
        <v>3</v>
      </c>
      <c r="M8" s="6" t="s">
        <v>4</v>
      </c>
    </row>
    <row r="9" spans="2:18" x14ac:dyDescent="0.25">
      <c r="B9" s="14">
        <v>146</v>
      </c>
      <c r="C9" s="14">
        <v>191</v>
      </c>
      <c r="K9" s="4" t="s">
        <v>5</v>
      </c>
      <c r="L9" s="4">
        <v>161.40740740740742</v>
      </c>
      <c r="M9" s="4">
        <v>183.22222222222223</v>
      </c>
    </row>
    <row r="10" spans="2:18" x14ac:dyDescent="0.25">
      <c r="B10" s="15">
        <v>161</v>
      </c>
      <c r="C10" s="15">
        <v>203</v>
      </c>
      <c r="E10" s="7" t="s">
        <v>28</v>
      </c>
      <c r="K10" s="4" t="s">
        <v>6</v>
      </c>
      <c r="L10" s="4">
        <v>86.789173789173759</v>
      </c>
      <c r="M10" s="4">
        <v>166.02564102564099</v>
      </c>
    </row>
    <row r="11" spans="2:18" x14ac:dyDescent="0.25">
      <c r="B11" s="14">
        <v>150</v>
      </c>
      <c r="C11" s="14">
        <v>164</v>
      </c>
      <c r="K11" s="4" t="s">
        <v>7</v>
      </c>
      <c r="L11" s="4">
        <v>27</v>
      </c>
      <c r="M11" s="4">
        <v>27</v>
      </c>
    </row>
    <row r="12" spans="2:18" x14ac:dyDescent="0.25">
      <c r="B12" s="15">
        <v>167</v>
      </c>
      <c r="C12" s="15">
        <v>199</v>
      </c>
      <c r="K12" s="4" t="s">
        <v>8</v>
      </c>
      <c r="L12" s="4">
        <v>5.4327324351867226E-2</v>
      </c>
      <c r="M12" s="4"/>
    </row>
    <row r="13" spans="2:18" x14ac:dyDescent="0.25">
      <c r="B13" s="14">
        <v>150</v>
      </c>
      <c r="C13" s="14">
        <v>192</v>
      </c>
      <c r="K13" s="4" t="s">
        <v>9</v>
      </c>
      <c r="L13" s="4">
        <v>0</v>
      </c>
      <c r="M13" s="4"/>
    </row>
    <row r="14" spans="2:18" x14ac:dyDescent="0.25">
      <c r="B14" s="15">
        <v>169</v>
      </c>
      <c r="C14" s="15">
        <v>188</v>
      </c>
      <c r="K14" s="4" t="s">
        <v>10</v>
      </c>
      <c r="L14" s="4">
        <v>26</v>
      </c>
      <c r="M14" s="4"/>
    </row>
    <row r="15" spans="2:18" x14ac:dyDescent="0.25">
      <c r="B15" s="14">
        <v>152</v>
      </c>
      <c r="C15" s="14">
        <v>182</v>
      </c>
      <c r="K15" s="4" t="s">
        <v>11</v>
      </c>
      <c r="L15" s="4">
        <v>-7.3203881197880882</v>
      </c>
      <c r="M15" s="4"/>
    </row>
    <row r="16" spans="2:18" x14ac:dyDescent="0.25">
      <c r="B16" s="15">
        <v>159</v>
      </c>
      <c r="C16" s="15">
        <v>182</v>
      </c>
      <c r="K16" s="4" t="s">
        <v>12</v>
      </c>
      <c r="L16" s="4">
        <v>4.482515504936089E-8</v>
      </c>
      <c r="M16" s="4"/>
    </row>
    <row r="17" spans="2:13" x14ac:dyDescent="0.25">
      <c r="B17" s="14">
        <v>176</v>
      </c>
      <c r="C17" s="14">
        <v>194</v>
      </c>
      <c r="K17" s="4" t="s">
        <v>13</v>
      </c>
      <c r="L17" s="4">
        <v>1.7056179197592738</v>
      </c>
      <c r="M17" s="4"/>
    </row>
    <row r="18" spans="2:13" x14ac:dyDescent="0.25">
      <c r="B18" s="15">
        <v>160</v>
      </c>
      <c r="C18" s="15">
        <v>165</v>
      </c>
      <c r="K18" s="4" t="s">
        <v>14</v>
      </c>
      <c r="L18" s="4">
        <v>8.9650310098721781E-8</v>
      </c>
      <c r="M18" s="4"/>
    </row>
    <row r="19" spans="2:13" ht="15.75" customHeight="1" thickBot="1" x14ac:dyDescent="0.3">
      <c r="B19" s="14">
        <v>157</v>
      </c>
      <c r="C19" s="14">
        <v>177</v>
      </c>
      <c r="E19" s="33" t="s">
        <v>30</v>
      </c>
      <c r="F19" s="33"/>
      <c r="G19" s="33"/>
      <c r="H19" s="33"/>
      <c r="I19" s="33"/>
      <c r="K19" s="5" t="s">
        <v>15</v>
      </c>
      <c r="L19" s="5">
        <v>2.0555294386428731</v>
      </c>
      <c r="M19" s="5"/>
    </row>
    <row r="20" spans="2:13" x14ac:dyDescent="0.25">
      <c r="B20" s="15">
        <v>167</v>
      </c>
      <c r="C20" s="15">
        <v>191</v>
      </c>
      <c r="E20" s="33"/>
      <c r="F20" s="33"/>
      <c r="G20" s="33"/>
      <c r="H20" s="33"/>
      <c r="I20" s="33"/>
    </row>
    <row r="21" spans="2:13" x14ac:dyDescent="0.25">
      <c r="B21" s="14">
        <v>155</v>
      </c>
      <c r="C21" s="14">
        <v>198</v>
      </c>
      <c r="E21" s="33"/>
      <c r="F21" s="33"/>
      <c r="G21" s="33"/>
      <c r="H21" s="33"/>
      <c r="I21" s="33"/>
      <c r="K21" s="19" t="s">
        <v>16</v>
      </c>
      <c r="L21" s="19"/>
      <c r="M21" s="19"/>
    </row>
    <row r="22" spans="2:13" ht="15.75" thickBot="1" x14ac:dyDescent="0.3">
      <c r="B22" s="15">
        <v>159</v>
      </c>
      <c r="C22" s="15">
        <v>160</v>
      </c>
      <c r="E22" s="33"/>
      <c r="F22" s="33"/>
      <c r="G22" s="33"/>
      <c r="H22" s="33"/>
      <c r="I22" s="33"/>
      <c r="K22"/>
      <c r="L22"/>
      <c r="M22"/>
    </row>
    <row r="23" spans="2:13" x14ac:dyDescent="0.25">
      <c r="B23" s="14">
        <v>172</v>
      </c>
      <c r="C23" s="14">
        <v>194</v>
      </c>
      <c r="K23" s="6"/>
      <c r="L23" s="6" t="s">
        <v>3</v>
      </c>
      <c r="M23" s="6" t="s">
        <v>4</v>
      </c>
    </row>
    <row r="24" spans="2:13" x14ac:dyDescent="0.25">
      <c r="B24" s="15">
        <v>149</v>
      </c>
      <c r="C24" s="15">
        <v>158</v>
      </c>
      <c r="K24" s="4" t="s">
        <v>5</v>
      </c>
      <c r="L24" s="4">
        <v>161.40740740740742</v>
      </c>
      <c r="M24" s="4">
        <v>183.22222222222223</v>
      </c>
    </row>
    <row r="25" spans="2:13" x14ac:dyDescent="0.25">
      <c r="B25" s="14">
        <v>174</v>
      </c>
      <c r="C25" s="14">
        <v>187</v>
      </c>
      <c r="K25" s="4" t="s">
        <v>6</v>
      </c>
      <c r="L25" s="4">
        <v>86.789173789173759</v>
      </c>
      <c r="M25" s="4">
        <v>166.02564102564099</v>
      </c>
    </row>
    <row r="26" spans="2:13" x14ac:dyDescent="0.25">
      <c r="B26" s="15">
        <v>157</v>
      </c>
      <c r="C26" s="15">
        <v>178</v>
      </c>
      <c r="K26" s="4" t="s">
        <v>7</v>
      </c>
      <c r="L26" s="4">
        <v>27</v>
      </c>
      <c r="M26" s="4">
        <v>27</v>
      </c>
    </row>
    <row r="27" spans="2:13" x14ac:dyDescent="0.25">
      <c r="B27" s="14">
        <v>172</v>
      </c>
      <c r="C27" s="14">
        <v>173</v>
      </c>
      <c r="K27" s="4" t="s">
        <v>17</v>
      </c>
      <c r="L27" s="4">
        <v>126.40740740740739</v>
      </c>
      <c r="M27" s="4"/>
    </row>
    <row r="28" spans="2:13" ht="15" customHeight="1" x14ac:dyDescent="0.25">
      <c r="B28" s="15">
        <v>154</v>
      </c>
      <c r="C28" s="15">
        <v>196</v>
      </c>
      <c r="G28" s="34" t="s">
        <v>26</v>
      </c>
      <c r="H28" s="34"/>
      <c r="I28" s="34"/>
      <c r="K28" s="4" t="s">
        <v>9</v>
      </c>
      <c r="L28" s="4">
        <v>0</v>
      </c>
      <c r="M28" s="4"/>
    </row>
    <row r="29" spans="2:13" ht="15" customHeight="1" x14ac:dyDescent="0.25">
      <c r="B29" s="14">
        <v>163</v>
      </c>
      <c r="C29" s="14">
        <v>197</v>
      </c>
      <c r="G29" s="34"/>
      <c r="H29" s="34"/>
      <c r="I29" s="34"/>
      <c r="K29" s="4" t="s">
        <v>10</v>
      </c>
      <c r="L29" s="4">
        <v>52</v>
      </c>
      <c r="M29" s="4"/>
    </row>
    <row r="30" spans="2:13" ht="15" customHeight="1" x14ac:dyDescent="0.25">
      <c r="B30" s="15">
        <v>168</v>
      </c>
      <c r="C30" s="15">
        <v>171</v>
      </c>
      <c r="G30" s="34"/>
      <c r="H30" s="34"/>
      <c r="I30" s="34"/>
      <c r="K30" s="4" t="s">
        <v>11</v>
      </c>
      <c r="L30" s="4">
        <v>-7.129058078650937</v>
      </c>
      <c r="M30" s="4"/>
    </row>
    <row r="31" spans="2:13" ht="15" customHeight="1" x14ac:dyDescent="0.25">
      <c r="B31" s="16">
        <v>155</v>
      </c>
      <c r="C31" s="16">
        <v>185</v>
      </c>
      <c r="G31" s="34"/>
      <c r="H31" s="34"/>
      <c r="I31" s="34"/>
      <c r="K31" s="4" t="s">
        <v>12</v>
      </c>
      <c r="L31" s="4">
        <v>1.5404177187099224E-9</v>
      </c>
      <c r="M31" s="4"/>
    </row>
    <row r="32" spans="2:13" x14ac:dyDescent="0.25">
      <c r="K32" s="4" t="s">
        <v>13</v>
      </c>
      <c r="L32" s="4">
        <v>1.6746891537260258</v>
      </c>
      <c r="M32" s="4"/>
    </row>
    <row r="33" spans="2:13" x14ac:dyDescent="0.25">
      <c r="B33" s="32" t="s">
        <v>29</v>
      </c>
      <c r="C33" s="32"/>
      <c r="K33" s="4" t="s">
        <v>14</v>
      </c>
      <c r="L33" s="4">
        <v>3.0808354374198448E-9</v>
      </c>
      <c r="M33" s="4"/>
    </row>
    <row r="34" spans="2:13" ht="15.75" thickBot="1" x14ac:dyDescent="0.3">
      <c r="K34" s="5" t="s">
        <v>15</v>
      </c>
      <c r="L34" s="5">
        <v>2.0066468050616861</v>
      </c>
      <c r="M34" s="5"/>
    </row>
    <row r="36" spans="2:13" x14ac:dyDescent="0.25">
      <c r="K36" s="19" t="s">
        <v>18</v>
      </c>
      <c r="L36" s="19"/>
      <c r="M36" s="19"/>
    </row>
    <row r="37" spans="2:13" ht="15.75" thickBot="1" x14ac:dyDescent="0.3">
      <c r="K37"/>
      <c r="L37"/>
      <c r="M37"/>
    </row>
    <row r="38" spans="2:13" x14ac:dyDescent="0.25">
      <c r="K38" s="6"/>
      <c r="L38" s="6" t="s">
        <v>3</v>
      </c>
      <c r="M38" s="6" t="s">
        <v>4</v>
      </c>
    </row>
    <row r="39" spans="2:13" x14ac:dyDescent="0.25">
      <c r="K39" s="4" t="s">
        <v>5</v>
      </c>
      <c r="L39" s="4">
        <v>161.40740740740742</v>
      </c>
      <c r="M39" s="4">
        <v>183.22222222222223</v>
      </c>
    </row>
    <row r="40" spans="2:13" x14ac:dyDescent="0.25">
      <c r="K40" s="4" t="s">
        <v>6</v>
      </c>
      <c r="L40" s="4">
        <v>86.789173789173759</v>
      </c>
      <c r="M40" s="4">
        <v>166.02564102564099</v>
      </c>
    </row>
    <row r="41" spans="2:13" x14ac:dyDescent="0.25">
      <c r="K41" s="4" t="s">
        <v>7</v>
      </c>
      <c r="L41" s="4">
        <v>27</v>
      </c>
      <c r="M41" s="4">
        <v>27</v>
      </c>
    </row>
    <row r="42" spans="2:13" x14ac:dyDescent="0.25">
      <c r="K42" s="4" t="s">
        <v>9</v>
      </c>
      <c r="L42" s="4">
        <v>0</v>
      </c>
      <c r="M42" s="4"/>
    </row>
    <row r="43" spans="2:13" x14ac:dyDescent="0.25">
      <c r="K43" s="4" t="s">
        <v>10</v>
      </c>
      <c r="L43" s="4">
        <v>47</v>
      </c>
      <c r="M43" s="4"/>
    </row>
    <row r="44" spans="2:13" x14ac:dyDescent="0.25">
      <c r="K44" s="4" t="s">
        <v>11</v>
      </c>
      <c r="L44" s="4">
        <v>-7.1290580786509379</v>
      </c>
      <c r="M44" s="4"/>
    </row>
    <row r="45" spans="2:13" x14ac:dyDescent="0.25">
      <c r="K45" s="4" t="s">
        <v>12</v>
      </c>
      <c r="L45" s="4">
        <v>2.6047877183503221E-9</v>
      </c>
      <c r="M45" s="4"/>
    </row>
    <row r="46" spans="2:13" x14ac:dyDescent="0.25">
      <c r="K46" s="4" t="s">
        <v>13</v>
      </c>
      <c r="L46" s="4">
        <v>1.6779267216418625</v>
      </c>
      <c r="M46" s="4"/>
    </row>
    <row r="47" spans="2:13" x14ac:dyDescent="0.25">
      <c r="K47" s="4" t="s">
        <v>14</v>
      </c>
      <c r="L47" s="4">
        <v>5.2095754367006442E-9</v>
      </c>
      <c r="M47" s="4"/>
    </row>
    <row r="48" spans="2:13" ht="15.75" thickBot="1" x14ac:dyDescent="0.3">
      <c r="K48" s="5" t="s">
        <v>15</v>
      </c>
      <c r="L48" s="5">
        <v>2.0117405137297668</v>
      </c>
      <c r="M48" s="5"/>
    </row>
  </sheetData>
  <mergeCells count="4">
    <mergeCell ref="B33:C33"/>
    <mergeCell ref="E19:I22"/>
    <mergeCell ref="G28:I31"/>
    <mergeCell ref="B2:P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8922-C1A1-431B-83F2-8539F05C84C1}">
  <dimension ref="D2:R21"/>
  <sheetViews>
    <sheetView workbookViewId="0">
      <selection activeCell="D3" sqref="D3"/>
    </sheetView>
  </sheetViews>
  <sheetFormatPr defaultRowHeight="15" x14ac:dyDescent="0.25"/>
  <cols>
    <col min="4" max="4" width="31" customWidth="1"/>
  </cols>
  <sheetData>
    <row r="2" spans="4:18" ht="26.25" x14ac:dyDescent="0.4">
      <c r="D2" s="35" t="s">
        <v>53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4:18" ht="15.75" customHeight="1" x14ac:dyDescent="0.25"/>
    <row r="4" spans="4:18" ht="15.75" customHeight="1" x14ac:dyDescent="0.25">
      <c r="D4" s="38" t="s">
        <v>52</v>
      </c>
      <c r="E4" s="38"/>
      <c r="F4" s="38"/>
    </row>
    <row r="5" spans="4:18" ht="15.75" customHeight="1" x14ac:dyDescent="0.25">
      <c r="E5" s="25"/>
    </row>
    <row r="6" spans="4:18" x14ac:dyDescent="0.25">
      <c r="E6" s="25" t="s">
        <v>43</v>
      </c>
    </row>
    <row r="7" spans="4:18" x14ac:dyDescent="0.25">
      <c r="D7" s="26" t="s">
        <v>37</v>
      </c>
      <c r="E7" s="23">
        <v>10.5</v>
      </c>
    </row>
    <row r="8" spans="4:18" x14ac:dyDescent="0.25">
      <c r="D8" s="26" t="s">
        <v>38</v>
      </c>
      <c r="E8" s="23">
        <v>11.4</v>
      </c>
    </row>
    <row r="9" spans="4:18" x14ac:dyDescent="0.25">
      <c r="D9" s="26" t="s">
        <v>39</v>
      </c>
      <c r="E9" s="23">
        <v>1.2</v>
      </c>
    </row>
    <row r="10" spans="4:18" x14ac:dyDescent="0.25">
      <c r="D10" s="26" t="s">
        <v>40</v>
      </c>
      <c r="E10" s="23">
        <v>1.4</v>
      </c>
    </row>
    <row r="11" spans="4:18" x14ac:dyDescent="0.25">
      <c r="D11" s="26" t="s">
        <v>41</v>
      </c>
      <c r="E11" s="23">
        <v>20</v>
      </c>
    </row>
    <row r="12" spans="4:18" x14ac:dyDescent="0.25">
      <c r="D12" s="26" t="s">
        <v>42</v>
      </c>
      <c r="E12" s="23">
        <v>13</v>
      </c>
    </row>
    <row r="13" spans="4:18" x14ac:dyDescent="0.25">
      <c r="D13" s="22"/>
    </row>
    <row r="14" spans="4:18" x14ac:dyDescent="0.25">
      <c r="D14" s="22"/>
      <c r="E14" s="37" t="s">
        <v>48</v>
      </c>
      <c r="F14" s="37"/>
      <c r="G14" s="37"/>
    </row>
    <row r="15" spans="4:18" x14ac:dyDescent="0.25">
      <c r="D15" s="26" t="s">
        <v>47</v>
      </c>
      <c r="E15" s="24">
        <f>SQRT(1/$E$11+1/$E$12)*SQRT( (($E$11-1)*$E$9^2+($E$12-1)*$E$10^2) / ($E$11+$E$12-2) )</f>
        <v>0.45641824883105298</v>
      </c>
    </row>
    <row r="17" spans="4:6" x14ac:dyDescent="0.25">
      <c r="D17" s="36" t="s">
        <v>49</v>
      </c>
      <c r="E17" s="36"/>
      <c r="F17" s="36"/>
    </row>
    <row r="18" spans="4:6" x14ac:dyDescent="0.25">
      <c r="E18" s="25" t="s">
        <v>44</v>
      </c>
    </row>
    <row r="19" spans="4:6" x14ac:dyDescent="0.25">
      <c r="D19" s="25" t="s">
        <v>45</v>
      </c>
      <c r="E19" s="24">
        <f>_xlfn.T.DIST(($E$7-$E$8)/$E$15,$E$11+$E$12-2,TRUE)</f>
        <v>2.880179827096294E-2</v>
      </c>
    </row>
    <row r="20" spans="4:6" x14ac:dyDescent="0.25">
      <c r="D20" s="25" t="s">
        <v>45</v>
      </c>
      <c r="E20" s="24">
        <f>1-_xlfn.T.DIST(($E$7-$E$8)/$E$15,$E$11+$E$12-2,TRUE)</f>
        <v>0.97119820172903704</v>
      </c>
    </row>
    <row r="21" spans="4:6" x14ac:dyDescent="0.25">
      <c r="D21" s="25" t="s">
        <v>46</v>
      </c>
      <c r="E21" s="24">
        <f>2*MIN(E19,E20)</f>
        <v>5.7603596541925879E-2</v>
      </c>
    </row>
  </sheetData>
  <mergeCells count="4">
    <mergeCell ref="D17:F17"/>
    <mergeCell ref="E14:G14"/>
    <mergeCell ref="D2:R2"/>
    <mergeCell ref="D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TesteT 2amostras com instrução</vt:lpstr>
      <vt:lpstr>TesteT 2amostras com menu</vt:lpstr>
      <vt:lpstr>TesteT 2am. para estatísticas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Brochado</dc:creator>
  <cp:lastModifiedBy>João Pedro Cruz</cp:lastModifiedBy>
  <dcterms:created xsi:type="dcterms:W3CDTF">2021-05-03T13:13:17Z</dcterms:created>
  <dcterms:modified xsi:type="dcterms:W3CDTF">2022-06-06T08:39:22Z</dcterms:modified>
</cp:coreProperties>
</file>